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8\Desktop\"/>
    </mc:Choice>
  </mc:AlternateContent>
  <bookViews>
    <workbookView xWindow="0" yWindow="0" windowWidth="20490" windowHeight="7455" tabRatio="733"/>
  </bookViews>
  <sheets>
    <sheet name="Notes" sheetId="12" r:id="rId1"/>
    <sheet name="DIFF" sheetId="4" r:id="rId2"/>
    <sheet name="Tally" sheetId="11" r:id="rId3"/>
    <sheet name="GSTR-3B" sheetId="6" r:id="rId4"/>
    <sheet name="PASTE 3B" sheetId="5" r:id="rId5"/>
    <sheet name="GSTR-1" sheetId="8" r:id="rId6"/>
    <sheet name="PASTE GSTR-1" sheetId="9" r:id="rId7"/>
    <sheet name="Data" sheetId="10" state="hidden" r:id="rId8"/>
  </sheets>
  <definedNames>
    <definedName name="_xlnm._FilterDatabase" localSheetId="1" hidden="1">DIFF!$A$4:$K$37</definedName>
    <definedName name="_xlnm._FilterDatabase" localSheetId="4" hidden="1">'PASTE 3B'!$A$1:$T$16507</definedName>
    <definedName name="_xlnm._FilterDatabase" localSheetId="6" hidden="1">'PASTE GSTR-1'!$A$1:$W$569</definedName>
    <definedName name="_xlnm.Print_Area" localSheetId="3">'GSTR-3B'!$A$1:$N$101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" i="4" l="1"/>
  <c r="D4" i="4" s="1"/>
  <c r="E4" i="4" s="1"/>
  <c r="F4" i="4" s="1"/>
  <c r="G4" i="4" s="1"/>
  <c r="H4" i="4" s="1"/>
  <c r="I4" i="4" s="1"/>
  <c r="J4" i="4" s="1"/>
  <c r="E1" i="5" l="1"/>
  <c r="F1" i="5" s="1"/>
  <c r="G1" i="5" s="1"/>
  <c r="H1" i="5" s="1"/>
  <c r="I1" i="5" s="1"/>
  <c r="J1" i="5" s="1"/>
  <c r="K1" i="5" s="1"/>
  <c r="L1" i="5" s="1"/>
  <c r="M1" i="5" s="1"/>
  <c r="N1" i="5" s="1"/>
  <c r="O1" i="5" s="1"/>
  <c r="P1" i="5" s="1"/>
  <c r="Q1" i="5" s="1"/>
  <c r="R1" i="5" s="1"/>
  <c r="S1" i="5" s="1"/>
  <c r="T1" i="5" s="1"/>
  <c r="L71" i="11" l="1"/>
  <c r="L72" i="11" s="1"/>
  <c r="K71" i="11"/>
  <c r="K72" i="11" s="1"/>
  <c r="J71" i="11"/>
  <c r="J72" i="11" s="1"/>
  <c r="I71" i="11"/>
  <c r="I72" i="11" s="1"/>
  <c r="H71" i="11"/>
  <c r="H72" i="11" s="1"/>
  <c r="G71" i="11"/>
  <c r="G72" i="11" s="1"/>
  <c r="F71" i="11"/>
  <c r="F72" i="11" s="1"/>
  <c r="E71" i="11"/>
  <c r="E72" i="11" s="1"/>
  <c r="L70" i="11"/>
  <c r="K70" i="11"/>
  <c r="J70" i="11"/>
  <c r="I70" i="11"/>
  <c r="H70" i="11"/>
  <c r="G70" i="11"/>
  <c r="G73" i="11" s="1"/>
  <c r="F70" i="11"/>
  <c r="E70" i="11"/>
  <c r="D71" i="11"/>
  <c r="D72" i="11" s="1"/>
  <c r="D70" i="11"/>
  <c r="L53" i="11"/>
  <c r="K53" i="11"/>
  <c r="J53" i="11"/>
  <c r="I53" i="11"/>
  <c r="H53" i="11"/>
  <c r="G53" i="11"/>
  <c r="F53" i="11"/>
  <c r="E53" i="11"/>
  <c r="D53" i="11"/>
  <c r="L66" i="11"/>
  <c r="K66" i="11"/>
  <c r="J66" i="11"/>
  <c r="I66" i="11"/>
  <c r="H66" i="11"/>
  <c r="G66" i="11"/>
  <c r="F66" i="11"/>
  <c r="E66" i="11"/>
  <c r="D66" i="11"/>
  <c r="D67" i="11" s="1"/>
  <c r="L65" i="11"/>
  <c r="K65" i="11"/>
  <c r="J65" i="11"/>
  <c r="I65" i="11"/>
  <c r="H65" i="11"/>
  <c r="G65" i="11"/>
  <c r="F65" i="11"/>
  <c r="E65" i="11"/>
  <c r="D65" i="11"/>
  <c r="L46" i="11"/>
  <c r="K46" i="11"/>
  <c r="J46" i="11"/>
  <c r="I46" i="11"/>
  <c r="H46" i="11"/>
  <c r="G46" i="11"/>
  <c r="F46" i="11"/>
  <c r="E46" i="11"/>
  <c r="D46" i="11"/>
  <c r="L61" i="11"/>
  <c r="K61" i="11"/>
  <c r="J61" i="11"/>
  <c r="I61" i="11"/>
  <c r="H61" i="11"/>
  <c r="G61" i="11"/>
  <c r="F61" i="11"/>
  <c r="E61" i="11"/>
  <c r="D61" i="11"/>
  <c r="D62" i="11" s="1"/>
  <c r="L60" i="11"/>
  <c r="K60" i="11"/>
  <c r="J60" i="11"/>
  <c r="I60" i="11"/>
  <c r="H60" i="11"/>
  <c r="G60" i="11"/>
  <c r="F60" i="11"/>
  <c r="E60" i="11"/>
  <c r="D60" i="11"/>
  <c r="L22" i="11"/>
  <c r="K22" i="11"/>
  <c r="J22" i="11"/>
  <c r="I22" i="11"/>
  <c r="H22" i="11"/>
  <c r="G22" i="11"/>
  <c r="F22" i="11"/>
  <c r="E22" i="11"/>
  <c r="D22" i="11"/>
  <c r="L56" i="11"/>
  <c r="K56" i="11"/>
  <c r="J56" i="11"/>
  <c r="I56" i="11"/>
  <c r="H56" i="11"/>
  <c r="G56" i="11"/>
  <c r="F56" i="11"/>
  <c r="E56" i="11"/>
  <c r="D56" i="11"/>
  <c r="L55" i="11"/>
  <c r="K55" i="11"/>
  <c r="J55" i="11"/>
  <c r="I55" i="11"/>
  <c r="H55" i="11"/>
  <c r="G55" i="11"/>
  <c r="F55" i="11"/>
  <c r="E55" i="11"/>
  <c r="D55" i="11"/>
  <c r="H62" i="11" l="1"/>
  <c r="L62" i="11"/>
  <c r="I67" i="11"/>
  <c r="E62" i="11"/>
  <c r="I62" i="11"/>
  <c r="F67" i="11"/>
  <c r="J67" i="11"/>
  <c r="E67" i="11"/>
  <c r="F62" i="11"/>
  <c r="J62" i="11"/>
  <c r="G67" i="11"/>
  <c r="K67" i="11"/>
  <c r="G62" i="11"/>
  <c r="K62" i="11"/>
  <c r="H67" i="11"/>
  <c r="L67" i="11"/>
  <c r="E73" i="11"/>
  <c r="I73" i="11"/>
  <c r="K73" i="11"/>
  <c r="H73" i="11"/>
  <c r="L73" i="11"/>
  <c r="D73" i="11"/>
  <c r="F73" i="11"/>
  <c r="J73" i="11"/>
  <c r="L57" i="11" l="1"/>
  <c r="K57" i="11"/>
  <c r="J57" i="11"/>
  <c r="I57" i="11"/>
  <c r="H57" i="11"/>
  <c r="G57" i="11"/>
  <c r="F57" i="11"/>
  <c r="E57" i="11"/>
  <c r="D57" i="11"/>
  <c r="D58" i="11" s="1"/>
  <c r="L29" i="11"/>
  <c r="K29" i="11"/>
  <c r="J29" i="11"/>
  <c r="I29" i="11"/>
  <c r="H29" i="11"/>
  <c r="G29" i="11"/>
  <c r="F29" i="11"/>
  <c r="E29" i="11"/>
  <c r="D29" i="11"/>
  <c r="F63" i="11" l="1"/>
  <c r="J63" i="11"/>
  <c r="D63" i="11"/>
  <c r="H63" i="11"/>
  <c r="L63" i="11"/>
  <c r="F58" i="11"/>
  <c r="J58" i="11"/>
  <c r="E63" i="11"/>
  <c r="G63" i="11"/>
  <c r="I63" i="11"/>
  <c r="K63" i="11"/>
  <c r="G58" i="11"/>
  <c r="K58" i="11"/>
  <c r="E68" i="11"/>
  <c r="G68" i="11"/>
  <c r="I68" i="11"/>
  <c r="K68" i="11"/>
  <c r="E58" i="11"/>
  <c r="I58" i="11"/>
  <c r="D68" i="11"/>
  <c r="F68" i="11"/>
  <c r="H68" i="11"/>
  <c r="J68" i="11"/>
  <c r="L68" i="11"/>
  <c r="H58" i="11"/>
  <c r="L58" i="11"/>
  <c r="B3" i="9" l="1"/>
  <c r="A2" i="9"/>
  <c r="A3" i="9" l="1"/>
  <c r="B4" i="9"/>
  <c r="A2" i="5"/>
  <c r="B3" i="5"/>
  <c r="B5" i="9" l="1"/>
  <c r="C4" i="9"/>
  <c r="A4" i="9" s="1"/>
  <c r="B4" i="5"/>
  <c r="A3" i="5"/>
  <c r="C5" i="9" l="1"/>
  <c r="A5" i="9" s="1"/>
  <c r="B6" i="9"/>
  <c r="C4" i="5"/>
  <c r="A4" i="5" s="1"/>
  <c r="B5" i="5"/>
  <c r="C6" i="9" l="1"/>
  <c r="A6" i="9" s="1"/>
  <c r="B7" i="9"/>
  <c r="C5" i="5"/>
  <c r="A5" i="5" s="1"/>
  <c r="B6" i="5"/>
  <c r="C3" i="8" l="1"/>
  <c r="B8" i="9"/>
  <c r="C7" i="9"/>
  <c r="A7" i="9" s="1"/>
  <c r="B7" i="5"/>
  <c r="C6" i="5"/>
  <c r="A6" i="5" s="1"/>
  <c r="C4" i="8" l="1"/>
  <c r="C8" i="9"/>
  <c r="A8" i="9" s="1"/>
  <c r="B9" i="9"/>
  <c r="B8" i="5"/>
  <c r="C7" i="5"/>
  <c r="A7" i="5" s="1"/>
  <c r="B10" i="9" l="1"/>
  <c r="C9" i="9"/>
  <c r="A9" i="9" s="1"/>
  <c r="C8" i="5"/>
  <c r="A8" i="5" s="1"/>
  <c r="B9" i="5"/>
  <c r="B11" i="9" l="1"/>
  <c r="C10" i="9"/>
  <c r="A10" i="9" s="1"/>
  <c r="C9" i="5"/>
  <c r="A9" i="5" s="1"/>
  <c r="B10" i="5"/>
  <c r="C11" i="9" l="1"/>
  <c r="A11" i="9" s="1"/>
  <c r="B12" i="9"/>
  <c r="B11" i="5"/>
  <c r="C10" i="5"/>
  <c r="A10" i="5" s="1"/>
  <c r="B13" i="9" l="1"/>
  <c r="C12" i="9"/>
  <c r="A12" i="9" s="1"/>
  <c r="B12" i="5"/>
  <c r="C11" i="5"/>
  <c r="A11" i="5" s="1"/>
  <c r="B14" i="9" l="1"/>
  <c r="C13" i="9"/>
  <c r="A13" i="9" s="1"/>
  <c r="C12" i="5"/>
  <c r="A12" i="5" s="1"/>
  <c r="B13" i="5"/>
  <c r="B14" i="5" s="1"/>
  <c r="B15" i="5" l="1"/>
  <c r="B15" i="9"/>
  <c r="C14" i="9"/>
  <c r="A14" i="9" s="1"/>
  <c r="C13" i="5"/>
  <c r="A13" i="5" s="1"/>
  <c r="C14" i="5" l="1"/>
  <c r="A14" i="5" s="1"/>
  <c r="C15" i="5"/>
  <c r="A15" i="5" s="1"/>
  <c r="B16" i="5"/>
  <c r="C16" i="5" s="1"/>
  <c r="C15" i="9"/>
  <c r="A15" i="9" s="1"/>
  <c r="B16" i="9"/>
  <c r="A16" i="5" l="1"/>
  <c r="B17" i="5"/>
  <c r="B18" i="5" s="1"/>
  <c r="C16" i="9"/>
  <c r="A16" i="9" s="1"/>
  <c r="B17" i="9"/>
  <c r="C17" i="5" l="1"/>
  <c r="A17" i="5" s="1"/>
  <c r="B18" i="9"/>
  <c r="C17" i="9"/>
  <c r="A17" i="9" s="1"/>
  <c r="B19" i="5"/>
  <c r="C18" i="5" l="1"/>
  <c r="A18" i="5" s="1"/>
  <c r="C18" i="9"/>
  <c r="A18" i="9" s="1"/>
  <c r="B19" i="9"/>
  <c r="C19" i="5"/>
  <c r="A19" i="5" s="1"/>
  <c r="B20" i="5"/>
  <c r="C19" i="9" l="1"/>
  <c r="A19" i="9" s="1"/>
  <c r="B20" i="9"/>
  <c r="B21" i="5"/>
  <c r="C20" i="5"/>
  <c r="A20" i="5" s="1"/>
  <c r="B21" i="9" l="1"/>
  <c r="C20" i="9"/>
  <c r="A20" i="9" s="1"/>
  <c r="B22" i="5"/>
  <c r="C21" i="5"/>
  <c r="A21" i="5" s="1"/>
  <c r="B22" i="9" l="1"/>
  <c r="C21" i="9"/>
  <c r="A21" i="9" s="1"/>
  <c r="C22" i="5"/>
  <c r="A22" i="5" s="1"/>
  <c r="B23" i="5"/>
  <c r="C7" i="6" l="1"/>
  <c r="C6" i="6"/>
  <c r="C9" i="6"/>
  <c r="B17" i="4" s="1"/>
  <c r="C8" i="6"/>
  <c r="B16" i="4" s="1"/>
  <c r="C22" i="9"/>
  <c r="A22" i="9" s="1"/>
  <c r="B23" i="9"/>
  <c r="C23" i="5"/>
  <c r="A23" i="5" s="1"/>
  <c r="C12" i="6" s="1"/>
  <c r="B24" i="5"/>
  <c r="B15" i="4" l="1"/>
  <c r="C11" i="6"/>
  <c r="C23" i="9"/>
  <c r="A23" i="9" s="1"/>
  <c r="B24" i="9"/>
  <c r="B25" i="5"/>
  <c r="C24" i="5"/>
  <c r="A24" i="5" s="1"/>
  <c r="C14" i="6" l="1"/>
  <c r="C24" i="9"/>
  <c r="A24" i="9" s="1"/>
  <c r="B25" i="9"/>
  <c r="B26" i="5"/>
  <c r="C25" i="5"/>
  <c r="A25" i="5" s="1"/>
  <c r="C16" i="6" s="1"/>
  <c r="C17" i="6" l="1"/>
  <c r="C19" i="6"/>
  <c r="C18" i="6"/>
  <c r="B26" i="9"/>
  <c r="C25" i="9"/>
  <c r="A25" i="9" s="1"/>
  <c r="C26" i="5"/>
  <c r="A26" i="5" s="1"/>
  <c r="B27" i="5"/>
  <c r="C21" i="6" l="1"/>
  <c r="B6" i="4" s="1"/>
  <c r="B27" i="9"/>
  <c r="C26" i="9"/>
  <c r="A26" i="9" s="1"/>
  <c r="C27" i="5"/>
  <c r="A27" i="5" s="1"/>
  <c r="B28" i="5"/>
  <c r="C27" i="9" l="1"/>
  <c r="A27" i="9" s="1"/>
  <c r="B28" i="9"/>
  <c r="B29" i="5"/>
  <c r="C28" i="5"/>
  <c r="A28" i="5" s="1"/>
  <c r="B29" i="9" l="1"/>
  <c r="C28" i="9"/>
  <c r="A28" i="9" s="1"/>
  <c r="B30" i="5"/>
  <c r="C29" i="5"/>
  <c r="A29" i="5" s="1"/>
  <c r="B30" i="9" l="1"/>
  <c r="C29" i="9"/>
  <c r="A29" i="9" s="1"/>
  <c r="C30" i="5"/>
  <c r="A30" i="5" s="1"/>
  <c r="B31" i="5"/>
  <c r="B31" i="9" l="1"/>
  <c r="C30" i="9"/>
  <c r="A30" i="9" s="1"/>
  <c r="C31" i="5"/>
  <c r="A31" i="5" s="1"/>
  <c r="B32" i="5"/>
  <c r="C31" i="9" l="1"/>
  <c r="A31" i="9" s="1"/>
  <c r="B32" i="9"/>
  <c r="B33" i="5"/>
  <c r="C32" i="5"/>
  <c r="A32" i="5" s="1"/>
  <c r="C32" i="9" l="1"/>
  <c r="A32" i="9" s="1"/>
  <c r="B33" i="9"/>
  <c r="B34" i="5"/>
  <c r="C33" i="5"/>
  <c r="A33" i="5" s="1"/>
  <c r="B34" i="9" l="1"/>
  <c r="C33" i="9"/>
  <c r="A33" i="9" s="1"/>
  <c r="C34" i="5"/>
  <c r="A34" i="5" s="1"/>
  <c r="B35" i="5"/>
  <c r="C34" i="9" l="1"/>
  <c r="A34" i="9" s="1"/>
  <c r="B35" i="9"/>
  <c r="C35" i="5"/>
  <c r="A35" i="5" s="1"/>
  <c r="B36" i="5"/>
  <c r="C35" i="9" l="1"/>
  <c r="A35" i="9" s="1"/>
  <c r="B36" i="9"/>
  <c r="B37" i="5"/>
  <c r="C36" i="5"/>
  <c r="A36" i="5" s="1"/>
  <c r="B37" i="9" l="1"/>
  <c r="C36" i="9"/>
  <c r="A36" i="9" s="1"/>
  <c r="B38" i="5"/>
  <c r="C37" i="5"/>
  <c r="A37" i="5" s="1"/>
  <c r="B38" i="9" l="1"/>
  <c r="C37" i="9"/>
  <c r="A37" i="9" s="1"/>
  <c r="C38" i="5"/>
  <c r="A38" i="5" s="1"/>
  <c r="B39" i="5"/>
  <c r="C38" i="9" l="1"/>
  <c r="A38" i="9" s="1"/>
  <c r="B39" i="9"/>
  <c r="C39" i="5"/>
  <c r="A39" i="5" s="1"/>
  <c r="B40" i="5"/>
  <c r="C39" i="9" l="1"/>
  <c r="A39" i="9" s="1"/>
  <c r="B40" i="9"/>
  <c r="B41" i="5"/>
  <c r="C40" i="5"/>
  <c r="A40" i="5" s="1"/>
  <c r="C40" i="9" l="1"/>
  <c r="A40" i="9" s="1"/>
  <c r="B41" i="9"/>
  <c r="B42" i="5"/>
  <c r="C41" i="5"/>
  <c r="A41" i="5" s="1"/>
  <c r="B42" i="9" l="1"/>
  <c r="C41" i="9"/>
  <c r="A41" i="9" s="1"/>
  <c r="C42" i="5"/>
  <c r="A42" i="5" s="1"/>
  <c r="B43" i="5"/>
  <c r="B43" i="9" l="1"/>
  <c r="C42" i="9"/>
  <c r="A42" i="9" s="1"/>
  <c r="C43" i="5"/>
  <c r="A43" i="5" s="1"/>
  <c r="B44" i="5"/>
  <c r="C43" i="9" l="1"/>
  <c r="A43" i="9" s="1"/>
  <c r="B44" i="9"/>
  <c r="B45" i="5"/>
  <c r="C44" i="5"/>
  <c r="A44" i="5" s="1"/>
  <c r="B45" i="9" l="1"/>
  <c r="C44" i="9"/>
  <c r="A44" i="9" s="1"/>
  <c r="B46" i="5"/>
  <c r="C45" i="5"/>
  <c r="A45" i="5" s="1"/>
  <c r="B46" i="9" l="1"/>
  <c r="C45" i="9"/>
  <c r="A45" i="9" s="1"/>
  <c r="C46" i="5"/>
  <c r="A46" i="5" s="1"/>
  <c r="B47" i="5"/>
  <c r="B47" i="9" l="1"/>
  <c r="C46" i="9"/>
  <c r="A46" i="9" s="1"/>
  <c r="C47" i="5"/>
  <c r="A47" i="5" s="1"/>
  <c r="B48" i="5"/>
  <c r="C47" i="9" l="1"/>
  <c r="A47" i="9" s="1"/>
  <c r="B48" i="9"/>
  <c r="B49" i="5"/>
  <c r="C48" i="5"/>
  <c r="A48" i="5" s="1"/>
  <c r="C48" i="9" l="1"/>
  <c r="A48" i="9" s="1"/>
  <c r="B49" i="9"/>
  <c r="B50" i="5"/>
  <c r="C49" i="5"/>
  <c r="A49" i="5" s="1"/>
  <c r="B50" i="9" l="1"/>
  <c r="C49" i="9"/>
  <c r="A49" i="9" s="1"/>
  <c r="C50" i="5"/>
  <c r="A50" i="5" s="1"/>
  <c r="B51" i="5"/>
  <c r="C50" i="9" l="1"/>
  <c r="A50" i="9" s="1"/>
  <c r="B51" i="9"/>
  <c r="C51" i="5"/>
  <c r="A51" i="5" s="1"/>
  <c r="B52" i="5"/>
  <c r="C51" i="9" l="1"/>
  <c r="A51" i="9" s="1"/>
  <c r="B52" i="9"/>
  <c r="B53" i="5"/>
  <c r="C52" i="5"/>
  <c r="A52" i="5" s="1"/>
  <c r="B53" i="9" l="1"/>
  <c r="C52" i="9"/>
  <c r="A52" i="9" s="1"/>
  <c r="B54" i="5"/>
  <c r="C53" i="5"/>
  <c r="A53" i="5" s="1"/>
  <c r="B54" i="9" l="1"/>
  <c r="C53" i="9"/>
  <c r="A53" i="9" s="1"/>
  <c r="C54" i="5"/>
  <c r="A54" i="5" s="1"/>
  <c r="B55" i="5"/>
  <c r="C54" i="9" l="1"/>
  <c r="A54" i="9" s="1"/>
  <c r="B55" i="9"/>
  <c r="C55" i="5"/>
  <c r="A55" i="5" s="1"/>
  <c r="B56" i="5"/>
  <c r="C55" i="9" l="1"/>
  <c r="A55" i="9" s="1"/>
  <c r="B56" i="9"/>
  <c r="B57" i="5"/>
  <c r="C56" i="5"/>
  <c r="A56" i="5" s="1"/>
  <c r="C56" i="9" l="1"/>
  <c r="A56" i="9" s="1"/>
  <c r="B57" i="9"/>
  <c r="B58" i="5"/>
  <c r="C57" i="5"/>
  <c r="A57" i="5" s="1"/>
  <c r="B58" i="9" l="1"/>
  <c r="C57" i="9"/>
  <c r="A57" i="9" s="1"/>
  <c r="C58" i="5"/>
  <c r="A58" i="5" s="1"/>
  <c r="B59" i="5"/>
  <c r="B59" i="9" l="1"/>
  <c r="C58" i="9"/>
  <c r="A58" i="9" s="1"/>
  <c r="C59" i="5"/>
  <c r="A59" i="5" s="1"/>
  <c r="B60" i="5"/>
  <c r="C59" i="9" l="1"/>
  <c r="A59" i="9" s="1"/>
  <c r="B60" i="9"/>
  <c r="B61" i="5"/>
  <c r="C60" i="5"/>
  <c r="A60" i="5" s="1"/>
  <c r="B61" i="9" l="1"/>
  <c r="C60" i="9"/>
  <c r="A60" i="9" s="1"/>
  <c r="B62" i="5"/>
  <c r="C61" i="5"/>
  <c r="A61" i="5" s="1"/>
  <c r="B62" i="9" l="1"/>
  <c r="C61" i="9"/>
  <c r="A61" i="9" s="1"/>
  <c r="C62" i="5"/>
  <c r="A62" i="5" s="1"/>
  <c r="B63" i="5"/>
  <c r="B63" i="9" l="1"/>
  <c r="C62" i="9"/>
  <c r="A62" i="9" s="1"/>
  <c r="C63" i="5"/>
  <c r="A63" i="5" s="1"/>
  <c r="B64" i="5"/>
  <c r="C63" i="9" l="1"/>
  <c r="A63" i="9" s="1"/>
  <c r="B64" i="9"/>
  <c r="B65" i="5"/>
  <c r="C64" i="5"/>
  <c r="A64" i="5" s="1"/>
  <c r="C64" i="9" l="1"/>
  <c r="A64" i="9" s="1"/>
  <c r="B65" i="9"/>
  <c r="B66" i="5"/>
  <c r="C65" i="5"/>
  <c r="A65" i="5" s="1"/>
  <c r="B66" i="9" l="1"/>
  <c r="C65" i="9"/>
  <c r="A65" i="9" s="1"/>
  <c r="C66" i="5"/>
  <c r="A66" i="5" s="1"/>
  <c r="B67" i="5"/>
  <c r="C66" i="9" l="1"/>
  <c r="A66" i="9" s="1"/>
  <c r="B67" i="9"/>
  <c r="C67" i="5"/>
  <c r="A67" i="5" s="1"/>
  <c r="B68" i="5"/>
  <c r="C67" i="9" l="1"/>
  <c r="A67" i="9" s="1"/>
  <c r="B68" i="9"/>
  <c r="B69" i="5"/>
  <c r="C68" i="5"/>
  <c r="A68" i="5" s="1"/>
  <c r="B69" i="9" l="1"/>
  <c r="C68" i="9"/>
  <c r="A68" i="9" s="1"/>
  <c r="B70" i="5"/>
  <c r="C69" i="5"/>
  <c r="A69" i="5" s="1"/>
  <c r="B70" i="9" l="1"/>
  <c r="C69" i="9"/>
  <c r="A69" i="9" s="1"/>
  <c r="C70" i="5"/>
  <c r="A70" i="5" s="1"/>
  <c r="B71" i="5"/>
  <c r="C70" i="9" l="1"/>
  <c r="A70" i="9" s="1"/>
  <c r="B71" i="9"/>
  <c r="C71" i="5"/>
  <c r="A71" i="5" s="1"/>
  <c r="B72" i="5"/>
  <c r="C71" i="9" l="1"/>
  <c r="A71" i="9" s="1"/>
  <c r="B72" i="9"/>
  <c r="B73" i="5"/>
  <c r="C72" i="5"/>
  <c r="A72" i="5" s="1"/>
  <c r="C72" i="9" l="1"/>
  <c r="A72" i="9" s="1"/>
  <c r="B73" i="9"/>
  <c r="B74" i="5"/>
  <c r="C73" i="5"/>
  <c r="A73" i="5" s="1"/>
  <c r="B74" i="9" l="1"/>
  <c r="C73" i="9"/>
  <c r="A73" i="9" s="1"/>
  <c r="C74" i="5"/>
  <c r="A74" i="5" s="1"/>
  <c r="B75" i="5"/>
  <c r="B75" i="9" l="1"/>
  <c r="C74" i="9"/>
  <c r="A74" i="9" s="1"/>
  <c r="C75" i="5"/>
  <c r="A75" i="5" s="1"/>
  <c r="B76" i="5"/>
  <c r="C75" i="9" l="1"/>
  <c r="A75" i="9" s="1"/>
  <c r="B76" i="9"/>
  <c r="B77" i="5"/>
  <c r="C76" i="5"/>
  <c r="A76" i="5" s="1"/>
  <c r="B77" i="9" l="1"/>
  <c r="C76" i="9"/>
  <c r="A76" i="9" s="1"/>
  <c r="B78" i="5"/>
  <c r="C77" i="5"/>
  <c r="A77" i="5" s="1"/>
  <c r="B78" i="9" l="1"/>
  <c r="C77" i="9"/>
  <c r="A77" i="9" s="1"/>
  <c r="C78" i="5"/>
  <c r="A78" i="5" s="1"/>
  <c r="B79" i="5"/>
  <c r="B79" i="9" l="1"/>
  <c r="C78" i="9"/>
  <c r="A78" i="9" s="1"/>
  <c r="C79" i="5"/>
  <c r="A79" i="5" s="1"/>
  <c r="B80" i="5"/>
  <c r="C79" i="9" l="1"/>
  <c r="A79" i="9" s="1"/>
  <c r="B80" i="9"/>
  <c r="B81" i="5"/>
  <c r="C80" i="5"/>
  <c r="A80" i="5" s="1"/>
  <c r="C80" i="9" l="1"/>
  <c r="A80" i="9" s="1"/>
  <c r="B81" i="9"/>
  <c r="B82" i="5"/>
  <c r="C81" i="5"/>
  <c r="A81" i="5" s="1"/>
  <c r="B82" i="9" l="1"/>
  <c r="C81" i="9"/>
  <c r="A81" i="9" s="1"/>
  <c r="C82" i="5"/>
  <c r="A82" i="5" s="1"/>
  <c r="B83" i="5"/>
  <c r="C82" i="9" l="1"/>
  <c r="A82" i="9" s="1"/>
  <c r="B83" i="9"/>
  <c r="C83" i="5"/>
  <c r="A83" i="5" s="1"/>
  <c r="B84" i="5"/>
  <c r="C83" i="9" l="1"/>
  <c r="A83" i="9" s="1"/>
  <c r="B84" i="9"/>
  <c r="B85" i="5"/>
  <c r="C84" i="5"/>
  <c r="A84" i="5" s="1"/>
  <c r="B85" i="9" l="1"/>
  <c r="C84" i="9"/>
  <c r="A84" i="9" s="1"/>
  <c r="B86" i="5"/>
  <c r="C85" i="5"/>
  <c r="A85" i="5" s="1"/>
  <c r="B86" i="9" l="1"/>
  <c r="C85" i="9"/>
  <c r="A85" i="9" s="1"/>
  <c r="C86" i="5"/>
  <c r="A86" i="5" s="1"/>
  <c r="B87" i="5"/>
  <c r="C86" i="9" l="1"/>
  <c r="A86" i="9" s="1"/>
  <c r="B87" i="9"/>
  <c r="B88" i="5"/>
  <c r="C87" i="5"/>
  <c r="A87" i="5" s="1"/>
  <c r="C87" i="9" l="1"/>
  <c r="A87" i="9" s="1"/>
  <c r="B88" i="9"/>
  <c r="B89" i="5"/>
  <c r="C88" i="5"/>
  <c r="A88" i="5" s="1"/>
  <c r="C88" i="9" l="1"/>
  <c r="A88" i="9" s="1"/>
  <c r="B89" i="9"/>
  <c r="B90" i="5"/>
  <c r="C89" i="5"/>
  <c r="A89" i="5" s="1"/>
  <c r="B90" i="9" l="1"/>
  <c r="C89" i="9"/>
  <c r="A89" i="9" s="1"/>
  <c r="C90" i="5"/>
  <c r="A90" i="5" s="1"/>
  <c r="B91" i="5"/>
  <c r="B91" i="9" l="1"/>
  <c r="C90" i="9"/>
  <c r="A90" i="9" s="1"/>
  <c r="C91" i="5"/>
  <c r="A91" i="5" s="1"/>
  <c r="B92" i="5"/>
  <c r="C91" i="9" l="1"/>
  <c r="A91" i="9" s="1"/>
  <c r="B92" i="9"/>
  <c r="B93" i="5"/>
  <c r="C92" i="5"/>
  <c r="A92" i="5" s="1"/>
  <c r="B93" i="9" l="1"/>
  <c r="C92" i="9"/>
  <c r="A92" i="9" s="1"/>
  <c r="C93" i="5"/>
  <c r="A93" i="5" s="1"/>
  <c r="B94" i="5"/>
  <c r="B94" i="9" l="1"/>
  <c r="C93" i="9"/>
  <c r="A93" i="9" s="1"/>
  <c r="C94" i="5"/>
  <c r="A94" i="5" s="1"/>
  <c r="B95" i="5"/>
  <c r="B95" i="9" l="1"/>
  <c r="C94" i="9"/>
  <c r="A94" i="9" s="1"/>
  <c r="C95" i="5"/>
  <c r="A95" i="5" s="1"/>
  <c r="B96" i="5"/>
  <c r="C95" i="9" l="1"/>
  <c r="A95" i="9" s="1"/>
  <c r="B96" i="9"/>
  <c r="B97" i="5"/>
  <c r="C96" i="5"/>
  <c r="A96" i="5" s="1"/>
  <c r="C96" i="9" l="1"/>
  <c r="A96" i="9" s="1"/>
  <c r="B97" i="9"/>
  <c r="C97" i="5"/>
  <c r="A97" i="5" s="1"/>
  <c r="B98" i="5"/>
  <c r="B98" i="9" l="1"/>
  <c r="C97" i="9"/>
  <c r="A97" i="9" s="1"/>
  <c r="C98" i="5"/>
  <c r="A98" i="5" s="1"/>
  <c r="B99" i="5"/>
  <c r="C98" i="9" l="1"/>
  <c r="A98" i="9" s="1"/>
  <c r="B99" i="9"/>
  <c r="C99" i="5"/>
  <c r="A99" i="5" s="1"/>
  <c r="B100" i="5"/>
  <c r="C99" i="9" l="1"/>
  <c r="A99" i="9" s="1"/>
  <c r="B100" i="9"/>
  <c r="B101" i="5"/>
  <c r="C100" i="5"/>
  <c r="A100" i="5" s="1"/>
  <c r="B101" i="9" l="1"/>
  <c r="C100" i="9"/>
  <c r="A100" i="9" s="1"/>
  <c r="B102" i="5"/>
  <c r="C101" i="5"/>
  <c r="A101" i="5" s="1"/>
  <c r="B102" i="9" l="1"/>
  <c r="C101" i="9"/>
  <c r="A101" i="9" s="1"/>
  <c r="C102" i="5"/>
  <c r="A102" i="5" s="1"/>
  <c r="B103" i="5"/>
  <c r="C102" i="9" l="1"/>
  <c r="A102" i="9" s="1"/>
  <c r="B103" i="9"/>
  <c r="B104" i="5"/>
  <c r="C103" i="5"/>
  <c r="A103" i="5" s="1"/>
  <c r="C103" i="9" l="1"/>
  <c r="A103" i="9" s="1"/>
  <c r="B104" i="9"/>
  <c r="B105" i="5"/>
  <c r="C104" i="5"/>
  <c r="A104" i="5" s="1"/>
  <c r="C104" i="9" l="1"/>
  <c r="A104" i="9" s="1"/>
  <c r="B105" i="9"/>
  <c r="B106" i="5"/>
  <c r="C105" i="5"/>
  <c r="A105" i="5" s="1"/>
  <c r="B106" i="9" l="1"/>
  <c r="C105" i="9"/>
  <c r="A105" i="9" s="1"/>
  <c r="C106" i="5"/>
  <c r="A106" i="5" s="1"/>
  <c r="B107" i="5"/>
  <c r="B107" i="9" l="1"/>
  <c r="C106" i="9"/>
  <c r="A106" i="9" s="1"/>
  <c r="C107" i="5"/>
  <c r="A107" i="5" s="1"/>
  <c r="B108" i="5"/>
  <c r="C107" i="9" l="1"/>
  <c r="A107" i="9" s="1"/>
  <c r="B108" i="9"/>
  <c r="B109" i="5"/>
  <c r="C108" i="5"/>
  <c r="A108" i="5" s="1"/>
  <c r="B109" i="9" l="1"/>
  <c r="C108" i="9"/>
  <c r="A108" i="9" s="1"/>
  <c r="C109" i="5"/>
  <c r="A109" i="5" s="1"/>
  <c r="B110" i="5"/>
  <c r="B110" i="9" l="1"/>
  <c r="C109" i="9"/>
  <c r="A109" i="9" s="1"/>
  <c r="C110" i="5"/>
  <c r="A110" i="5" s="1"/>
  <c r="B111" i="5"/>
  <c r="B111" i="9" l="1"/>
  <c r="C110" i="9"/>
  <c r="A110" i="9" s="1"/>
  <c r="C111" i="5"/>
  <c r="A111" i="5" s="1"/>
  <c r="B112" i="5"/>
  <c r="C111" i="9" l="1"/>
  <c r="A111" i="9" s="1"/>
  <c r="B112" i="9"/>
  <c r="B113" i="5"/>
  <c r="C112" i="5"/>
  <c r="A112" i="5" s="1"/>
  <c r="C112" i="9" l="1"/>
  <c r="A112" i="9" s="1"/>
  <c r="B113" i="9"/>
  <c r="C113" i="5"/>
  <c r="A113" i="5" s="1"/>
  <c r="B114" i="5"/>
  <c r="B114" i="9" l="1"/>
  <c r="C113" i="9"/>
  <c r="A113" i="9" s="1"/>
  <c r="C114" i="5"/>
  <c r="A114" i="5" s="1"/>
  <c r="B115" i="5"/>
  <c r="C114" i="9" l="1"/>
  <c r="A114" i="9" s="1"/>
  <c r="B115" i="9"/>
  <c r="C115" i="5"/>
  <c r="A115" i="5" s="1"/>
  <c r="B116" i="5"/>
  <c r="C115" i="9" l="1"/>
  <c r="A115" i="9" s="1"/>
  <c r="B116" i="9"/>
  <c r="B117" i="5"/>
  <c r="C116" i="5"/>
  <c r="A116" i="5" s="1"/>
  <c r="B117" i="9" l="1"/>
  <c r="C116" i="9"/>
  <c r="A116" i="9" s="1"/>
  <c r="B118" i="5"/>
  <c r="C117" i="5"/>
  <c r="A117" i="5" s="1"/>
  <c r="B118" i="9" l="1"/>
  <c r="C117" i="9"/>
  <c r="A117" i="9" s="1"/>
  <c r="C118" i="5"/>
  <c r="A118" i="5" s="1"/>
  <c r="B119" i="5"/>
  <c r="B119" i="9" l="1"/>
  <c r="C118" i="9"/>
  <c r="A118" i="9" s="1"/>
  <c r="C119" i="5"/>
  <c r="A119" i="5" s="1"/>
  <c r="B120" i="5"/>
  <c r="C119" i="9" l="1"/>
  <c r="A119" i="9" s="1"/>
  <c r="B120" i="9"/>
  <c r="B121" i="5"/>
  <c r="C120" i="5"/>
  <c r="A120" i="5" s="1"/>
  <c r="C120" i="9" l="1"/>
  <c r="A120" i="9" s="1"/>
  <c r="B121" i="9"/>
  <c r="B122" i="5"/>
  <c r="C121" i="5"/>
  <c r="A121" i="5" s="1"/>
  <c r="B122" i="9" l="1"/>
  <c r="C121" i="9"/>
  <c r="A121" i="9" s="1"/>
  <c r="C122" i="5"/>
  <c r="A122" i="5" s="1"/>
  <c r="B123" i="5"/>
  <c r="B123" i="9" l="1"/>
  <c r="C122" i="9"/>
  <c r="A122" i="9" s="1"/>
  <c r="C123" i="5"/>
  <c r="A123" i="5" s="1"/>
  <c r="B124" i="5"/>
  <c r="C123" i="9" l="1"/>
  <c r="A123" i="9" s="1"/>
  <c r="B124" i="9"/>
  <c r="B125" i="5"/>
  <c r="C124" i="5"/>
  <c r="A124" i="5" s="1"/>
  <c r="B125" i="9" l="1"/>
  <c r="C124" i="9"/>
  <c r="A124" i="9" s="1"/>
  <c r="B126" i="5"/>
  <c r="C125" i="5"/>
  <c r="A125" i="5" s="1"/>
  <c r="B126" i="9" l="1"/>
  <c r="C125" i="9"/>
  <c r="A125" i="9" s="1"/>
  <c r="C126" i="5"/>
  <c r="A126" i="5" s="1"/>
  <c r="B127" i="5"/>
  <c r="B127" i="9" l="1"/>
  <c r="C126" i="9"/>
  <c r="A126" i="9" s="1"/>
  <c r="C127" i="5"/>
  <c r="A127" i="5" s="1"/>
  <c r="B128" i="5"/>
  <c r="C127" i="9" l="1"/>
  <c r="A127" i="9" s="1"/>
  <c r="B128" i="9"/>
  <c r="B129" i="5"/>
  <c r="C128" i="5"/>
  <c r="A128" i="5" s="1"/>
  <c r="C128" i="9" l="1"/>
  <c r="A128" i="9" s="1"/>
  <c r="B129" i="9"/>
  <c r="B130" i="5"/>
  <c r="C129" i="5"/>
  <c r="A129" i="5" s="1"/>
  <c r="B130" i="9" l="1"/>
  <c r="C129" i="9"/>
  <c r="A129" i="9" s="1"/>
  <c r="C130" i="5"/>
  <c r="A130" i="5" s="1"/>
  <c r="B131" i="5"/>
  <c r="C130" i="9" l="1"/>
  <c r="A130" i="9" s="1"/>
  <c r="B131" i="9"/>
  <c r="C131" i="5"/>
  <c r="A131" i="5" s="1"/>
  <c r="B132" i="5"/>
  <c r="C131" i="9" l="1"/>
  <c r="A131" i="9" s="1"/>
  <c r="B132" i="9"/>
  <c r="B133" i="5"/>
  <c r="C132" i="5"/>
  <c r="A132" i="5" s="1"/>
  <c r="B133" i="9" l="1"/>
  <c r="C132" i="9"/>
  <c r="A132" i="9" s="1"/>
  <c r="B134" i="5"/>
  <c r="C133" i="5"/>
  <c r="A133" i="5" s="1"/>
  <c r="B134" i="9" l="1"/>
  <c r="C133" i="9"/>
  <c r="A133" i="9" s="1"/>
  <c r="C134" i="5"/>
  <c r="A134" i="5" s="1"/>
  <c r="B135" i="5"/>
  <c r="B135" i="9" l="1"/>
  <c r="C134" i="9"/>
  <c r="A134" i="9" s="1"/>
  <c r="C135" i="5"/>
  <c r="A135" i="5" s="1"/>
  <c r="B136" i="5"/>
  <c r="C135" i="9" l="1"/>
  <c r="A135" i="9" s="1"/>
  <c r="B136" i="9"/>
  <c r="B137" i="5"/>
  <c r="C136" i="5"/>
  <c r="A136" i="5" s="1"/>
  <c r="C136" i="9" l="1"/>
  <c r="A136" i="9" s="1"/>
  <c r="B137" i="9"/>
  <c r="B138" i="5"/>
  <c r="C137" i="5"/>
  <c r="A137" i="5" s="1"/>
  <c r="B138" i="9" l="1"/>
  <c r="C137" i="9"/>
  <c r="A137" i="9" s="1"/>
  <c r="C138" i="5"/>
  <c r="A138" i="5" s="1"/>
  <c r="B139" i="5"/>
  <c r="B139" i="9" l="1"/>
  <c r="C138" i="9"/>
  <c r="A138" i="9" s="1"/>
  <c r="B140" i="5"/>
  <c r="C139" i="5"/>
  <c r="A139" i="5" s="1"/>
  <c r="B140" i="9" l="1"/>
  <c r="C139" i="9"/>
  <c r="A139" i="9" s="1"/>
  <c r="B141" i="5"/>
  <c r="C140" i="5"/>
  <c r="A140" i="5" s="1"/>
  <c r="B141" i="9" l="1"/>
  <c r="C140" i="9"/>
  <c r="A140" i="9" s="1"/>
  <c r="B142" i="5"/>
  <c r="C141" i="5"/>
  <c r="A141" i="5" s="1"/>
  <c r="C141" i="9" l="1"/>
  <c r="A141" i="9" s="1"/>
  <c r="B142" i="9"/>
  <c r="C142" i="5"/>
  <c r="A142" i="5" s="1"/>
  <c r="B143" i="5"/>
  <c r="C142" i="9" l="1"/>
  <c r="A142" i="9" s="1"/>
  <c r="B143" i="9"/>
  <c r="C143" i="5"/>
  <c r="A143" i="5" s="1"/>
  <c r="B144" i="5"/>
  <c r="B144" i="9" l="1"/>
  <c r="C143" i="9"/>
  <c r="A143" i="9" s="1"/>
  <c r="B145" i="5"/>
  <c r="C144" i="5"/>
  <c r="A144" i="5" s="1"/>
  <c r="B145" i="9" l="1"/>
  <c r="C144" i="9"/>
  <c r="A144" i="9" s="1"/>
  <c r="C145" i="5"/>
  <c r="A145" i="5" s="1"/>
  <c r="B146" i="5"/>
  <c r="C145" i="9" l="1"/>
  <c r="A145" i="9" s="1"/>
  <c r="B146" i="9"/>
  <c r="C146" i="5"/>
  <c r="A146" i="5" s="1"/>
  <c r="B147" i="5"/>
  <c r="B147" i="9" l="1"/>
  <c r="C146" i="9"/>
  <c r="A146" i="9" s="1"/>
  <c r="C147" i="5"/>
  <c r="A147" i="5" s="1"/>
  <c r="B148" i="5"/>
  <c r="B148" i="9" l="1"/>
  <c r="C147" i="9"/>
  <c r="A147" i="9" s="1"/>
  <c r="B149" i="5"/>
  <c r="C148" i="5"/>
  <c r="A148" i="5" s="1"/>
  <c r="B149" i="9" l="1"/>
  <c r="C148" i="9"/>
  <c r="A148" i="9" s="1"/>
  <c r="C149" i="5"/>
  <c r="A149" i="5" s="1"/>
  <c r="B150" i="5"/>
  <c r="C149" i="9" l="1"/>
  <c r="A149" i="9" s="1"/>
  <c r="B150" i="9"/>
  <c r="C150" i="5"/>
  <c r="A150" i="5" s="1"/>
  <c r="B151" i="5"/>
  <c r="C150" i="9" l="1"/>
  <c r="A150" i="9" s="1"/>
  <c r="B151" i="9"/>
  <c r="C151" i="5"/>
  <c r="A151" i="5" s="1"/>
  <c r="B152" i="5"/>
  <c r="B152" i="9" l="1"/>
  <c r="C151" i="9"/>
  <c r="A151" i="9" s="1"/>
  <c r="B153" i="5"/>
  <c r="C152" i="5"/>
  <c r="A152" i="5" s="1"/>
  <c r="B153" i="9" l="1"/>
  <c r="C152" i="9"/>
  <c r="A152" i="9" s="1"/>
  <c r="B154" i="5"/>
  <c r="C153" i="5"/>
  <c r="A153" i="5" s="1"/>
  <c r="C153" i="9" l="1"/>
  <c r="A153" i="9" s="1"/>
  <c r="B154" i="9"/>
  <c r="C154" i="5"/>
  <c r="A154" i="5" s="1"/>
  <c r="B155" i="5"/>
  <c r="C154" i="9" l="1"/>
  <c r="A154" i="9" s="1"/>
  <c r="B155" i="9"/>
  <c r="B156" i="5"/>
  <c r="C155" i="5"/>
  <c r="A155" i="5" s="1"/>
  <c r="B156" i="9" l="1"/>
  <c r="C155" i="9"/>
  <c r="A155" i="9" s="1"/>
  <c r="B157" i="5"/>
  <c r="C156" i="5"/>
  <c r="A156" i="5" s="1"/>
  <c r="B157" i="9" l="1"/>
  <c r="C156" i="9"/>
  <c r="A156" i="9" s="1"/>
  <c r="B158" i="5"/>
  <c r="C157" i="5"/>
  <c r="A157" i="5" s="1"/>
  <c r="C157" i="9" l="1"/>
  <c r="A157" i="9" s="1"/>
  <c r="B158" i="9"/>
  <c r="C158" i="5"/>
  <c r="A158" i="5" s="1"/>
  <c r="B159" i="5"/>
  <c r="C158" i="9" l="1"/>
  <c r="A158" i="9" s="1"/>
  <c r="B159" i="9"/>
  <c r="C159" i="5"/>
  <c r="A159" i="5" s="1"/>
  <c r="B160" i="5"/>
  <c r="B160" i="9" l="1"/>
  <c r="C159" i="9"/>
  <c r="A159" i="9" s="1"/>
  <c r="B161" i="5"/>
  <c r="C160" i="5"/>
  <c r="A160" i="5" s="1"/>
  <c r="B161" i="9" l="1"/>
  <c r="C160" i="9"/>
  <c r="A160" i="9" s="1"/>
  <c r="C161" i="5"/>
  <c r="A161" i="5" s="1"/>
  <c r="B162" i="5"/>
  <c r="C161" i="9" l="1"/>
  <c r="A161" i="9" s="1"/>
  <c r="B162" i="9"/>
  <c r="C162" i="5"/>
  <c r="A162" i="5" s="1"/>
  <c r="B163" i="5"/>
  <c r="C162" i="9" l="1"/>
  <c r="A162" i="9" s="1"/>
  <c r="B163" i="9"/>
  <c r="C163" i="5"/>
  <c r="A163" i="5" s="1"/>
  <c r="B164" i="5"/>
  <c r="B164" i="9" l="1"/>
  <c r="C163" i="9"/>
  <c r="A163" i="9" s="1"/>
  <c r="B165" i="5"/>
  <c r="C164" i="5"/>
  <c r="A164" i="5" s="1"/>
  <c r="B165" i="9" l="1"/>
  <c r="C164" i="9"/>
  <c r="A164" i="9" s="1"/>
  <c r="C165" i="5"/>
  <c r="A165" i="5" s="1"/>
  <c r="B166" i="5"/>
  <c r="C165" i="9" l="1"/>
  <c r="A165" i="9" s="1"/>
  <c r="B166" i="9"/>
  <c r="C166" i="5"/>
  <c r="A166" i="5" s="1"/>
  <c r="B167" i="5"/>
  <c r="C166" i="9" l="1"/>
  <c r="A166" i="9" s="1"/>
  <c r="B167" i="9"/>
  <c r="C167" i="5"/>
  <c r="A167" i="5" s="1"/>
  <c r="B168" i="5"/>
  <c r="B168" i="9" l="1"/>
  <c r="C167" i="9"/>
  <c r="A167" i="9" s="1"/>
  <c r="B169" i="5"/>
  <c r="C168" i="5"/>
  <c r="A168" i="5" s="1"/>
  <c r="B169" i="9" l="1"/>
  <c r="C168" i="9"/>
  <c r="A168" i="9" s="1"/>
  <c r="B170" i="5"/>
  <c r="C169" i="5"/>
  <c r="A169" i="5" s="1"/>
  <c r="C169" i="9" l="1"/>
  <c r="A169" i="9" s="1"/>
  <c r="B170" i="9"/>
  <c r="C170" i="5"/>
  <c r="A170" i="5" s="1"/>
  <c r="B171" i="5"/>
  <c r="B171" i="9" l="1"/>
  <c r="C170" i="9"/>
  <c r="A170" i="9" s="1"/>
  <c r="B172" i="5"/>
  <c r="C171" i="5"/>
  <c r="A171" i="5" s="1"/>
  <c r="B172" i="9" l="1"/>
  <c r="C171" i="9"/>
  <c r="A171" i="9" s="1"/>
  <c r="B173" i="5"/>
  <c r="C172" i="5"/>
  <c r="A172" i="5" s="1"/>
  <c r="B173" i="9" l="1"/>
  <c r="C172" i="9"/>
  <c r="A172" i="9" s="1"/>
  <c r="B174" i="5"/>
  <c r="C173" i="5"/>
  <c r="A173" i="5" s="1"/>
  <c r="C173" i="9" l="1"/>
  <c r="A173" i="9" s="1"/>
  <c r="B174" i="9"/>
  <c r="C174" i="5"/>
  <c r="A174" i="5" s="1"/>
  <c r="B175" i="5"/>
  <c r="C174" i="9" l="1"/>
  <c r="A174" i="9" s="1"/>
  <c r="B175" i="9"/>
  <c r="C175" i="5"/>
  <c r="A175" i="5" s="1"/>
  <c r="B176" i="5"/>
  <c r="B176" i="9" l="1"/>
  <c r="C175" i="9"/>
  <c r="A175" i="9" s="1"/>
  <c r="B177" i="5"/>
  <c r="C176" i="5"/>
  <c r="A176" i="5" s="1"/>
  <c r="B177" i="9" l="1"/>
  <c r="C176" i="9"/>
  <c r="A176" i="9" s="1"/>
  <c r="C177" i="5"/>
  <c r="A177" i="5" s="1"/>
  <c r="B178" i="5"/>
  <c r="C177" i="9" l="1"/>
  <c r="A177" i="9" s="1"/>
  <c r="B178" i="9"/>
  <c r="C178" i="5"/>
  <c r="A178" i="5" s="1"/>
  <c r="B179" i="5"/>
  <c r="B179" i="9" l="1"/>
  <c r="C178" i="9"/>
  <c r="A178" i="9" s="1"/>
  <c r="C179" i="5"/>
  <c r="A179" i="5" s="1"/>
  <c r="B180" i="5"/>
  <c r="B180" i="9" l="1"/>
  <c r="C179" i="9"/>
  <c r="A179" i="9" s="1"/>
  <c r="B181" i="5"/>
  <c r="C180" i="5"/>
  <c r="A180" i="5" s="1"/>
  <c r="B181" i="9" l="1"/>
  <c r="C180" i="9"/>
  <c r="A180" i="9" s="1"/>
  <c r="C181" i="5"/>
  <c r="A181" i="5" s="1"/>
  <c r="B182" i="5"/>
  <c r="C181" i="9" l="1"/>
  <c r="A181" i="9" s="1"/>
  <c r="B182" i="9"/>
  <c r="C182" i="5"/>
  <c r="A182" i="5" s="1"/>
  <c r="B183" i="5"/>
  <c r="C182" i="9" l="1"/>
  <c r="A182" i="9" s="1"/>
  <c r="B183" i="9"/>
  <c r="C183" i="5"/>
  <c r="A183" i="5" s="1"/>
  <c r="B184" i="5"/>
  <c r="B184" i="9" l="1"/>
  <c r="C183" i="9"/>
  <c r="A183" i="9" s="1"/>
  <c r="B185" i="5"/>
  <c r="C184" i="5"/>
  <c r="A184" i="5" s="1"/>
  <c r="B185" i="9" l="1"/>
  <c r="C184" i="9"/>
  <c r="A184" i="9" s="1"/>
  <c r="B186" i="5"/>
  <c r="C185" i="5"/>
  <c r="A185" i="5" s="1"/>
  <c r="C185" i="9" l="1"/>
  <c r="A185" i="9" s="1"/>
  <c r="B186" i="9"/>
  <c r="C186" i="5"/>
  <c r="A186" i="5" s="1"/>
  <c r="B187" i="5"/>
  <c r="C186" i="9" l="1"/>
  <c r="A186" i="9" s="1"/>
  <c r="B187" i="9"/>
  <c r="B188" i="5"/>
  <c r="C187" i="5"/>
  <c r="A187" i="5" s="1"/>
  <c r="B188" i="9" l="1"/>
  <c r="C187" i="9"/>
  <c r="A187" i="9" s="1"/>
  <c r="B189" i="5"/>
  <c r="C188" i="5"/>
  <c r="A188" i="5" s="1"/>
  <c r="B189" i="9" l="1"/>
  <c r="C188" i="9"/>
  <c r="A188" i="9" s="1"/>
  <c r="B190" i="5"/>
  <c r="C189" i="5"/>
  <c r="A189" i="5" s="1"/>
  <c r="C189" i="9" l="1"/>
  <c r="A189" i="9" s="1"/>
  <c r="B190" i="9"/>
  <c r="C190" i="5"/>
  <c r="A190" i="5" s="1"/>
  <c r="B191" i="5"/>
  <c r="C190" i="9" l="1"/>
  <c r="A190" i="9" s="1"/>
  <c r="B191" i="9"/>
  <c r="C191" i="5"/>
  <c r="A191" i="5" s="1"/>
  <c r="B192" i="5"/>
  <c r="B192" i="9" l="1"/>
  <c r="C191" i="9"/>
  <c r="A191" i="9" s="1"/>
  <c r="B193" i="5"/>
  <c r="C192" i="5"/>
  <c r="A192" i="5" s="1"/>
  <c r="B193" i="9" l="1"/>
  <c r="C192" i="9"/>
  <c r="A192" i="9" s="1"/>
  <c r="C193" i="5"/>
  <c r="A193" i="5" s="1"/>
  <c r="B194" i="5"/>
  <c r="C193" i="9" l="1"/>
  <c r="A193" i="9" s="1"/>
  <c r="B194" i="9"/>
  <c r="C194" i="5"/>
  <c r="A194" i="5" s="1"/>
  <c r="B195" i="5"/>
  <c r="B195" i="9" l="1"/>
  <c r="C194" i="9"/>
  <c r="A194" i="9" s="1"/>
  <c r="C195" i="5"/>
  <c r="A195" i="5" s="1"/>
  <c r="B196" i="5"/>
  <c r="B196" i="9" l="1"/>
  <c r="C195" i="9"/>
  <c r="A195" i="9" s="1"/>
  <c r="B197" i="5"/>
  <c r="C196" i="5"/>
  <c r="A196" i="5" s="1"/>
  <c r="B197" i="9" l="1"/>
  <c r="C196" i="9"/>
  <c r="A196" i="9" s="1"/>
  <c r="C197" i="5"/>
  <c r="A197" i="5" s="1"/>
  <c r="B198" i="5"/>
  <c r="C197" i="9" l="1"/>
  <c r="A197" i="9" s="1"/>
  <c r="B198" i="9"/>
  <c r="C198" i="5"/>
  <c r="A198" i="5" s="1"/>
  <c r="B199" i="5"/>
  <c r="C198" i="9" l="1"/>
  <c r="A198" i="9" s="1"/>
  <c r="B199" i="9"/>
  <c r="C199" i="5"/>
  <c r="A199" i="5" s="1"/>
  <c r="B200" i="5"/>
  <c r="B200" i="9" l="1"/>
  <c r="C199" i="9"/>
  <c r="A199" i="9" s="1"/>
  <c r="B201" i="5"/>
  <c r="C200" i="5"/>
  <c r="A200" i="5" s="1"/>
  <c r="B201" i="9" l="1"/>
  <c r="C200" i="9"/>
  <c r="A200" i="9" s="1"/>
  <c r="B202" i="5"/>
  <c r="C201" i="5"/>
  <c r="A201" i="5" s="1"/>
  <c r="C201" i="9" l="1"/>
  <c r="A201" i="9" s="1"/>
  <c r="B202" i="9"/>
  <c r="C202" i="5"/>
  <c r="A202" i="5" s="1"/>
  <c r="B203" i="5"/>
  <c r="B203" i="9" l="1"/>
  <c r="C202" i="9"/>
  <c r="A202" i="9" s="1"/>
  <c r="B204" i="5"/>
  <c r="C203" i="5"/>
  <c r="A203" i="5" s="1"/>
  <c r="B204" i="9" l="1"/>
  <c r="C203" i="9"/>
  <c r="A203" i="9" s="1"/>
  <c r="B205" i="5"/>
  <c r="C204" i="5"/>
  <c r="A204" i="5" s="1"/>
  <c r="B205" i="9" l="1"/>
  <c r="C204" i="9"/>
  <c r="A204" i="9" s="1"/>
  <c r="B206" i="5"/>
  <c r="C205" i="5"/>
  <c r="A205" i="5" s="1"/>
  <c r="C205" i="9" l="1"/>
  <c r="A205" i="9" s="1"/>
  <c r="B206" i="9"/>
  <c r="C206" i="5"/>
  <c r="A206" i="5" s="1"/>
  <c r="B207" i="5"/>
  <c r="C206" i="9" l="1"/>
  <c r="A206" i="9" s="1"/>
  <c r="B207" i="9"/>
  <c r="C207" i="5"/>
  <c r="A207" i="5" s="1"/>
  <c r="B208" i="5"/>
  <c r="B208" i="9" l="1"/>
  <c r="C207" i="9"/>
  <c r="A207" i="9" s="1"/>
  <c r="B209" i="5"/>
  <c r="C208" i="5"/>
  <c r="A208" i="5" s="1"/>
  <c r="B209" i="9" l="1"/>
  <c r="C208" i="9"/>
  <c r="A208" i="9" s="1"/>
  <c r="C209" i="5"/>
  <c r="A209" i="5" s="1"/>
  <c r="B210" i="5"/>
  <c r="C209" i="9" l="1"/>
  <c r="A209" i="9" s="1"/>
  <c r="B210" i="9"/>
  <c r="C210" i="5"/>
  <c r="A210" i="5" s="1"/>
  <c r="B211" i="5"/>
  <c r="B211" i="9" l="1"/>
  <c r="C210" i="9"/>
  <c r="A210" i="9" s="1"/>
  <c r="C211" i="5"/>
  <c r="A211" i="5" s="1"/>
  <c r="B212" i="5"/>
  <c r="B212" i="9" l="1"/>
  <c r="C211" i="9"/>
  <c r="A211" i="9" s="1"/>
  <c r="B213" i="5"/>
  <c r="C212" i="5"/>
  <c r="A212" i="5" s="1"/>
  <c r="B213" i="9" l="1"/>
  <c r="C212" i="9"/>
  <c r="A212" i="9" s="1"/>
  <c r="C213" i="5"/>
  <c r="A213" i="5" s="1"/>
  <c r="B214" i="5"/>
  <c r="C213" i="9" l="1"/>
  <c r="A213" i="9" s="1"/>
  <c r="B214" i="9"/>
  <c r="C214" i="5"/>
  <c r="A214" i="5" s="1"/>
  <c r="B215" i="5"/>
  <c r="C214" i="9" l="1"/>
  <c r="A214" i="9" s="1"/>
  <c r="B215" i="9"/>
  <c r="C215" i="5"/>
  <c r="A215" i="5" s="1"/>
  <c r="B216" i="5"/>
  <c r="C215" i="9" l="1"/>
  <c r="A215" i="9" s="1"/>
  <c r="B216" i="9"/>
  <c r="B217" i="5"/>
  <c r="C216" i="5"/>
  <c r="A216" i="5" s="1"/>
  <c r="C216" i="9" l="1"/>
  <c r="A216" i="9" s="1"/>
  <c r="B217" i="9"/>
  <c r="B218" i="5"/>
  <c r="C217" i="5"/>
  <c r="A217" i="5" s="1"/>
  <c r="B218" i="9" l="1"/>
  <c r="C217" i="9"/>
  <c r="A217" i="9" s="1"/>
  <c r="C218" i="5"/>
  <c r="A218" i="5" s="1"/>
  <c r="B219" i="5"/>
  <c r="C218" i="9" l="1"/>
  <c r="A218" i="9" s="1"/>
  <c r="B219" i="9"/>
  <c r="B220" i="5"/>
  <c r="C219" i="5"/>
  <c r="A219" i="5" s="1"/>
  <c r="C219" i="9" l="1"/>
  <c r="A219" i="9" s="1"/>
  <c r="B220" i="9"/>
  <c r="B221" i="5"/>
  <c r="C220" i="5"/>
  <c r="A220" i="5" s="1"/>
  <c r="B221" i="9" l="1"/>
  <c r="C220" i="9"/>
  <c r="A220" i="9" s="1"/>
  <c r="B222" i="5"/>
  <c r="C221" i="5"/>
  <c r="A221" i="5" s="1"/>
  <c r="B222" i="9" l="1"/>
  <c r="C221" i="9"/>
  <c r="A221" i="9" s="1"/>
  <c r="C222" i="5"/>
  <c r="A222" i="5" s="1"/>
  <c r="B223" i="5"/>
  <c r="B223" i="9" l="1"/>
  <c r="C222" i="9"/>
  <c r="A222" i="9" s="1"/>
  <c r="C223" i="5"/>
  <c r="A223" i="5" s="1"/>
  <c r="B224" i="5"/>
  <c r="C223" i="9" l="1"/>
  <c r="A223" i="9" s="1"/>
  <c r="B224" i="9"/>
  <c r="B225" i="5"/>
  <c r="C224" i="5"/>
  <c r="A224" i="5" s="1"/>
  <c r="C224" i="9" l="1"/>
  <c r="A224" i="9" s="1"/>
  <c r="B225" i="9"/>
  <c r="C225" i="5"/>
  <c r="A225" i="5" s="1"/>
  <c r="B226" i="5"/>
  <c r="B226" i="9" l="1"/>
  <c r="C225" i="9"/>
  <c r="A225" i="9" s="1"/>
  <c r="C226" i="5"/>
  <c r="A226" i="5" s="1"/>
  <c r="B227" i="5"/>
  <c r="B227" i="9" l="1"/>
  <c r="C226" i="9"/>
  <c r="A226" i="9" s="1"/>
  <c r="C227" i="5"/>
  <c r="A227" i="5" s="1"/>
  <c r="B228" i="5"/>
  <c r="C227" i="9" l="1"/>
  <c r="A227" i="9" s="1"/>
  <c r="B228" i="9"/>
  <c r="B229" i="5"/>
  <c r="C228" i="5"/>
  <c r="A228" i="5" s="1"/>
  <c r="B229" i="9" l="1"/>
  <c r="C228" i="9"/>
  <c r="A228" i="9" s="1"/>
  <c r="C229" i="5"/>
  <c r="A229" i="5" s="1"/>
  <c r="B230" i="5"/>
  <c r="B230" i="9" l="1"/>
  <c r="C229" i="9"/>
  <c r="A229" i="9" s="1"/>
  <c r="C230" i="5"/>
  <c r="A230" i="5" s="1"/>
  <c r="B231" i="5"/>
  <c r="B231" i="9" l="1"/>
  <c r="C230" i="9"/>
  <c r="A230" i="9" s="1"/>
  <c r="C231" i="5"/>
  <c r="A231" i="5" s="1"/>
  <c r="B232" i="5"/>
  <c r="C231" i="9" l="1"/>
  <c r="A231" i="9" s="1"/>
  <c r="B232" i="9"/>
  <c r="B233" i="5"/>
  <c r="C232" i="5"/>
  <c r="A232" i="5" s="1"/>
  <c r="C232" i="9" l="1"/>
  <c r="A232" i="9" s="1"/>
  <c r="B233" i="9"/>
  <c r="B234" i="5"/>
  <c r="C233" i="5"/>
  <c r="A233" i="5" s="1"/>
  <c r="B234" i="9" l="1"/>
  <c r="C233" i="9"/>
  <c r="A233" i="9" s="1"/>
  <c r="C234" i="5"/>
  <c r="A234" i="5" s="1"/>
  <c r="B235" i="5"/>
  <c r="C234" i="9" l="1"/>
  <c r="A234" i="9" s="1"/>
  <c r="B235" i="9"/>
  <c r="B236" i="5"/>
  <c r="C235" i="5"/>
  <c r="A235" i="5" s="1"/>
  <c r="C235" i="9" l="1"/>
  <c r="A235" i="9" s="1"/>
  <c r="B236" i="9"/>
  <c r="B237" i="5"/>
  <c r="C236" i="5"/>
  <c r="A236" i="5" s="1"/>
  <c r="B237" i="9" l="1"/>
  <c r="C236" i="9"/>
  <c r="A236" i="9" s="1"/>
  <c r="B238" i="5"/>
  <c r="C237" i="5"/>
  <c r="A237" i="5" s="1"/>
  <c r="B238" i="9" l="1"/>
  <c r="C237" i="9"/>
  <c r="A237" i="9" s="1"/>
  <c r="C238" i="5"/>
  <c r="A238" i="5" s="1"/>
  <c r="B239" i="5"/>
  <c r="B239" i="9" l="1"/>
  <c r="C238" i="9"/>
  <c r="A238" i="9" s="1"/>
  <c r="B240" i="5"/>
  <c r="C239" i="5"/>
  <c r="A239" i="5" s="1"/>
  <c r="C239" i="9" l="1"/>
  <c r="A239" i="9" s="1"/>
  <c r="B240" i="9"/>
  <c r="B241" i="5"/>
  <c r="C240" i="5"/>
  <c r="A240" i="5" s="1"/>
  <c r="C240" i="9" l="1"/>
  <c r="A240" i="9" s="1"/>
  <c r="B241" i="9"/>
  <c r="C241" i="5"/>
  <c r="A241" i="5" s="1"/>
  <c r="B242" i="5"/>
  <c r="B242" i="9" l="1"/>
  <c r="C241" i="9"/>
  <c r="A241" i="9" s="1"/>
  <c r="C242" i="5"/>
  <c r="A242" i="5" s="1"/>
  <c r="B243" i="5"/>
  <c r="B243" i="9" l="1"/>
  <c r="C242" i="9"/>
  <c r="A242" i="9" s="1"/>
  <c r="C243" i="5"/>
  <c r="A243" i="5" s="1"/>
  <c r="B244" i="5"/>
  <c r="C243" i="9" l="1"/>
  <c r="A243" i="9" s="1"/>
  <c r="B244" i="9"/>
  <c r="B245" i="5"/>
  <c r="C244" i="5"/>
  <c r="A244" i="5" s="1"/>
  <c r="B245" i="9" l="1"/>
  <c r="C244" i="9"/>
  <c r="A244" i="9" s="1"/>
  <c r="C245" i="5"/>
  <c r="A245" i="5" s="1"/>
  <c r="B246" i="5"/>
  <c r="B246" i="9" l="1"/>
  <c r="C245" i="9"/>
  <c r="A245" i="9" s="1"/>
  <c r="C246" i="5"/>
  <c r="A246" i="5" s="1"/>
  <c r="B247" i="5"/>
  <c r="C246" i="9" l="1"/>
  <c r="A246" i="9" s="1"/>
  <c r="B247" i="9"/>
  <c r="C247" i="5"/>
  <c r="A247" i="5" s="1"/>
  <c r="B248" i="5"/>
  <c r="C247" i="9" l="1"/>
  <c r="A247" i="9" s="1"/>
  <c r="B248" i="9"/>
  <c r="B249" i="5"/>
  <c r="C248" i="5"/>
  <c r="A248" i="5" s="1"/>
  <c r="C248" i="9" l="1"/>
  <c r="A248" i="9" s="1"/>
  <c r="B249" i="9"/>
  <c r="C249" i="5"/>
  <c r="A249" i="5" s="1"/>
  <c r="B250" i="5"/>
  <c r="B250" i="9" l="1"/>
  <c r="C249" i="9"/>
  <c r="A249" i="9" s="1"/>
  <c r="C250" i="5"/>
  <c r="A250" i="5" s="1"/>
  <c r="B251" i="5"/>
  <c r="C250" i="9" l="1"/>
  <c r="A250" i="9" s="1"/>
  <c r="B251" i="9"/>
  <c r="C251" i="5"/>
  <c r="A251" i="5" s="1"/>
  <c r="B252" i="5"/>
  <c r="C251" i="9" l="1"/>
  <c r="A251" i="9" s="1"/>
  <c r="B252" i="9"/>
  <c r="B253" i="5"/>
  <c r="C252" i="5"/>
  <c r="A252" i="5" s="1"/>
  <c r="B253" i="9" l="1"/>
  <c r="C252" i="9"/>
  <c r="A252" i="9" s="1"/>
  <c r="B254" i="5"/>
  <c r="C253" i="5"/>
  <c r="A253" i="5" s="1"/>
  <c r="B254" i="9" l="1"/>
  <c r="C253" i="9"/>
  <c r="A253" i="9" s="1"/>
  <c r="C254" i="5"/>
  <c r="A254" i="5" s="1"/>
  <c r="B255" i="5"/>
  <c r="B255" i="9" l="1"/>
  <c r="C254" i="9"/>
  <c r="A254" i="9" s="1"/>
  <c r="B256" i="5"/>
  <c r="C255" i="5"/>
  <c r="A255" i="5" s="1"/>
  <c r="C255" i="9" l="1"/>
  <c r="A255" i="9" s="1"/>
  <c r="B256" i="9"/>
  <c r="B257" i="5"/>
  <c r="C256" i="5"/>
  <c r="A256" i="5" s="1"/>
  <c r="C256" i="9" l="1"/>
  <c r="A256" i="9" s="1"/>
  <c r="B257" i="9"/>
  <c r="B258" i="5"/>
  <c r="C257" i="5"/>
  <c r="A257" i="5" s="1"/>
  <c r="B258" i="9" l="1"/>
  <c r="C257" i="9"/>
  <c r="A257" i="9" s="1"/>
  <c r="C258" i="5"/>
  <c r="A258" i="5" s="1"/>
  <c r="B259" i="5"/>
  <c r="B259" i="9" l="1"/>
  <c r="C258" i="9"/>
  <c r="A258" i="9" s="1"/>
  <c r="C259" i="5"/>
  <c r="A259" i="5" s="1"/>
  <c r="B260" i="5"/>
  <c r="C259" i="9" l="1"/>
  <c r="A259" i="9" s="1"/>
  <c r="B260" i="9"/>
  <c r="B261" i="5"/>
  <c r="C260" i="5"/>
  <c r="A260" i="5" s="1"/>
  <c r="B261" i="9" l="1"/>
  <c r="C260" i="9"/>
  <c r="A260" i="9" s="1"/>
  <c r="C261" i="5"/>
  <c r="A261" i="5" s="1"/>
  <c r="B262" i="5"/>
  <c r="B262" i="9" l="1"/>
  <c r="C261" i="9"/>
  <c r="A261" i="9" s="1"/>
  <c r="C262" i="5"/>
  <c r="A262" i="5" s="1"/>
  <c r="B263" i="5"/>
  <c r="B263" i="9" l="1"/>
  <c r="C262" i="9"/>
  <c r="A262" i="9" s="1"/>
  <c r="C263" i="5"/>
  <c r="A263" i="5" s="1"/>
  <c r="B264" i="5"/>
  <c r="C263" i="9" l="1"/>
  <c r="A263" i="9" s="1"/>
  <c r="B264" i="9"/>
  <c r="B265" i="5"/>
  <c r="C264" i="5"/>
  <c r="A264" i="5" s="1"/>
  <c r="C264" i="9" l="1"/>
  <c r="A264" i="9" s="1"/>
  <c r="B265" i="9"/>
  <c r="C265" i="5"/>
  <c r="A265" i="5" s="1"/>
  <c r="B266" i="5"/>
  <c r="B266" i="9" l="1"/>
  <c r="C265" i="9"/>
  <c r="A265" i="9" s="1"/>
  <c r="C266" i="5"/>
  <c r="A266" i="5" s="1"/>
  <c r="B267" i="5"/>
  <c r="C266" i="9" l="1"/>
  <c r="A266" i="9" s="1"/>
  <c r="B267" i="9"/>
  <c r="C267" i="5"/>
  <c r="A267" i="5" s="1"/>
  <c r="B268" i="5"/>
  <c r="C267" i="9" l="1"/>
  <c r="A267" i="9" s="1"/>
  <c r="B268" i="9"/>
  <c r="B269" i="5"/>
  <c r="C268" i="5"/>
  <c r="A268" i="5" s="1"/>
  <c r="B269" i="9" l="1"/>
  <c r="C268" i="9"/>
  <c r="A268" i="9" s="1"/>
  <c r="B270" i="5"/>
  <c r="C269" i="5"/>
  <c r="A269" i="5" s="1"/>
  <c r="B270" i="9" l="1"/>
  <c r="C269" i="9"/>
  <c r="A269" i="9" s="1"/>
  <c r="C270" i="5"/>
  <c r="A270" i="5" s="1"/>
  <c r="B271" i="5"/>
  <c r="B271" i="9" l="1"/>
  <c r="C270" i="9"/>
  <c r="A270" i="9" s="1"/>
  <c r="B272" i="5"/>
  <c r="C271" i="5"/>
  <c r="A271" i="5" s="1"/>
  <c r="C271" i="9" l="1"/>
  <c r="A271" i="9" s="1"/>
  <c r="B272" i="9"/>
  <c r="B273" i="5"/>
  <c r="C272" i="5"/>
  <c r="A272" i="5" s="1"/>
  <c r="C272" i="9" l="1"/>
  <c r="A272" i="9" s="1"/>
  <c r="B273" i="9"/>
  <c r="B274" i="5"/>
  <c r="C273" i="5"/>
  <c r="A273" i="5" s="1"/>
  <c r="B274" i="9" l="1"/>
  <c r="C273" i="9"/>
  <c r="A273" i="9" s="1"/>
  <c r="C274" i="5"/>
  <c r="A274" i="5" s="1"/>
  <c r="B275" i="5"/>
  <c r="B275" i="9" l="1"/>
  <c r="C274" i="9"/>
  <c r="A274" i="9" s="1"/>
  <c r="C275" i="5"/>
  <c r="A275" i="5" s="1"/>
  <c r="B276" i="5"/>
  <c r="C275" i="9" l="1"/>
  <c r="A275" i="9" s="1"/>
  <c r="B276" i="9"/>
  <c r="B277" i="5"/>
  <c r="C276" i="5"/>
  <c r="A276" i="5" s="1"/>
  <c r="B277" i="9" l="1"/>
  <c r="C276" i="9"/>
  <c r="A276" i="9" s="1"/>
  <c r="C277" i="5"/>
  <c r="A277" i="5" s="1"/>
  <c r="B278" i="5"/>
  <c r="B278" i="9" l="1"/>
  <c r="C277" i="9"/>
  <c r="A277" i="9" s="1"/>
  <c r="C278" i="5"/>
  <c r="A278" i="5" s="1"/>
  <c r="B279" i="5"/>
  <c r="C278" i="9" l="1"/>
  <c r="A278" i="9" s="1"/>
  <c r="B279" i="9"/>
  <c r="C279" i="5"/>
  <c r="A279" i="5" s="1"/>
  <c r="B280" i="5"/>
  <c r="C279" i="9" l="1"/>
  <c r="A279" i="9" s="1"/>
  <c r="B280" i="9"/>
  <c r="B281" i="5"/>
  <c r="C280" i="5"/>
  <c r="A280" i="5" s="1"/>
  <c r="C280" i="9" l="1"/>
  <c r="A280" i="9" s="1"/>
  <c r="B281" i="9"/>
  <c r="B282" i="5"/>
  <c r="C281" i="5"/>
  <c r="A281" i="5" s="1"/>
  <c r="B282" i="9" l="1"/>
  <c r="C281" i="9"/>
  <c r="A281" i="9" s="1"/>
  <c r="C282" i="5"/>
  <c r="A282" i="5" s="1"/>
  <c r="B283" i="5"/>
  <c r="C282" i="9" l="1"/>
  <c r="A282" i="9" s="1"/>
  <c r="B283" i="9"/>
  <c r="C283" i="5"/>
  <c r="A283" i="5" s="1"/>
  <c r="B284" i="5"/>
  <c r="C283" i="9" l="1"/>
  <c r="A283" i="9" s="1"/>
  <c r="B284" i="9"/>
  <c r="B285" i="5"/>
  <c r="C284" i="5"/>
  <c r="A284" i="5" s="1"/>
  <c r="B285" i="9" l="1"/>
  <c r="C284" i="9"/>
  <c r="A284" i="9" s="1"/>
  <c r="B286" i="5"/>
  <c r="C285" i="5"/>
  <c r="A285" i="5" s="1"/>
  <c r="B286" i="9" l="1"/>
  <c r="C285" i="9"/>
  <c r="A285" i="9" s="1"/>
  <c r="C286" i="5"/>
  <c r="A286" i="5" s="1"/>
  <c r="B287" i="5"/>
  <c r="B287" i="9" l="1"/>
  <c r="C286" i="9"/>
  <c r="A286" i="9" s="1"/>
  <c r="C287" i="5"/>
  <c r="A287" i="5" s="1"/>
  <c r="B288" i="5"/>
  <c r="C287" i="9" l="1"/>
  <c r="A287" i="9" s="1"/>
  <c r="B288" i="9"/>
  <c r="B289" i="5"/>
  <c r="C288" i="5"/>
  <c r="A288" i="5" s="1"/>
  <c r="C288" i="9" l="1"/>
  <c r="A288" i="9" s="1"/>
  <c r="B289" i="9"/>
  <c r="B290" i="5"/>
  <c r="C289" i="5"/>
  <c r="A289" i="5" s="1"/>
  <c r="B290" i="9" l="1"/>
  <c r="C289" i="9"/>
  <c r="A289" i="9" s="1"/>
  <c r="C290" i="5"/>
  <c r="A290" i="5" s="1"/>
  <c r="B291" i="5"/>
  <c r="B291" i="9" l="1"/>
  <c r="C290" i="9"/>
  <c r="A290" i="9" s="1"/>
  <c r="C291" i="5"/>
  <c r="A291" i="5" s="1"/>
  <c r="B292" i="5"/>
  <c r="C291" i="9" l="1"/>
  <c r="A291" i="9" s="1"/>
  <c r="B292" i="9"/>
  <c r="B293" i="5"/>
  <c r="C292" i="5"/>
  <c r="A292" i="5" s="1"/>
  <c r="B293" i="9" l="1"/>
  <c r="C292" i="9"/>
  <c r="A292" i="9" s="1"/>
  <c r="B294" i="5"/>
  <c r="C293" i="5"/>
  <c r="A293" i="5" s="1"/>
  <c r="B294" i="9" l="1"/>
  <c r="C293" i="9"/>
  <c r="A293" i="9" s="1"/>
  <c r="C294" i="5"/>
  <c r="A294" i="5" s="1"/>
  <c r="B295" i="5"/>
  <c r="B295" i="9" l="1"/>
  <c r="C294" i="9"/>
  <c r="A294" i="9" s="1"/>
  <c r="C295" i="5"/>
  <c r="A295" i="5" s="1"/>
  <c r="B296" i="5"/>
  <c r="C295" i="9" l="1"/>
  <c r="A295" i="9" s="1"/>
  <c r="B296" i="9"/>
  <c r="B297" i="5"/>
  <c r="C296" i="5"/>
  <c r="A296" i="5" s="1"/>
  <c r="C296" i="9" l="1"/>
  <c r="A296" i="9" s="1"/>
  <c r="B297" i="9"/>
  <c r="B298" i="5"/>
  <c r="C297" i="5"/>
  <c r="A297" i="5" s="1"/>
  <c r="B298" i="9" l="1"/>
  <c r="C297" i="9"/>
  <c r="A297" i="9" s="1"/>
  <c r="C298" i="5"/>
  <c r="A298" i="5" s="1"/>
  <c r="B299" i="5"/>
  <c r="C298" i="9" l="1"/>
  <c r="A298" i="9" s="1"/>
  <c r="B299" i="9"/>
  <c r="C299" i="5"/>
  <c r="A299" i="5" s="1"/>
  <c r="B300" i="5"/>
  <c r="C299" i="9" l="1"/>
  <c r="A299" i="9" s="1"/>
  <c r="B300" i="9"/>
  <c r="B301" i="5"/>
  <c r="C300" i="5"/>
  <c r="A300" i="5" s="1"/>
  <c r="B301" i="9" l="1"/>
  <c r="C300" i="9"/>
  <c r="A300" i="9" s="1"/>
  <c r="B302" i="5"/>
  <c r="C301" i="5"/>
  <c r="A301" i="5" s="1"/>
  <c r="B302" i="9" l="1"/>
  <c r="C301" i="9"/>
  <c r="A301" i="9" s="1"/>
  <c r="C302" i="5"/>
  <c r="A302" i="5" s="1"/>
  <c r="B303" i="5"/>
  <c r="B303" i="9" l="1"/>
  <c r="C302" i="9"/>
  <c r="A302" i="9" s="1"/>
  <c r="C303" i="5"/>
  <c r="A303" i="5" s="1"/>
  <c r="B304" i="5"/>
  <c r="C303" i="9" l="1"/>
  <c r="A303" i="9" s="1"/>
  <c r="B304" i="9"/>
  <c r="B305" i="5"/>
  <c r="C304" i="5"/>
  <c r="A304" i="5" s="1"/>
  <c r="C304" i="9" l="1"/>
  <c r="A304" i="9" s="1"/>
  <c r="B305" i="9"/>
  <c r="B306" i="5"/>
  <c r="C305" i="5"/>
  <c r="A305" i="5" s="1"/>
  <c r="B306" i="9" l="1"/>
  <c r="C305" i="9"/>
  <c r="A305" i="9" s="1"/>
  <c r="C306" i="5"/>
  <c r="A306" i="5" s="1"/>
  <c r="B307" i="5"/>
  <c r="B307" i="9" l="1"/>
  <c r="C306" i="9"/>
  <c r="A306" i="9" s="1"/>
  <c r="C307" i="5"/>
  <c r="A307" i="5" s="1"/>
  <c r="B308" i="5"/>
  <c r="C307" i="9" l="1"/>
  <c r="A307" i="9" s="1"/>
  <c r="B308" i="9"/>
  <c r="B309" i="5"/>
  <c r="C308" i="5"/>
  <c r="A308" i="5" s="1"/>
  <c r="B309" i="9" l="1"/>
  <c r="C308" i="9"/>
  <c r="A308" i="9" s="1"/>
  <c r="B310" i="5"/>
  <c r="C309" i="5"/>
  <c r="A309" i="5" s="1"/>
  <c r="B310" i="9" l="1"/>
  <c r="C309" i="9"/>
  <c r="A309" i="9" s="1"/>
  <c r="C310" i="5"/>
  <c r="A310" i="5" s="1"/>
  <c r="B311" i="5"/>
  <c r="C310" i="9" l="1"/>
  <c r="A310" i="9" s="1"/>
  <c r="B311" i="9"/>
  <c r="C311" i="5"/>
  <c r="A311" i="5" s="1"/>
  <c r="B312" i="5"/>
  <c r="C311" i="9" l="1"/>
  <c r="A311" i="9" s="1"/>
  <c r="B312" i="9"/>
  <c r="B313" i="5"/>
  <c r="C312" i="5"/>
  <c r="A312" i="5" s="1"/>
  <c r="C312" i="9" l="1"/>
  <c r="A312" i="9" s="1"/>
  <c r="B313" i="9"/>
  <c r="B314" i="5"/>
  <c r="C313" i="5"/>
  <c r="A313" i="5" s="1"/>
  <c r="B314" i="9" l="1"/>
  <c r="C313" i="9"/>
  <c r="A313" i="9" s="1"/>
  <c r="C314" i="5"/>
  <c r="A314" i="5" s="1"/>
  <c r="B315" i="5"/>
  <c r="C314" i="9" l="1"/>
  <c r="A314" i="9" s="1"/>
  <c r="B315" i="9"/>
  <c r="C315" i="5"/>
  <c r="A315" i="5" s="1"/>
  <c r="B316" i="5"/>
  <c r="C315" i="9" l="1"/>
  <c r="A315" i="9" s="1"/>
  <c r="B316" i="9"/>
  <c r="B317" i="5"/>
  <c r="C316" i="5"/>
  <c r="A316" i="5" s="1"/>
  <c r="B317" i="9" l="1"/>
  <c r="C316" i="9"/>
  <c r="A316" i="9" s="1"/>
  <c r="B318" i="5"/>
  <c r="C317" i="5"/>
  <c r="A317" i="5" s="1"/>
  <c r="B318" i="9" l="1"/>
  <c r="C317" i="9"/>
  <c r="A317" i="9" s="1"/>
  <c r="C318" i="5"/>
  <c r="A318" i="5" s="1"/>
  <c r="B319" i="5"/>
  <c r="B319" i="9" l="1"/>
  <c r="C318" i="9"/>
  <c r="A318" i="9" s="1"/>
  <c r="C319" i="5"/>
  <c r="A319" i="5" s="1"/>
  <c r="B320" i="5"/>
  <c r="C319" i="9" l="1"/>
  <c r="A319" i="9" s="1"/>
  <c r="B320" i="9"/>
  <c r="B321" i="5"/>
  <c r="C320" i="5"/>
  <c r="A320" i="5" s="1"/>
  <c r="C320" i="9" l="1"/>
  <c r="A320" i="9" s="1"/>
  <c r="B321" i="9"/>
  <c r="B322" i="5"/>
  <c r="C321" i="5"/>
  <c r="A321" i="5" s="1"/>
  <c r="B322" i="9" l="1"/>
  <c r="C321" i="9"/>
  <c r="A321" i="9" s="1"/>
  <c r="C322" i="5"/>
  <c r="A322" i="5" s="1"/>
  <c r="B323" i="5"/>
  <c r="B323" i="9" l="1"/>
  <c r="C322" i="9"/>
  <c r="A322" i="9" s="1"/>
  <c r="C323" i="5"/>
  <c r="A323" i="5" s="1"/>
  <c r="B324" i="5"/>
  <c r="C323" i="9" l="1"/>
  <c r="A323" i="9" s="1"/>
  <c r="B324" i="9"/>
  <c r="B325" i="5"/>
  <c r="C324" i="5"/>
  <c r="A324" i="5" s="1"/>
  <c r="B325" i="9" l="1"/>
  <c r="C324" i="9"/>
  <c r="A324" i="9" s="1"/>
  <c r="B326" i="5"/>
  <c r="C325" i="5"/>
  <c r="A325" i="5" s="1"/>
  <c r="B326" i="9" l="1"/>
  <c r="C325" i="9"/>
  <c r="A325" i="9" s="1"/>
  <c r="C326" i="5"/>
  <c r="A326" i="5" s="1"/>
  <c r="B327" i="5"/>
  <c r="B327" i="9" l="1"/>
  <c r="C326" i="9"/>
  <c r="A326" i="9" s="1"/>
  <c r="C327" i="5"/>
  <c r="A327" i="5" s="1"/>
  <c r="B328" i="5"/>
  <c r="C327" i="9" l="1"/>
  <c r="A327" i="9" s="1"/>
  <c r="B328" i="9"/>
  <c r="B329" i="5"/>
  <c r="C328" i="5"/>
  <c r="A328" i="5" s="1"/>
  <c r="C328" i="9" l="1"/>
  <c r="A328" i="9" s="1"/>
  <c r="B329" i="9"/>
  <c r="B330" i="5"/>
  <c r="C329" i="5"/>
  <c r="A329" i="5" s="1"/>
  <c r="B330" i="9" l="1"/>
  <c r="C329" i="9"/>
  <c r="A329" i="9" s="1"/>
  <c r="C330" i="5"/>
  <c r="A330" i="5" s="1"/>
  <c r="B331" i="5"/>
  <c r="C330" i="9" l="1"/>
  <c r="A330" i="9" s="1"/>
  <c r="B331" i="9"/>
  <c r="C331" i="5"/>
  <c r="A331" i="5" s="1"/>
  <c r="B332" i="5"/>
  <c r="C331" i="9" l="1"/>
  <c r="A331" i="9" s="1"/>
  <c r="B332" i="9"/>
  <c r="B333" i="5"/>
  <c r="C332" i="5"/>
  <c r="A332" i="5" s="1"/>
  <c r="B333" i="9" l="1"/>
  <c r="C332" i="9"/>
  <c r="A332" i="9" s="1"/>
  <c r="B334" i="5"/>
  <c r="C333" i="5"/>
  <c r="A333" i="5" s="1"/>
  <c r="B334" i="9" l="1"/>
  <c r="C333" i="9"/>
  <c r="A333" i="9" s="1"/>
  <c r="C334" i="5"/>
  <c r="A334" i="5" s="1"/>
  <c r="B335" i="5"/>
  <c r="B335" i="9" l="1"/>
  <c r="C334" i="9"/>
  <c r="A334" i="9" s="1"/>
  <c r="C335" i="5"/>
  <c r="A335" i="5" s="1"/>
  <c r="B336" i="5"/>
  <c r="C335" i="9" l="1"/>
  <c r="A335" i="9" s="1"/>
  <c r="B336" i="9"/>
  <c r="B337" i="5"/>
  <c r="C336" i="5"/>
  <c r="A336" i="5" s="1"/>
  <c r="C336" i="9" l="1"/>
  <c r="A336" i="9" s="1"/>
  <c r="B337" i="9"/>
  <c r="B338" i="5"/>
  <c r="C337" i="5"/>
  <c r="A337" i="5" s="1"/>
  <c r="B338" i="9" l="1"/>
  <c r="C337" i="9"/>
  <c r="A337" i="9" s="1"/>
  <c r="C338" i="5"/>
  <c r="A338" i="5" s="1"/>
  <c r="B339" i="5"/>
  <c r="B339" i="9" l="1"/>
  <c r="C338" i="9"/>
  <c r="A338" i="9" s="1"/>
  <c r="C339" i="5"/>
  <c r="A339" i="5" s="1"/>
  <c r="B340" i="5"/>
  <c r="C339" i="9" l="1"/>
  <c r="A339" i="9" s="1"/>
  <c r="B340" i="9"/>
  <c r="B341" i="5"/>
  <c r="C340" i="5"/>
  <c r="A340" i="5" s="1"/>
  <c r="B341" i="9" l="1"/>
  <c r="C340" i="9"/>
  <c r="A340" i="9" s="1"/>
  <c r="B342" i="5"/>
  <c r="C341" i="5"/>
  <c r="A341" i="5" s="1"/>
  <c r="B342" i="9" l="1"/>
  <c r="C341" i="9"/>
  <c r="A341" i="9" s="1"/>
  <c r="C342" i="5"/>
  <c r="A342" i="5" s="1"/>
  <c r="B343" i="5"/>
  <c r="C342" i="9" l="1"/>
  <c r="A342" i="9" s="1"/>
  <c r="B343" i="9"/>
  <c r="C343" i="5"/>
  <c r="A343" i="5" s="1"/>
  <c r="B344" i="5"/>
  <c r="C343" i="9" l="1"/>
  <c r="A343" i="9" s="1"/>
  <c r="B344" i="9"/>
  <c r="B345" i="5"/>
  <c r="C344" i="5"/>
  <c r="A344" i="5" s="1"/>
  <c r="C344" i="9" l="1"/>
  <c r="A344" i="9" s="1"/>
  <c r="B345" i="9"/>
  <c r="B346" i="5"/>
  <c r="C345" i="5"/>
  <c r="A345" i="5" s="1"/>
  <c r="B346" i="9" l="1"/>
  <c r="C345" i="9"/>
  <c r="A345" i="9" s="1"/>
  <c r="C346" i="5"/>
  <c r="A346" i="5" s="1"/>
  <c r="B347" i="5"/>
  <c r="C346" i="9" l="1"/>
  <c r="A346" i="9" s="1"/>
  <c r="B347" i="9"/>
  <c r="C347" i="5"/>
  <c r="A347" i="5" s="1"/>
  <c r="B348" i="5"/>
  <c r="C347" i="9" l="1"/>
  <c r="A347" i="9" s="1"/>
  <c r="B348" i="9"/>
  <c r="B349" i="5"/>
  <c r="C348" i="5"/>
  <c r="A348" i="5" s="1"/>
  <c r="B349" i="9" l="1"/>
  <c r="C348" i="9"/>
  <c r="A348" i="9" s="1"/>
  <c r="B350" i="5"/>
  <c r="C349" i="5"/>
  <c r="A349" i="5" s="1"/>
  <c r="B350" i="9" l="1"/>
  <c r="C349" i="9"/>
  <c r="A349" i="9" s="1"/>
  <c r="C350" i="5"/>
  <c r="A350" i="5" s="1"/>
  <c r="B351" i="5"/>
  <c r="B351" i="9" l="1"/>
  <c r="C350" i="9"/>
  <c r="A350" i="9" s="1"/>
  <c r="C351" i="5"/>
  <c r="A351" i="5" s="1"/>
  <c r="B352" i="5"/>
  <c r="C351" i="9" l="1"/>
  <c r="A351" i="9" s="1"/>
  <c r="B352" i="9"/>
  <c r="B353" i="5"/>
  <c r="C352" i="5"/>
  <c r="A352" i="5" s="1"/>
  <c r="C352" i="9" l="1"/>
  <c r="A352" i="9" s="1"/>
  <c r="B353" i="9"/>
  <c r="B354" i="5"/>
  <c r="C353" i="5"/>
  <c r="A353" i="5" s="1"/>
  <c r="B354" i="9" l="1"/>
  <c r="C353" i="9"/>
  <c r="A353" i="9" s="1"/>
  <c r="C354" i="5"/>
  <c r="A354" i="5" s="1"/>
  <c r="B355" i="5"/>
  <c r="B355" i="9" l="1"/>
  <c r="C354" i="9"/>
  <c r="A354" i="9" s="1"/>
  <c r="C355" i="5"/>
  <c r="A355" i="5" s="1"/>
  <c r="B356" i="5"/>
  <c r="C355" i="9" l="1"/>
  <c r="A355" i="9" s="1"/>
  <c r="B356" i="9"/>
  <c r="B357" i="5"/>
  <c r="C356" i="5"/>
  <c r="A356" i="5" s="1"/>
  <c r="B357" i="9" l="1"/>
  <c r="C356" i="9"/>
  <c r="A356" i="9" s="1"/>
  <c r="B358" i="5"/>
  <c r="C357" i="5"/>
  <c r="A357" i="5" s="1"/>
  <c r="B358" i="9" l="1"/>
  <c r="C357" i="9"/>
  <c r="A357" i="9" s="1"/>
  <c r="C358" i="5"/>
  <c r="A358" i="5" s="1"/>
  <c r="B359" i="5"/>
  <c r="B359" i="9" l="1"/>
  <c r="C358" i="9"/>
  <c r="A358" i="9" s="1"/>
  <c r="C359" i="5"/>
  <c r="A359" i="5" s="1"/>
  <c r="B360" i="5"/>
  <c r="B360" i="9" l="1"/>
  <c r="C359" i="9"/>
  <c r="A359" i="9" s="1"/>
  <c r="B361" i="5"/>
  <c r="C360" i="5"/>
  <c r="A360" i="5" s="1"/>
  <c r="B361" i="9" l="1"/>
  <c r="C360" i="9"/>
  <c r="A360" i="9" s="1"/>
  <c r="B362" i="5"/>
  <c r="C361" i="5"/>
  <c r="A361" i="5" s="1"/>
  <c r="C361" i="9" l="1"/>
  <c r="A361" i="9" s="1"/>
  <c r="B362" i="9"/>
  <c r="C362" i="5"/>
  <c r="A362" i="5" s="1"/>
  <c r="B363" i="5"/>
  <c r="C362" i="9" l="1"/>
  <c r="A362" i="9" s="1"/>
  <c r="B363" i="9"/>
  <c r="C363" i="5"/>
  <c r="A363" i="5" s="1"/>
  <c r="B364" i="5"/>
  <c r="B364" i="9" l="1"/>
  <c r="C363" i="9"/>
  <c r="A363" i="9" s="1"/>
  <c r="B365" i="5"/>
  <c r="C364" i="5"/>
  <c r="A364" i="5" s="1"/>
  <c r="B365" i="9" l="1"/>
  <c r="C364" i="9"/>
  <c r="A364" i="9" s="1"/>
  <c r="B366" i="5"/>
  <c r="C365" i="5"/>
  <c r="A365" i="5" s="1"/>
  <c r="C365" i="9" l="1"/>
  <c r="A365" i="9" s="1"/>
  <c r="B366" i="9"/>
  <c r="C366" i="5"/>
  <c r="A366" i="5" s="1"/>
  <c r="B367" i="5"/>
  <c r="C366" i="9" l="1"/>
  <c r="A366" i="9" s="1"/>
  <c r="B367" i="9"/>
  <c r="C367" i="5"/>
  <c r="A367" i="5" s="1"/>
  <c r="B368" i="5"/>
  <c r="B368" i="9" l="1"/>
  <c r="C367" i="9"/>
  <c r="A367" i="9" s="1"/>
  <c r="B369" i="5"/>
  <c r="C368" i="5"/>
  <c r="A368" i="5" s="1"/>
  <c r="B369" i="9" l="1"/>
  <c r="C368" i="9"/>
  <c r="A368" i="9" s="1"/>
  <c r="B370" i="5"/>
  <c r="C369" i="5"/>
  <c r="A369" i="5" s="1"/>
  <c r="C369" i="9" l="1"/>
  <c r="A369" i="9" s="1"/>
  <c r="B370" i="9"/>
  <c r="C370" i="5"/>
  <c r="A370" i="5" s="1"/>
  <c r="B371" i="5"/>
  <c r="C370" i="9" l="1"/>
  <c r="A370" i="9" s="1"/>
  <c r="B371" i="9"/>
  <c r="C371" i="5"/>
  <c r="A371" i="5" s="1"/>
  <c r="B372" i="5"/>
  <c r="C371" i="9" l="1"/>
  <c r="A371" i="9" s="1"/>
  <c r="B372" i="9"/>
  <c r="B373" i="5"/>
  <c r="C372" i="5"/>
  <c r="A372" i="5" s="1"/>
  <c r="B373" i="9" l="1"/>
  <c r="C372" i="9"/>
  <c r="A372" i="9" s="1"/>
  <c r="B374" i="5"/>
  <c r="C373" i="5"/>
  <c r="A373" i="5" s="1"/>
  <c r="B374" i="9" l="1"/>
  <c r="C373" i="9"/>
  <c r="A373" i="9" s="1"/>
  <c r="C374" i="5"/>
  <c r="A374" i="5" s="1"/>
  <c r="B375" i="5"/>
  <c r="C374" i="9" l="1"/>
  <c r="A374" i="9" s="1"/>
  <c r="B375" i="9"/>
  <c r="C375" i="5"/>
  <c r="A375" i="5" s="1"/>
  <c r="B376" i="5"/>
  <c r="B376" i="9" l="1"/>
  <c r="C375" i="9"/>
  <c r="A375" i="9" s="1"/>
  <c r="B377" i="5"/>
  <c r="C376" i="5"/>
  <c r="A376" i="5" s="1"/>
  <c r="B377" i="9" l="1"/>
  <c r="C376" i="9"/>
  <c r="A376" i="9" s="1"/>
  <c r="B378" i="5"/>
  <c r="C377" i="5"/>
  <c r="A377" i="5" s="1"/>
  <c r="C377" i="9" l="1"/>
  <c r="A377" i="9" s="1"/>
  <c r="B378" i="9"/>
  <c r="C378" i="5"/>
  <c r="A378" i="5" s="1"/>
  <c r="B379" i="5"/>
  <c r="C378" i="9" l="1"/>
  <c r="A378" i="9" s="1"/>
  <c r="B379" i="9"/>
  <c r="C379" i="5"/>
  <c r="A379" i="5" s="1"/>
  <c r="B380" i="5"/>
  <c r="C379" i="9" l="1"/>
  <c r="A379" i="9" s="1"/>
  <c r="B380" i="9"/>
  <c r="B381" i="5"/>
  <c r="C380" i="5"/>
  <c r="A380" i="5" s="1"/>
  <c r="B381" i="9" l="1"/>
  <c r="C380" i="9"/>
  <c r="A380" i="9" s="1"/>
  <c r="B382" i="5"/>
  <c r="C381" i="5"/>
  <c r="A381" i="5" s="1"/>
  <c r="C381" i="9" l="1"/>
  <c r="A381" i="9" s="1"/>
  <c r="B382" i="9"/>
  <c r="C382" i="5"/>
  <c r="A382" i="5" s="1"/>
  <c r="B383" i="5"/>
  <c r="C382" i="9" l="1"/>
  <c r="A382" i="9" s="1"/>
  <c r="B383" i="9"/>
  <c r="C383" i="5"/>
  <c r="A383" i="5" s="1"/>
  <c r="B384" i="5"/>
  <c r="B384" i="9" l="1"/>
  <c r="C383" i="9"/>
  <c r="A383" i="9" s="1"/>
  <c r="B385" i="5"/>
  <c r="C384" i="5"/>
  <c r="A384" i="5" s="1"/>
  <c r="B385" i="9" l="1"/>
  <c r="C384" i="9"/>
  <c r="A384" i="9" s="1"/>
  <c r="B386" i="5"/>
  <c r="C385" i="5"/>
  <c r="A385" i="5" s="1"/>
  <c r="B386" i="9" l="1"/>
  <c r="C385" i="9"/>
  <c r="A385" i="9" s="1"/>
  <c r="C386" i="5"/>
  <c r="A386" i="5" s="1"/>
  <c r="B387" i="5"/>
  <c r="C386" i="9" l="1"/>
  <c r="A386" i="9" s="1"/>
  <c r="B387" i="9"/>
  <c r="C387" i="5"/>
  <c r="A387" i="5" s="1"/>
  <c r="B388" i="5"/>
  <c r="C387" i="9" l="1"/>
  <c r="A387" i="9" s="1"/>
  <c r="B388" i="9"/>
  <c r="B389" i="5"/>
  <c r="C388" i="5"/>
  <c r="A388" i="5" s="1"/>
  <c r="B389" i="9" l="1"/>
  <c r="C388" i="9"/>
  <c r="A388" i="9" s="1"/>
  <c r="B390" i="5"/>
  <c r="C389" i="5"/>
  <c r="A389" i="5" s="1"/>
  <c r="B390" i="9" l="1"/>
  <c r="C389" i="9"/>
  <c r="A389" i="9" s="1"/>
  <c r="C390" i="5"/>
  <c r="A390" i="5" s="1"/>
  <c r="B391" i="5"/>
  <c r="C390" i="9" l="1"/>
  <c r="A390" i="9" s="1"/>
  <c r="B391" i="9"/>
  <c r="C391" i="5"/>
  <c r="A391" i="5" s="1"/>
  <c r="B392" i="5"/>
  <c r="B392" i="9" l="1"/>
  <c r="C391" i="9"/>
  <c r="A391" i="9" s="1"/>
  <c r="B393" i="5"/>
  <c r="C392" i="5"/>
  <c r="A392" i="5" s="1"/>
  <c r="B393" i="9" l="1"/>
  <c r="C392" i="9"/>
  <c r="A392" i="9" s="1"/>
  <c r="B394" i="5"/>
  <c r="C393" i="5"/>
  <c r="A393" i="5" s="1"/>
  <c r="C393" i="9" l="1"/>
  <c r="A393" i="9" s="1"/>
  <c r="B394" i="9"/>
  <c r="C394" i="5"/>
  <c r="A394" i="5" s="1"/>
  <c r="B395" i="5"/>
  <c r="C394" i="9" l="1"/>
  <c r="A394" i="9" s="1"/>
  <c r="B395" i="9"/>
  <c r="C395" i="5"/>
  <c r="A395" i="5" s="1"/>
  <c r="B396" i="5"/>
  <c r="C395" i="9" l="1"/>
  <c r="A395" i="9" s="1"/>
  <c r="B396" i="9"/>
  <c r="B397" i="5"/>
  <c r="C396" i="5"/>
  <c r="A396" i="5" s="1"/>
  <c r="B397" i="9" l="1"/>
  <c r="C396" i="9"/>
  <c r="A396" i="9" s="1"/>
  <c r="B398" i="5"/>
  <c r="C397" i="5"/>
  <c r="A397" i="5" s="1"/>
  <c r="C397" i="9" l="1"/>
  <c r="A397" i="9" s="1"/>
  <c r="B398" i="9"/>
  <c r="C398" i="5"/>
  <c r="A398" i="5" s="1"/>
  <c r="B399" i="5"/>
  <c r="C398" i="9" l="1"/>
  <c r="A398" i="9" s="1"/>
  <c r="B399" i="9"/>
  <c r="C399" i="5"/>
  <c r="A399" i="5" s="1"/>
  <c r="B400" i="5"/>
  <c r="B400" i="9" l="1"/>
  <c r="C399" i="9"/>
  <c r="A399" i="9" s="1"/>
  <c r="B401" i="5"/>
  <c r="C400" i="5"/>
  <c r="A400" i="5" s="1"/>
  <c r="B401" i="9" l="1"/>
  <c r="C400" i="9"/>
  <c r="A400" i="9" s="1"/>
  <c r="B402" i="5"/>
  <c r="C401" i="5"/>
  <c r="A401" i="5" s="1"/>
  <c r="C401" i="9" l="1"/>
  <c r="A401" i="9" s="1"/>
  <c r="B402" i="9"/>
  <c r="C402" i="5"/>
  <c r="A402" i="5" s="1"/>
  <c r="B403" i="5"/>
  <c r="C402" i="9" l="1"/>
  <c r="A402" i="9" s="1"/>
  <c r="B403" i="9"/>
  <c r="C403" i="5"/>
  <c r="A403" i="5" s="1"/>
  <c r="B404" i="5"/>
  <c r="C403" i="9" l="1"/>
  <c r="A403" i="9" s="1"/>
  <c r="B404" i="9"/>
  <c r="B405" i="5"/>
  <c r="C404" i="5"/>
  <c r="A404" i="5" s="1"/>
  <c r="B405" i="9" l="1"/>
  <c r="C404" i="9"/>
  <c r="A404" i="9" s="1"/>
  <c r="B406" i="5"/>
  <c r="C405" i="5"/>
  <c r="A405" i="5" s="1"/>
  <c r="C405" i="9" l="1"/>
  <c r="A405" i="9" s="1"/>
  <c r="B406" i="9"/>
  <c r="C406" i="5"/>
  <c r="A406" i="5" s="1"/>
  <c r="B407" i="5"/>
  <c r="C406" i="9" l="1"/>
  <c r="A406" i="9" s="1"/>
  <c r="B407" i="9"/>
  <c r="C407" i="5"/>
  <c r="A407" i="5" s="1"/>
  <c r="B408" i="5"/>
  <c r="C407" i="9" l="1"/>
  <c r="A407" i="9" s="1"/>
  <c r="B408" i="9"/>
  <c r="B409" i="5"/>
  <c r="C408" i="5"/>
  <c r="A408" i="5" s="1"/>
  <c r="B409" i="9" l="1"/>
  <c r="C408" i="9"/>
  <c r="A408" i="9" s="1"/>
  <c r="B410" i="5"/>
  <c r="C409" i="5"/>
  <c r="A409" i="5" s="1"/>
  <c r="B410" i="9" l="1"/>
  <c r="C409" i="9"/>
  <c r="A409" i="9" s="1"/>
  <c r="C410" i="5"/>
  <c r="A410" i="5" s="1"/>
  <c r="B411" i="5"/>
  <c r="C410" i="9" l="1"/>
  <c r="A410" i="9" s="1"/>
  <c r="B411" i="9"/>
  <c r="C411" i="5"/>
  <c r="A411" i="5" s="1"/>
  <c r="B412" i="5"/>
  <c r="B412" i="9" l="1"/>
  <c r="C411" i="9"/>
  <c r="A411" i="9" s="1"/>
  <c r="B413" i="5"/>
  <c r="C412" i="5"/>
  <c r="A412" i="5" s="1"/>
  <c r="B413" i="9" l="1"/>
  <c r="C412" i="9"/>
  <c r="A412" i="9" s="1"/>
  <c r="B414" i="5"/>
  <c r="C413" i="5"/>
  <c r="A413" i="5" s="1"/>
  <c r="B414" i="9" l="1"/>
  <c r="C413" i="9"/>
  <c r="A413" i="9" s="1"/>
  <c r="C414" i="5"/>
  <c r="A414" i="5" s="1"/>
  <c r="B415" i="5"/>
  <c r="C414" i="9" l="1"/>
  <c r="A414" i="9" s="1"/>
  <c r="B415" i="9"/>
  <c r="C415" i="5"/>
  <c r="A415" i="5" s="1"/>
  <c r="B416" i="5"/>
  <c r="B416" i="9" l="1"/>
  <c r="C415" i="9"/>
  <c r="A415" i="9" s="1"/>
  <c r="B417" i="5"/>
  <c r="C416" i="5"/>
  <c r="A416" i="5" s="1"/>
  <c r="B417" i="9" l="1"/>
  <c r="C416" i="9"/>
  <c r="A416" i="9" s="1"/>
  <c r="C417" i="5"/>
  <c r="A417" i="5" s="1"/>
  <c r="B418" i="5"/>
  <c r="B418" i="9" l="1"/>
  <c r="C417" i="9"/>
  <c r="A417" i="9" s="1"/>
  <c r="C418" i="5"/>
  <c r="A418" i="5" s="1"/>
  <c r="B419" i="5"/>
  <c r="C418" i="9" l="1"/>
  <c r="A418" i="9" s="1"/>
  <c r="B419" i="9"/>
  <c r="B420" i="5"/>
  <c r="C419" i="5"/>
  <c r="A419" i="5" s="1"/>
  <c r="C419" i="9" l="1"/>
  <c r="A419" i="9" s="1"/>
  <c r="B420" i="9"/>
  <c r="B421" i="5"/>
  <c r="C420" i="5"/>
  <c r="A420" i="5" s="1"/>
  <c r="B421" i="9" l="1"/>
  <c r="C420" i="9"/>
  <c r="A420" i="9" s="1"/>
  <c r="C421" i="5"/>
  <c r="A421" i="5" s="1"/>
  <c r="B422" i="5"/>
  <c r="C421" i="9" l="1"/>
  <c r="A421" i="9" s="1"/>
  <c r="B422" i="9"/>
  <c r="C422" i="5"/>
  <c r="A422" i="5" s="1"/>
  <c r="B423" i="5"/>
  <c r="C422" i="9" l="1"/>
  <c r="A422" i="9" s="1"/>
  <c r="B423" i="9"/>
  <c r="B424" i="5"/>
  <c r="C423" i="5"/>
  <c r="A423" i="5" s="1"/>
  <c r="B424" i="9" l="1"/>
  <c r="C423" i="9"/>
  <c r="A423" i="9" s="1"/>
  <c r="B425" i="5"/>
  <c r="C424" i="5"/>
  <c r="A424" i="5" s="1"/>
  <c r="B425" i="9" l="1"/>
  <c r="C424" i="9"/>
  <c r="A424" i="9" s="1"/>
  <c r="C425" i="5"/>
  <c r="A425" i="5" s="1"/>
  <c r="B426" i="5"/>
  <c r="C425" i="9" l="1"/>
  <c r="A425" i="9" s="1"/>
  <c r="B426" i="9"/>
  <c r="C426" i="5"/>
  <c r="A426" i="5" s="1"/>
  <c r="B427" i="5"/>
  <c r="C426" i="9" l="1"/>
  <c r="A426" i="9" s="1"/>
  <c r="B427" i="9"/>
  <c r="B428" i="5"/>
  <c r="C427" i="5"/>
  <c r="A427" i="5" s="1"/>
  <c r="C427" i="9" l="1"/>
  <c r="A427" i="9" s="1"/>
  <c r="B428" i="9"/>
  <c r="B429" i="5"/>
  <c r="C428" i="5"/>
  <c r="A428" i="5" s="1"/>
  <c r="C428" i="9" l="1"/>
  <c r="A428" i="9" s="1"/>
  <c r="B429" i="9"/>
  <c r="C429" i="5"/>
  <c r="A429" i="5" s="1"/>
  <c r="B430" i="5"/>
  <c r="B430" i="9" l="1"/>
  <c r="C429" i="9"/>
  <c r="A429" i="9" s="1"/>
  <c r="C430" i="5"/>
  <c r="A430" i="5" s="1"/>
  <c r="B431" i="5"/>
  <c r="B431" i="9" l="1"/>
  <c r="C430" i="9"/>
  <c r="A430" i="9" s="1"/>
  <c r="B432" i="5"/>
  <c r="C431" i="5"/>
  <c r="A431" i="5" s="1"/>
  <c r="C431" i="9" l="1"/>
  <c r="A431" i="9" s="1"/>
  <c r="B432" i="9"/>
  <c r="B433" i="5"/>
  <c r="C432" i="5"/>
  <c r="A432" i="5" s="1"/>
  <c r="B433" i="9" l="1"/>
  <c r="C432" i="9"/>
  <c r="A432" i="9" s="1"/>
  <c r="C433" i="5"/>
  <c r="A433" i="5" s="1"/>
  <c r="B434" i="5"/>
  <c r="B434" i="9" l="1"/>
  <c r="C433" i="9"/>
  <c r="A433" i="9" s="1"/>
  <c r="C434" i="5"/>
  <c r="A434" i="5" s="1"/>
  <c r="B435" i="5"/>
  <c r="B435" i="9" l="1"/>
  <c r="C434" i="9"/>
  <c r="A434" i="9" s="1"/>
  <c r="B436" i="5"/>
  <c r="C435" i="5"/>
  <c r="A435" i="5" s="1"/>
  <c r="C435" i="9" l="1"/>
  <c r="A435" i="9" s="1"/>
  <c r="B436" i="9"/>
  <c r="B437" i="5"/>
  <c r="C436" i="5"/>
  <c r="A436" i="5" s="1"/>
  <c r="C436" i="9" l="1"/>
  <c r="A436" i="9" s="1"/>
  <c r="B437" i="9"/>
  <c r="C437" i="5"/>
  <c r="A437" i="5" s="1"/>
  <c r="B438" i="5"/>
  <c r="B438" i="9" l="1"/>
  <c r="C437" i="9"/>
  <c r="A437" i="9" s="1"/>
  <c r="C438" i="5"/>
  <c r="A438" i="5" s="1"/>
  <c r="B439" i="5"/>
  <c r="C438" i="9" l="1"/>
  <c r="A438" i="9" s="1"/>
  <c r="B439" i="9"/>
  <c r="B440" i="5"/>
  <c r="C439" i="5"/>
  <c r="A439" i="5" s="1"/>
  <c r="C439" i="9" l="1"/>
  <c r="A439" i="9" s="1"/>
  <c r="B440" i="9"/>
  <c r="B441" i="5"/>
  <c r="C440" i="5"/>
  <c r="A440" i="5" s="1"/>
  <c r="C440" i="9" l="1"/>
  <c r="A440" i="9" s="1"/>
  <c r="B441" i="9"/>
  <c r="C441" i="5"/>
  <c r="A441" i="5" s="1"/>
  <c r="B442" i="5"/>
  <c r="B442" i="9" l="1"/>
  <c r="C441" i="9"/>
  <c r="A441" i="9" s="1"/>
  <c r="C442" i="5"/>
  <c r="A442" i="5" s="1"/>
  <c r="B443" i="5"/>
  <c r="B443" i="9" l="1"/>
  <c r="C442" i="9"/>
  <c r="A442" i="9" s="1"/>
  <c r="B444" i="5"/>
  <c r="C443" i="5"/>
  <c r="A443" i="5" s="1"/>
  <c r="C443" i="9" l="1"/>
  <c r="A443" i="9" s="1"/>
  <c r="B444" i="9"/>
  <c r="B445" i="5"/>
  <c r="C444" i="5"/>
  <c r="A444" i="5" s="1"/>
  <c r="B445" i="9" l="1"/>
  <c r="C444" i="9"/>
  <c r="A444" i="9" s="1"/>
  <c r="C445" i="5"/>
  <c r="A445" i="5" s="1"/>
  <c r="B446" i="5"/>
  <c r="B446" i="9" l="1"/>
  <c r="C445" i="9"/>
  <c r="A445" i="9" s="1"/>
  <c r="C446" i="5"/>
  <c r="A446" i="5" s="1"/>
  <c r="B447" i="5"/>
  <c r="B447" i="9" l="1"/>
  <c r="C446" i="9"/>
  <c r="A446" i="9" s="1"/>
  <c r="B448" i="5"/>
  <c r="C447" i="5"/>
  <c r="A447" i="5" s="1"/>
  <c r="C447" i="9" l="1"/>
  <c r="A447" i="9" s="1"/>
  <c r="B448" i="9"/>
  <c r="B449" i="5"/>
  <c r="C448" i="5"/>
  <c r="A448" i="5" s="1"/>
  <c r="B449" i="9" l="1"/>
  <c r="C448" i="9"/>
  <c r="A448" i="9" s="1"/>
  <c r="C449" i="5"/>
  <c r="A449" i="5" s="1"/>
  <c r="B450" i="5"/>
  <c r="B450" i="9" l="1"/>
  <c r="C449" i="9"/>
  <c r="A449" i="9" s="1"/>
  <c r="C450" i="5"/>
  <c r="A450" i="5" s="1"/>
  <c r="B451" i="5"/>
  <c r="B451" i="9" l="1"/>
  <c r="C450" i="9"/>
  <c r="A450" i="9" s="1"/>
  <c r="B452" i="5"/>
  <c r="C451" i="5"/>
  <c r="A451" i="5" s="1"/>
  <c r="C451" i="9" l="1"/>
  <c r="A451" i="9" s="1"/>
  <c r="B452" i="9"/>
  <c r="B453" i="5"/>
  <c r="C452" i="5"/>
  <c r="A452" i="5" s="1"/>
  <c r="C452" i="9" l="1"/>
  <c r="A452" i="9" s="1"/>
  <c r="B453" i="9"/>
  <c r="C453" i="5"/>
  <c r="A453" i="5" s="1"/>
  <c r="B454" i="5"/>
  <c r="B454" i="9" l="1"/>
  <c r="C453" i="9"/>
  <c r="A453" i="9" s="1"/>
  <c r="C454" i="5"/>
  <c r="A454" i="5" s="1"/>
  <c r="B455" i="5"/>
  <c r="C454" i="9" l="1"/>
  <c r="A454" i="9" s="1"/>
  <c r="B455" i="9"/>
  <c r="B456" i="5"/>
  <c r="C455" i="5"/>
  <c r="A455" i="5" s="1"/>
  <c r="C455" i="9" l="1"/>
  <c r="A455" i="9" s="1"/>
  <c r="B456" i="9"/>
  <c r="B457" i="5"/>
  <c r="C456" i="5"/>
  <c r="A456" i="5" s="1"/>
  <c r="B457" i="9" l="1"/>
  <c r="C456" i="9"/>
  <c r="A456" i="9" s="1"/>
  <c r="C457" i="5"/>
  <c r="A457" i="5" s="1"/>
  <c r="B458" i="5"/>
  <c r="C457" i="9" l="1"/>
  <c r="A457" i="9" s="1"/>
  <c r="B458" i="9"/>
  <c r="C458" i="5"/>
  <c r="A458" i="5" s="1"/>
  <c r="B459" i="5"/>
  <c r="C458" i="9" l="1"/>
  <c r="A458" i="9" s="1"/>
  <c r="B459" i="9"/>
  <c r="B460" i="5"/>
  <c r="C459" i="5"/>
  <c r="A459" i="5" s="1"/>
  <c r="B460" i="9" l="1"/>
  <c r="C459" i="9"/>
  <c r="A459" i="9" s="1"/>
  <c r="B461" i="5"/>
  <c r="C460" i="5"/>
  <c r="A460" i="5" s="1"/>
  <c r="C460" i="9" l="1"/>
  <c r="A460" i="9" s="1"/>
  <c r="B461" i="9"/>
  <c r="C461" i="5"/>
  <c r="A461" i="5" s="1"/>
  <c r="B462" i="5"/>
  <c r="C461" i="9" l="1"/>
  <c r="A461" i="9" s="1"/>
  <c r="B462" i="9"/>
  <c r="C462" i="5"/>
  <c r="A462" i="5" s="1"/>
  <c r="B463" i="5"/>
  <c r="B464" i="5" s="1"/>
  <c r="B465" i="5" s="1"/>
  <c r="B466" i="5" s="1"/>
  <c r="B463" i="9" l="1"/>
  <c r="C462" i="9"/>
  <c r="A462" i="9" s="1"/>
  <c r="C463" i="5"/>
  <c r="A463" i="5" l="1"/>
  <c r="C464" i="5"/>
  <c r="B464" i="9"/>
  <c r="C463" i="9"/>
  <c r="A463" i="9" s="1"/>
  <c r="B467" i="5"/>
  <c r="A464" i="5" l="1"/>
  <c r="C465" i="5"/>
  <c r="B465" i="9"/>
  <c r="C464" i="9"/>
  <c r="A464" i="9" s="1"/>
  <c r="B468" i="5"/>
  <c r="C466" i="5" l="1"/>
  <c r="A465" i="5"/>
  <c r="C465" i="9"/>
  <c r="A465" i="9" s="1"/>
  <c r="B466" i="9"/>
  <c r="B469" i="5"/>
  <c r="A466" i="5" l="1"/>
  <c r="C467" i="5"/>
  <c r="C466" i="9"/>
  <c r="A466" i="9" s="1"/>
  <c r="B467" i="9"/>
  <c r="B470" i="5"/>
  <c r="A467" i="5" l="1"/>
  <c r="C468" i="5"/>
  <c r="B468" i="9"/>
  <c r="C467" i="9"/>
  <c r="A467" i="9" s="1"/>
  <c r="B471" i="5"/>
  <c r="A468" i="5" l="1"/>
  <c r="C469" i="5"/>
  <c r="B469" i="9"/>
  <c r="C468" i="9"/>
  <c r="A468" i="9" s="1"/>
  <c r="B472" i="5"/>
  <c r="A469" i="5" l="1"/>
  <c r="C470" i="5"/>
  <c r="C469" i="9"/>
  <c r="A469" i="9" s="1"/>
  <c r="B470" i="9"/>
  <c r="B473" i="5"/>
  <c r="A470" i="5" l="1"/>
  <c r="C471" i="5"/>
  <c r="B471" i="9"/>
  <c r="C470" i="9"/>
  <c r="A470" i="9" s="1"/>
  <c r="B474" i="5"/>
  <c r="A471" i="5" l="1"/>
  <c r="C472" i="5"/>
  <c r="B472" i="9"/>
  <c r="C471" i="9"/>
  <c r="A471" i="9" s="1"/>
  <c r="B475" i="5"/>
  <c r="A472" i="5" l="1"/>
  <c r="C473" i="5"/>
  <c r="C472" i="9"/>
  <c r="A472" i="9" s="1"/>
  <c r="B473" i="9"/>
  <c r="B476" i="5"/>
  <c r="A473" i="5" l="1"/>
  <c r="C474" i="5"/>
  <c r="C473" i="9"/>
  <c r="A473" i="9" s="1"/>
  <c r="B474" i="9"/>
  <c r="B477" i="5"/>
  <c r="A474" i="5" l="1"/>
  <c r="C475" i="5"/>
  <c r="C474" i="9"/>
  <c r="A474" i="9" s="1"/>
  <c r="B475" i="9"/>
  <c r="B478" i="5"/>
  <c r="A475" i="5" l="1"/>
  <c r="C476" i="5"/>
  <c r="B476" i="9"/>
  <c r="C475" i="9"/>
  <c r="A475" i="9" s="1"/>
  <c r="B479" i="5"/>
  <c r="A476" i="5" l="1"/>
  <c r="C477" i="5"/>
  <c r="C476" i="9"/>
  <c r="A476" i="9" s="1"/>
  <c r="B477" i="9"/>
  <c r="B480" i="5"/>
  <c r="A477" i="5" l="1"/>
  <c r="C478" i="5"/>
  <c r="C477" i="9"/>
  <c r="A477" i="9" s="1"/>
  <c r="B478" i="9"/>
  <c r="B481" i="5"/>
  <c r="A478" i="5" l="1"/>
  <c r="C479" i="5"/>
  <c r="B479" i="9"/>
  <c r="C478" i="9"/>
  <c r="A478" i="9" s="1"/>
  <c r="B482" i="5"/>
  <c r="A479" i="5" l="1"/>
  <c r="C480" i="5"/>
  <c r="B480" i="9"/>
  <c r="C479" i="9"/>
  <c r="A479" i="9" s="1"/>
  <c r="B483" i="5"/>
  <c r="A480" i="5" l="1"/>
  <c r="C481" i="5"/>
  <c r="C480" i="9"/>
  <c r="A480" i="9" s="1"/>
  <c r="B481" i="9"/>
  <c r="B484" i="5"/>
  <c r="A481" i="5" l="1"/>
  <c r="C482" i="5"/>
  <c r="C481" i="9"/>
  <c r="A481" i="9" s="1"/>
  <c r="B482" i="9"/>
  <c r="B485" i="5"/>
  <c r="A482" i="5" l="1"/>
  <c r="C483" i="5"/>
  <c r="C482" i="9"/>
  <c r="A482" i="9" s="1"/>
  <c r="B483" i="9"/>
  <c r="B486" i="5"/>
  <c r="A483" i="5" l="1"/>
  <c r="C484" i="5"/>
  <c r="B484" i="9"/>
  <c r="C483" i="9"/>
  <c r="A483" i="9" s="1"/>
  <c r="B487" i="5"/>
  <c r="A484" i="5" l="1"/>
  <c r="C485" i="5"/>
  <c r="B485" i="9"/>
  <c r="C484" i="9"/>
  <c r="A484" i="9" s="1"/>
  <c r="B488" i="5"/>
  <c r="A485" i="5" l="1"/>
  <c r="C486" i="5"/>
  <c r="C485" i="9"/>
  <c r="A485" i="9" s="1"/>
  <c r="B486" i="9"/>
  <c r="B489" i="5"/>
  <c r="A486" i="5" l="1"/>
  <c r="C487" i="5"/>
  <c r="B487" i="9"/>
  <c r="C486" i="9"/>
  <c r="A486" i="9" s="1"/>
  <c r="B490" i="5"/>
  <c r="A487" i="5" l="1"/>
  <c r="C488" i="5"/>
  <c r="B488" i="9"/>
  <c r="C487" i="9"/>
  <c r="A487" i="9" s="1"/>
  <c r="B491" i="5"/>
  <c r="A488" i="5" l="1"/>
  <c r="C489" i="5"/>
  <c r="B489" i="9"/>
  <c r="C488" i="9"/>
  <c r="A488" i="9" s="1"/>
  <c r="B492" i="5"/>
  <c r="A489" i="5" l="1"/>
  <c r="C490" i="5"/>
  <c r="C489" i="9"/>
  <c r="A489" i="9" s="1"/>
  <c r="B490" i="9"/>
  <c r="B493" i="5"/>
  <c r="A490" i="5" l="1"/>
  <c r="C491" i="5"/>
  <c r="C490" i="9"/>
  <c r="A490" i="9" s="1"/>
  <c r="B491" i="9"/>
  <c r="B494" i="5"/>
  <c r="A491" i="5" l="1"/>
  <c r="C492" i="5"/>
  <c r="B492" i="9"/>
  <c r="C491" i="9"/>
  <c r="A491" i="9" s="1"/>
  <c r="B495" i="5"/>
  <c r="A492" i="5" l="1"/>
  <c r="C493" i="5"/>
  <c r="C492" i="9"/>
  <c r="A492" i="9" s="1"/>
  <c r="B493" i="9"/>
  <c r="B496" i="5"/>
  <c r="A493" i="5" l="1"/>
  <c r="C494" i="5"/>
  <c r="C493" i="9"/>
  <c r="A493" i="9" s="1"/>
  <c r="B494" i="9"/>
  <c r="B497" i="5"/>
  <c r="A494" i="5" l="1"/>
  <c r="C495" i="5"/>
  <c r="B495" i="9"/>
  <c r="C494" i="9"/>
  <c r="A494" i="9" s="1"/>
  <c r="B498" i="5"/>
  <c r="A495" i="5" l="1"/>
  <c r="C496" i="5"/>
  <c r="B496" i="9"/>
  <c r="C495" i="9"/>
  <c r="A495" i="9" s="1"/>
  <c r="B499" i="5"/>
  <c r="A496" i="5" l="1"/>
  <c r="C497" i="5"/>
  <c r="C496" i="9"/>
  <c r="A496" i="9" s="1"/>
  <c r="B497" i="9"/>
  <c r="B500" i="5"/>
  <c r="A497" i="5" l="1"/>
  <c r="C498" i="5"/>
  <c r="C497" i="9"/>
  <c r="A497" i="9" s="1"/>
  <c r="B498" i="9"/>
  <c r="B501" i="5"/>
  <c r="A498" i="5" l="1"/>
  <c r="C499" i="5"/>
  <c r="C498" i="9"/>
  <c r="A498" i="9" s="1"/>
  <c r="B499" i="9"/>
  <c r="B502" i="5"/>
  <c r="A499" i="5" l="1"/>
  <c r="C500" i="5"/>
  <c r="B500" i="9"/>
  <c r="C499" i="9"/>
  <c r="A499" i="9" s="1"/>
  <c r="B503" i="5"/>
  <c r="A500" i="5" l="1"/>
  <c r="C501" i="5"/>
  <c r="B501" i="9"/>
  <c r="C500" i="9"/>
  <c r="A500" i="9" s="1"/>
  <c r="B504" i="5"/>
  <c r="A501" i="5" l="1"/>
  <c r="C502" i="5"/>
  <c r="C501" i="9"/>
  <c r="A501" i="9" s="1"/>
  <c r="B502" i="9"/>
  <c r="B505" i="5"/>
  <c r="A502" i="5" l="1"/>
  <c r="C503" i="5"/>
  <c r="B503" i="9"/>
  <c r="C502" i="9"/>
  <c r="A502" i="9" s="1"/>
  <c r="B506" i="5"/>
  <c r="A503" i="5" l="1"/>
  <c r="C504" i="5"/>
  <c r="B504" i="9"/>
  <c r="C503" i="9"/>
  <c r="A503" i="9" s="1"/>
  <c r="B507" i="5"/>
  <c r="A504" i="5" l="1"/>
  <c r="C505" i="5"/>
  <c r="C504" i="9"/>
  <c r="A504" i="9" s="1"/>
  <c r="B505" i="9"/>
  <c r="B508" i="5"/>
  <c r="A505" i="5" l="1"/>
  <c r="C506" i="5"/>
  <c r="C505" i="9"/>
  <c r="A505" i="9" s="1"/>
  <c r="B506" i="9"/>
  <c r="B509" i="5"/>
  <c r="A506" i="5" l="1"/>
  <c r="C507" i="5"/>
  <c r="C506" i="9"/>
  <c r="A506" i="9" s="1"/>
  <c r="B507" i="9"/>
  <c r="B510" i="5"/>
  <c r="A507" i="5" l="1"/>
  <c r="C508" i="5"/>
  <c r="B508" i="9"/>
  <c r="C507" i="9"/>
  <c r="A507" i="9" s="1"/>
  <c r="B511" i="5"/>
  <c r="A508" i="5" l="1"/>
  <c r="C509" i="5"/>
  <c r="C508" i="9"/>
  <c r="A508" i="9" s="1"/>
  <c r="B509" i="9"/>
  <c r="B512" i="5"/>
  <c r="A509" i="5" l="1"/>
  <c r="C510" i="5"/>
  <c r="C509" i="9"/>
  <c r="A509" i="9" s="1"/>
  <c r="B510" i="9"/>
  <c r="B513" i="5"/>
  <c r="A510" i="5" l="1"/>
  <c r="C511" i="5"/>
  <c r="C510" i="9"/>
  <c r="A510" i="9" s="1"/>
  <c r="B511" i="9"/>
  <c r="B514" i="5"/>
  <c r="A511" i="5" l="1"/>
  <c r="C512" i="5"/>
  <c r="B512" i="9"/>
  <c r="C511" i="9"/>
  <c r="A511" i="9" s="1"/>
  <c r="B515" i="5"/>
  <c r="A512" i="5" l="1"/>
  <c r="C513" i="5"/>
  <c r="C512" i="9"/>
  <c r="A512" i="9" s="1"/>
  <c r="B513" i="9"/>
  <c r="B516" i="5"/>
  <c r="A513" i="5" l="1"/>
  <c r="C514" i="5"/>
  <c r="C513" i="9"/>
  <c r="A513" i="9" s="1"/>
  <c r="B514" i="9"/>
  <c r="B517" i="5"/>
  <c r="A514" i="5" l="1"/>
  <c r="C515" i="5"/>
  <c r="B515" i="9"/>
  <c r="C514" i="9"/>
  <c r="A514" i="9" s="1"/>
  <c r="B518" i="5"/>
  <c r="A515" i="5" l="1"/>
  <c r="C516" i="5"/>
  <c r="B516" i="9"/>
  <c r="C515" i="9"/>
  <c r="A515" i="9" s="1"/>
  <c r="B519" i="5"/>
  <c r="A516" i="5" l="1"/>
  <c r="C517" i="5"/>
  <c r="B517" i="9"/>
  <c r="C516" i="9"/>
  <c r="A516" i="9" s="1"/>
  <c r="B520" i="5"/>
  <c r="A517" i="5" l="1"/>
  <c r="C518" i="5"/>
  <c r="C517" i="9"/>
  <c r="A517" i="9" s="1"/>
  <c r="B518" i="9"/>
  <c r="B521" i="5"/>
  <c r="A518" i="5" l="1"/>
  <c r="C519" i="5"/>
  <c r="B519" i="9"/>
  <c r="C518" i="9"/>
  <c r="A518" i="9" s="1"/>
  <c r="B522" i="5"/>
  <c r="A519" i="5" l="1"/>
  <c r="C520" i="5"/>
  <c r="B520" i="9"/>
  <c r="C519" i="9"/>
  <c r="A519" i="9" s="1"/>
  <c r="B523" i="5"/>
  <c r="A520" i="5" l="1"/>
  <c r="C521" i="5"/>
  <c r="C520" i="9"/>
  <c r="A520" i="9" s="1"/>
  <c r="B521" i="9"/>
  <c r="B524" i="5"/>
  <c r="A521" i="5" l="1"/>
  <c r="C522" i="5"/>
  <c r="C521" i="9"/>
  <c r="A521" i="9" s="1"/>
  <c r="B522" i="9"/>
  <c r="B525" i="5"/>
  <c r="A522" i="5" l="1"/>
  <c r="C523" i="5"/>
  <c r="C522" i="9"/>
  <c r="A522" i="9" s="1"/>
  <c r="B523" i="9"/>
  <c r="B526" i="5"/>
  <c r="A523" i="5" l="1"/>
  <c r="C524" i="5"/>
  <c r="B524" i="9"/>
  <c r="C523" i="9"/>
  <c r="A523" i="9" s="1"/>
  <c r="B527" i="5"/>
  <c r="A524" i="5" l="1"/>
  <c r="C525" i="5"/>
  <c r="C524" i="9"/>
  <c r="A524" i="9" s="1"/>
  <c r="B525" i="9"/>
  <c r="B528" i="5"/>
  <c r="A525" i="5" l="1"/>
  <c r="C526" i="5"/>
  <c r="C525" i="9"/>
  <c r="A525" i="9" s="1"/>
  <c r="B526" i="9"/>
  <c r="B529" i="5"/>
  <c r="A526" i="5" l="1"/>
  <c r="C527" i="5"/>
  <c r="B527" i="9"/>
  <c r="C526" i="9"/>
  <c r="A526" i="9" s="1"/>
  <c r="B530" i="5"/>
  <c r="A527" i="5" l="1"/>
  <c r="C528" i="5"/>
  <c r="B528" i="9"/>
  <c r="C527" i="9"/>
  <c r="A527" i="9" s="1"/>
  <c r="B531" i="5"/>
  <c r="A528" i="5" l="1"/>
  <c r="C529" i="5"/>
  <c r="B529" i="9"/>
  <c r="C528" i="9"/>
  <c r="A528" i="9" s="1"/>
  <c r="B532" i="5"/>
  <c r="A529" i="5" l="1"/>
  <c r="C530" i="5"/>
  <c r="C529" i="9"/>
  <c r="A529" i="9" s="1"/>
  <c r="B530" i="9"/>
  <c r="B533" i="5"/>
  <c r="A530" i="5" l="1"/>
  <c r="C531" i="5"/>
  <c r="B531" i="9"/>
  <c r="C530" i="9"/>
  <c r="A530" i="9" s="1"/>
  <c r="B534" i="5"/>
  <c r="A531" i="5" l="1"/>
  <c r="C532" i="5"/>
  <c r="B532" i="9"/>
  <c r="C531" i="9"/>
  <c r="A531" i="9" s="1"/>
  <c r="B535" i="5"/>
  <c r="A532" i="5" l="1"/>
  <c r="C533" i="5"/>
  <c r="B533" i="9"/>
  <c r="C532" i="9"/>
  <c r="A532" i="9" s="1"/>
  <c r="B536" i="5"/>
  <c r="A533" i="5" l="1"/>
  <c r="C534" i="5"/>
  <c r="C533" i="9"/>
  <c r="A533" i="9" s="1"/>
  <c r="B534" i="9"/>
  <c r="B537" i="5"/>
  <c r="A534" i="5" l="1"/>
  <c r="C535" i="5"/>
  <c r="B535" i="9"/>
  <c r="C534" i="9"/>
  <c r="A534" i="9" s="1"/>
  <c r="B538" i="5"/>
  <c r="B539" i="5" s="1"/>
  <c r="B540" i="5" s="1"/>
  <c r="B541" i="5" s="1"/>
  <c r="A535" i="5" l="1"/>
  <c r="C536" i="5"/>
  <c r="B536" i="9"/>
  <c r="C535" i="9"/>
  <c r="A535" i="9" s="1"/>
  <c r="A536" i="5" l="1"/>
  <c r="C537" i="5"/>
  <c r="C536" i="9"/>
  <c r="A536" i="9" s="1"/>
  <c r="B537" i="9"/>
  <c r="B542" i="5"/>
  <c r="A537" i="5" l="1"/>
  <c r="C538" i="5"/>
  <c r="C539" i="5" s="1"/>
  <c r="C537" i="9"/>
  <c r="A537" i="9" s="1"/>
  <c r="B538" i="9"/>
  <c r="B543" i="5"/>
  <c r="A539" i="5" l="1"/>
  <c r="C540" i="5"/>
  <c r="A538" i="5"/>
  <c r="C538" i="9"/>
  <c r="A538" i="9" s="1"/>
  <c r="B539" i="9"/>
  <c r="B544" i="5"/>
  <c r="C541" i="5" l="1"/>
  <c r="A541" i="5" s="1"/>
  <c r="A540" i="5"/>
  <c r="B540" i="9"/>
  <c r="C539" i="9"/>
  <c r="A539" i="9" s="1"/>
  <c r="B545" i="5"/>
  <c r="C542" i="5" l="1"/>
  <c r="A542" i="5" s="1"/>
  <c r="C540" i="9"/>
  <c r="A540" i="9" s="1"/>
  <c r="B541" i="9"/>
  <c r="B546" i="5"/>
  <c r="C543" i="5" l="1"/>
  <c r="A543" i="5" s="1"/>
  <c r="C541" i="9"/>
  <c r="A541" i="9" s="1"/>
  <c r="B542" i="9"/>
  <c r="B547" i="5"/>
  <c r="C544" i="5" l="1"/>
  <c r="A544" i="5"/>
  <c r="C545" i="5"/>
  <c r="C542" i="9"/>
  <c r="A542" i="9" s="1"/>
  <c r="B543" i="9"/>
  <c r="B548" i="5"/>
  <c r="A545" i="5" l="1"/>
  <c r="C546" i="5"/>
  <c r="B544" i="9"/>
  <c r="C543" i="9"/>
  <c r="A543" i="9" s="1"/>
  <c r="B549" i="5"/>
  <c r="A546" i="5" l="1"/>
  <c r="C547" i="5"/>
  <c r="C544" i="9"/>
  <c r="A544" i="9" s="1"/>
  <c r="B545" i="9"/>
  <c r="B550" i="5"/>
  <c r="A547" i="5" l="1"/>
  <c r="C548" i="5"/>
  <c r="C545" i="9"/>
  <c r="A545" i="9" s="1"/>
  <c r="B546" i="9"/>
  <c r="B551" i="5"/>
  <c r="A548" i="5" l="1"/>
  <c r="C549" i="5"/>
  <c r="B547" i="9"/>
  <c r="C546" i="9"/>
  <c r="A546" i="9" s="1"/>
  <c r="B552" i="5"/>
  <c r="A549" i="5" l="1"/>
  <c r="C550" i="5"/>
  <c r="B548" i="9"/>
  <c r="C547" i="9"/>
  <c r="A547" i="9" s="1"/>
  <c r="B553" i="5"/>
  <c r="A550" i="5" l="1"/>
  <c r="C551" i="5"/>
  <c r="B549" i="9"/>
  <c r="C548" i="9"/>
  <c r="A548" i="9" s="1"/>
  <c r="B554" i="5"/>
  <c r="A551" i="5" l="1"/>
  <c r="C552" i="5"/>
  <c r="C549" i="9"/>
  <c r="A549" i="9" s="1"/>
  <c r="B550" i="9"/>
  <c r="B555" i="5"/>
  <c r="A552" i="5" l="1"/>
  <c r="C553" i="5"/>
  <c r="B551" i="9"/>
  <c r="C550" i="9"/>
  <c r="A550" i="9" s="1"/>
  <c r="B556" i="5"/>
  <c r="A553" i="5" l="1"/>
  <c r="C554" i="5"/>
  <c r="B552" i="9"/>
  <c r="C551" i="9"/>
  <c r="A551" i="9" s="1"/>
  <c r="B557" i="5"/>
  <c r="A554" i="5" l="1"/>
  <c r="C555" i="5"/>
  <c r="B553" i="9"/>
  <c r="C552" i="9"/>
  <c r="A552" i="9" s="1"/>
  <c r="B558" i="5"/>
  <c r="A555" i="5" l="1"/>
  <c r="C556" i="5"/>
  <c r="C553" i="9"/>
  <c r="A553" i="9" s="1"/>
  <c r="B554" i="9"/>
  <c r="B559" i="5"/>
  <c r="A556" i="5" l="1"/>
  <c r="C557" i="5"/>
  <c r="C554" i="9"/>
  <c r="A554" i="9" s="1"/>
  <c r="B555" i="9"/>
  <c r="B560" i="5"/>
  <c r="A557" i="5" l="1"/>
  <c r="C558" i="5"/>
  <c r="B556" i="9"/>
  <c r="C555" i="9"/>
  <c r="A555" i="9" s="1"/>
  <c r="B561" i="5"/>
  <c r="A558" i="5" l="1"/>
  <c r="C559" i="5"/>
  <c r="C556" i="9"/>
  <c r="A556" i="9" s="1"/>
  <c r="B557" i="9"/>
  <c r="B562" i="5"/>
  <c r="A559" i="5" l="1"/>
  <c r="C560" i="5"/>
  <c r="C557" i="9"/>
  <c r="A557" i="9" s="1"/>
  <c r="B558" i="9"/>
  <c r="B563" i="5"/>
  <c r="A560" i="5" l="1"/>
  <c r="C561" i="5"/>
  <c r="C558" i="9"/>
  <c r="A558" i="9" s="1"/>
  <c r="B559" i="9"/>
  <c r="B564" i="5"/>
  <c r="A561" i="5" l="1"/>
  <c r="C562" i="5"/>
  <c r="B560" i="9"/>
  <c r="C559" i="9"/>
  <c r="A559" i="9" s="1"/>
  <c r="B565" i="5"/>
  <c r="A562" i="5" l="1"/>
  <c r="C563" i="5"/>
  <c r="C560" i="9"/>
  <c r="A560" i="9" s="1"/>
  <c r="B561" i="9"/>
  <c r="B566" i="5"/>
  <c r="A563" i="5" l="1"/>
  <c r="C564" i="5"/>
  <c r="C561" i="9"/>
  <c r="A561" i="9" s="1"/>
  <c r="B562" i="9"/>
  <c r="B567" i="5"/>
  <c r="A564" i="5" l="1"/>
  <c r="C565" i="5"/>
  <c r="C562" i="9"/>
  <c r="A562" i="9" s="1"/>
  <c r="B563" i="9"/>
  <c r="B568" i="5"/>
  <c r="A565" i="5" l="1"/>
  <c r="C566" i="5"/>
  <c r="B564" i="9"/>
  <c r="C563" i="9"/>
  <c r="A563" i="9" s="1"/>
  <c r="B569" i="5"/>
  <c r="A566" i="5" l="1"/>
  <c r="C567" i="5"/>
  <c r="B565" i="9"/>
  <c r="C564" i="9"/>
  <c r="A564" i="9" s="1"/>
  <c r="B570" i="5"/>
  <c r="A567" i="5" l="1"/>
  <c r="C568" i="5"/>
  <c r="C565" i="9"/>
  <c r="A565" i="9" s="1"/>
  <c r="B566" i="9"/>
  <c r="B571" i="5"/>
  <c r="A568" i="5" l="1"/>
  <c r="C569" i="5"/>
  <c r="B567" i="9"/>
  <c r="C566" i="9"/>
  <c r="A566" i="9" s="1"/>
  <c r="B572" i="5"/>
  <c r="A569" i="5" l="1"/>
  <c r="C570" i="5"/>
  <c r="B568" i="9"/>
  <c r="C567" i="9"/>
  <c r="A567" i="9" s="1"/>
  <c r="B573" i="5"/>
  <c r="A570" i="5" l="1"/>
  <c r="C571" i="5"/>
  <c r="B569" i="9"/>
  <c r="B570" i="9" s="1"/>
  <c r="C568" i="9"/>
  <c r="A568" i="9" s="1"/>
  <c r="B574" i="5"/>
  <c r="A571" i="5" l="1"/>
  <c r="C572" i="5"/>
  <c r="B571" i="9"/>
  <c r="C569" i="9"/>
  <c r="C570" i="9" s="1"/>
  <c r="A570" i="9" s="1"/>
  <c r="B575" i="5"/>
  <c r="A572" i="5" l="1"/>
  <c r="C573" i="5"/>
  <c r="C571" i="9"/>
  <c r="A571" i="9" s="1"/>
  <c r="B572" i="9"/>
  <c r="A569" i="9"/>
  <c r="B576" i="5"/>
  <c r="A573" i="5" l="1"/>
  <c r="C574" i="5"/>
  <c r="C572" i="9"/>
  <c r="A572" i="9" s="1"/>
  <c r="B573" i="9"/>
  <c r="B577" i="5"/>
  <c r="A574" i="5" l="1"/>
  <c r="C575" i="5"/>
  <c r="C573" i="9"/>
  <c r="A573" i="9" s="1"/>
  <c r="B574" i="9"/>
  <c r="B578" i="5"/>
  <c r="A575" i="5" l="1"/>
  <c r="C576" i="5"/>
  <c r="C574" i="9"/>
  <c r="A574" i="9" s="1"/>
  <c r="B575" i="9"/>
  <c r="B579" i="5"/>
  <c r="A576" i="5" l="1"/>
  <c r="C577" i="5"/>
  <c r="C575" i="9"/>
  <c r="A575" i="9" s="1"/>
  <c r="B576" i="9"/>
  <c r="B580" i="5"/>
  <c r="A577" i="5" l="1"/>
  <c r="C578" i="5"/>
  <c r="C576" i="9"/>
  <c r="A576" i="9" s="1"/>
  <c r="B577" i="9"/>
  <c r="B581" i="5"/>
  <c r="A578" i="5" l="1"/>
  <c r="C579" i="5"/>
  <c r="C577" i="9"/>
  <c r="A577" i="9" s="1"/>
  <c r="B578" i="9"/>
  <c r="B582" i="5"/>
  <c r="A579" i="5" l="1"/>
  <c r="C580" i="5"/>
  <c r="C578" i="9"/>
  <c r="A578" i="9" s="1"/>
  <c r="B579" i="9"/>
  <c r="B583" i="5"/>
  <c r="A580" i="5" l="1"/>
  <c r="C581" i="5"/>
  <c r="B580" i="9"/>
  <c r="C579" i="9"/>
  <c r="A579" i="9" s="1"/>
  <c r="B584" i="5"/>
  <c r="A581" i="5" l="1"/>
  <c r="C582" i="5"/>
  <c r="C580" i="9"/>
  <c r="A580" i="9" s="1"/>
  <c r="B581" i="9"/>
  <c r="B585" i="5"/>
  <c r="A582" i="5" l="1"/>
  <c r="C583" i="5"/>
  <c r="C581" i="9"/>
  <c r="A581" i="9" s="1"/>
  <c r="B582" i="9"/>
  <c r="B586" i="5"/>
  <c r="A583" i="5" l="1"/>
  <c r="C584" i="5"/>
  <c r="B583" i="9"/>
  <c r="C582" i="9"/>
  <c r="A582" i="9" s="1"/>
  <c r="B587" i="5"/>
  <c r="A584" i="5" l="1"/>
  <c r="C585" i="5"/>
  <c r="C583" i="9"/>
  <c r="A583" i="9" s="1"/>
  <c r="B584" i="9"/>
  <c r="B588" i="5"/>
  <c r="A585" i="5" l="1"/>
  <c r="C586" i="5"/>
  <c r="B585" i="9"/>
  <c r="C584" i="9"/>
  <c r="A584" i="9" s="1"/>
  <c r="B589" i="5"/>
  <c r="A586" i="5" l="1"/>
  <c r="C587" i="5"/>
  <c r="B586" i="9"/>
  <c r="C585" i="9"/>
  <c r="A585" i="9" s="1"/>
  <c r="B590" i="5"/>
  <c r="A587" i="5" l="1"/>
  <c r="C588" i="5"/>
  <c r="C586" i="9"/>
  <c r="A586" i="9" s="1"/>
  <c r="B587" i="9"/>
  <c r="B591" i="5"/>
  <c r="A588" i="5" l="1"/>
  <c r="C589" i="5"/>
  <c r="C587" i="9"/>
  <c r="A587" i="9" s="1"/>
  <c r="B588" i="9"/>
  <c r="B592" i="5"/>
  <c r="A589" i="5" l="1"/>
  <c r="C590" i="5"/>
  <c r="C588" i="9"/>
  <c r="A588" i="9" s="1"/>
  <c r="B589" i="9"/>
  <c r="B593" i="5"/>
  <c r="A590" i="5" l="1"/>
  <c r="C591" i="5"/>
  <c r="C589" i="9"/>
  <c r="A589" i="9" s="1"/>
  <c r="B590" i="9"/>
  <c r="B594" i="5"/>
  <c r="A591" i="5" l="1"/>
  <c r="C592" i="5"/>
  <c r="B591" i="9"/>
  <c r="C590" i="9"/>
  <c r="A590" i="9" s="1"/>
  <c r="B595" i="5"/>
  <c r="A592" i="5" l="1"/>
  <c r="C593" i="5"/>
  <c r="B592" i="9"/>
  <c r="C591" i="9"/>
  <c r="A591" i="9" s="1"/>
  <c r="B596" i="5"/>
  <c r="A593" i="5" l="1"/>
  <c r="C594" i="5"/>
  <c r="B593" i="9"/>
  <c r="C592" i="9"/>
  <c r="A592" i="9" s="1"/>
  <c r="B597" i="5"/>
  <c r="A594" i="5" l="1"/>
  <c r="C595" i="5"/>
  <c r="B594" i="9"/>
  <c r="C593" i="9"/>
  <c r="A593" i="9" s="1"/>
  <c r="B598" i="5"/>
  <c r="A595" i="5" l="1"/>
  <c r="C596" i="5"/>
  <c r="B595" i="9"/>
  <c r="C594" i="9"/>
  <c r="A594" i="9" s="1"/>
  <c r="B599" i="5"/>
  <c r="A596" i="5" l="1"/>
  <c r="C597" i="5"/>
  <c r="B596" i="9"/>
  <c r="C595" i="9"/>
  <c r="A595" i="9" s="1"/>
  <c r="B600" i="5"/>
  <c r="A597" i="5" l="1"/>
  <c r="C598" i="5"/>
  <c r="C596" i="9"/>
  <c r="A596" i="9" s="1"/>
  <c r="B597" i="9"/>
  <c r="B601" i="5"/>
  <c r="A598" i="5" l="1"/>
  <c r="C599" i="5"/>
  <c r="B598" i="9"/>
  <c r="C597" i="9"/>
  <c r="A597" i="9" s="1"/>
  <c r="B602" i="5"/>
  <c r="A599" i="5" l="1"/>
  <c r="C600" i="5"/>
  <c r="C598" i="9"/>
  <c r="A598" i="9" s="1"/>
  <c r="B599" i="9"/>
  <c r="B603" i="5"/>
  <c r="A600" i="5" l="1"/>
  <c r="C601" i="5"/>
  <c r="B600" i="9"/>
  <c r="C599" i="9"/>
  <c r="A599" i="9" s="1"/>
  <c r="B604" i="5"/>
  <c r="A601" i="5" l="1"/>
  <c r="C602" i="5"/>
  <c r="B601" i="9"/>
  <c r="C600" i="9"/>
  <c r="A600" i="9" s="1"/>
  <c r="B605" i="5"/>
  <c r="A602" i="5" l="1"/>
  <c r="C603" i="5"/>
  <c r="C601" i="9"/>
  <c r="A601" i="9" s="1"/>
  <c r="B602" i="9"/>
  <c r="B606" i="5"/>
  <c r="A603" i="5" l="1"/>
  <c r="C604" i="5"/>
  <c r="B603" i="9"/>
  <c r="C602" i="9"/>
  <c r="A602" i="9" s="1"/>
  <c r="B607" i="5"/>
  <c r="A604" i="5" l="1"/>
  <c r="C605" i="5"/>
  <c r="C603" i="9"/>
  <c r="A603" i="9" s="1"/>
  <c r="B604" i="9"/>
  <c r="B608" i="5"/>
  <c r="A605" i="5" l="1"/>
  <c r="C606" i="5"/>
  <c r="B605" i="9"/>
  <c r="C604" i="9"/>
  <c r="A604" i="9" s="1"/>
  <c r="B609" i="5"/>
  <c r="A606" i="5" l="1"/>
  <c r="C607" i="5"/>
  <c r="B606" i="9"/>
  <c r="C605" i="9"/>
  <c r="A605" i="9" s="1"/>
  <c r="B610" i="5"/>
  <c r="A607" i="5" l="1"/>
  <c r="C608" i="5"/>
  <c r="C606" i="9"/>
  <c r="A606" i="9" s="1"/>
  <c r="B607" i="9"/>
  <c r="B611" i="5"/>
  <c r="A608" i="5" l="1"/>
  <c r="C609" i="5"/>
  <c r="B608" i="9"/>
  <c r="C607" i="9"/>
  <c r="A607" i="9" s="1"/>
  <c r="B612" i="5"/>
  <c r="A609" i="5" l="1"/>
  <c r="C610" i="5"/>
  <c r="B609" i="9"/>
  <c r="C608" i="9"/>
  <c r="A608" i="9" s="1"/>
  <c r="B613" i="5"/>
  <c r="B614" i="5" s="1"/>
  <c r="B615" i="5" s="1"/>
  <c r="B616" i="5" s="1"/>
  <c r="A610" i="5" l="1"/>
  <c r="C611" i="5"/>
  <c r="B610" i="9"/>
  <c r="C609" i="9"/>
  <c r="A609" i="9" s="1"/>
  <c r="A611" i="5" l="1"/>
  <c r="C612" i="5"/>
  <c r="C610" i="9"/>
  <c r="A610" i="9" s="1"/>
  <c r="B611" i="9"/>
  <c r="B617" i="5"/>
  <c r="A612" i="5" l="1"/>
  <c r="C613" i="5"/>
  <c r="C614" i="5" s="1"/>
  <c r="C611" i="9"/>
  <c r="A611" i="9" s="1"/>
  <c r="B612" i="9"/>
  <c r="B618" i="5"/>
  <c r="A614" i="5" l="1"/>
  <c r="C615" i="5"/>
  <c r="A613" i="5"/>
  <c r="C612" i="9"/>
  <c r="A612" i="9" s="1"/>
  <c r="B613" i="9"/>
  <c r="B619" i="5"/>
  <c r="C616" i="5" l="1"/>
  <c r="A616" i="5" s="1"/>
  <c r="A615" i="5"/>
  <c r="C613" i="9"/>
  <c r="A613" i="9" s="1"/>
  <c r="B614" i="9"/>
  <c r="B620" i="5"/>
  <c r="C617" i="5" l="1"/>
  <c r="A617" i="5" s="1"/>
  <c r="C614" i="9"/>
  <c r="A614" i="9" s="1"/>
  <c r="B615" i="9"/>
  <c r="B621" i="5"/>
  <c r="C618" i="5" l="1"/>
  <c r="A618" i="5" s="1"/>
  <c r="B616" i="9"/>
  <c r="C615" i="9"/>
  <c r="A615" i="9" s="1"/>
  <c r="B622" i="5"/>
  <c r="C619" i="5" l="1"/>
  <c r="C620" i="5" s="1"/>
  <c r="A619" i="5"/>
  <c r="C616" i="9"/>
  <c r="A616" i="9" s="1"/>
  <c r="B617" i="9"/>
  <c r="B623" i="5"/>
  <c r="A620" i="5" l="1"/>
  <c r="C621" i="5"/>
  <c r="B618" i="9"/>
  <c r="C617" i="9"/>
  <c r="A617" i="9" s="1"/>
  <c r="B624" i="5"/>
  <c r="A621" i="5" l="1"/>
  <c r="C622" i="5"/>
  <c r="B619" i="9"/>
  <c r="C618" i="9"/>
  <c r="A618" i="9" s="1"/>
  <c r="B625" i="5"/>
  <c r="A622" i="5" l="1"/>
  <c r="C623" i="5"/>
  <c r="B620" i="9"/>
  <c r="C619" i="9"/>
  <c r="A619" i="9" s="1"/>
  <c r="B626" i="5"/>
  <c r="A623" i="5" l="1"/>
  <c r="C624" i="5"/>
  <c r="B621" i="9"/>
  <c r="C620" i="9"/>
  <c r="A620" i="9" s="1"/>
  <c r="B627" i="5"/>
  <c r="A624" i="5" l="1"/>
  <c r="C625" i="5"/>
  <c r="B622" i="9"/>
  <c r="C621" i="9"/>
  <c r="A621" i="9" s="1"/>
  <c r="B628" i="5"/>
  <c r="A625" i="5" l="1"/>
  <c r="C626" i="5"/>
  <c r="B623" i="9"/>
  <c r="C622" i="9"/>
  <c r="A622" i="9" s="1"/>
  <c r="B629" i="5"/>
  <c r="A626" i="5" l="1"/>
  <c r="C627" i="5"/>
  <c r="B624" i="9"/>
  <c r="C623" i="9"/>
  <c r="A623" i="9" s="1"/>
  <c r="B630" i="5"/>
  <c r="A627" i="5" l="1"/>
  <c r="C628" i="5"/>
  <c r="C624" i="9"/>
  <c r="A624" i="9" s="1"/>
  <c r="B625" i="9"/>
  <c r="B631" i="5"/>
  <c r="A628" i="5" l="1"/>
  <c r="C629" i="5"/>
  <c r="C625" i="9"/>
  <c r="A625" i="9" s="1"/>
  <c r="B626" i="9"/>
  <c r="B632" i="5"/>
  <c r="A629" i="5" l="1"/>
  <c r="C630" i="5"/>
  <c r="B627" i="9"/>
  <c r="C626" i="9"/>
  <c r="A626" i="9" s="1"/>
  <c r="B633" i="5"/>
  <c r="A630" i="5" l="1"/>
  <c r="C631" i="5"/>
  <c r="B628" i="9"/>
  <c r="C627" i="9"/>
  <c r="A627" i="9" s="1"/>
  <c r="B634" i="5"/>
  <c r="A631" i="5" l="1"/>
  <c r="C632" i="5"/>
  <c r="B629" i="9"/>
  <c r="C628" i="9"/>
  <c r="A628" i="9" s="1"/>
  <c r="B635" i="5"/>
  <c r="A632" i="5" l="1"/>
  <c r="C633" i="5"/>
  <c r="B630" i="9"/>
  <c r="C629" i="9"/>
  <c r="A629" i="9" s="1"/>
  <c r="B636" i="5"/>
  <c r="A633" i="5" l="1"/>
  <c r="C634" i="5"/>
  <c r="B631" i="9"/>
  <c r="C630" i="9"/>
  <c r="A630" i="9" s="1"/>
  <c r="B637" i="5"/>
  <c r="A634" i="5" l="1"/>
  <c r="C635" i="5"/>
  <c r="B632" i="9"/>
  <c r="C631" i="9"/>
  <c r="A631" i="9" s="1"/>
  <c r="B638" i="5"/>
  <c r="A635" i="5" l="1"/>
  <c r="C636" i="5"/>
  <c r="B633" i="9"/>
  <c r="C632" i="9"/>
  <c r="A632" i="9" s="1"/>
  <c r="B639" i="5"/>
  <c r="A636" i="5" l="1"/>
  <c r="C637" i="5"/>
  <c r="C633" i="9"/>
  <c r="A633" i="9" s="1"/>
  <c r="B634" i="9"/>
  <c r="B640" i="5"/>
  <c r="A637" i="5" l="1"/>
  <c r="C638" i="5"/>
  <c r="B635" i="9"/>
  <c r="C634" i="9"/>
  <c r="A634" i="9" s="1"/>
  <c r="B641" i="5"/>
  <c r="A638" i="5" l="1"/>
  <c r="C639" i="5"/>
  <c r="B636" i="9"/>
  <c r="C635" i="9"/>
  <c r="A635" i="9" s="1"/>
  <c r="B642" i="5"/>
  <c r="A639" i="5" l="1"/>
  <c r="C640" i="5"/>
  <c r="C636" i="9"/>
  <c r="A636" i="9" s="1"/>
  <c r="B637" i="9"/>
  <c r="B643" i="5"/>
  <c r="A640" i="5" l="1"/>
  <c r="C641" i="5"/>
  <c r="B638" i="9"/>
  <c r="C637" i="9"/>
  <c r="A637" i="9" s="1"/>
  <c r="B644" i="5"/>
  <c r="A641" i="5" l="1"/>
  <c r="C642" i="5"/>
  <c r="C638" i="9"/>
  <c r="A638" i="9" s="1"/>
  <c r="B639" i="9"/>
  <c r="B645" i="5"/>
  <c r="A642" i="5" l="1"/>
  <c r="C643" i="5"/>
  <c r="C639" i="9"/>
  <c r="A639" i="9" s="1"/>
  <c r="B640" i="9"/>
  <c r="B641" i="9" s="1"/>
  <c r="B646" i="5"/>
  <c r="A643" i="5" l="1"/>
  <c r="C644" i="5"/>
  <c r="B642" i="9"/>
  <c r="C640" i="9"/>
  <c r="A640" i="9" s="1"/>
  <c r="B647" i="5"/>
  <c r="A644" i="5" l="1"/>
  <c r="C645" i="5"/>
  <c r="C641" i="9"/>
  <c r="A641" i="9" s="1"/>
  <c r="B643" i="9"/>
  <c r="B648" i="5"/>
  <c r="A645" i="5" l="1"/>
  <c r="C646" i="5"/>
  <c r="B644" i="9"/>
  <c r="C642" i="9"/>
  <c r="A642" i="9" s="1"/>
  <c r="B649" i="5"/>
  <c r="A646" i="5" l="1"/>
  <c r="C647" i="5"/>
  <c r="B645" i="9"/>
  <c r="C643" i="9"/>
  <c r="A643" i="9" s="1"/>
  <c r="B650" i="5"/>
  <c r="A647" i="5" l="1"/>
  <c r="C648" i="5"/>
  <c r="B646" i="9"/>
  <c r="C644" i="9"/>
  <c r="A644" i="9" s="1"/>
  <c r="B651" i="5"/>
  <c r="A648" i="5" l="1"/>
  <c r="C649" i="5"/>
  <c r="C645" i="9"/>
  <c r="A645" i="9" s="1"/>
  <c r="B647" i="9"/>
  <c r="B652" i="5"/>
  <c r="A649" i="5" l="1"/>
  <c r="C650" i="5"/>
  <c r="C646" i="9"/>
  <c r="A646" i="9" s="1"/>
  <c r="B648" i="9"/>
  <c r="B653" i="5"/>
  <c r="C647" i="9" l="1"/>
  <c r="A647" i="9" s="1"/>
  <c r="A650" i="5"/>
  <c r="C651" i="5"/>
  <c r="B649" i="9"/>
  <c r="B654" i="5"/>
  <c r="C648" i="9" l="1"/>
  <c r="A648" i="9" s="1"/>
  <c r="A651" i="5"/>
  <c r="C652" i="5"/>
  <c r="B650" i="9"/>
  <c r="B655" i="5"/>
  <c r="C649" i="9" l="1"/>
  <c r="A649" i="9" s="1"/>
  <c r="A652" i="5"/>
  <c r="C653" i="5"/>
  <c r="B651" i="9"/>
  <c r="B656" i="5"/>
  <c r="C650" i="9" l="1"/>
  <c r="A650" i="9" s="1"/>
  <c r="A653" i="5"/>
  <c r="C654" i="5"/>
  <c r="B652" i="9"/>
  <c r="B657" i="5"/>
  <c r="C651" i="9" l="1"/>
  <c r="A651" i="9" s="1"/>
  <c r="A654" i="5"/>
  <c r="C655" i="5"/>
  <c r="B653" i="9"/>
  <c r="B658" i="5"/>
  <c r="C652" i="9" l="1"/>
  <c r="A652" i="9" s="1"/>
  <c r="A655" i="5"/>
  <c r="C656" i="5"/>
  <c r="B654" i="9"/>
  <c r="B659" i="5"/>
  <c r="C653" i="9" l="1"/>
  <c r="A653" i="9" s="1"/>
  <c r="A656" i="5"/>
  <c r="C657" i="5"/>
  <c r="B655" i="9"/>
  <c r="C654" i="9"/>
  <c r="A654" i="9" s="1"/>
  <c r="B660" i="5"/>
  <c r="A657" i="5" l="1"/>
  <c r="C658" i="5"/>
  <c r="C655" i="9"/>
  <c r="A655" i="9" s="1"/>
  <c r="B656" i="9"/>
  <c r="B661" i="5"/>
  <c r="A658" i="5" l="1"/>
  <c r="C659" i="5"/>
  <c r="C656" i="9"/>
  <c r="A656" i="9" s="1"/>
  <c r="B657" i="9"/>
  <c r="B662" i="5"/>
  <c r="A659" i="5" l="1"/>
  <c r="C660" i="5"/>
  <c r="B658" i="9"/>
  <c r="C657" i="9"/>
  <c r="A657" i="9" s="1"/>
  <c r="B663" i="5"/>
  <c r="A660" i="5" l="1"/>
  <c r="C661" i="5"/>
  <c r="B659" i="9"/>
  <c r="C658" i="9"/>
  <c r="A658" i="9" s="1"/>
  <c r="B664" i="5"/>
  <c r="A661" i="5" l="1"/>
  <c r="C662" i="5"/>
  <c r="C659" i="9"/>
  <c r="A659" i="9" s="1"/>
  <c r="B660" i="9"/>
  <c r="B665" i="5"/>
  <c r="A662" i="5" l="1"/>
  <c r="C663" i="5"/>
  <c r="C660" i="9"/>
  <c r="A660" i="9" s="1"/>
  <c r="B661" i="9"/>
  <c r="B666" i="5"/>
  <c r="A663" i="5" l="1"/>
  <c r="C664" i="5"/>
  <c r="B662" i="9"/>
  <c r="C661" i="9"/>
  <c r="A661" i="9" s="1"/>
  <c r="B667" i="5"/>
  <c r="A664" i="5" l="1"/>
  <c r="C665" i="5"/>
  <c r="B663" i="9"/>
  <c r="C662" i="9"/>
  <c r="A662" i="9" s="1"/>
  <c r="B668" i="5"/>
  <c r="A665" i="5" l="1"/>
  <c r="C666" i="5"/>
  <c r="C663" i="9"/>
  <c r="A663" i="9" s="1"/>
  <c r="B664" i="9"/>
  <c r="B669" i="5"/>
  <c r="A666" i="5" l="1"/>
  <c r="C667" i="5"/>
  <c r="C664" i="9"/>
  <c r="A664" i="9" s="1"/>
  <c r="B665" i="9"/>
  <c r="B670" i="5"/>
  <c r="A667" i="5" l="1"/>
  <c r="C668" i="5"/>
  <c r="B666" i="9"/>
  <c r="C665" i="9"/>
  <c r="A665" i="9" s="1"/>
  <c r="B671" i="5"/>
  <c r="A668" i="5" l="1"/>
  <c r="C669" i="5"/>
  <c r="B667" i="9"/>
  <c r="C666" i="9"/>
  <c r="A666" i="9" s="1"/>
  <c r="B672" i="5"/>
  <c r="A669" i="5" l="1"/>
  <c r="C670" i="5"/>
  <c r="C667" i="9"/>
  <c r="A667" i="9" s="1"/>
  <c r="B668" i="9"/>
  <c r="B673" i="5"/>
  <c r="A670" i="5" l="1"/>
  <c r="C671" i="5"/>
  <c r="C668" i="9"/>
  <c r="A668" i="9" s="1"/>
  <c r="B669" i="9"/>
  <c r="B674" i="5"/>
  <c r="A671" i="5" l="1"/>
  <c r="C672" i="5"/>
  <c r="B670" i="9"/>
  <c r="C669" i="9"/>
  <c r="A669" i="9" s="1"/>
  <c r="B675" i="5"/>
  <c r="A672" i="5" l="1"/>
  <c r="C673" i="5"/>
  <c r="B671" i="9"/>
  <c r="C670" i="9"/>
  <c r="A670" i="9" s="1"/>
  <c r="B676" i="5"/>
  <c r="A673" i="5" l="1"/>
  <c r="C674" i="5"/>
  <c r="C671" i="9"/>
  <c r="A671" i="9" s="1"/>
  <c r="B672" i="9"/>
  <c r="B677" i="5"/>
  <c r="A674" i="5" l="1"/>
  <c r="C675" i="5"/>
  <c r="C672" i="9"/>
  <c r="A672" i="9" s="1"/>
  <c r="B673" i="9"/>
  <c r="B678" i="5"/>
  <c r="A675" i="5" l="1"/>
  <c r="C676" i="5"/>
  <c r="B674" i="9"/>
  <c r="C673" i="9"/>
  <c r="A673" i="9" s="1"/>
  <c r="B679" i="5"/>
  <c r="A676" i="5" l="1"/>
  <c r="C677" i="5"/>
  <c r="B675" i="9"/>
  <c r="C674" i="9"/>
  <c r="A674" i="9" s="1"/>
  <c r="B680" i="5"/>
  <c r="A677" i="5" l="1"/>
  <c r="C678" i="5"/>
  <c r="C43" i="6"/>
  <c r="C42" i="6"/>
  <c r="C40" i="6"/>
  <c r="C39" i="6"/>
  <c r="C28" i="6"/>
  <c r="C37" i="6"/>
  <c r="C36" i="6"/>
  <c r="C27" i="6"/>
  <c r="C35" i="6"/>
  <c r="C23" i="6"/>
  <c r="C24" i="6"/>
  <c r="C25" i="6"/>
  <c r="C29" i="6"/>
  <c r="C675" i="9"/>
  <c r="A675" i="9" s="1"/>
  <c r="B676" i="9"/>
  <c r="C72" i="6"/>
  <c r="C93" i="6"/>
  <c r="C3" i="6"/>
  <c r="C81" i="6"/>
  <c r="C98" i="6"/>
  <c r="B681" i="5"/>
  <c r="A678" i="5" l="1"/>
  <c r="C679" i="5"/>
  <c r="C49" i="6" s="1"/>
  <c r="C32" i="6"/>
  <c r="B36" i="4" s="1"/>
  <c r="C31" i="6"/>
  <c r="B35" i="4" s="1"/>
  <c r="C33" i="6"/>
  <c r="B37" i="4" s="1"/>
  <c r="C676" i="9"/>
  <c r="A676" i="9" s="1"/>
  <c r="B677" i="9"/>
  <c r="C85" i="6"/>
  <c r="C54" i="6"/>
  <c r="C82" i="6"/>
  <c r="C84" i="6"/>
  <c r="C94" i="6"/>
  <c r="C70" i="6"/>
  <c r="C47" i="6"/>
  <c r="C57" i="6"/>
  <c r="C55" i="6"/>
  <c r="C56" i="6"/>
  <c r="C46" i="6"/>
  <c r="C61" i="6"/>
  <c r="C80" i="6"/>
  <c r="C78" i="6"/>
  <c r="C99" i="6"/>
  <c r="C67" i="6"/>
  <c r="C101" i="6"/>
  <c r="C68" i="6"/>
  <c r="C51" i="6"/>
  <c r="C95" i="6"/>
  <c r="C90" i="6"/>
  <c r="C69" i="6"/>
  <c r="C75" i="6"/>
  <c r="C63" i="6"/>
  <c r="C50" i="6"/>
  <c r="C86" i="6"/>
  <c r="C97" i="6"/>
  <c r="C58" i="6"/>
  <c r="B11" i="4"/>
  <c r="C64" i="6"/>
  <c r="C88" i="6"/>
  <c r="C62" i="6"/>
  <c r="C91" i="6"/>
  <c r="C74" i="6"/>
  <c r="C89" i="6"/>
  <c r="C59" i="6"/>
  <c r="C83" i="6"/>
  <c r="C96" i="6"/>
  <c r="C45" i="6"/>
  <c r="C100" i="6"/>
  <c r="C73" i="6"/>
  <c r="C4" i="6"/>
  <c r="C76" i="6"/>
  <c r="B29" i="4"/>
  <c r="C87" i="6"/>
  <c r="C53" i="6"/>
  <c r="C71" i="6"/>
  <c r="C65" i="6"/>
  <c r="B31" i="4"/>
  <c r="C66" i="6"/>
  <c r="C79" i="6"/>
  <c r="C92" i="6"/>
  <c r="C60" i="6"/>
  <c r="B682" i="5"/>
  <c r="E101" i="6" l="1"/>
  <c r="F94" i="6"/>
  <c r="C680" i="5"/>
  <c r="A679" i="5"/>
  <c r="G100" i="6" s="1"/>
  <c r="B678" i="9"/>
  <c r="C677" i="9"/>
  <c r="A677" i="9" s="1"/>
  <c r="B683" i="5"/>
  <c r="I61" i="6" l="1"/>
  <c r="M75" i="6"/>
  <c r="L53" i="6"/>
  <c r="F88" i="6"/>
  <c r="J71" i="6"/>
  <c r="G70" i="6"/>
  <c r="F100" i="6"/>
  <c r="H76" i="6"/>
  <c r="G36" i="6"/>
  <c r="J59" i="6"/>
  <c r="K58" i="6"/>
  <c r="H93" i="6"/>
  <c r="H69" i="6"/>
  <c r="D96" i="6"/>
  <c r="J35" i="6"/>
  <c r="I65" i="6"/>
  <c r="I56" i="6"/>
  <c r="F86" i="6"/>
  <c r="H94" i="6"/>
  <c r="F56" i="6"/>
  <c r="G76" i="6"/>
  <c r="K61" i="6"/>
  <c r="G97" i="6"/>
  <c r="G64" i="6"/>
  <c r="D50" i="6"/>
  <c r="G78" i="6"/>
  <c r="I69" i="6"/>
  <c r="G75" i="6"/>
  <c r="K81" i="6"/>
  <c r="F62" i="6"/>
  <c r="E63" i="6"/>
  <c r="E62" i="6"/>
  <c r="K83" i="6"/>
  <c r="E79" i="6"/>
  <c r="G46" i="6"/>
  <c r="E67" i="6"/>
  <c r="H66" i="6"/>
  <c r="M43" i="6"/>
  <c r="D7" i="6"/>
  <c r="F16" i="6"/>
  <c r="E11" i="4" s="1"/>
  <c r="I8" i="6"/>
  <c r="H16" i="4" s="1"/>
  <c r="D12" i="6"/>
  <c r="I7" i="6"/>
  <c r="I11" i="6"/>
  <c r="F19" i="6"/>
  <c r="E31" i="4" s="1"/>
  <c r="D24" i="6"/>
  <c r="D6" i="6"/>
  <c r="G21" i="6"/>
  <c r="H24" i="6"/>
  <c r="H12" i="6"/>
  <c r="E11" i="6"/>
  <c r="H6" i="6"/>
  <c r="D23" i="6"/>
  <c r="E12" i="6"/>
  <c r="D8" i="6"/>
  <c r="C16" i="4" s="1"/>
  <c r="E28" i="6"/>
  <c r="G8" i="6"/>
  <c r="F16" i="4" s="1"/>
  <c r="D14" i="6"/>
  <c r="H9" i="6"/>
  <c r="G17" i="4" s="1"/>
  <c r="G18" i="6"/>
  <c r="F30" i="4" s="1"/>
  <c r="G9" i="6"/>
  <c r="F17" i="4" s="1"/>
  <c r="F25" i="6"/>
  <c r="E7" i="6"/>
  <c r="G17" i="6"/>
  <c r="F29" i="4" s="1"/>
  <c r="H17" i="6"/>
  <c r="G29" i="4" s="1"/>
  <c r="F3" i="6"/>
  <c r="G3" i="6"/>
  <c r="H3" i="6"/>
  <c r="E29" i="6"/>
  <c r="I23" i="6"/>
  <c r="E16" i="6"/>
  <c r="D11" i="4" s="1"/>
  <c r="F6" i="6"/>
  <c r="F29" i="6"/>
  <c r="H21" i="6"/>
  <c r="G14" i="6"/>
  <c r="E6" i="6"/>
  <c r="D11" i="6"/>
  <c r="D25" i="6"/>
  <c r="F23" i="6"/>
  <c r="H27" i="6"/>
  <c r="H23" i="6"/>
  <c r="H28" i="6"/>
  <c r="F18" i="6"/>
  <c r="E30" i="4" s="1"/>
  <c r="I28" i="6"/>
  <c r="F8" i="6"/>
  <c r="E16" i="4" s="1"/>
  <c r="E27" i="6"/>
  <c r="I14" i="6"/>
  <c r="G7" i="6"/>
  <c r="H8" i="6"/>
  <c r="G16" i="4" s="1"/>
  <c r="D17" i="6"/>
  <c r="C29" i="4" s="1"/>
  <c r="E18" i="6"/>
  <c r="D30" i="4" s="1"/>
  <c r="G24" i="6"/>
  <c r="G29" i="6"/>
  <c r="E21" i="6"/>
  <c r="H25" i="6"/>
  <c r="D4" i="6"/>
  <c r="I3" i="6"/>
  <c r="E4" i="6"/>
  <c r="F7" i="6"/>
  <c r="I21" i="6"/>
  <c r="I17" i="6"/>
  <c r="H29" i="4" s="1"/>
  <c r="I27" i="6"/>
  <c r="I31" i="6" s="1"/>
  <c r="H35" i="4" s="1"/>
  <c r="F21" i="6"/>
  <c r="D29" i="6"/>
  <c r="H16" i="6"/>
  <c r="G11" i="4" s="1"/>
  <c r="F24" i="6"/>
  <c r="I25" i="6"/>
  <c r="I9" i="6"/>
  <c r="H17" i="4" s="1"/>
  <c r="D18" i="6"/>
  <c r="C30" i="4" s="1"/>
  <c r="G12" i="6"/>
  <c r="D9" i="6"/>
  <c r="C17" i="4" s="1"/>
  <c r="H11" i="6"/>
  <c r="D19" i="6"/>
  <c r="C31" i="4" s="1"/>
  <c r="E23" i="6"/>
  <c r="E31" i="6" s="1"/>
  <c r="D35" i="4" s="1"/>
  <c r="F9" i="6"/>
  <c r="E17" i="4" s="1"/>
  <c r="F27" i="6"/>
  <c r="H7" i="6"/>
  <c r="I6" i="6"/>
  <c r="I29" i="6"/>
  <c r="D28" i="6"/>
  <c r="H19" i="6"/>
  <c r="G31" i="4" s="1"/>
  <c r="D27" i="6"/>
  <c r="H14" i="6"/>
  <c r="E19" i="6"/>
  <c r="D31" i="4" s="1"/>
  <c r="E8" i="6"/>
  <c r="D16" i="4" s="1"/>
  <c r="F4" i="6"/>
  <c r="G4" i="6"/>
  <c r="G23" i="6"/>
  <c r="F11" i="6"/>
  <c r="E24" i="6"/>
  <c r="H29" i="6"/>
  <c r="G19" i="6"/>
  <c r="F31" i="4" s="1"/>
  <c r="D21" i="6"/>
  <c r="I24" i="6"/>
  <c r="E9" i="6"/>
  <c r="D17" i="4" s="1"/>
  <c r="G27" i="6"/>
  <c r="H18" i="6"/>
  <c r="G30" i="4" s="1"/>
  <c r="G28" i="6"/>
  <c r="G6" i="6"/>
  <c r="F17" i="6"/>
  <c r="E29" i="4" s="1"/>
  <c r="F28" i="6"/>
  <c r="I12" i="6"/>
  <c r="F14" i="6"/>
  <c r="E25" i="6"/>
  <c r="G11" i="6"/>
  <c r="D16" i="6"/>
  <c r="C11" i="4" s="1"/>
  <c r="F12" i="6"/>
  <c r="I19" i="6"/>
  <c r="H31" i="4" s="1"/>
  <c r="I18" i="6"/>
  <c r="H30" i="4" s="1"/>
  <c r="E17" i="6"/>
  <c r="D29" i="4" s="1"/>
  <c r="G16" i="6"/>
  <c r="F11" i="4" s="1"/>
  <c r="G25" i="6"/>
  <c r="I16" i="6"/>
  <c r="H11" i="4" s="1"/>
  <c r="E14" i="6"/>
  <c r="E3" i="6"/>
  <c r="H4" i="6"/>
  <c r="I4" i="6"/>
  <c r="D3" i="6"/>
  <c r="F60" i="6"/>
  <c r="I86" i="6"/>
  <c r="H84" i="6"/>
  <c r="E89" i="6"/>
  <c r="I75" i="6"/>
  <c r="H78" i="6"/>
  <c r="I60" i="6"/>
  <c r="E35" i="6"/>
  <c r="K59" i="6"/>
  <c r="K84" i="6"/>
  <c r="K99" i="6"/>
  <c r="J82" i="6"/>
  <c r="D99" i="6"/>
  <c r="J92" i="6"/>
  <c r="F50" i="6"/>
  <c r="E64" i="6"/>
  <c r="K79" i="6"/>
  <c r="J79" i="6"/>
  <c r="H100" i="6"/>
  <c r="I37" i="6"/>
  <c r="E84" i="6"/>
  <c r="D56" i="6"/>
  <c r="H83" i="6"/>
  <c r="D98" i="6"/>
  <c r="D59" i="6"/>
  <c r="K64" i="6"/>
  <c r="G61" i="6"/>
  <c r="G45" i="6"/>
  <c r="D60" i="6"/>
  <c r="J83" i="6"/>
  <c r="G59" i="6"/>
  <c r="H95" i="6"/>
  <c r="I79" i="6"/>
  <c r="D37" i="6"/>
  <c r="I70" i="6"/>
  <c r="G88" i="6"/>
  <c r="I87" i="6"/>
  <c r="E53" i="6"/>
  <c r="E72" i="6"/>
  <c r="G82" i="6"/>
  <c r="G84" i="6"/>
  <c r="G73" i="6"/>
  <c r="J80" i="6"/>
  <c r="E58" i="6"/>
  <c r="K49" i="6"/>
  <c r="H37" i="6"/>
  <c r="J90" i="6"/>
  <c r="I76" i="6"/>
  <c r="I80" i="6"/>
  <c r="K78" i="6"/>
  <c r="J70" i="6"/>
  <c r="K82" i="6"/>
  <c r="D67" i="6"/>
  <c r="F51" i="6"/>
  <c r="J68" i="6"/>
  <c r="H80" i="6"/>
  <c r="F53" i="6"/>
  <c r="F35" i="6"/>
  <c r="G43" i="6"/>
  <c r="E49" i="6"/>
  <c r="E82" i="6"/>
  <c r="G66" i="6"/>
  <c r="E94" i="6"/>
  <c r="J66" i="6"/>
  <c r="F92" i="6"/>
  <c r="D97" i="6"/>
  <c r="K54" i="6"/>
  <c r="J63" i="6"/>
  <c r="D66" i="6"/>
  <c r="I55" i="6"/>
  <c r="H60" i="6"/>
  <c r="H92" i="6"/>
  <c r="J62" i="6"/>
  <c r="E61" i="6"/>
  <c r="E88" i="6"/>
  <c r="D65" i="6"/>
  <c r="F82" i="6"/>
  <c r="D39" i="6"/>
  <c r="G67" i="6"/>
  <c r="J74" i="6"/>
  <c r="E47" i="6"/>
  <c r="H45" i="6"/>
  <c r="D49" i="6"/>
  <c r="J99" i="6"/>
  <c r="D58" i="6"/>
  <c r="I90" i="6"/>
  <c r="K42" i="6"/>
  <c r="K101" i="6"/>
  <c r="E51" i="6"/>
  <c r="K69" i="6"/>
  <c r="J101" i="6"/>
  <c r="F74" i="6"/>
  <c r="I68" i="6"/>
  <c r="D78" i="6"/>
  <c r="I92" i="6"/>
  <c r="I47" i="6"/>
  <c r="I43" i="6"/>
  <c r="J73" i="6"/>
  <c r="D90" i="6"/>
  <c r="I51" i="6"/>
  <c r="G35" i="6"/>
  <c r="D61" i="6"/>
  <c r="I62" i="6"/>
  <c r="I36" i="6"/>
  <c r="J57" i="6"/>
  <c r="H56" i="6"/>
  <c r="J96" i="6"/>
  <c r="D76" i="6"/>
  <c r="F54" i="6"/>
  <c r="F78" i="6"/>
  <c r="F71" i="6"/>
  <c r="K62" i="6"/>
  <c r="G99" i="6"/>
  <c r="I57" i="6"/>
  <c r="F89" i="6"/>
  <c r="F97" i="6"/>
  <c r="D51" i="6"/>
  <c r="J45" i="6"/>
  <c r="D83" i="6"/>
  <c r="D94" i="6"/>
  <c r="D88" i="6"/>
  <c r="G81" i="6"/>
  <c r="H81" i="6"/>
  <c r="H57" i="6"/>
  <c r="G96" i="6"/>
  <c r="H73" i="6"/>
  <c r="E46" i="6"/>
  <c r="K39" i="6"/>
  <c r="E76" i="6"/>
  <c r="K57" i="6"/>
  <c r="G40" i="6"/>
  <c r="K56" i="6"/>
  <c r="H49" i="6"/>
  <c r="H64" i="6"/>
  <c r="J49" i="6"/>
  <c r="D43" i="6"/>
  <c r="J65" i="6"/>
  <c r="I72" i="6"/>
  <c r="F49" i="6"/>
  <c r="F90" i="6"/>
  <c r="E97" i="6"/>
  <c r="J95" i="6"/>
  <c r="I96" i="6"/>
  <c r="G90" i="6"/>
  <c r="H42" i="6"/>
  <c r="J85" i="6"/>
  <c r="E83" i="6"/>
  <c r="G98" i="6"/>
  <c r="J43" i="6"/>
  <c r="D89" i="6"/>
  <c r="E69" i="6"/>
  <c r="I50" i="6"/>
  <c r="J42" i="6"/>
  <c r="J100" i="6"/>
  <c r="I84" i="6"/>
  <c r="K95" i="6"/>
  <c r="E36" i="6"/>
  <c r="E73" i="6"/>
  <c r="E60" i="6"/>
  <c r="D95" i="6"/>
  <c r="H35" i="6"/>
  <c r="H101" i="6"/>
  <c r="K80" i="6"/>
  <c r="I64" i="6"/>
  <c r="D36" i="6"/>
  <c r="J60" i="6"/>
  <c r="K85" i="6"/>
  <c r="E65" i="6"/>
  <c r="E85" i="6"/>
  <c r="E98" i="6"/>
  <c r="J47" i="6"/>
  <c r="F91" i="6"/>
  <c r="G89" i="6"/>
  <c r="I97" i="6"/>
  <c r="G56" i="6"/>
  <c r="F57" i="6"/>
  <c r="K96" i="6"/>
  <c r="G94" i="6"/>
  <c r="E40" i="6"/>
  <c r="E45" i="6"/>
  <c r="H91" i="6"/>
  <c r="H90" i="6"/>
  <c r="E68" i="6"/>
  <c r="G62" i="6"/>
  <c r="F76" i="6"/>
  <c r="I54" i="6"/>
  <c r="F95" i="6"/>
  <c r="J84" i="6"/>
  <c r="E54" i="6"/>
  <c r="I88" i="6"/>
  <c r="F87" i="6"/>
  <c r="D93" i="6"/>
  <c r="J67" i="6"/>
  <c r="D79" i="6"/>
  <c r="I73" i="6"/>
  <c r="H55" i="6"/>
  <c r="F101" i="6"/>
  <c r="G72" i="6"/>
  <c r="I91" i="6"/>
  <c r="F40" i="6"/>
  <c r="E59" i="6"/>
  <c r="D40" i="6"/>
  <c r="D70" i="6"/>
  <c r="H62" i="6"/>
  <c r="G54" i="6"/>
  <c r="K46" i="6"/>
  <c r="F63" i="6"/>
  <c r="J55" i="6"/>
  <c r="G74" i="6"/>
  <c r="H74" i="6"/>
  <c r="D80" i="6"/>
  <c r="I100" i="6"/>
  <c r="H61" i="6"/>
  <c r="F98" i="6"/>
  <c r="K75" i="6"/>
  <c r="K100" i="6"/>
  <c r="K86" i="6"/>
  <c r="G50" i="6"/>
  <c r="D82" i="6"/>
  <c r="E50" i="6"/>
  <c r="H89" i="6"/>
  <c r="I85" i="6"/>
  <c r="K73" i="6"/>
  <c r="F37" i="6"/>
  <c r="E93" i="6"/>
  <c r="K37" i="6"/>
  <c r="J76" i="6"/>
  <c r="J46" i="6"/>
  <c r="D73" i="6"/>
  <c r="F96" i="6"/>
  <c r="I101" i="6"/>
  <c r="H82" i="6"/>
  <c r="H97" i="6"/>
  <c r="K50" i="6"/>
  <c r="D84" i="6"/>
  <c r="D72" i="6"/>
  <c r="I99" i="6"/>
  <c r="D69" i="6"/>
  <c r="G39" i="6"/>
  <c r="D87" i="6"/>
  <c r="H96" i="6"/>
  <c r="H59" i="6"/>
  <c r="G80" i="6"/>
  <c r="E92" i="6"/>
  <c r="I67" i="6"/>
  <c r="E70" i="6"/>
  <c r="J54" i="6"/>
  <c r="D85" i="6"/>
  <c r="F99" i="6"/>
  <c r="E90" i="6"/>
  <c r="H47" i="6"/>
  <c r="G60" i="6"/>
  <c r="I81" i="6"/>
  <c r="F75" i="6"/>
  <c r="E80" i="6"/>
  <c r="I35" i="6"/>
  <c r="G83" i="6"/>
  <c r="I40" i="6"/>
  <c r="I49" i="6"/>
  <c r="H87" i="6"/>
  <c r="F43" i="6"/>
  <c r="K67" i="6"/>
  <c r="J40" i="6"/>
  <c r="I95" i="6"/>
  <c r="D53" i="6"/>
  <c r="H43" i="6"/>
  <c r="E96" i="6"/>
  <c r="D74" i="6"/>
  <c r="J61" i="6"/>
  <c r="J56" i="6"/>
  <c r="G68" i="6"/>
  <c r="J53" i="6"/>
  <c r="F79" i="6"/>
  <c r="G86" i="6"/>
  <c r="F68" i="6"/>
  <c r="D92" i="6"/>
  <c r="E43" i="6"/>
  <c r="G69" i="6"/>
  <c r="I71" i="6"/>
  <c r="G58" i="6"/>
  <c r="H72" i="6"/>
  <c r="H86" i="6"/>
  <c r="J87" i="6"/>
  <c r="J94" i="6"/>
  <c r="G92" i="6"/>
  <c r="K35" i="6"/>
  <c r="H75" i="6"/>
  <c r="H50" i="6"/>
  <c r="K93" i="6"/>
  <c r="I66" i="6"/>
  <c r="K87" i="6"/>
  <c r="H98" i="6"/>
  <c r="D71" i="6"/>
  <c r="I89" i="6"/>
  <c r="J51" i="6"/>
  <c r="I53" i="6"/>
  <c r="G47" i="6"/>
  <c r="J78" i="6"/>
  <c r="F70" i="6"/>
  <c r="F81" i="6"/>
  <c r="I45" i="6"/>
  <c r="H88" i="6"/>
  <c r="E87" i="6"/>
  <c r="K76" i="6"/>
  <c r="E57" i="6"/>
  <c r="K98" i="6"/>
  <c r="K72" i="6"/>
  <c r="K66" i="6"/>
  <c r="H85" i="6"/>
  <c r="H54" i="6"/>
  <c r="H63" i="6"/>
  <c r="F84" i="6"/>
  <c r="H68" i="6"/>
  <c r="F55" i="6"/>
  <c r="G55" i="6"/>
  <c r="G51" i="6"/>
  <c r="K51" i="6"/>
  <c r="F65" i="6"/>
  <c r="D42" i="6"/>
  <c r="F80" i="6"/>
  <c r="J58" i="6"/>
  <c r="I46" i="6"/>
  <c r="H70" i="6"/>
  <c r="J75" i="6"/>
  <c r="K89" i="6"/>
  <c r="F72" i="6"/>
  <c r="G101" i="6"/>
  <c r="E81" i="6"/>
  <c r="G63" i="6"/>
  <c r="D101" i="6"/>
  <c r="F42" i="6"/>
  <c r="K92" i="6"/>
  <c r="D55" i="6"/>
  <c r="K70" i="6"/>
  <c r="K68" i="6"/>
  <c r="K71" i="6"/>
  <c r="F61" i="6"/>
  <c r="J50" i="6"/>
  <c r="F64" i="6"/>
  <c r="E55" i="6"/>
  <c r="D64" i="6"/>
  <c r="E39" i="6"/>
  <c r="J86" i="6"/>
  <c r="F39" i="6"/>
  <c r="F36" i="6"/>
  <c r="E75" i="6"/>
  <c r="K65" i="6"/>
  <c r="H79" i="6"/>
  <c r="G57" i="6"/>
  <c r="J88" i="6"/>
  <c r="D63" i="6"/>
  <c r="H65" i="6"/>
  <c r="K53" i="6"/>
  <c r="J81" i="6"/>
  <c r="I74" i="6"/>
  <c r="E74" i="6"/>
  <c r="H99" i="6"/>
  <c r="H53" i="6"/>
  <c r="E99" i="6"/>
  <c r="E100" i="6"/>
  <c r="F66" i="6"/>
  <c r="D68" i="6"/>
  <c r="D81" i="6"/>
  <c r="G53" i="6"/>
  <c r="I59" i="6"/>
  <c r="I82" i="6"/>
  <c r="D91" i="6"/>
  <c r="G65" i="6"/>
  <c r="H36" i="6"/>
  <c r="G87" i="6"/>
  <c r="K63" i="6"/>
  <c r="E37" i="6"/>
  <c r="F47" i="6"/>
  <c r="D46" i="6"/>
  <c r="J97" i="6"/>
  <c r="D62" i="6"/>
  <c r="I98" i="6"/>
  <c r="G79" i="6"/>
  <c r="F59" i="6"/>
  <c r="F73" i="6"/>
  <c r="J98" i="6"/>
  <c r="I42" i="6"/>
  <c r="G91" i="6"/>
  <c r="D47" i="6"/>
  <c r="E95" i="6"/>
  <c r="F58" i="6"/>
  <c r="K43" i="6"/>
  <c r="G49" i="6"/>
  <c r="G71" i="6"/>
  <c r="H71" i="6"/>
  <c r="D35" i="6"/>
  <c r="D54" i="6"/>
  <c r="K47" i="6"/>
  <c r="I63" i="6"/>
  <c r="K94" i="6"/>
  <c r="F46" i="6"/>
  <c r="I83" i="6"/>
  <c r="J64" i="6"/>
  <c r="G42" i="6"/>
  <c r="F67" i="6"/>
  <c r="F83" i="6"/>
  <c r="J69" i="6"/>
  <c r="E78" i="6"/>
  <c r="G93" i="6"/>
  <c r="J93" i="6"/>
  <c r="D75" i="6"/>
  <c r="K60" i="6"/>
  <c r="K97" i="6"/>
  <c r="K55" i="6"/>
  <c r="H51" i="6"/>
  <c r="J91" i="6"/>
  <c r="J89" i="6"/>
  <c r="H40" i="6"/>
  <c r="D86" i="6"/>
  <c r="J39" i="6"/>
  <c r="J37" i="6"/>
  <c r="L83" i="6"/>
  <c r="H39" i="6"/>
  <c r="J72" i="6"/>
  <c r="K74" i="6"/>
  <c r="E56" i="6"/>
  <c r="I39" i="6"/>
  <c r="F85" i="6"/>
  <c r="G95" i="6"/>
  <c r="E42" i="6"/>
  <c r="D45" i="6"/>
  <c r="I78" i="6"/>
  <c r="F69" i="6"/>
  <c r="K90" i="6"/>
  <c r="F93" i="6"/>
  <c r="K88" i="6"/>
  <c r="K36" i="6"/>
  <c r="G37" i="6"/>
  <c r="I94" i="6"/>
  <c r="K45" i="6"/>
  <c r="K40" i="6"/>
  <c r="E71" i="6"/>
  <c r="I93" i="6"/>
  <c r="K91" i="6"/>
  <c r="G85" i="6"/>
  <c r="H67" i="6"/>
  <c r="F45" i="6"/>
  <c r="E91" i="6"/>
  <c r="H46" i="6"/>
  <c r="E86" i="6"/>
  <c r="E66" i="6"/>
  <c r="J36" i="6"/>
  <c r="H58" i="6"/>
  <c r="D100" i="6"/>
  <c r="D57" i="6"/>
  <c r="I58" i="6"/>
  <c r="L51" i="6"/>
  <c r="N40" i="6"/>
  <c r="L93" i="6"/>
  <c r="L100" i="6"/>
  <c r="L71" i="6"/>
  <c r="M93" i="6"/>
  <c r="N73" i="6"/>
  <c r="M78" i="6"/>
  <c r="L80" i="6"/>
  <c r="M39" i="6"/>
  <c r="L36" i="6"/>
  <c r="M66" i="6"/>
  <c r="M63" i="6"/>
  <c r="M91" i="6"/>
  <c r="N101" i="6"/>
  <c r="L47" i="6"/>
  <c r="N53" i="6"/>
  <c r="L89" i="6"/>
  <c r="L54" i="6"/>
  <c r="L90" i="6"/>
  <c r="N82" i="6"/>
  <c r="M97" i="6"/>
  <c r="M67" i="6"/>
  <c r="M99" i="6"/>
  <c r="N63" i="6"/>
  <c r="M62" i="6"/>
  <c r="M65" i="6"/>
  <c r="N42" i="6"/>
  <c r="L45" i="6"/>
  <c r="N51" i="6"/>
  <c r="N84" i="6"/>
  <c r="M73" i="6"/>
  <c r="L97" i="6"/>
  <c r="L94" i="6"/>
  <c r="L85" i="6"/>
  <c r="N79" i="6"/>
  <c r="M98" i="6"/>
  <c r="L101" i="6"/>
  <c r="M60" i="6"/>
  <c r="L40" i="6"/>
  <c r="N93" i="6"/>
  <c r="N100" i="6"/>
  <c r="M74" i="6"/>
  <c r="M76" i="6"/>
  <c r="L46" i="6"/>
  <c r="M50" i="6"/>
  <c r="M59" i="6"/>
  <c r="M47" i="6"/>
  <c r="N61" i="6"/>
  <c r="M72" i="6"/>
  <c r="M84" i="6"/>
  <c r="N39" i="6"/>
  <c r="M86" i="6"/>
  <c r="N36" i="6"/>
  <c r="L67" i="6"/>
  <c r="L95" i="6"/>
  <c r="L62" i="6"/>
  <c r="N78" i="6"/>
  <c r="N87" i="6"/>
  <c r="L37" i="6"/>
  <c r="L88" i="6"/>
  <c r="M100" i="6"/>
  <c r="M70" i="6"/>
  <c r="N47" i="6"/>
  <c r="M95" i="6"/>
  <c r="N85" i="6"/>
  <c r="N76" i="6"/>
  <c r="M80" i="6"/>
  <c r="L59" i="6"/>
  <c r="L63" i="6"/>
  <c r="M53" i="6"/>
  <c r="M49" i="6"/>
  <c r="N64" i="6"/>
  <c r="L73" i="6"/>
  <c r="M64" i="6"/>
  <c r="L68" i="6"/>
  <c r="N94" i="6"/>
  <c r="M56" i="6"/>
  <c r="L57" i="6"/>
  <c r="M46" i="6"/>
  <c r="M85" i="6"/>
  <c r="M90" i="6"/>
  <c r="N99" i="6"/>
  <c r="L70" i="6"/>
  <c r="M45" i="6"/>
  <c r="M58" i="6"/>
  <c r="L99" i="6"/>
  <c r="M40" i="6"/>
  <c r="M82" i="6"/>
  <c r="M42" i="6"/>
  <c r="N83" i="6"/>
  <c r="L50" i="6"/>
  <c r="L98" i="6"/>
  <c r="N75" i="6"/>
  <c r="M57" i="6"/>
  <c r="N72" i="6"/>
  <c r="L42" i="6"/>
  <c r="L82" i="6"/>
  <c r="L96" i="6"/>
  <c r="L91" i="6"/>
  <c r="N56" i="6"/>
  <c r="N35" i="6"/>
  <c r="M54" i="6"/>
  <c r="N66" i="6"/>
  <c r="N68" i="6"/>
  <c r="L76" i="6"/>
  <c r="L86" i="6"/>
  <c r="N57" i="6"/>
  <c r="L72" i="6"/>
  <c r="N91" i="6"/>
  <c r="M61" i="6"/>
  <c r="M89" i="6"/>
  <c r="L56" i="6"/>
  <c r="M81" i="6"/>
  <c r="N97" i="6"/>
  <c r="L75" i="6"/>
  <c r="N49" i="6"/>
  <c r="M88" i="6"/>
  <c r="N96" i="6"/>
  <c r="N50" i="6"/>
  <c r="N95" i="6"/>
  <c r="N70" i="6"/>
  <c r="L84" i="6"/>
  <c r="L60" i="6"/>
  <c r="L78" i="6"/>
  <c r="L61" i="6"/>
  <c r="N92" i="6"/>
  <c r="L74" i="6"/>
  <c r="M79" i="6"/>
  <c r="N88" i="6"/>
  <c r="M101" i="6"/>
  <c r="N45" i="6"/>
  <c r="L92" i="6"/>
  <c r="M35" i="6"/>
  <c r="M69" i="6"/>
  <c r="M51" i="6"/>
  <c r="N98" i="6"/>
  <c r="L87" i="6"/>
  <c r="N71" i="6"/>
  <c r="M92" i="6"/>
  <c r="M55" i="6"/>
  <c r="N81" i="6"/>
  <c r="M71" i="6"/>
  <c r="N37" i="6"/>
  <c r="N89" i="6"/>
  <c r="N54" i="6"/>
  <c r="N46" i="6"/>
  <c r="N80" i="6"/>
  <c r="N60" i="6"/>
  <c r="L66" i="6"/>
  <c r="M68" i="6"/>
  <c r="N55" i="6"/>
  <c r="M83" i="6"/>
  <c r="N74" i="6"/>
  <c r="L69" i="6"/>
  <c r="M87" i="6"/>
  <c r="L79" i="6"/>
  <c r="L49" i="6"/>
  <c r="L39" i="6"/>
  <c r="N86" i="6"/>
  <c r="N43" i="6"/>
  <c r="L65" i="6"/>
  <c r="N59" i="6"/>
  <c r="L55" i="6"/>
  <c r="N67" i="6"/>
  <c r="M96" i="6"/>
  <c r="N65" i="6"/>
  <c r="L81" i="6"/>
  <c r="L43" i="6"/>
  <c r="L58" i="6"/>
  <c r="M94" i="6"/>
  <c r="M36" i="6"/>
  <c r="L35" i="6"/>
  <c r="N58" i="6"/>
  <c r="N69" i="6"/>
  <c r="N62" i="6"/>
  <c r="L64" i="6"/>
  <c r="N90" i="6"/>
  <c r="M37" i="6"/>
  <c r="B30" i="4"/>
  <c r="K17" i="6"/>
  <c r="J29" i="4" s="1"/>
  <c r="K19" i="6"/>
  <c r="J31" i="4" s="1"/>
  <c r="K7" i="6"/>
  <c r="K18" i="6"/>
  <c r="J30" i="4" s="1"/>
  <c r="J25" i="6"/>
  <c r="J29" i="6"/>
  <c r="K8" i="6"/>
  <c r="J16" i="4" s="1"/>
  <c r="K11" i="6"/>
  <c r="K12" i="6"/>
  <c r="J11" i="6"/>
  <c r="K16" i="6"/>
  <c r="J11" i="4" s="1"/>
  <c r="J17" i="6"/>
  <c r="I29" i="4" s="1"/>
  <c r="K27" i="6"/>
  <c r="M7" i="6"/>
  <c r="M25" i="6"/>
  <c r="M6" i="6"/>
  <c r="L16" i="6"/>
  <c r="M9" i="6"/>
  <c r="M21" i="6"/>
  <c r="L11" i="6"/>
  <c r="N12" i="6"/>
  <c r="M8" i="6"/>
  <c r="L29" i="6"/>
  <c r="M18" i="6"/>
  <c r="M28" i="6"/>
  <c r="N6" i="6"/>
  <c r="M27" i="6"/>
  <c r="K3" i="6"/>
  <c r="J4" i="6"/>
  <c r="K6" i="6"/>
  <c r="K29" i="6"/>
  <c r="J6" i="6"/>
  <c r="J7" i="6"/>
  <c r="J12" i="6"/>
  <c r="J21" i="6"/>
  <c r="K23" i="6"/>
  <c r="J14" i="6"/>
  <c r="J9" i="6"/>
  <c r="I17" i="4" s="1"/>
  <c r="K14" i="6"/>
  <c r="N21" i="6"/>
  <c r="M14" i="6"/>
  <c r="M16" i="6"/>
  <c r="L24" i="6"/>
  <c r="N25" i="6"/>
  <c r="M29" i="6"/>
  <c r="N8" i="6"/>
  <c r="N24" i="6"/>
  <c r="N18" i="6"/>
  <c r="N19" i="6"/>
  <c r="M19" i="6"/>
  <c r="N27" i="6"/>
  <c r="L9" i="6"/>
  <c r="L28" i="6"/>
  <c r="M4" i="6"/>
  <c r="J18" i="6"/>
  <c r="I30" i="4" s="1"/>
  <c r="J19" i="6"/>
  <c r="I31" i="4" s="1"/>
  <c r="J28" i="6"/>
  <c r="N16" i="6"/>
  <c r="L21" i="6"/>
  <c r="L8" i="6"/>
  <c r="L23" i="6"/>
  <c r="L18" i="6"/>
  <c r="N14" i="6"/>
  <c r="N28" i="6"/>
  <c r="N4" i="6"/>
  <c r="K4" i="6"/>
  <c r="K25" i="6"/>
  <c r="J23" i="6"/>
  <c r="L17" i="6"/>
  <c r="M17" i="6"/>
  <c r="L25" i="6"/>
  <c r="N11" i="6"/>
  <c r="J16" i="6"/>
  <c r="I11" i="4" s="1"/>
  <c r="J24" i="6"/>
  <c r="K28" i="6"/>
  <c r="K9" i="6"/>
  <c r="J17" i="4" s="1"/>
  <c r="L14" i="6"/>
  <c r="N9" i="6"/>
  <c r="L12" i="6"/>
  <c r="M11" i="6"/>
  <c r="L7" i="6"/>
  <c r="N17" i="6"/>
  <c r="N3" i="6"/>
  <c r="M3" i="6"/>
  <c r="N29" i="6"/>
  <c r="L27" i="6"/>
  <c r="L6" i="6"/>
  <c r="L3" i="6"/>
  <c r="J3" i="6"/>
  <c r="K24" i="6"/>
  <c r="J8" i="6"/>
  <c r="I16" i="4" s="1"/>
  <c r="M24" i="6"/>
  <c r="L4" i="6"/>
  <c r="N23" i="6"/>
  <c r="L19" i="6"/>
  <c r="M23" i="6"/>
  <c r="K21" i="6"/>
  <c r="J27" i="6"/>
  <c r="N7" i="6"/>
  <c r="M12" i="6"/>
  <c r="A680" i="5"/>
  <c r="C681" i="5"/>
  <c r="B679" i="9"/>
  <c r="C678" i="9"/>
  <c r="A678" i="9" s="1"/>
  <c r="B684" i="5"/>
  <c r="G33" i="6" l="1"/>
  <c r="F37" i="4" s="1"/>
  <c r="E33" i="6"/>
  <c r="D37" i="4" s="1"/>
  <c r="G15" i="4"/>
  <c r="D15" i="4"/>
  <c r="E32" i="6"/>
  <c r="D36" i="4" s="1"/>
  <c r="I15" i="4"/>
  <c r="I32" i="6"/>
  <c r="H36" i="4" s="1"/>
  <c r="H6" i="4"/>
  <c r="H31" i="6"/>
  <c r="G35" i="4" s="1"/>
  <c r="J15" i="4"/>
  <c r="G31" i="6"/>
  <c r="F35" i="4" s="1"/>
  <c r="G32" i="6"/>
  <c r="F36" i="4" s="1"/>
  <c r="F15" i="4"/>
  <c r="D6" i="4"/>
  <c r="E6" i="4"/>
  <c r="G6" i="4"/>
  <c r="J6" i="4"/>
  <c r="F6" i="4"/>
  <c r="I33" i="6"/>
  <c r="H37" i="4" s="1"/>
  <c r="E15" i="4"/>
  <c r="H33" i="6"/>
  <c r="G37" i="4" s="1"/>
  <c r="F31" i="6"/>
  <c r="E35" i="4" s="1"/>
  <c r="C6" i="4"/>
  <c r="H15" i="4"/>
  <c r="C15" i="4"/>
  <c r="F32" i="6"/>
  <c r="E36" i="4" s="1"/>
  <c r="D33" i="6"/>
  <c r="C37" i="4" s="1"/>
  <c r="F33" i="6"/>
  <c r="E37" i="4" s="1"/>
  <c r="D32" i="6"/>
  <c r="C36" i="4" s="1"/>
  <c r="I6" i="4"/>
  <c r="D31" i="6"/>
  <c r="C35" i="4" s="1"/>
  <c r="H32" i="6"/>
  <c r="G36" i="4" s="1"/>
  <c r="K11" i="4"/>
  <c r="K17" i="4"/>
  <c r="L32" i="6"/>
  <c r="M32" i="6"/>
  <c r="J33" i="6"/>
  <c r="I37" i="4" s="1"/>
  <c r="K29" i="4"/>
  <c r="N32" i="6"/>
  <c r="L33" i="6"/>
  <c r="M33" i="6"/>
  <c r="L31" i="6"/>
  <c r="J31" i="6"/>
  <c r="I35" i="4" s="1"/>
  <c r="N31" i="6"/>
  <c r="K16" i="4"/>
  <c r="K33" i="6"/>
  <c r="J37" i="4" s="1"/>
  <c r="K31" i="4"/>
  <c r="J32" i="6"/>
  <c r="I36" i="4" s="1"/>
  <c r="A681" i="5"/>
  <c r="C682" i="5"/>
  <c r="M31" i="6"/>
  <c r="K32" i="6"/>
  <c r="J36" i="4" s="1"/>
  <c r="N33" i="6"/>
  <c r="K31" i="6"/>
  <c r="J35" i="4" s="1"/>
  <c r="K30" i="4"/>
  <c r="C679" i="9"/>
  <c r="A679" i="9" s="1"/>
  <c r="B680" i="9"/>
  <c r="B685" i="5"/>
  <c r="K15" i="4" l="1"/>
  <c r="K6" i="4"/>
  <c r="K36" i="4"/>
  <c r="K37" i="4"/>
  <c r="A682" i="5"/>
  <c r="C683" i="5"/>
  <c r="K35" i="4"/>
  <c r="C680" i="9"/>
  <c r="A680" i="9" s="1"/>
  <c r="B681" i="9"/>
  <c r="B686" i="5"/>
  <c r="A683" i="5" l="1"/>
  <c r="C684" i="5"/>
  <c r="B682" i="9"/>
  <c r="C681" i="9"/>
  <c r="A681" i="9" s="1"/>
  <c r="B687" i="5"/>
  <c r="A684" i="5" l="1"/>
  <c r="C685" i="5"/>
  <c r="B683" i="9"/>
  <c r="C682" i="9"/>
  <c r="A682" i="9" s="1"/>
  <c r="B688" i="5"/>
  <c r="A685" i="5" l="1"/>
  <c r="C686" i="5"/>
  <c r="C683" i="9"/>
  <c r="A683" i="9" s="1"/>
  <c r="B684" i="9"/>
  <c r="B689" i="5"/>
  <c r="A686" i="5" l="1"/>
  <c r="C687" i="5"/>
  <c r="C684" i="9"/>
  <c r="A684" i="9" s="1"/>
  <c r="B685" i="9"/>
  <c r="B690" i="5"/>
  <c r="A687" i="5" l="1"/>
  <c r="C688" i="5"/>
  <c r="B686" i="9"/>
  <c r="C685" i="9"/>
  <c r="A685" i="9" s="1"/>
  <c r="B691" i="5"/>
  <c r="A688" i="5" l="1"/>
  <c r="C689" i="5"/>
  <c r="B687" i="9"/>
  <c r="C686" i="9"/>
  <c r="A686" i="9" s="1"/>
  <c r="B692" i="5"/>
  <c r="A689" i="5" l="1"/>
  <c r="C690" i="5"/>
  <c r="C687" i="9"/>
  <c r="A687" i="9" s="1"/>
  <c r="B688" i="9"/>
  <c r="B693" i="5"/>
  <c r="A690" i="5" l="1"/>
  <c r="C691" i="5"/>
  <c r="C688" i="9"/>
  <c r="A688" i="9" s="1"/>
  <c r="B689" i="9"/>
  <c r="B694" i="5"/>
  <c r="A691" i="5" l="1"/>
  <c r="C692" i="5"/>
  <c r="B690" i="9"/>
  <c r="C689" i="9"/>
  <c r="A689" i="9" s="1"/>
  <c r="B695" i="5"/>
  <c r="A692" i="5" l="1"/>
  <c r="C693" i="5"/>
  <c r="B691" i="9"/>
  <c r="C690" i="9"/>
  <c r="A690" i="9" s="1"/>
  <c r="B696" i="5"/>
  <c r="A693" i="5" l="1"/>
  <c r="C694" i="5"/>
  <c r="C691" i="9"/>
  <c r="A691" i="9" s="1"/>
  <c r="B692" i="9"/>
  <c r="B697" i="5"/>
  <c r="A694" i="5" l="1"/>
  <c r="C695" i="5"/>
  <c r="C692" i="9"/>
  <c r="A692" i="9" s="1"/>
  <c r="B693" i="9"/>
  <c r="B698" i="5"/>
  <c r="A695" i="5" l="1"/>
  <c r="C696" i="5"/>
  <c r="B694" i="9"/>
  <c r="C693" i="9"/>
  <c r="A693" i="9" s="1"/>
  <c r="B699" i="5"/>
  <c r="A696" i="5" l="1"/>
  <c r="C697" i="5"/>
  <c r="B695" i="9"/>
  <c r="C694" i="9"/>
  <c r="A694" i="9" s="1"/>
  <c r="B700" i="5"/>
  <c r="A697" i="5" l="1"/>
  <c r="C698" i="5"/>
  <c r="C695" i="9"/>
  <c r="A695" i="9" s="1"/>
  <c r="B696" i="9"/>
  <c r="B701" i="5"/>
  <c r="A698" i="5" l="1"/>
  <c r="C699" i="5"/>
  <c r="C696" i="9"/>
  <c r="A696" i="9" s="1"/>
  <c r="B697" i="9"/>
  <c r="B702" i="5"/>
  <c r="A699" i="5" l="1"/>
  <c r="C700" i="5"/>
  <c r="B698" i="9"/>
  <c r="C697" i="9"/>
  <c r="A697" i="9" s="1"/>
  <c r="B703" i="5"/>
  <c r="A700" i="5" l="1"/>
  <c r="C701" i="5"/>
  <c r="B699" i="9"/>
  <c r="C698" i="9"/>
  <c r="A698" i="9" s="1"/>
  <c r="B704" i="5"/>
  <c r="A701" i="5" l="1"/>
  <c r="C702" i="5"/>
  <c r="C699" i="9"/>
  <c r="A699" i="9" s="1"/>
  <c r="B700" i="9"/>
  <c r="B705" i="5"/>
  <c r="A702" i="5" l="1"/>
  <c r="C703" i="5"/>
  <c r="C700" i="9"/>
  <c r="A700" i="9" s="1"/>
  <c r="B701" i="9"/>
  <c r="B706" i="5"/>
  <c r="A703" i="5" l="1"/>
  <c r="C704" i="5"/>
  <c r="B702" i="9"/>
  <c r="C701" i="9"/>
  <c r="A701" i="9" s="1"/>
  <c r="B707" i="5"/>
  <c r="A704" i="5" l="1"/>
  <c r="C705" i="5"/>
  <c r="B703" i="9"/>
  <c r="C702" i="9"/>
  <c r="A702" i="9" s="1"/>
  <c r="B708" i="5"/>
  <c r="A705" i="5" l="1"/>
  <c r="C706" i="5"/>
  <c r="C703" i="9"/>
  <c r="A703" i="9" s="1"/>
  <c r="B704" i="9"/>
  <c r="B709" i="5"/>
  <c r="A706" i="5" l="1"/>
  <c r="C707" i="5"/>
  <c r="C704" i="9"/>
  <c r="A704" i="9" s="1"/>
  <c r="B705" i="9"/>
  <c r="B710" i="5"/>
  <c r="A707" i="5" l="1"/>
  <c r="C708" i="5"/>
  <c r="B706" i="9"/>
  <c r="C705" i="9"/>
  <c r="A705" i="9" s="1"/>
  <c r="B711" i="5"/>
  <c r="A708" i="5" l="1"/>
  <c r="C709" i="5"/>
  <c r="B707" i="9"/>
  <c r="C706" i="9"/>
  <c r="A706" i="9" s="1"/>
  <c r="B712" i="5"/>
  <c r="A709" i="5" l="1"/>
  <c r="C710" i="5"/>
  <c r="C707" i="9"/>
  <c r="A707" i="9" s="1"/>
  <c r="B708" i="9"/>
  <c r="B713" i="5"/>
  <c r="A710" i="5" l="1"/>
  <c r="C711" i="5"/>
  <c r="B709" i="9"/>
  <c r="C708" i="9"/>
  <c r="A708" i="9" s="1"/>
  <c r="B714" i="5"/>
  <c r="A711" i="5" l="1"/>
  <c r="C712" i="5"/>
  <c r="B710" i="9"/>
  <c r="C709" i="9"/>
  <c r="A709" i="9" s="1"/>
  <c r="B715" i="5"/>
  <c r="A712" i="5" l="1"/>
  <c r="C713" i="5"/>
  <c r="B711" i="9"/>
  <c r="C710" i="9"/>
  <c r="A710" i="9" s="1"/>
  <c r="B716" i="5"/>
  <c r="A713" i="5" l="1"/>
  <c r="C714" i="5"/>
  <c r="B712" i="9"/>
  <c r="B713" i="9" s="1"/>
  <c r="C711" i="9"/>
  <c r="B717" i="5"/>
  <c r="A714" i="5" l="1"/>
  <c r="C715" i="5"/>
  <c r="C712" i="9"/>
  <c r="A712" i="9" s="1"/>
  <c r="A711" i="9"/>
  <c r="B714" i="9"/>
  <c r="B718" i="5"/>
  <c r="A715" i="5" l="1"/>
  <c r="C716" i="5"/>
  <c r="C713" i="9"/>
  <c r="A713" i="9" s="1"/>
  <c r="B715" i="9"/>
  <c r="B719" i="5"/>
  <c r="A716" i="5" l="1"/>
  <c r="C717" i="5"/>
  <c r="C714" i="9"/>
  <c r="A714" i="9" s="1"/>
  <c r="B716" i="9"/>
  <c r="B720" i="5"/>
  <c r="A717" i="5" l="1"/>
  <c r="C718" i="5"/>
  <c r="C715" i="9"/>
  <c r="A715" i="9" s="1"/>
  <c r="B717" i="9"/>
  <c r="B721" i="5"/>
  <c r="A718" i="5" l="1"/>
  <c r="C719" i="5"/>
  <c r="C716" i="9"/>
  <c r="A716" i="9" s="1"/>
  <c r="B718" i="9"/>
  <c r="B722" i="5"/>
  <c r="A719" i="5" l="1"/>
  <c r="C720" i="5"/>
  <c r="C717" i="9"/>
  <c r="A717" i="9" s="1"/>
  <c r="B719" i="9"/>
  <c r="B723" i="5"/>
  <c r="A720" i="5" l="1"/>
  <c r="C721" i="5"/>
  <c r="C718" i="9"/>
  <c r="A718" i="9" s="1"/>
  <c r="B720" i="9"/>
  <c r="B724" i="5"/>
  <c r="A721" i="5" l="1"/>
  <c r="C722" i="5"/>
  <c r="C719" i="9"/>
  <c r="A719" i="9" s="1"/>
  <c r="B721" i="9"/>
  <c r="B725" i="5"/>
  <c r="A722" i="5" l="1"/>
  <c r="C723" i="5"/>
  <c r="C720" i="9"/>
  <c r="A720" i="9" s="1"/>
  <c r="B722" i="9"/>
  <c r="B726" i="5"/>
  <c r="A723" i="5" l="1"/>
  <c r="C724" i="5"/>
  <c r="C721" i="9"/>
  <c r="A721" i="9" s="1"/>
  <c r="B723" i="9"/>
  <c r="B727" i="5"/>
  <c r="A724" i="5" l="1"/>
  <c r="C725" i="5"/>
  <c r="C722" i="9"/>
  <c r="A722" i="9" s="1"/>
  <c r="B724" i="9"/>
  <c r="B728" i="5"/>
  <c r="A725" i="5" l="1"/>
  <c r="C726" i="5"/>
  <c r="C723" i="9"/>
  <c r="A723" i="9" s="1"/>
  <c r="B725" i="9"/>
  <c r="B729" i="5"/>
  <c r="A726" i="5" l="1"/>
  <c r="C727" i="5"/>
  <c r="C724" i="9"/>
  <c r="A724" i="9" s="1"/>
  <c r="B726" i="9"/>
  <c r="B730" i="5"/>
  <c r="A727" i="5" l="1"/>
  <c r="C728" i="5"/>
  <c r="C725" i="9"/>
  <c r="A725" i="9" s="1"/>
  <c r="B727" i="9"/>
  <c r="B731" i="5"/>
  <c r="C726" i="9" l="1"/>
  <c r="A726" i="9" s="1"/>
  <c r="A728" i="5"/>
  <c r="C729" i="5"/>
  <c r="B728" i="9"/>
  <c r="C727" i="9"/>
  <c r="A727" i="9" s="1"/>
  <c r="B732" i="5"/>
  <c r="A729" i="5" l="1"/>
  <c r="C730" i="5"/>
  <c r="B729" i="9"/>
  <c r="C728" i="9"/>
  <c r="A728" i="9" s="1"/>
  <c r="B733" i="5"/>
  <c r="A730" i="5" l="1"/>
  <c r="C731" i="5"/>
  <c r="C729" i="9"/>
  <c r="A729" i="9" s="1"/>
  <c r="B730" i="9"/>
  <c r="B734" i="5"/>
  <c r="A731" i="5" l="1"/>
  <c r="C732" i="5"/>
  <c r="B731" i="9"/>
  <c r="C730" i="9"/>
  <c r="A730" i="9" s="1"/>
  <c r="B735" i="5"/>
  <c r="A732" i="5" l="1"/>
  <c r="C733" i="5"/>
  <c r="B732" i="9"/>
  <c r="C731" i="9"/>
  <c r="A731" i="9" s="1"/>
  <c r="B736" i="5"/>
  <c r="A733" i="5" l="1"/>
  <c r="C734" i="5"/>
  <c r="C732" i="9"/>
  <c r="A732" i="9" s="1"/>
  <c r="B733" i="9"/>
  <c r="B737" i="5"/>
  <c r="A734" i="5" l="1"/>
  <c r="C735" i="5"/>
  <c r="C733" i="9"/>
  <c r="A733" i="9" s="1"/>
  <c r="B734" i="9"/>
  <c r="B738" i="5"/>
  <c r="A735" i="5" l="1"/>
  <c r="C736" i="5"/>
  <c r="B735" i="9"/>
  <c r="C734" i="9"/>
  <c r="A734" i="9" s="1"/>
  <c r="B739" i="5"/>
  <c r="A736" i="5" l="1"/>
  <c r="C737" i="5"/>
  <c r="C735" i="9"/>
  <c r="A735" i="9" s="1"/>
  <c r="B736" i="9"/>
  <c r="B740" i="5"/>
  <c r="A737" i="5" l="1"/>
  <c r="C738" i="5"/>
  <c r="C736" i="9"/>
  <c r="A736" i="9" s="1"/>
  <c r="B737" i="9"/>
  <c r="B741" i="5"/>
  <c r="A738" i="5" l="1"/>
  <c r="C739" i="5"/>
  <c r="C737" i="9"/>
  <c r="A737" i="9" s="1"/>
  <c r="B738" i="9"/>
  <c r="B742" i="5"/>
  <c r="A739" i="5" l="1"/>
  <c r="C740" i="5"/>
  <c r="B739" i="9"/>
  <c r="C738" i="9"/>
  <c r="A738" i="9" s="1"/>
  <c r="B743" i="5"/>
  <c r="A740" i="5" l="1"/>
  <c r="C741" i="5"/>
  <c r="C739" i="9"/>
  <c r="A739" i="9" s="1"/>
  <c r="B740" i="9"/>
  <c r="B744" i="5"/>
  <c r="A741" i="5" l="1"/>
  <c r="C742" i="5"/>
  <c r="C740" i="9"/>
  <c r="A740" i="9" s="1"/>
  <c r="B741" i="9"/>
  <c r="B745" i="5"/>
  <c r="A742" i="5" l="1"/>
  <c r="C743" i="5"/>
  <c r="B742" i="9"/>
  <c r="C741" i="9"/>
  <c r="A741" i="9" s="1"/>
  <c r="B746" i="5"/>
  <c r="A743" i="5" l="1"/>
  <c r="C744" i="5"/>
  <c r="B743" i="9"/>
  <c r="C742" i="9"/>
  <c r="A742" i="9" s="1"/>
  <c r="B747" i="5"/>
  <c r="A744" i="5" l="1"/>
  <c r="C745" i="5"/>
  <c r="B744" i="9"/>
  <c r="C743" i="9"/>
  <c r="A743" i="9" s="1"/>
  <c r="B748" i="5"/>
  <c r="A745" i="5" l="1"/>
  <c r="C746" i="5"/>
  <c r="C744" i="9"/>
  <c r="A744" i="9" s="1"/>
  <c r="B745" i="9"/>
  <c r="B749" i="5"/>
  <c r="A746" i="5" l="1"/>
  <c r="C747" i="5"/>
  <c r="C745" i="9"/>
  <c r="A745" i="9" s="1"/>
  <c r="B746" i="9"/>
  <c r="B750" i="5"/>
  <c r="A747" i="5" l="1"/>
  <c r="C748" i="5"/>
  <c r="B747" i="9"/>
  <c r="C746" i="9"/>
  <c r="A746" i="9" s="1"/>
  <c r="B751" i="5"/>
  <c r="A748" i="5" l="1"/>
  <c r="C749" i="5"/>
  <c r="B748" i="9"/>
  <c r="C747" i="9"/>
  <c r="A747" i="9" s="1"/>
  <c r="B752" i="5"/>
  <c r="A749" i="5" l="1"/>
  <c r="C750" i="5"/>
  <c r="C748" i="9"/>
  <c r="A748" i="9" s="1"/>
  <c r="B749" i="9"/>
  <c r="B753" i="5"/>
  <c r="A750" i="5" l="1"/>
  <c r="C751" i="5"/>
  <c r="C749" i="9"/>
  <c r="A749" i="9" s="1"/>
  <c r="B750" i="9"/>
  <c r="B754" i="5"/>
  <c r="A751" i="5" l="1"/>
  <c r="C752" i="5"/>
  <c r="B751" i="9"/>
  <c r="C750" i="9"/>
  <c r="A750" i="9" s="1"/>
  <c r="B755" i="5"/>
  <c r="A752" i="5" l="1"/>
  <c r="C753" i="5"/>
  <c r="B752" i="9"/>
  <c r="C751" i="9"/>
  <c r="A751" i="9" s="1"/>
  <c r="B756" i="5"/>
  <c r="A753" i="5" l="1"/>
  <c r="C754" i="5"/>
  <c r="B753" i="9"/>
  <c r="C752" i="9"/>
  <c r="A752" i="9" s="1"/>
  <c r="B757" i="5"/>
  <c r="A754" i="5" l="1"/>
  <c r="C755" i="5"/>
  <c r="C753" i="9"/>
  <c r="A753" i="9" s="1"/>
  <c r="B754" i="9"/>
  <c r="B758" i="5"/>
  <c r="A755" i="5" l="1"/>
  <c r="C756" i="5"/>
  <c r="B755" i="9"/>
  <c r="C754" i="9"/>
  <c r="A754" i="9" s="1"/>
  <c r="B759" i="5"/>
  <c r="A756" i="5" l="1"/>
  <c r="C757" i="5"/>
  <c r="C755" i="9"/>
  <c r="A755" i="9" s="1"/>
  <c r="B756" i="9"/>
  <c r="B760" i="5"/>
  <c r="A757" i="5" l="1"/>
  <c r="C758" i="5"/>
  <c r="C756" i="9"/>
  <c r="A756" i="9" s="1"/>
  <c r="B757" i="9"/>
  <c r="B761" i="5"/>
  <c r="A758" i="5" l="1"/>
  <c r="C759" i="5"/>
  <c r="C757" i="9"/>
  <c r="A757" i="9" s="1"/>
  <c r="B758" i="9"/>
  <c r="B762" i="5"/>
  <c r="A759" i="5" l="1"/>
  <c r="C760" i="5"/>
  <c r="B759" i="9"/>
  <c r="C758" i="9"/>
  <c r="A758" i="9" s="1"/>
  <c r="B763" i="5"/>
  <c r="A760" i="5" l="1"/>
  <c r="C761" i="5"/>
  <c r="C759" i="9"/>
  <c r="A759" i="9" s="1"/>
  <c r="B760" i="9"/>
  <c r="B764" i="5"/>
  <c r="A761" i="5" l="1"/>
  <c r="C762" i="5"/>
  <c r="B761" i="9"/>
  <c r="C760" i="9"/>
  <c r="A760" i="9" s="1"/>
  <c r="B765" i="5"/>
  <c r="A762" i="5" l="1"/>
  <c r="C763" i="5"/>
  <c r="B762" i="9"/>
  <c r="C761" i="9"/>
  <c r="A761" i="9" s="1"/>
  <c r="B766" i="5"/>
  <c r="A763" i="5" l="1"/>
  <c r="C764" i="5"/>
  <c r="B763" i="9"/>
  <c r="C762" i="9"/>
  <c r="A762" i="9" s="1"/>
  <c r="B767" i="5"/>
  <c r="A764" i="5" l="1"/>
  <c r="C765" i="5"/>
  <c r="C763" i="9"/>
  <c r="A763" i="9" s="1"/>
  <c r="B764" i="9"/>
  <c r="B768" i="5"/>
  <c r="A765" i="5" l="1"/>
  <c r="C766" i="5"/>
  <c r="C764" i="9"/>
  <c r="A764" i="9" s="1"/>
  <c r="B765" i="9"/>
  <c r="B769" i="5"/>
  <c r="A766" i="5" l="1"/>
  <c r="C767" i="5"/>
  <c r="C765" i="9"/>
  <c r="A765" i="9" s="1"/>
  <c r="B766" i="9"/>
  <c r="B770" i="5"/>
  <c r="A767" i="5" l="1"/>
  <c r="C768" i="5"/>
  <c r="B767" i="9"/>
  <c r="C766" i="9"/>
  <c r="A766" i="9" s="1"/>
  <c r="B771" i="5"/>
  <c r="A768" i="5" l="1"/>
  <c r="C769" i="5"/>
  <c r="C767" i="9"/>
  <c r="A767" i="9" s="1"/>
  <c r="B768" i="9"/>
  <c r="B772" i="5"/>
  <c r="A769" i="5" l="1"/>
  <c r="C770" i="5"/>
  <c r="B769" i="9"/>
  <c r="C768" i="9"/>
  <c r="A768" i="9" s="1"/>
  <c r="B773" i="5"/>
  <c r="A770" i="5" l="1"/>
  <c r="C771" i="5"/>
  <c r="B770" i="9"/>
  <c r="C769" i="9"/>
  <c r="A769" i="9" s="1"/>
  <c r="B774" i="5"/>
  <c r="A771" i="5" l="1"/>
  <c r="C772" i="5"/>
  <c r="C770" i="9"/>
  <c r="A770" i="9" s="1"/>
  <c r="B771" i="9"/>
  <c r="B775" i="5"/>
  <c r="A772" i="5" l="1"/>
  <c r="C773" i="5"/>
  <c r="C771" i="9"/>
  <c r="A771" i="9" s="1"/>
  <c r="B772" i="9"/>
  <c r="B776" i="5"/>
  <c r="A773" i="5" l="1"/>
  <c r="C774" i="5"/>
  <c r="C772" i="9"/>
  <c r="A772" i="9" s="1"/>
  <c r="B773" i="9"/>
  <c r="B777" i="5"/>
  <c r="A774" i="5" l="1"/>
  <c r="C775" i="5"/>
  <c r="C773" i="9"/>
  <c r="A773" i="9" s="1"/>
  <c r="B774" i="9"/>
  <c r="B778" i="5"/>
  <c r="A775" i="5" l="1"/>
  <c r="C776" i="5"/>
  <c r="B775" i="9"/>
  <c r="C774" i="9"/>
  <c r="A774" i="9" s="1"/>
  <c r="B779" i="5"/>
  <c r="A776" i="5" l="1"/>
  <c r="C777" i="5"/>
  <c r="C775" i="9"/>
  <c r="A775" i="9" s="1"/>
  <c r="B776" i="9"/>
  <c r="B780" i="5"/>
  <c r="A777" i="5" l="1"/>
  <c r="C778" i="5"/>
  <c r="B777" i="9"/>
  <c r="C776" i="9"/>
  <c r="A776" i="9" s="1"/>
  <c r="B781" i="5"/>
  <c r="A778" i="5" l="1"/>
  <c r="C779" i="5"/>
  <c r="B778" i="9"/>
  <c r="C777" i="9"/>
  <c r="A777" i="9" s="1"/>
  <c r="B782" i="5"/>
  <c r="A779" i="5" l="1"/>
  <c r="C780" i="5"/>
  <c r="C778" i="9"/>
  <c r="A778" i="9" s="1"/>
  <c r="B779" i="9"/>
  <c r="B783" i="5"/>
  <c r="A780" i="5" l="1"/>
  <c r="C781" i="5"/>
  <c r="B780" i="9"/>
  <c r="C779" i="9"/>
  <c r="A779" i="9" s="1"/>
  <c r="B784" i="5"/>
  <c r="A781" i="5" l="1"/>
  <c r="C782" i="5"/>
  <c r="B781" i="9"/>
  <c r="C780" i="9"/>
  <c r="A780" i="9" s="1"/>
  <c r="B785" i="5"/>
  <c r="A782" i="5" l="1"/>
  <c r="C783" i="5"/>
  <c r="C781" i="9"/>
  <c r="A781" i="9" s="1"/>
  <c r="B782" i="9"/>
  <c r="B786" i="5"/>
  <c r="A783" i="5" l="1"/>
  <c r="C784" i="5"/>
  <c r="B783" i="9"/>
  <c r="C782" i="9"/>
  <c r="A782" i="9" s="1"/>
  <c r="B787" i="5"/>
  <c r="A784" i="5" l="1"/>
  <c r="C785" i="5"/>
  <c r="B784" i="9"/>
  <c r="C783" i="9"/>
  <c r="A783" i="9" s="1"/>
  <c r="B788" i="5"/>
  <c r="A785" i="5" l="1"/>
  <c r="C786" i="5"/>
  <c r="B785" i="9"/>
  <c r="C784" i="9"/>
  <c r="A784" i="9" s="1"/>
  <c r="B789" i="5"/>
  <c r="A786" i="5" l="1"/>
  <c r="C787" i="5"/>
  <c r="B786" i="9"/>
  <c r="C785" i="9"/>
  <c r="A785" i="9" s="1"/>
  <c r="B790" i="5"/>
  <c r="A787" i="5" l="1"/>
  <c r="C788" i="5"/>
  <c r="B787" i="9"/>
  <c r="C786" i="9"/>
  <c r="A786" i="9" s="1"/>
  <c r="B791" i="5"/>
  <c r="A788" i="5" l="1"/>
  <c r="C789" i="5"/>
  <c r="B788" i="9"/>
  <c r="C787" i="9"/>
  <c r="A787" i="9" s="1"/>
  <c r="B792" i="5"/>
  <c r="A789" i="5" l="1"/>
  <c r="C790" i="5"/>
  <c r="B789" i="9"/>
  <c r="C788" i="9"/>
  <c r="A788" i="9" s="1"/>
  <c r="B793" i="5"/>
  <c r="A790" i="5" l="1"/>
  <c r="C791" i="5"/>
  <c r="C789" i="9"/>
  <c r="A789" i="9" s="1"/>
  <c r="B790" i="9"/>
  <c r="B794" i="5"/>
  <c r="A791" i="5" l="1"/>
  <c r="C792" i="5"/>
  <c r="B791" i="9"/>
  <c r="C790" i="9"/>
  <c r="A790" i="9" s="1"/>
  <c r="B795" i="5"/>
  <c r="A792" i="5" l="1"/>
  <c r="C793" i="5"/>
  <c r="B792" i="9"/>
  <c r="C791" i="9"/>
  <c r="A791" i="9" s="1"/>
  <c r="B796" i="5"/>
  <c r="A793" i="5" l="1"/>
  <c r="C794" i="5"/>
  <c r="B793" i="9"/>
  <c r="C792" i="9"/>
  <c r="A792" i="9" s="1"/>
  <c r="B797" i="5"/>
  <c r="A794" i="5" l="1"/>
  <c r="C795" i="5"/>
  <c r="C793" i="9"/>
  <c r="A793" i="9" s="1"/>
  <c r="B794" i="9"/>
  <c r="B798" i="5"/>
  <c r="A795" i="5" l="1"/>
  <c r="C796" i="5"/>
  <c r="B795" i="9"/>
  <c r="C794" i="9"/>
  <c r="A794" i="9" s="1"/>
  <c r="B799" i="5"/>
  <c r="A796" i="5" l="1"/>
  <c r="C797" i="5"/>
  <c r="B796" i="9"/>
  <c r="C795" i="9"/>
  <c r="A795" i="9" s="1"/>
  <c r="B800" i="5"/>
  <c r="A797" i="5" l="1"/>
  <c r="C798" i="5"/>
  <c r="C796" i="9"/>
  <c r="A796" i="9" s="1"/>
  <c r="B797" i="9"/>
  <c r="B801" i="5"/>
  <c r="A798" i="5" l="1"/>
  <c r="C799" i="5"/>
  <c r="C797" i="9"/>
  <c r="A797" i="9" s="1"/>
  <c r="B798" i="9"/>
  <c r="B802" i="5"/>
  <c r="A799" i="5" l="1"/>
  <c r="C800" i="5"/>
  <c r="C798" i="9"/>
  <c r="A798" i="9" s="1"/>
  <c r="B799" i="9"/>
  <c r="B803" i="5"/>
  <c r="A800" i="5" l="1"/>
  <c r="C801" i="5"/>
  <c r="B800" i="9"/>
  <c r="C799" i="9"/>
  <c r="A799" i="9" s="1"/>
  <c r="B804" i="5"/>
  <c r="A801" i="5" l="1"/>
  <c r="C802" i="5"/>
  <c r="B801" i="9"/>
  <c r="C800" i="9"/>
  <c r="A800" i="9" s="1"/>
  <c r="B805" i="5"/>
  <c r="A802" i="5" l="1"/>
  <c r="C803" i="5"/>
  <c r="C801" i="9"/>
  <c r="A801" i="9" s="1"/>
  <c r="B802" i="9"/>
  <c r="B806" i="5"/>
  <c r="A803" i="5" l="1"/>
  <c r="C804" i="5"/>
  <c r="B803" i="9"/>
  <c r="C802" i="9"/>
  <c r="A802" i="9" s="1"/>
  <c r="B807" i="5"/>
  <c r="A804" i="5" l="1"/>
  <c r="C805" i="5"/>
  <c r="B804" i="9"/>
  <c r="C803" i="9"/>
  <c r="A803" i="9" s="1"/>
  <c r="B808" i="5"/>
  <c r="A805" i="5" l="1"/>
  <c r="C806" i="5"/>
  <c r="C804" i="9"/>
  <c r="A804" i="9" s="1"/>
  <c r="B805" i="9"/>
  <c r="B809" i="5"/>
  <c r="A806" i="5" l="1"/>
  <c r="C807" i="5"/>
  <c r="C805" i="9"/>
  <c r="A805" i="9" s="1"/>
  <c r="B806" i="9"/>
  <c r="B810" i="5"/>
  <c r="A807" i="5" l="1"/>
  <c r="C808" i="5"/>
  <c r="C806" i="9"/>
  <c r="A806" i="9" s="1"/>
  <c r="B807" i="9"/>
  <c r="B811" i="5"/>
  <c r="A808" i="5" l="1"/>
  <c r="C809" i="5"/>
  <c r="B808" i="9"/>
  <c r="C807" i="9"/>
  <c r="A807" i="9" s="1"/>
  <c r="B812" i="5"/>
  <c r="A809" i="5" l="1"/>
  <c r="C810" i="5"/>
  <c r="B809" i="9"/>
  <c r="C808" i="9"/>
  <c r="A808" i="9" s="1"/>
  <c r="B813" i="5"/>
  <c r="A810" i="5" l="1"/>
  <c r="C811" i="5"/>
  <c r="C809" i="9"/>
  <c r="A809" i="9" s="1"/>
  <c r="B810" i="9"/>
  <c r="B814" i="5"/>
  <c r="A811" i="5" l="1"/>
  <c r="C812" i="5"/>
  <c r="B811" i="9"/>
  <c r="C810" i="9"/>
  <c r="A810" i="9" s="1"/>
  <c r="B815" i="5"/>
  <c r="A812" i="5" l="1"/>
  <c r="C813" i="5"/>
  <c r="B812" i="9"/>
  <c r="C811" i="9"/>
  <c r="A811" i="9" s="1"/>
  <c r="B816" i="5"/>
  <c r="A813" i="5" l="1"/>
  <c r="C814" i="5"/>
  <c r="B813" i="9"/>
  <c r="C812" i="9"/>
  <c r="A812" i="9" s="1"/>
  <c r="B817" i="5"/>
  <c r="A814" i="5" l="1"/>
  <c r="C815" i="5"/>
  <c r="C813" i="9"/>
  <c r="A813" i="9" s="1"/>
  <c r="B814" i="9"/>
  <c r="B818" i="5"/>
  <c r="A815" i="5" l="1"/>
  <c r="C816" i="5"/>
  <c r="C814" i="9"/>
  <c r="A814" i="9" s="1"/>
  <c r="B815" i="9"/>
  <c r="B819" i="5"/>
  <c r="A816" i="5" l="1"/>
  <c r="C817" i="5"/>
  <c r="B816" i="9"/>
  <c r="C815" i="9"/>
  <c r="A815" i="9" s="1"/>
  <c r="B820" i="5"/>
  <c r="A817" i="5" l="1"/>
  <c r="C818" i="5"/>
  <c r="B817" i="9"/>
  <c r="C816" i="9"/>
  <c r="A816" i="9" s="1"/>
  <c r="B821" i="5"/>
  <c r="A818" i="5" l="1"/>
  <c r="C819" i="5"/>
  <c r="C817" i="9"/>
  <c r="A817" i="9" s="1"/>
  <c r="B818" i="9"/>
  <c r="B822" i="5"/>
  <c r="A819" i="5" l="1"/>
  <c r="C820" i="5"/>
  <c r="C818" i="9"/>
  <c r="A818" i="9" s="1"/>
  <c r="B819" i="9"/>
  <c r="B823" i="5"/>
  <c r="A820" i="5" l="1"/>
  <c r="C821" i="5"/>
  <c r="B820" i="9"/>
  <c r="C819" i="9"/>
  <c r="A819" i="9" s="1"/>
  <c r="B824" i="5"/>
  <c r="A821" i="5" l="1"/>
  <c r="C822" i="5"/>
  <c r="B821" i="9"/>
  <c r="C820" i="9"/>
  <c r="A820" i="9" s="1"/>
  <c r="B825" i="5"/>
  <c r="A822" i="5" l="1"/>
  <c r="C823" i="5"/>
  <c r="C821" i="9"/>
  <c r="A821" i="9" s="1"/>
  <c r="B822" i="9"/>
  <c r="B826" i="5"/>
  <c r="A823" i="5" l="1"/>
  <c r="C824" i="5"/>
  <c r="C822" i="9"/>
  <c r="A822" i="9" s="1"/>
  <c r="B823" i="9"/>
  <c r="B827" i="5"/>
  <c r="A824" i="5" l="1"/>
  <c r="C825" i="5"/>
  <c r="B824" i="9"/>
  <c r="C823" i="9"/>
  <c r="A823" i="9" s="1"/>
  <c r="B828" i="5"/>
  <c r="A825" i="5" l="1"/>
  <c r="C826" i="5"/>
  <c r="B825" i="9"/>
  <c r="C824" i="9"/>
  <c r="A824" i="9" s="1"/>
  <c r="B829" i="5"/>
  <c r="A826" i="5" l="1"/>
  <c r="C827" i="5"/>
  <c r="C825" i="9"/>
  <c r="A825" i="9" s="1"/>
  <c r="B826" i="9"/>
  <c r="B830" i="5"/>
  <c r="A827" i="5" l="1"/>
  <c r="C828" i="5"/>
  <c r="C826" i="9"/>
  <c r="A826" i="9" s="1"/>
  <c r="B827" i="9"/>
  <c r="B831" i="5"/>
  <c r="A828" i="5" l="1"/>
  <c r="C829" i="5"/>
  <c r="B828" i="9"/>
  <c r="C827" i="9"/>
  <c r="A827" i="9" s="1"/>
  <c r="B832" i="5"/>
  <c r="A829" i="5" l="1"/>
  <c r="C830" i="5"/>
  <c r="B829" i="9"/>
  <c r="C828" i="9"/>
  <c r="A828" i="9" s="1"/>
  <c r="B833" i="5"/>
  <c r="A830" i="5" l="1"/>
  <c r="C831" i="5"/>
  <c r="C829" i="9"/>
  <c r="A829" i="9" s="1"/>
  <c r="B830" i="9"/>
  <c r="B834" i="5"/>
  <c r="A831" i="5" l="1"/>
  <c r="C832" i="5"/>
  <c r="C830" i="9"/>
  <c r="A830" i="9" s="1"/>
  <c r="B831" i="9"/>
  <c r="B835" i="5"/>
  <c r="A832" i="5" l="1"/>
  <c r="C833" i="5"/>
  <c r="B832" i="9"/>
  <c r="C831" i="9"/>
  <c r="A831" i="9" s="1"/>
  <c r="B836" i="5"/>
  <c r="A833" i="5" l="1"/>
  <c r="C834" i="5"/>
  <c r="B833" i="9"/>
  <c r="C832" i="9"/>
  <c r="A832" i="9" s="1"/>
  <c r="B837" i="5"/>
  <c r="A834" i="5" l="1"/>
  <c r="C835" i="5"/>
  <c r="C833" i="9"/>
  <c r="A833" i="9" s="1"/>
  <c r="B834" i="9"/>
  <c r="B838" i="5"/>
  <c r="A835" i="5" l="1"/>
  <c r="C836" i="5"/>
  <c r="C834" i="9"/>
  <c r="A834" i="9" s="1"/>
  <c r="B835" i="9"/>
  <c r="B839" i="5"/>
  <c r="A836" i="5" l="1"/>
  <c r="C837" i="5"/>
  <c r="B836" i="9"/>
  <c r="C835" i="9"/>
  <c r="A835" i="9" s="1"/>
  <c r="B840" i="5"/>
  <c r="A837" i="5" l="1"/>
  <c r="C838" i="5"/>
  <c r="C836" i="9"/>
  <c r="A836" i="9" s="1"/>
  <c r="B837" i="9"/>
  <c r="B841" i="5"/>
  <c r="A838" i="5" l="1"/>
  <c r="C839" i="5"/>
  <c r="B838" i="9"/>
  <c r="C837" i="9"/>
  <c r="A837" i="9" s="1"/>
  <c r="B842" i="5"/>
  <c r="A839" i="5" l="1"/>
  <c r="C840" i="5"/>
  <c r="C838" i="9"/>
  <c r="A838" i="9" s="1"/>
  <c r="B839" i="9"/>
  <c r="B843" i="5"/>
  <c r="A840" i="5" l="1"/>
  <c r="C841" i="5"/>
  <c r="C839" i="9"/>
  <c r="A839" i="9" s="1"/>
  <c r="B840" i="9"/>
  <c r="B844" i="5"/>
  <c r="A841" i="5" l="1"/>
  <c r="C842" i="5"/>
  <c r="C840" i="9"/>
  <c r="A840" i="9" s="1"/>
  <c r="B841" i="9"/>
  <c r="B845" i="5"/>
  <c r="A842" i="5" l="1"/>
  <c r="C843" i="5"/>
  <c r="B842" i="9"/>
  <c r="C841" i="9"/>
  <c r="A841" i="9" s="1"/>
  <c r="B846" i="5"/>
  <c r="A843" i="5" l="1"/>
  <c r="C844" i="5"/>
  <c r="B843" i="9"/>
  <c r="C842" i="9"/>
  <c r="A842" i="9" s="1"/>
  <c r="B847" i="5"/>
  <c r="A844" i="5" l="1"/>
  <c r="C845" i="5"/>
  <c r="C843" i="9"/>
  <c r="A843" i="9" s="1"/>
  <c r="B844" i="9"/>
  <c r="B848" i="5"/>
  <c r="A845" i="5" l="1"/>
  <c r="C846" i="5"/>
  <c r="B845" i="9"/>
  <c r="C844" i="9"/>
  <c r="A844" i="9" s="1"/>
  <c r="B849" i="5"/>
  <c r="A846" i="5" l="1"/>
  <c r="C847" i="5"/>
  <c r="C845" i="9"/>
  <c r="A845" i="9" s="1"/>
  <c r="B846" i="9"/>
  <c r="B850" i="5"/>
  <c r="A847" i="5" l="1"/>
  <c r="C848" i="5"/>
  <c r="C846" i="9"/>
  <c r="A846" i="9" s="1"/>
  <c r="B847" i="9"/>
  <c r="B851" i="5"/>
  <c r="A848" i="5" l="1"/>
  <c r="C849" i="5"/>
  <c r="B848" i="9"/>
  <c r="C847" i="9"/>
  <c r="A847" i="9" s="1"/>
  <c r="B852" i="5"/>
  <c r="A849" i="5" l="1"/>
  <c r="C850" i="5"/>
  <c r="B849" i="9"/>
  <c r="C848" i="9"/>
  <c r="A848" i="9" s="1"/>
  <c r="B853" i="5"/>
  <c r="A850" i="5" l="1"/>
  <c r="C851" i="5"/>
  <c r="C849" i="9"/>
  <c r="A849" i="9" s="1"/>
  <c r="B850" i="9"/>
  <c r="B854" i="5"/>
  <c r="A851" i="5" l="1"/>
  <c r="C852" i="5"/>
  <c r="C850" i="9"/>
  <c r="A850" i="9" s="1"/>
  <c r="B851" i="9"/>
  <c r="B855" i="5"/>
  <c r="A852" i="5" l="1"/>
  <c r="C853" i="5"/>
  <c r="B852" i="9"/>
  <c r="C851" i="9"/>
  <c r="A851" i="9" s="1"/>
  <c r="B856" i="5"/>
  <c r="A853" i="5" l="1"/>
  <c r="C854" i="5"/>
  <c r="B853" i="9"/>
  <c r="C852" i="9"/>
  <c r="A852" i="9" s="1"/>
  <c r="B857" i="5"/>
  <c r="A854" i="5" l="1"/>
  <c r="C855" i="5"/>
  <c r="C853" i="9"/>
  <c r="B858" i="5"/>
  <c r="C17" i="8" l="1"/>
  <c r="C20" i="8"/>
  <c r="C18" i="8"/>
  <c r="C19" i="8"/>
  <c r="C15" i="8"/>
  <c r="C16" i="8"/>
  <c r="A855" i="5"/>
  <c r="C856" i="5"/>
  <c r="A853" i="9"/>
  <c r="L8" i="8" s="1"/>
  <c r="F37" i="8"/>
  <c r="F53" i="8"/>
  <c r="C56" i="8"/>
  <c r="D51" i="8"/>
  <c r="C48" i="8"/>
  <c r="G35" i="8"/>
  <c r="I50" i="8"/>
  <c r="I36" i="8"/>
  <c r="K36" i="8"/>
  <c r="L18" i="8"/>
  <c r="F27" i="8"/>
  <c r="J10" i="8"/>
  <c r="C59" i="8"/>
  <c r="D57" i="8"/>
  <c r="C54" i="8"/>
  <c r="K30" i="8"/>
  <c r="C10" i="8"/>
  <c r="F50" i="8"/>
  <c r="E38" i="8"/>
  <c r="K35" i="8"/>
  <c r="J6" i="8"/>
  <c r="N35" i="8"/>
  <c r="C46" i="8"/>
  <c r="C45" i="8"/>
  <c r="F24" i="8"/>
  <c r="I35" i="8"/>
  <c r="J12" i="8"/>
  <c r="G37" i="8"/>
  <c r="C9" i="8"/>
  <c r="J38" i="8"/>
  <c r="M53" i="8"/>
  <c r="L42" i="8"/>
  <c r="H12" i="8"/>
  <c r="L35" i="8"/>
  <c r="M7" i="8"/>
  <c r="F35" i="8"/>
  <c r="L48" i="8"/>
  <c r="F25" i="8"/>
  <c r="I38" i="8"/>
  <c r="E35" i="8"/>
  <c r="I22" i="8"/>
  <c r="C14" i="8"/>
  <c r="E30" i="8"/>
  <c r="E57" i="8"/>
  <c r="F31" i="8"/>
  <c r="G45" i="8"/>
  <c r="G42" i="8"/>
  <c r="E43" i="8"/>
  <c r="F59" i="8"/>
  <c r="H54" i="8"/>
  <c r="L37" i="8"/>
  <c r="C7" i="8"/>
  <c r="C40" i="8"/>
  <c r="K33" i="8"/>
  <c r="F36" i="8"/>
  <c r="H11" i="8"/>
  <c r="C12" i="8"/>
  <c r="F23" i="8"/>
  <c r="C41" i="8"/>
  <c r="K41" i="8"/>
  <c r="H44" i="8"/>
  <c r="D33" i="8"/>
  <c r="M37" i="8"/>
  <c r="C25" i="8"/>
  <c r="K57" i="8"/>
  <c r="D38" i="8"/>
  <c r="M58" i="8"/>
  <c r="D9" i="8"/>
  <c r="C28" i="8"/>
  <c r="I28" i="8"/>
  <c r="I29" i="8"/>
  <c r="F22" i="8"/>
  <c r="E7" i="8"/>
  <c r="H46" i="8"/>
  <c r="M51" i="8"/>
  <c r="E37" i="8"/>
  <c r="H35" i="8"/>
  <c r="M57" i="8"/>
  <c r="I42" i="8"/>
  <c r="N49" i="8"/>
  <c r="J23" i="8"/>
  <c r="M50" i="8"/>
  <c r="C23" i="8"/>
  <c r="D37" i="8"/>
  <c r="M42" i="8"/>
  <c r="N18" i="8"/>
  <c r="M36" i="8"/>
  <c r="C58" i="8"/>
  <c r="C29" i="8"/>
  <c r="J41" i="8"/>
  <c r="N11" i="8"/>
  <c r="J35" i="8"/>
  <c r="G33" i="8"/>
  <c r="J57" i="8"/>
  <c r="M35" i="8"/>
  <c r="E24" i="8"/>
  <c r="I45" i="8"/>
  <c r="E53" i="8"/>
  <c r="B2" i="8"/>
  <c r="B2" i="6" s="1"/>
  <c r="E56" i="8"/>
  <c r="H29" i="8"/>
  <c r="G44" i="8"/>
  <c r="K11" i="8"/>
  <c r="K23" i="8"/>
  <c r="D49" i="8"/>
  <c r="D43" i="8"/>
  <c r="C36" i="8"/>
  <c r="E54" i="8"/>
  <c r="N44" i="8"/>
  <c r="I59" i="8"/>
  <c r="E25" i="8"/>
  <c r="D52" i="8"/>
  <c r="D27" i="8"/>
  <c r="E36" i="8"/>
  <c r="K12" i="8"/>
  <c r="N48" i="8"/>
  <c r="M17" i="8"/>
  <c r="H37" i="8"/>
  <c r="I52" i="8"/>
  <c r="C57" i="8"/>
  <c r="M45" i="8"/>
  <c r="E42" i="8"/>
  <c r="I32" i="8"/>
  <c r="H43" i="8"/>
  <c r="I23" i="8"/>
  <c r="L28" i="8"/>
  <c r="D10" i="8"/>
  <c r="M29" i="8"/>
  <c r="J37" i="8"/>
  <c r="H24" i="8"/>
  <c r="N50" i="8"/>
  <c r="F38" i="8"/>
  <c r="E22" i="8"/>
  <c r="I9" i="8"/>
  <c r="J9" i="8"/>
  <c r="F9" i="8"/>
  <c r="D22" i="8"/>
  <c r="K7" i="8"/>
  <c r="N52" i="8"/>
  <c r="K29" i="8"/>
  <c r="L9" i="8"/>
  <c r="H27" i="8"/>
  <c r="K6" i="8"/>
  <c r="C35" i="8"/>
  <c r="M19" i="8"/>
  <c r="N45" i="8"/>
  <c r="N57" i="8"/>
  <c r="G36" i="8"/>
  <c r="K46" i="8"/>
  <c r="I48" i="8"/>
  <c r="G41" i="8"/>
  <c r="E9" i="8"/>
  <c r="J59" i="8"/>
  <c r="E51" i="8"/>
  <c r="C50" i="8"/>
  <c r="E29" i="8"/>
  <c r="C11" i="8"/>
  <c r="D30" i="8"/>
  <c r="F48" i="8"/>
  <c r="M15" i="8"/>
  <c r="H9" i="8"/>
  <c r="D41" i="8"/>
  <c r="M12" i="8"/>
  <c r="J33" i="8"/>
  <c r="L46" i="8"/>
  <c r="J53" i="8"/>
  <c r="D56" i="8"/>
  <c r="E31" i="8"/>
  <c r="G53" i="8"/>
  <c r="N6" i="8"/>
  <c r="C43" i="8"/>
  <c r="G27" i="8"/>
  <c r="H32" i="8"/>
  <c r="L15" i="8"/>
  <c r="H38" i="8"/>
  <c r="L24" i="8"/>
  <c r="G10" i="8"/>
  <c r="L43" i="8"/>
  <c r="N28" i="8"/>
  <c r="I10" i="8"/>
  <c r="G12" i="8"/>
  <c r="K40" i="8"/>
  <c r="N41" i="8"/>
  <c r="L33" i="8"/>
  <c r="G6" i="8"/>
  <c r="G40" i="8"/>
  <c r="D40" i="8"/>
  <c r="H30" i="8"/>
  <c r="L7" i="8"/>
  <c r="I30" i="8"/>
  <c r="F33" i="8"/>
  <c r="L38" i="8"/>
  <c r="I43" i="8"/>
  <c r="F57" i="8"/>
  <c r="N20" i="8"/>
  <c r="D8" i="8"/>
  <c r="H25" i="8"/>
  <c r="M18" i="8"/>
  <c r="J36" i="8"/>
  <c r="G25" i="8"/>
  <c r="G38" i="8"/>
  <c r="K27" i="8"/>
  <c r="F58" i="8"/>
  <c r="K10" i="8"/>
  <c r="D7" i="8"/>
  <c r="F49" i="8"/>
  <c r="F30" i="8"/>
  <c r="E12" i="8"/>
  <c r="K44" i="8"/>
  <c r="M16" i="8"/>
  <c r="E6" i="8"/>
  <c r="M43" i="8"/>
  <c r="I31" i="8"/>
  <c r="J44" i="8"/>
  <c r="F45" i="8"/>
  <c r="L45" i="8"/>
  <c r="M28" i="8"/>
  <c r="M49" i="8"/>
  <c r="L50" i="8"/>
  <c r="K37" i="8"/>
  <c r="G51" i="8"/>
  <c r="M54" i="8"/>
  <c r="M9" i="8"/>
  <c r="I33" i="8"/>
  <c r="F29" i="8"/>
  <c r="K31" i="8"/>
  <c r="G57" i="8"/>
  <c r="N36" i="8"/>
  <c r="D25" i="8"/>
  <c r="N14" i="8"/>
  <c r="K38" i="8"/>
  <c r="D31" i="8"/>
  <c r="I6" i="8"/>
  <c r="L36" i="8"/>
  <c r="C53" i="8"/>
  <c r="K45" i="8"/>
  <c r="N10" i="8"/>
  <c r="L52" i="8"/>
  <c r="E45" i="8"/>
  <c r="G11" i="8"/>
  <c r="G59" i="8"/>
  <c r="J25" i="8"/>
  <c r="C44" i="8"/>
  <c r="M23" i="8"/>
  <c r="N54" i="8"/>
  <c r="E44" i="8"/>
  <c r="D46" i="8"/>
  <c r="L11" i="8"/>
  <c r="J24" i="8"/>
  <c r="L40" i="8"/>
  <c r="M38" i="8"/>
  <c r="C51" i="8"/>
  <c r="D28" i="8"/>
  <c r="I37" i="8"/>
  <c r="E48" i="8"/>
  <c r="G28" i="8"/>
  <c r="M11" i="8"/>
  <c r="C32" i="8"/>
  <c r="L14" i="8"/>
  <c r="J50" i="8"/>
  <c r="D11" i="8"/>
  <c r="N7" i="8"/>
  <c r="I12" i="8"/>
  <c r="J48" i="8"/>
  <c r="D50" i="8"/>
  <c r="L49" i="8"/>
  <c r="J49" i="8"/>
  <c r="D54" i="8"/>
  <c r="L17" i="8"/>
  <c r="K42" i="8"/>
  <c r="D35" i="8"/>
  <c r="D44" i="8"/>
  <c r="D23" i="8"/>
  <c r="E8" i="8"/>
  <c r="L44" i="8"/>
  <c r="F44" i="8"/>
  <c r="C49" i="8"/>
  <c r="G54" i="8"/>
  <c r="C24" i="8"/>
  <c r="L30" i="8"/>
  <c r="C31" i="8"/>
  <c r="C22" i="8"/>
  <c r="I56" i="8"/>
  <c r="M14" i="8"/>
  <c r="J7" i="8"/>
  <c r="I25" i="8"/>
  <c r="K43" i="8"/>
  <c r="H50" i="8"/>
  <c r="H40" i="8"/>
  <c r="J45" i="8"/>
  <c r="N29" i="8"/>
  <c r="C52" i="8"/>
  <c r="G22" i="8"/>
  <c r="I41" i="8"/>
  <c r="L58" i="8"/>
  <c r="H6" i="8"/>
  <c r="G32" i="8"/>
  <c r="F11" i="8"/>
  <c r="N9" i="8"/>
  <c r="C30" i="8"/>
  <c r="E28" i="8"/>
  <c r="J27" i="8"/>
  <c r="J11" i="8"/>
  <c r="N8" i="8"/>
  <c r="H22" i="8"/>
  <c r="G48" i="8"/>
  <c r="C38" i="8"/>
  <c r="D36" i="8"/>
  <c r="H28" i="8"/>
  <c r="L6" i="8"/>
  <c r="C8" i="8"/>
  <c r="G52" i="8"/>
  <c r="K32" i="8"/>
  <c r="M32" i="8"/>
  <c r="H8" i="8"/>
  <c r="H36" i="8"/>
  <c r="I24" i="8"/>
  <c r="C6" i="8"/>
  <c r="M41" i="8"/>
  <c r="M25" i="8"/>
  <c r="K25" i="8"/>
  <c r="N38" i="8"/>
  <c r="K51" i="8"/>
  <c r="C37" i="8"/>
  <c r="J52" i="8"/>
  <c r="J46" i="8"/>
  <c r="C33" i="8"/>
  <c r="N27" i="8"/>
  <c r="N25" i="8"/>
  <c r="G7" i="8"/>
  <c r="E27" i="8"/>
  <c r="H10" i="8"/>
  <c r="E10" i="8"/>
  <c r="M10" i="8"/>
  <c r="C42" i="8"/>
  <c r="H56" i="8"/>
  <c r="N37" i="8"/>
  <c r="N56" i="8"/>
  <c r="M33" i="8"/>
  <c r="M56" i="8"/>
  <c r="E50" i="8"/>
  <c r="M31" i="8"/>
  <c r="L51" i="8"/>
  <c r="E46" i="8"/>
  <c r="K48" i="8"/>
  <c r="M52" i="8"/>
  <c r="I7" i="8"/>
  <c r="C27" i="8"/>
  <c r="N24" i="8"/>
  <c r="N23" i="8"/>
  <c r="D6" i="8"/>
  <c r="J3" i="8"/>
  <c r="G3" i="8"/>
  <c r="J4" i="8"/>
  <c r="E3" i="8"/>
  <c r="K3" i="8"/>
  <c r="H3" i="8"/>
  <c r="F4" i="8"/>
  <c r="D4" i="8"/>
  <c r="G4" i="8"/>
  <c r="K4" i="8"/>
  <c r="E4" i="8"/>
  <c r="F3" i="8"/>
  <c r="H4" i="8"/>
  <c r="D3" i="8"/>
  <c r="I4" i="8"/>
  <c r="I3" i="8"/>
  <c r="M4" i="8"/>
  <c r="L3" i="8"/>
  <c r="L4" i="8"/>
  <c r="M3" i="8"/>
  <c r="N3" i="8"/>
  <c r="N4" i="8"/>
  <c r="B859" i="5"/>
  <c r="D59" i="8" l="1"/>
  <c r="I46" i="8"/>
  <c r="E59" i="8"/>
  <c r="M48" i="8"/>
  <c r="F51" i="8"/>
  <c r="J32" i="8"/>
  <c r="K9" i="8"/>
  <c r="L25" i="8"/>
  <c r="L62" i="8" s="1"/>
  <c r="H7" i="8"/>
  <c r="J42" i="8"/>
  <c r="L16" i="8"/>
  <c r="M27" i="8"/>
  <c r="E49" i="8"/>
  <c r="H58" i="8"/>
  <c r="I51" i="8"/>
  <c r="L57" i="8"/>
  <c r="D53" i="8"/>
  <c r="N58" i="8"/>
  <c r="J31" i="8"/>
  <c r="D45" i="8"/>
  <c r="H59" i="8"/>
  <c r="F10" i="8"/>
  <c r="I57" i="8"/>
  <c r="H51" i="8"/>
  <c r="L20" i="8"/>
  <c r="F43" i="8"/>
  <c r="N46" i="8"/>
  <c r="I49" i="8"/>
  <c r="F15" i="8"/>
  <c r="E20" i="8"/>
  <c r="H33" i="8"/>
  <c r="M6" i="8"/>
  <c r="L12" i="8"/>
  <c r="N59" i="8"/>
  <c r="M59" i="8"/>
  <c r="G43" i="8"/>
  <c r="G30" i="8"/>
  <c r="K59" i="8"/>
  <c r="J56" i="8"/>
  <c r="M24" i="8"/>
  <c r="L10" i="8"/>
  <c r="F28" i="8"/>
  <c r="K54" i="8"/>
  <c r="E52" i="8"/>
  <c r="I54" i="8"/>
  <c r="F12" i="8"/>
  <c r="J8" i="8"/>
  <c r="F32" i="8"/>
  <c r="L19" i="8"/>
  <c r="N51" i="8"/>
  <c r="F8" i="8"/>
  <c r="H52" i="8"/>
  <c r="D32" i="8"/>
  <c r="H45" i="8"/>
  <c r="G8" i="8"/>
  <c r="L53" i="8"/>
  <c r="D58" i="8"/>
  <c r="I44" i="8"/>
  <c r="M20" i="8"/>
  <c r="J28" i="8"/>
  <c r="N12" i="8"/>
  <c r="J43" i="8"/>
  <c r="K28" i="8"/>
  <c r="M44" i="8"/>
  <c r="L41" i="8"/>
  <c r="N42" i="8"/>
  <c r="G58" i="8"/>
  <c r="I11" i="8"/>
  <c r="H53" i="8"/>
  <c r="D42" i="8"/>
  <c r="N30" i="8"/>
  <c r="E58" i="8"/>
  <c r="F7" i="8"/>
  <c r="G29" i="8"/>
  <c r="D24" i="8"/>
  <c r="N32" i="8"/>
  <c r="H48" i="8"/>
  <c r="F56" i="8"/>
  <c r="L29" i="8"/>
  <c r="N43" i="8"/>
  <c r="E41" i="8"/>
  <c r="G24" i="8"/>
  <c r="G46" i="8"/>
  <c r="M22" i="8"/>
  <c r="H41" i="8"/>
  <c r="K8" i="8"/>
  <c r="H57" i="8"/>
  <c r="L23" i="8"/>
  <c r="L60" i="8" s="1"/>
  <c r="G56" i="8"/>
  <c r="N22" i="8"/>
  <c r="M46" i="8"/>
  <c r="M65" i="8" s="1"/>
  <c r="J58" i="8"/>
  <c r="J29" i="8"/>
  <c r="K56" i="8"/>
  <c r="E11" i="8"/>
  <c r="N16" i="8"/>
  <c r="F6" i="8"/>
  <c r="E32" i="8"/>
  <c r="M40" i="8"/>
  <c r="L56" i="8"/>
  <c r="N15" i="8"/>
  <c r="D29" i="8"/>
  <c r="I53" i="8"/>
  <c r="N19" i="8"/>
  <c r="N64" i="8" s="1"/>
  <c r="F40" i="8"/>
  <c r="E33" i="8"/>
  <c r="N33" i="8"/>
  <c r="N65" i="8" s="1"/>
  <c r="F52" i="8"/>
  <c r="G9" i="8"/>
  <c r="D12" i="8"/>
  <c r="J40" i="8"/>
  <c r="F46" i="8"/>
  <c r="L54" i="8"/>
  <c r="N17" i="8"/>
  <c r="L22" i="8"/>
  <c r="I8" i="8"/>
  <c r="I61" i="8" s="1"/>
  <c r="H42" i="8"/>
  <c r="F42" i="8"/>
  <c r="H49" i="8"/>
  <c r="G31" i="8"/>
  <c r="G23" i="8"/>
  <c r="F54" i="8"/>
  <c r="H31" i="8"/>
  <c r="E40" i="8"/>
  <c r="E23" i="8"/>
  <c r="K49" i="8"/>
  <c r="F41" i="8"/>
  <c r="I58" i="8"/>
  <c r="I40" i="8"/>
  <c r="H23" i="8"/>
  <c r="G50" i="8"/>
  <c r="K22" i="8"/>
  <c r="I27" i="8"/>
  <c r="D48" i="8"/>
  <c r="G49" i="8"/>
  <c r="E15" i="8"/>
  <c r="E60" i="8" s="1"/>
  <c r="E14" i="8"/>
  <c r="F14" i="8"/>
  <c r="F20" i="8"/>
  <c r="F19" i="8"/>
  <c r="F64" i="8" s="1"/>
  <c r="J16" i="8"/>
  <c r="D17" i="8"/>
  <c r="D62" i="8" s="1"/>
  <c r="K16" i="8"/>
  <c r="E16" i="8"/>
  <c r="E61" i="8" s="1"/>
  <c r="E18" i="8"/>
  <c r="E17" i="8"/>
  <c r="E62" i="8" s="1"/>
  <c r="G17" i="8"/>
  <c r="K14" i="8"/>
  <c r="I16" i="8"/>
  <c r="I17" i="8"/>
  <c r="I62" i="8" s="1"/>
  <c r="J17" i="8"/>
  <c r="H14" i="8"/>
  <c r="G16" i="8"/>
  <c r="D19" i="8"/>
  <c r="I19" i="8"/>
  <c r="H16" i="8"/>
  <c r="H61" i="8" s="1"/>
  <c r="K17" i="8"/>
  <c r="D14" i="8"/>
  <c r="G19" i="8"/>
  <c r="G64" i="8" s="1"/>
  <c r="E19" i="8"/>
  <c r="G20" i="8"/>
  <c r="J19" i="8"/>
  <c r="J64" i="8" s="1"/>
  <c r="F17" i="8"/>
  <c r="K19" i="8"/>
  <c r="K64" i="8" s="1"/>
  <c r="F16" i="8"/>
  <c r="F18" i="8"/>
  <c r="F63" i="8" s="1"/>
  <c r="I14" i="8"/>
  <c r="D20" i="8"/>
  <c r="D18" i="8"/>
  <c r="J18" i="8"/>
  <c r="H19" i="8"/>
  <c r="I15" i="8"/>
  <c r="I60" i="8" s="1"/>
  <c r="K18" i="8"/>
  <c r="K63" i="8" s="1"/>
  <c r="I18" i="8"/>
  <c r="I63" i="8" s="1"/>
  <c r="D16" i="8"/>
  <c r="K20" i="8"/>
  <c r="K65" i="8" s="1"/>
  <c r="J15" i="8"/>
  <c r="I20" i="8"/>
  <c r="I65" i="8" s="1"/>
  <c r="H15" i="8"/>
  <c r="G18" i="8"/>
  <c r="G63" i="8" s="1"/>
  <c r="H17" i="8"/>
  <c r="H62" i="8" s="1"/>
  <c r="G14" i="8"/>
  <c r="H18" i="8"/>
  <c r="H63" i="8" s="1"/>
  <c r="H20" i="8"/>
  <c r="H65" i="8" s="1"/>
  <c r="K15" i="8"/>
  <c r="G15" i="8"/>
  <c r="G60" i="8" s="1"/>
  <c r="J20" i="8"/>
  <c r="J65" i="8" s="1"/>
  <c r="J14" i="8"/>
  <c r="D15" i="8"/>
  <c r="D60" i="8" s="1"/>
  <c r="N40" i="8"/>
  <c r="J22" i="8"/>
  <c r="K58" i="8"/>
  <c r="N31" i="8"/>
  <c r="N63" i="8" s="1"/>
  <c r="L59" i="8"/>
  <c r="L32" i="8"/>
  <c r="L64" i="8" s="1"/>
  <c r="N53" i="8"/>
  <c r="L31" i="8"/>
  <c r="K50" i="8"/>
  <c r="K24" i="8"/>
  <c r="K52" i="8"/>
  <c r="M30" i="8"/>
  <c r="M62" i="8" s="1"/>
  <c r="K53" i="8"/>
  <c r="J54" i="8"/>
  <c r="J51" i="8"/>
  <c r="M8" i="8"/>
  <c r="J30" i="8"/>
  <c r="L27" i="8"/>
  <c r="E63" i="8"/>
  <c r="A856" i="5"/>
  <c r="C857" i="5"/>
  <c r="C64" i="8"/>
  <c r="M63" i="8"/>
  <c r="C61" i="8"/>
  <c r="N60" i="8"/>
  <c r="L65" i="8"/>
  <c r="C60" i="8"/>
  <c r="C62" i="8"/>
  <c r="C63" i="8"/>
  <c r="M64" i="8"/>
  <c r="C65" i="8"/>
  <c r="K62" i="8"/>
  <c r="M60" i="8"/>
  <c r="D63" i="8"/>
  <c r="L63" i="8"/>
  <c r="A1" i="4"/>
  <c r="A1" i="11"/>
  <c r="B860" i="5"/>
  <c r="G62" i="8" l="1"/>
  <c r="F19" i="4" s="1"/>
  <c r="D64" i="8"/>
  <c r="C43" i="4" s="1"/>
  <c r="M61" i="8"/>
  <c r="I64" i="8"/>
  <c r="J60" i="8"/>
  <c r="F62" i="8"/>
  <c r="E19" i="4" s="1"/>
  <c r="F60" i="8"/>
  <c r="G65" i="8"/>
  <c r="K60" i="8"/>
  <c r="J61" i="8"/>
  <c r="I8" i="4" s="1"/>
  <c r="L61" i="8"/>
  <c r="J63" i="8"/>
  <c r="I20" i="4" s="1"/>
  <c r="N62" i="8"/>
  <c r="E64" i="8"/>
  <c r="D21" i="4" s="1"/>
  <c r="N61" i="8"/>
  <c r="F65" i="8"/>
  <c r="E65" i="8"/>
  <c r="D65" i="8"/>
  <c r="G61" i="8"/>
  <c r="F7" i="4" s="1"/>
  <c r="K61" i="8"/>
  <c r="J40" i="4" s="1"/>
  <c r="H64" i="8"/>
  <c r="G25" i="4" s="1"/>
  <c r="F61" i="8"/>
  <c r="E40" i="4" s="1"/>
  <c r="H60" i="8"/>
  <c r="D61" i="8"/>
  <c r="C7" i="4" s="1"/>
  <c r="J62" i="8"/>
  <c r="I41" i="4" s="1"/>
  <c r="G42" i="4"/>
  <c r="G24" i="4"/>
  <c r="G20" i="4"/>
  <c r="B19" i="4"/>
  <c r="B23" i="4"/>
  <c r="H41" i="4"/>
  <c r="H23" i="4"/>
  <c r="H19" i="4"/>
  <c r="G41" i="4"/>
  <c r="G23" i="4"/>
  <c r="G19" i="4"/>
  <c r="G40" i="4"/>
  <c r="G8" i="4"/>
  <c r="G7" i="4"/>
  <c r="H25" i="4"/>
  <c r="H43" i="4"/>
  <c r="H21" i="4"/>
  <c r="D23" i="4"/>
  <c r="D41" i="4"/>
  <c r="D19" i="4"/>
  <c r="C41" i="4"/>
  <c r="C23" i="4"/>
  <c r="C19" i="4"/>
  <c r="H20" i="4"/>
  <c r="H42" i="4"/>
  <c r="H24" i="4"/>
  <c r="B20" i="4"/>
  <c r="B24" i="4"/>
  <c r="F41" i="4"/>
  <c r="F23" i="4"/>
  <c r="B7" i="4"/>
  <c r="B8" i="4"/>
  <c r="H40" i="4"/>
  <c r="H7" i="4"/>
  <c r="H8" i="4"/>
  <c r="F42" i="4"/>
  <c r="F24" i="4"/>
  <c r="F20" i="4"/>
  <c r="D8" i="4"/>
  <c r="D7" i="4"/>
  <c r="D40" i="4"/>
  <c r="B21" i="4"/>
  <c r="B25" i="4"/>
  <c r="D42" i="4"/>
  <c r="D24" i="4"/>
  <c r="D20" i="4"/>
  <c r="E24" i="4"/>
  <c r="E42" i="4"/>
  <c r="E20" i="4"/>
  <c r="J41" i="4"/>
  <c r="J23" i="4"/>
  <c r="J19" i="4"/>
  <c r="J20" i="4"/>
  <c r="J42" i="4"/>
  <c r="J24" i="4"/>
  <c r="C42" i="4"/>
  <c r="C24" i="4"/>
  <c r="C20" i="4"/>
  <c r="J43" i="4"/>
  <c r="J25" i="4"/>
  <c r="J21" i="4"/>
  <c r="F43" i="4"/>
  <c r="F25" i="4"/>
  <c r="F21" i="4"/>
  <c r="E43" i="4"/>
  <c r="E25" i="4"/>
  <c r="E21" i="4"/>
  <c r="I43" i="4"/>
  <c r="I21" i="4"/>
  <c r="I25" i="4"/>
  <c r="B41" i="4"/>
  <c r="B43" i="4"/>
  <c r="B42" i="4"/>
  <c r="B40" i="4"/>
  <c r="A857" i="5"/>
  <c r="C858" i="5"/>
  <c r="B861" i="5"/>
  <c r="I40" i="4" l="1"/>
  <c r="G43" i="4"/>
  <c r="E23" i="4"/>
  <c r="C21" i="4"/>
  <c r="E41" i="4"/>
  <c r="K41" i="4" s="1"/>
  <c r="C25" i="4"/>
  <c r="I7" i="4"/>
  <c r="D43" i="4"/>
  <c r="D25" i="4"/>
  <c r="I24" i="4"/>
  <c r="K24" i="4" s="1"/>
  <c r="E7" i="4"/>
  <c r="G21" i="4"/>
  <c r="K21" i="4" s="1"/>
  <c r="I42" i="4"/>
  <c r="K42" i="4" s="1"/>
  <c r="F8" i="4"/>
  <c r="F40" i="4"/>
  <c r="E8" i="4"/>
  <c r="C40" i="4"/>
  <c r="J7" i="4"/>
  <c r="C8" i="4"/>
  <c r="J8" i="4"/>
  <c r="I23" i="4"/>
  <c r="I19" i="4"/>
  <c r="K19" i="4" s="1"/>
  <c r="A858" i="5"/>
  <c r="C859" i="5"/>
  <c r="K20" i="4"/>
  <c r="B862" i="5"/>
  <c r="K43" i="4" l="1"/>
  <c r="K25" i="4"/>
  <c r="K23" i="4"/>
  <c r="K40" i="4"/>
  <c r="A859" i="5"/>
  <c r="C860" i="5"/>
  <c r="K7" i="4"/>
  <c r="K8" i="4"/>
  <c r="B863" i="5"/>
  <c r="A860" i="5" l="1"/>
  <c r="C861" i="5"/>
  <c r="B864" i="5"/>
  <c r="A861" i="5" l="1"/>
  <c r="C862" i="5"/>
  <c r="B865" i="5"/>
  <c r="A862" i="5" l="1"/>
  <c r="C863" i="5"/>
  <c r="B866" i="5"/>
  <c r="A863" i="5" l="1"/>
  <c r="C864" i="5"/>
  <c r="B867" i="5"/>
  <c r="A864" i="5" l="1"/>
  <c r="C865" i="5"/>
  <c r="B868" i="5"/>
  <c r="A865" i="5" l="1"/>
  <c r="C866" i="5"/>
  <c r="B869" i="5"/>
  <c r="A866" i="5" l="1"/>
  <c r="C867" i="5"/>
  <c r="B870" i="5"/>
  <c r="A867" i="5" l="1"/>
  <c r="C868" i="5"/>
  <c r="B871" i="5"/>
  <c r="A868" i="5" l="1"/>
  <c r="C869" i="5"/>
  <c r="B872" i="5"/>
  <c r="A869" i="5" l="1"/>
  <c r="C870" i="5"/>
  <c r="B873" i="5"/>
  <c r="A870" i="5" l="1"/>
  <c r="C871" i="5"/>
  <c r="B874" i="5"/>
  <c r="A871" i="5" l="1"/>
  <c r="C872" i="5"/>
  <c r="B875" i="5"/>
  <c r="A872" i="5" l="1"/>
  <c r="C873" i="5"/>
  <c r="B876" i="5"/>
  <c r="A873" i="5" l="1"/>
  <c r="C874" i="5"/>
  <c r="B877" i="5"/>
  <c r="A874" i="5" l="1"/>
  <c r="C875" i="5"/>
  <c r="B878" i="5"/>
  <c r="A875" i="5" l="1"/>
  <c r="C876" i="5"/>
  <c r="B879" i="5"/>
  <c r="A876" i="5" l="1"/>
  <c r="C877" i="5"/>
  <c r="B880" i="5"/>
  <c r="A877" i="5" l="1"/>
  <c r="C878" i="5"/>
  <c r="B881" i="5"/>
  <c r="A878" i="5" l="1"/>
  <c r="C879" i="5"/>
  <c r="B882" i="5"/>
  <c r="A879" i="5" l="1"/>
  <c r="C880" i="5"/>
  <c r="B883" i="5"/>
  <c r="A880" i="5" l="1"/>
  <c r="C881" i="5"/>
  <c r="B884" i="5"/>
  <c r="A881" i="5" l="1"/>
  <c r="C882" i="5"/>
  <c r="B885" i="5"/>
  <c r="A882" i="5" l="1"/>
  <c r="C883" i="5"/>
  <c r="B886" i="5"/>
  <c r="A883" i="5" l="1"/>
  <c r="C884" i="5"/>
  <c r="B887" i="5"/>
  <c r="A884" i="5" l="1"/>
  <c r="C885" i="5"/>
  <c r="B888" i="5"/>
  <c r="A885" i="5" l="1"/>
  <c r="C886" i="5"/>
  <c r="B889" i="5"/>
  <c r="A886" i="5" l="1"/>
  <c r="C887" i="5"/>
  <c r="B890" i="5"/>
  <c r="A887" i="5" l="1"/>
  <c r="C888" i="5"/>
  <c r="B891" i="5"/>
  <c r="A888" i="5" l="1"/>
  <c r="C889" i="5"/>
  <c r="B892" i="5"/>
  <c r="A889" i="5" l="1"/>
  <c r="C890" i="5"/>
  <c r="B893" i="5"/>
  <c r="A890" i="5" l="1"/>
  <c r="C891" i="5"/>
  <c r="B894" i="5"/>
  <c r="A891" i="5" l="1"/>
  <c r="C892" i="5"/>
  <c r="B895" i="5"/>
  <c r="A892" i="5" l="1"/>
  <c r="C893" i="5"/>
  <c r="B896" i="5"/>
  <c r="A893" i="5" l="1"/>
  <c r="C894" i="5"/>
  <c r="B897" i="5"/>
  <c r="A894" i="5" l="1"/>
  <c r="C895" i="5"/>
  <c r="B898" i="5"/>
  <c r="A895" i="5" l="1"/>
  <c r="C896" i="5"/>
  <c r="B899" i="5"/>
  <c r="A896" i="5" l="1"/>
  <c r="C897" i="5"/>
  <c r="B900" i="5"/>
  <c r="A897" i="5" l="1"/>
  <c r="C898" i="5"/>
  <c r="B901" i="5"/>
  <c r="A898" i="5" l="1"/>
  <c r="C899" i="5"/>
  <c r="A899" i="5" l="1"/>
  <c r="C900" i="5"/>
  <c r="A900" i="5" l="1"/>
  <c r="C901" i="5"/>
  <c r="A901" i="5" l="1"/>
</calcChain>
</file>

<file path=xl/sharedStrings.xml><?xml version="1.0" encoding="utf-8"?>
<sst xmlns="http://schemas.openxmlformats.org/spreadsheetml/2006/main" count="7581" uniqueCount="330">
  <si>
    <t>POS</t>
  </si>
  <si>
    <t>%</t>
  </si>
  <si>
    <t>SALE</t>
  </si>
  <si>
    <t>SERVICE</t>
  </si>
  <si>
    <t>PURCHASE</t>
  </si>
  <si>
    <t>Total</t>
  </si>
  <si>
    <t>TALLY-3B</t>
  </si>
  <si>
    <t>TALLY-GSTR-1</t>
  </si>
  <si>
    <t>3B-GSTR-1</t>
  </si>
  <si>
    <t>OUTWARD SUPPLY</t>
  </si>
  <si>
    <t>Month</t>
  </si>
  <si>
    <t>GSTIN</t>
  </si>
  <si>
    <t>Interest IGST</t>
  </si>
  <si>
    <t>Interest CGST</t>
  </si>
  <si>
    <t>Interest SGST</t>
  </si>
  <si>
    <t>FILED</t>
  </si>
  <si>
    <t>FORM</t>
  </si>
  <si>
    <t>LOOKUP</t>
  </si>
  <si>
    <t>Documents Issued</t>
  </si>
  <si>
    <t>HSN-WISE</t>
  </si>
  <si>
    <t>B2CS</t>
  </si>
  <si>
    <t>B2B INVOCE</t>
  </si>
  <si>
    <t>LOOK-UP</t>
  </si>
  <si>
    <t>MONTH</t>
  </si>
  <si>
    <t>No. of Records</t>
  </si>
  <si>
    <t>Total Invoice value</t>
  </si>
  <si>
    <t>Total Taxable value</t>
  </si>
  <si>
    <t>Total Integrated Tax</t>
  </si>
  <si>
    <t>Total Central Tax</t>
  </si>
  <si>
    <t>Total State/UT Tax</t>
  </si>
  <si>
    <t>Total Cess</t>
  </si>
  <si>
    <t>Documents Cancelled</t>
  </si>
  <si>
    <t>Net issued Documents</t>
  </si>
  <si>
    <t>Total Tax value</t>
  </si>
  <si>
    <t>HSN-GSTR-1</t>
  </si>
  <si>
    <t>Particulars</t>
  </si>
  <si>
    <t>Year</t>
  </si>
  <si>
    <t>2017-18</t>
  </si>
  <si>
    <t>Exempt</t>
  </si>
  <si>
    <t>Interest</t>
  </si>
  <si>
    <t>Supply</t>
  </si>
  <si>
    <t>GST Rates</t>
  </si>
  <si>
    <t>Local</t>
  </si>
  <si>
    <t>Zero Rated</t>
  </si>
  <si>
    <t>NIL Rated</t>
  </si>
  <si>
    <t>2018-19</t>
  </si>
  <si>
    <t>Interstate</t>
  </si>
  <si>
    <t>2019-20</t>
  </si>
  <si>
    <t>2020-21</t>
  </si>
  <si>
    <t>2021-22</t>
  </si>
  <si>
    <t>Credit/Debit Notes (Reg)</t>
  </si>
  <si>
    <t>Exports Invoices</t>
  </si>
  <si>
    <t>Total NIL Amount</t>
  </si>
  <si>
    <t>Total Exempted Amount</t>
  </si>
  <si>
    <t>Total Non GST Amount</t>
  </si>
  <si>
    <t>Nil rated/exempted/non GST</t>
  </si>
  <si>
    <t>Adjustment of Advances</t>
  </si>
  <si>
    <t>Non GST</t>
  </si>
  <si>
    <t>Export</t>
  </si>
  <si>
    <t xml:space="preserve">Transport </t>
  </si>
  <si>
    <t>Legal fees</t>
  </si>
  <si>
    <t>Import</t>
  </si>
  <si>
    <t>Type of Transaction</t>
  </si>
  <si>
    <t>OUTWARD SUPPLIES</t>
  </si>
  <si>
    <t>TOTAL OUTWARD SUPPLIES</t>
  </si>
  <si>
    <t>INWARD SUPPLIES</t>
  </si>
  <si>
    <t>TOTAL INWARD SUPPLIES LIABLE TO RCM</t>
  </si>
  <si>
    <t>TOTAL INWARD SUPPLIES</t>
  </si>
  <si>
    <t>INWARD SUPPLIES LIABLE TO RCM (O/W)</t>
  </si>
  <si>
    <t>INWARD SUPPLIES LIABLE TO RCM (I/W)</t>
  </si>
  <si>
    <t>TOTAL INWARD SUPPLIES LIABLE TO RCM (I/W)</t>
  </si>
  <si>
    <t>OUTWARD RCM</t>
  </si>
  <si>
    <t>IGST</t>
  </si>
  <si>
    <t>CGST</t>
  </si>
  <si>
    <t>SGST</t>
  </si>
  <si>
    <t>GSTR3B-GSTR-1</t>
  </si>
  <si>
    <t>TALLY-GSTR3B</t>
  </si>
  <si>
    <t>OUTPUT GST</t>
  </si>
  <si>
    <t>OUTPUT GST (RCM)</t>
  </si>
  <si>
    <t>Taxable Value</t>
  </si>
  <si>
    <t>Statement Showing Inward and Outward Supplies as per Tally for the F.Y. 2017-18</t>
  </si>
  <si>
    <t xml:space="preserve"> Statement Showing Reconciliation of Outward and Inward Supplies for the F.Y. 2017-18</t>
  </si>
  <si>
    <t>Outward taxable supplies (other than zero rated, nil rated and exempted)</t>
  </si>
  <si>
    <t>Outward taxable supplies (zero rated)</t>
  </si>
  <si>
    <t>Total Taxable Value</t>
  </si>
  <si>
    <t>Other outward supplies (Nil rated, exempted)</t>
  </si>
  <si>
    <t>Inward supplies (liable to reverse charge)</t>
  </si>
  <si>
    <t>Non-GST outward supplies</t>
  </si>
  <si>
    <t>Eligible ITC</t>
  </si>
  <si>
    <t>ITC Reversed</t>
  </si>
  <si>
    <t>Net ITC</t>
  </si>
  <si>
    <t>Ineligible ITC</t>
  </si>
  <si>
    <t>From a supplier under composition scheme, Exempt and Nil rated supply</t>
  </si>
  <si>
    <t>Inter-State</t>
  </si>
  <si>
    <t>Intra-State</t>
  </si>
  <si>
    <t>Late Fee IGST</t>
  </si>
  <si>
    <t>Late Fee CGST</t>
  </si>
  <si>
    <t>Late Fee SGST</t>
  </si>
  <si>
    <t>Tax Paid In Cash</t>
  </si>
  <si>
    <t>Interest Paid In Cash</t>
  </si>
  <si>
    <t>RCM</t>
  </si>
  <si>
    <t>Late Fee</t>
  </si>
  <si>
    <t>Paid Throught IGST</t>
  </si>
  <si>
    <t>Paid Throught CGST</t>
  </si>
  <si>
    <t>Paid Throught SGST</t>
  </si>
  <si>
    <t>Paid Throught CESS</t>
  </si>
  <si>
    <t>Interest Paid in Cash</t>
  </si>
  <si>
    <t>Tax Paid in Cash</t>
  </si>
  <si>
    <t>Late Fee Paid in Cash</t>
  </si>
  <si>
    <t>Paid Through ITC IGST</t>
  </si>
  <si>
    <t>Paid Through ITC CGST</t>
  </si>
  <si>
    <t>Paid Through ITC SGST</t>
  </si>
  <si>
    <t>Paid Through ITC Cess</t>
  </si>
  <si>
    <t>Non-GST Supplies</t>
  </si>
  <si>
    <t>Payment of Tax (Other than RCM)</t>
  </si>
  <si>
    <t>Output IGST</t>
  </si>
  <si>
    <t>Output CGST</t>
  </si>
  <si>
    <t>Output SGST</t>
  </si>
  <si>
    <t>OUTPUT GST RCM</t>
  </si>
  <si>
    <t>TOTAL OUTPUT GST</t>
  </si>
  <si>
    <t>INPUT GST</t>
  </si>
  <si>
    <t>Input IGST</t>
  </si>
  <si>
    <t>Input CGST</t>
  </si>
  <si>
    <t>Input SGST</t>
  </si>
  <si>
    <t>TOTAL INPUT GST</t>
  </si>
  <si>
    <t>INPUT GST RCM</t>
  </si>
  <si>
    <t>TOTAL INPUT GST-RCM</t>
  </si>
  <si>
    <t>Input IGST -RCM</t>
  </si>
  <si>
    <t>Input CGST- RCM</t>
  </si>
  <si>
    <t>Input SGST- RCM</t>
  </si>
  <si>
    <t>TOTAL OUTPUT GST-RCM</t>
  </si>
  <si>
    <t>Output IGST -RCM</t>
  </si>
  <si>
    <t>Output CGST -RCM</t>
  </si>
  <si>
    <t>Output SGST -RCM</t>
  </si>
  <si>
    <t>INPUT GST (Incl. RCM)</t>
  </si>
  <si>
    <t>Tally-GSTR-3B</t>
  </si>
  <si>
    <t>Notes:</t>
  </si>
  <si>
    <t>Copy GSTR-3B data from the PDF file and paste in "Paste GSTR-3B" sheet</t>
  </si>
  <si>
    <t>GSTR-3B will require 75 rows for each month. It will start with "form" and will end with "TCS"</t>
  </si>
  <si>
    <t>There would be 73 rows of GSTR-3B in case "Central Tax" is written as shown in the image at 3.1</t>
  </si>
  <si>
    <t>then move "Tax" and State/UT to that rows. So now we have 75 rows which we can into our "paste GSTR-3B sheet</t>
  </si>
  <si>
    <t>In such a case copy GSTR-3B and paste in some other sheet and add two rows after row no. 12</t>
  </si>
  <si>
    <t>Fill up Inward and Outward supplies as per tally</t>
  </si>
  <si>
    <t>Enter negative value for sales related credit notes &amp; Purchase related debit note.</t>
  </si>
  <si>
    <t xml:space="preserve">Copy GSTR-1 data from the PDF file and paste in "Paste GSTR-1" sheet. If data get pasted in one column only, </t>
  </si>
  <si>
    <t>delete it and paste data in some other sheet then pres Alt+A+E&gt;delimited&gt;Selcet space&gt;Finish</t>
  </si>
  <si>
    <t>Form</t>
  </si>
  <si>
    <t>GSTR-3B</t>
  </si>
  <si>
    <t>[See</t>
  </si>
  <si>
    <t>rule</t>
  </si>
  <si>
    <t>61(5)]</t>
  </si>
  <si>
    <t>December</t>
  </si>
  <si>
    <t>Legal</t>
  </si>
  <si>
    <t>name</t>
  </si>
  <si>
    <t>of</t>
  </si>
  <si>
    <t>the</t>
  </si>
  <si>
    <t>registered</t>
  </si>
  <si>
    <t>person</t>
  </si>
  <si>
    <t>Tax</t>
  </si>
  <si>
    <t>on</t>
  </si>
  <si>
    <t>outward</t>
  </si>
  <si>
    <t>and</t>
  </si>
  <si>
    <t>reverse</t>
  </si>
  <si>
    <t>charge</t>
  </si>
  <si>
    <t>inward</t>
  </si>
  <si>
    <t>supplies</t>
  </si>
  <si>
    <t>Nature</t>
  </si>
  <si>
    <t>Supplies</t>
  </si>
  <si>
    <t>Taxable</t>
  </si>
  <si>
    <t>value</t>
  </si>
  <si>
    <t>Integrated</t>
  </si>
  <si>
    <t>Central</t>
  </si>
  <si>
    <t>State/UT</t>
  </si>
  <si>
    <t>Cess</t>
  </si>
  <si>
    <t>(a)</t>
  </si>
  <si>
    <t>Outward</t>
  </si>
  <si>
    <t>taxable</t>
  </si>
  <si>
    <t>(other</t>
  </si>
  <si>
    <t>than</t>
  </si>
  <si>
    <t>zero</t>
  </si>
  <si>
    <t>rated,</t>
  </si>
  <si>
    <t>nil</t>
  </si>
  <si>
    <t>rated</t>
  </si>
  <si>
    <t>exempted)</t>
  </si>
  <si>
    <t>(b)</t>
  </si>
  <si>
    <t>(zero</t>
  </si>
  <si>
    <t>rated)</t>
  </si>
  <si>
    <t>-</t>
  </si>
  <si>
    <t>(c)</t>
  </si>
  <si>
    <t>Other</t>
  </si>
  <si>
    <t>(Nil</t>
  </si>
  <si>
    <t>(d)</t>
  </si>
  <si>
    <t>Inward</t>
  </si>
  <si>
    <t>(liable</t>
  </si>
  <si>
    <t>to</t>
  </si>
  <si>
    <t>charge)</t>
  </si>
  <si>
    <t>(e)</t>
  </si>
  <si>
    <t>Non-GST</t>
  </si>
  <si>
    <t>Inter-state</t>
  </si>
  <si>
    <t>made</t>
  </si>
  <si>
    <t>Unregistered</t>
  </si>
  <si>
    <t>Persons</t>
  </si>
  <si>
    <t>Composition</t>
  </si>
  <si>
    <t>UIN</t>
  </si>
  <si>
    <t>holders</t>
  </si>
  <si>
    <t>FINAL</t>
  </si>
  <si>
    <t>Eligible</t>
  </si>
  <si>
    <t>ITC</t>
  </si>
  <si>
    <t>Details</t>
  </si>
  <si>
    <t>(A)</t>
  </si>
  <si>
    <t>Available</t>
  </si>
  <si>
    <t>(B)</t>
  </si>
  <si>
    <t>Reversed</t>
  </si>
  <si>
    <t>(C)</t>
  </si>
  <si>
    <t>Net</t>
  </si>
  <si>
    <t>–</t>
  </si>
  <si>
    <t>(D)</t>
  </si>
  <si>
    <t>Ineligible</t>
  </si>
  <si>
    <t>Exempt,</t>
  </si>
  <si>
    <t>Non</t>
  </si>
  <si>
    <t>GST</t>
  </si>
  <si>
    <t>Intra-state</t>
  </si>
  <si>
    <t>From</t>
  </si>
  <si>
    <t>a</t>
  </si>
  <si>
    <t>supplier</t>
  </si>
  <si>
    <t>under</t>
  </si>
  <si>
    <t>composition</t>
  </si>
  <si>
    <t>scheme,</t>
  </si>
  <si>
    <t>Nil</t>
  </si>
  <si>
    <t>supply</t>
  </si>
  <si>
    <t>Late</t>
  </si>
  <si>
    <t>fee</t>
  </si>
  <si>
    <t>Payment</t>
  </si>
  <si>
    <t>tax</t>
  </si>
  <si>
    <t>Description</t>
  </si>
  <si>
    <t>payable</t>
  </si>
  <si>
    <t>paid</t>
  </si>
  <si>
    <t>through</t>
  </si>
  <si>
    <t>Tax/Cess</t>
  </si>
  <si>
    <t>in</t>
  </si>
  <si>
    <t>cash</t>
  </si>
  <si>
    <t>Reverse</t>
  </si>
  <si>
    <t>6.2.</t>
  </si>
  <si>
    <t>TDS/TCS</t>
  </si>
  <si>
    <t>Credit</t>
  </si>
  <si>
    <t>TDS</t>
  </si>
  <si>
    <t>TCS</t>
  </si>
  <si>
    <t>GSTR-1</t>
  </si>
  <si>
    <t>(59(1)]</t>
  </si>
  <si>
    <t>goods</t>
  </si>
  <si>
    <t>or</t>
  </si>
  <si>
    <t>services</t>
  </si>
  <si>
    <t>2(a).</t>
  </si>
  <si>
    <t>2(b).</t>
  </si>
  <si>
    <t>Trade</t>
  </si>
  <si>
    <t>name,</t>
  </si>
  <si>
    <t>if</t>
  </si>
  <si>
    <t>any</t>
  </si>
  <si>
    <t>3(a).</t>
  </si>
  <si>
    <t>Aggregate</t>
  </si>
  <si>
    <t>Turnover</t>
  </si>
  <si>
    <t>preceding</t>
  </si>
  <si>
    <t>Financial</t>
  </si>
  <si>
    <t>3(b).</t>
  </si>
  <si>
    <t>April</t>
  </si>
  <si>
    <t>June,</t>
  </si>
  <si>
    <t>4A,</t>
  </si>
  <si>
    <t>4B,</t>
  </si>
  <si>
    <t>4C,</t>
  </si>
  <si>
    <t>6B,</t>
  </si>
  <si>
    <t>6C</t>
  </si>
  <si>
    <t>B2B</t>
  </si>
  <si>
    <t>Invoices</t>
  </si>
  <si>
    <t>No.</t>
  </si>
  <si>
    <t>Records</t>
  </si>
  <si>
    <t>Invoice</t>
  </si>
  <si>
    <t>5A,</t>
  </si>
  <si>
    <t>5B</t>
  </si>
  <si>
    <t>B2C</t>
  </si>
  <si>
    <t>(Large)</t>
  </si>
  <si>
    <t>9B</t>
  </si>
  <si>
    <t>/</t>
  </si>
  <si>
    <t>Debit</t>
  </si>
  <si>
    <t>Notes</t>
  </si>
  <si>
    <t>(Registered)</t>
  </si>
  <si>
    <t>(Unregistered)</t>
  </si>
  <si>
    <t>6A</t>
  </si>
  <si>
    <t>Exports</t>
  </si>
  <si>
    <t>(Others)</t>
  </si>
  <si>
    <t>exempted</t>
  </si>
  <si>
    <t>non</t>
  </si>
  <si>
    <t>amount</t>
  </si>
  <si>
    <t>Exempted</t>
  </si>
  <si>
    <t>Amount</t>
  </si>
  <si>
    <t>11A(1),</t>
  </si>
  <si>
    <t>11A(2)</t>
  </si>
  <si>
    <t>Liability</t>
  </si>
  <si>
    <t>(Advances</t>
  </si>
  <si>
    <t>Received)</t>
  </si>
  <si>
    <t>11B(1),</t>
  </si>
  <si>
    <t>11B(2)</t>
  </si>
  <si>
    <t>Adjustment</t>
  </si>
  <si>
    <t>Advances</t>
  </si>
  <si>
    <t>HSN-wise</t>
  </si>
  <si>
    <t>summary</t>
  </si>
  <si>
    <t>Documents</t>
  </si>
  <si>
    <t>Issued</t>
  </si>
  <si>
    <t>Cancelled</t>
  </si>
  <si>
    <t>issued</t>
  </si>
  <si>
    <t>9A</t>
  </si>
  <si>
    <t>Amended</t>
  </si>
  <si>
    <t>9C</t>
  </si>
  <si>
    <t>Credit/Debit</t>
  </si>
  <si>
    <t>B2C(Others)</t>
  </si>
  <si>
    <t>11A</t>
  </si>
  <si>
    <t>(Advance</t>
  </si>
  <si>
    <t>11B</t>
  </si>
  <si>
    <t>Amendment</t>
  </si>
  <si>
    <t>GSTR-1 will require 70 rows for each month. It will start with "form" and will end with "Final"</t>
  </si>
  <si>
    <t>27AAAPP1234A1Z1</t>
  </si>
  <si>
    <t>ABC</t>
  </si>
  <si>
    <t>XYZ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</si>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</sst>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 * #,##0.00_ ;_ * \-#,##0.00_ ;_ * &quot;-&quot;??_ ;_ @_ "/>
    <numFmt numFmtId="165" formatCode="_ * #,##0.00_ ;_ * \-#,##0.00_ ;_ * \-??_ ;_ @_ "/>
  </numFmts>
  <fonts count="14" x14ac:knownFonts="1">
    <font>
      <sz val="12"/>
      <color rgb="FF000000"/>
      <name val="Tw Cen MT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sz val="12"/>
      <color theme="1"/>
      <name val="Tw Cen MT"/>
      <family val="2"/>
    </font>
    <font>
      <sz val="12"/>
      <color rgb="FF000000"/>
      <name val="Tw Cen MT"/>
      <family val="2"/>
      <charset val="1"/>
    </font>
    <font>
      <b/>
      <sz val="12"/>
      <color theme="1"/>
      <name val="Tw Cen MT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w Cen M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4" fillId="0" borderId="0" applyBorder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89">
    <xf numFmtId="0" fontId="0" fillId="0" borderId="0" xfId="0"/>
    <xf numFmtId="0" fontId="2" fillId="0" borderId="0" xfId="4" applyFill="1"/>
    <xf numFmtId="0" fontId="6" fillId="0" borderId="0" xfId="2" applyFont="1" applyFill="1"/>
    <xf numFmtId="0" fontId="8" fillId="0" borderId="0" xfId="0" applyFont="1"/>
    <xf numFmtId="165" fontId="8" fillId="0" borderId="0" xfId="1" applyFont="1"/>
    <xf numFmtId="0" fontId="7" fillId="0" borderId="0" xfId="0" applyFont="1"/>
    <xf numFmtId="0" fontId="6" fillId="0" borderId="0" xfId="2" applyFont="1" applyFill="1" applyAlignment="1">
      <alignment horizontal="center" vertical="center"/>
    </xf>
    <xf numFmtId="0" fontId="9" fillId="0" borderId="0" xfId="2" applyFont="1" applyFill="1"/>
    <xf numFmtId="0" fontId="9" fillId="0" borderId="0" xfId="2" applyFont="1" applyFill="1" applyAlignment="1">
      <alignment horizontal="center" vertical="center"/>
    </xf>
    <xf numFmtId="0" fontId="10" fillId="0" borderId="0" xfId="5" applyNumberFormat="1" applyFont="1" applyProtection="1">
      <protection hidden="1"/>
    </xf>
    <xf numFmtId="0" fontId="1" fillId="0" borderId="0" xfId="5" applyNumberFormat="1" applyProtection="1">
      <protection hidden="1"/>
    </xf>
    <xf numFmtId="0" fontId="10" fillId="0" borderId="0" xfId="5" applyNumberFormat="1" applyFont="1" applyAlignment="1" applyProtection="1">
      <alignment horizontal="right"/>
      <protection hidden="1"/>
    </xf>
    <xf numFmtId="10" fontId="10" fillId="0" borderId="0" xfId="5" applyNumberFormat="1" applyFont="1" applyProtection="1">
      <protection hidden="1"/>
    </xf>
    <xf numFmtId="0" fontId="1" fillId="0" borderId="0" xfId="5" applyNumberFormat="1" applyAlignment="1" applyProtection="1">
      <alignment horizontal="right"/>
      <protection hidden="1"/>
    </xf>
    <xf numFmtId="41" fontId="12" fillId="0" borderId="1" xfId="1" applyNumberFormat="1" applyFont="1" applyBorder="1" applyAlignment="1" applyProtection="1"/>
    <xf numFmtId="41" fontId="11" fillId="0" borderId="2" xfId="1" applyNumberFormat="1" applyFont="1" applyBorder="1" applyAlignment="1" applyProtection="1"/>
    <xf numFmtId="17" fontId="11" fillId="0" borderId="8" xfId="0" applyNumberFormat="1" applyFont="1" applyBorder="1" applyAlignment="1">
      <alignment horizontal="center" vertical="center"/>
    </xf>
    <xf numFmtId="41" fontId="12" fillId="0" borderId="9" xfId="1" applyNumberFormat="1" applyFont="1" applyBorder="1" applyAlignment="1" applyProtection="1"/>
    <xf numFmtId="41" fontId="11" fillId="0" borderId="10" xfId="1" applyNumberFormat="1" applyFont="1" applyBorder="1" applyAlignment="1" applyProtection="1"/>
    <xf numFmtId="41" fontId="8" fillId="0" borderId="0" xfId="1" applyNumberFormat="1" applyFont="1"/>
    <xf numFmtId="165" fontId="8" fillId="0" borderId="0" xfId="1" applyFont="1" applyAlignment="1">
      <alignment horizontal="left" indent="2"/>
    </xf>
    <xf numFmtId="165" fontId="7" fillId="0" borderId="0" xfId="1" applyFont="1"/>
    <xf numFmtId="41" fontId="8" fillId="0" borderId="0" xfId="0" applyNumberFormat="1" applyFont="1"/>
    <xf numFmtId="41" fontId="7" fillId="0" borderId="0" xfId="0" applyNumberFormat="1" applyFont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6" fillId="0" borderId="0" xfId="4" applyFont="1"/>
    <xf numFmtId="0" fontId="6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left" vertical="center"/>
    </xf>
    <xf numFmtId="0" fontId="9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Fill="1"/>
    <xf numFmtId="0" fontId="9" fillId="0" borderId="0" xfId="4" applyFont="1" applyFill="1"/>
    <xf numFmtId="0" fontId="9" fillId="0" borderId="0" xfId="4" applyFont="1"/>
    <xf numFmtId="0" fontId="9" fillId="0" borderId="15" xfId="4" applyFont="1" applyFill="1" applyBorder="1"/>
    <xf numFmtId="0" fontId="9" fillId="0" borderId="0" xfId="2" applyFont="1" applyFill="1" applyAlignment="1">
      <alignment wrapText="1"/>
    </xf>
    <xf numFmtId="0" fontId="6" fillId="0" borderId="0" xfId="2" applyFont="1" applyFill="1" applyAlignment="1">
      <alignment horizontal="left"/>
    </xf>
    <xf numFmtId="17" fontId="11" fillId="0" borderId="4" xfId="0" applyNumberFormat="1" applyFont="1" applyBorder="1" applyAlignment="1">
      <alignment horizontal="center" vertical="center"/>
    </xf>
    <xf numFmtId="0" fontId="5" fillId="0" borderId="0" xfId="4" applyFont="1" applyFill="1" applyAlignment="1" applyProtection="1">
      <alignment horizontal="center" vertical="center"/>
    </xf>
    <xf numFmtId="0" fontId="2" fillId="0" borderId="0" xfId="4" applyFill="1" applyProtection="1"/>
    <xf numFmtId="41" fontId="6" fillId="0" borderId="0" xfId="2" applyNumberFormat="1" applyFont="1" applyFill="1" applyAlignment="1">
      <alignment horizontal="right"/>
    </xf>
    <xf numFmtId="0" fontId="6" fillId="0" borderId="0" xfId="2" applyFont="1" applyFill="1" applyAlignment="1">
      <alignment horizontal="right"/>
    </xf>
    <xf numFmtId="0" fontId="6" fillId="0" borderId="0" xfId="4" applyFont="1" applyAlignment="1">
      <alignment horizontal="right"/>
    </xf>
    <xf numFmtId="41" fontId="6" fillId="0" borderId="0" xfId="4" applyNumberFormat="1" applyFont="1" applyAlignment="1">
      <alignment horizontal="right"/>
    </xf>
    <xf numFmtId="41" fontId="9" fillId="0" borderId="15" xfId="4" applyNumberFormat="1" applyFont="1" applyFill="1" applyBorder="1" applyAlignment="1">
      <alignment horizontal="right"/>
    </xf>
    <xf numFmtId="41" fontId="9" fillId="0" borderId="0" xfId="4" applyNumberFormat="1" applyFont="1" applyFill="1" applyBorder="1" applyAlignment="1">
      <alignment horizontal="right"/>
    </xf>
    <xf numFmtId="41" fontId="6" fillId="0" borderId="0" xfId="4" applyNumberFormat="1" applyFont="1" applyAlignment="1"/>
    <xf numFmtId="41" fontId="9" fillId="0" borderId="15" xfId="4" applyNumberFormat="1" applyFont="1" applyFill="1" applyBorder="1" applyAlignment="1"/>
    <xf numFmtId="41" fontId="9" fillId="0" borderId="0" xfId="4" applyNumberFormat="1" applyFont="1" applyFill="1" applyBorder="1" applyAlignment="1"/>
    <xf numFmtId="41" fontId="6" fillId="0" borderId="0" xfId="2" applyNumberFormat="1" applyFont="1" applyFill="1" applyAlignment="1"/>
    <xf numFmtId="0" fontId="7" fillId="0" borderId="0" xfId="0" applyFont="1" applyAlignment="1">
      <alignment horizontal="center"/>
    </xf>
    <xf numFmtId="17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/>
    <xf numFmtId="0" fontId="2" fillId="0" borderId="0" xfId="4" applyFill="1" applyProtection="1">
      <protection locked="0"/>
    </xf>
    <xf numFmtId="0" fontId="5" fillId="0" borderId="0" xfId="4" applyFont="1" applyFill="1" applyAlignment="1" applyProtection="1">
      <alignment horizontal="center" vertical="center"/>
      <protection locked="0"/>
    </xf>
    <xf numFmtId="0" fontId="3" fillId="0" borderId="0" xfId="2" applyFill="1" applyProtection="1">
      <protection locked="0"/>
    </xf>
    <xf numFmtId="0" fontId="3" fillId="0" borderId="0" xfId="2" applyFill="1" applyAlignment="1" applyProtection="1">
      <alignment horizontal="left"/>
      <protection locked="0"/>
    </xf>
    <xf numFmtId="0" fontId="3" fillId="0" borderId="0" xfId="2" applyFill="1" applyProtection="1"/>
    <xf numFmtId="41" fontId="11" fillId="0" borderId="1" xfId="0" applyNumberFormat="1" applyFont="1" applyBorder="1" applyAlignment="1" applyProtection="1">
      <protection locked="0"/>
    </xf>
    <xf numFmtId="41" fontId="11" fillId="0" borderId="9" xfId="0" applyNumberFormat="1" applyFont="1" applyBorder="1" applyAlignment="1" applyProtection="1">
      <protection locked="0"/>
    </xf>
    <xf numFmtId="0" fontId="12" fillId="0" borderId="0" xfId="0" applyFont="1" applyProtection="1">
      <protection locked="0"/>
    </xf>
    <xf numFmtId="10" fontId="12" fillId="0" borderId="0" xfId="0" applyNumberFormat="1" applyFont="1" applyAlignment="1" applyProtection="1">
      <alignment horizontal="center" vertical="center"/>
      <protection locked="0"/>
    </xf>
    <xf numFmtId="41" fontId="12" fillId="0" borderId="1" xfId="1" applyNumberFormat="1" applyFont="1" applyBorder="1" applyAlignment="1" applyProtection="1">
      <protection locked="0"/>
    </xf>
    <xf numFmtId="41" fontId="12" fillId="0" borderId="9" xfId="1" applyNumberFormat="1" applyFont="1" applyBorder="1" applyAlignment="1" applyProtection="1">
      <protection locked="0"/>
    </xf>
    <xf numFmtId="41" fontId="11" fillId="0" borderId="1" xfId="0" applyNumberFormat="1" applyFont="1" applyBorder="1" applyAlignment="1" applyProtection="1">
      <alignment horizontal="center" vertical="center"/>
      <protection locked="0"/>
    </xf>
    <xf numFmtId="41" fontId="11" fillId="0" borderId="9" xfId="0" applyNumberFormat="1" applyFont="1" applyBorder="1" applyAlignment="1" applyProtection="1">
      <alignment horizontal="center" vertical="center"/>
      <protection locked="0"/>
    </xf>
    <xf numFmtId="41" fontId="11" fillId="0" borderId="1" xfId="1" applyNumberFormat="1" applyFont="1" applyBorder="1" applyAlignment="1" applyProtection="1">
      <protection locked="0"/>
    </xf>
    <xf numFmtId="41" fontId="11" fillId="0" borderId="9" xfId="1" applyNumberFormat="1" applyFont="1" applyBorder="1" applyAlignment="1" applyProtection="1">
      <protection locked="0"/>
    </xf>
    <xf numFmtId="0" fontId="7" fillId="0" borderId="0" xfId="0" applyFo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5" fillId="0" borderId="0" xfId="2" applyFont="1" applyFill="1" applyAlignment="1" applyProtection="1">
      <alignment horizontal="center" vertical="center"/>
    </xf>
    <xf numFmtId="0" fontId="5" fillId="0" borderId="0" xfId="2" applyFont="1" applyFill="1" applyAlignment="1" applyProtection="1">
      <alignment horizontal="left"/>
    </xf>
    <xf numFmtId="0" fontId="2" fillId="0" borderId="0" xfId="2" applyFont="1" applyFill="1" applyAlignment="1" applyProtection="1">
      <alignment horizontal="left"/>
      <protection locked="0"/>
    </xf>
    <xf numFmtId="0" fontId="2" fillId="0" borderId="0" xfId="2" applyFont="1" applyFill="1" applyProtection="1">
      <protection locked="0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1" fillId="0" borderId="7" xfId="0" applyFont="1" applyBorder="1" applyAlignment="1" applyProtection="1">
      <alignment horizontal="left"/>
    </xf>
    <xf numFmtId="17" fontId="11" fillId="0" borderId="4" xfId="0" applyNumberFormat="1" applyFont="1" applyBorder="1" applyAlignment="1">
      <alignment horizontal="center" vertical="center"/>
    </xf>
    <xf numFmtId="17" fontId="11" fillId="0" borderId="5" xfId="0" applyNumberFormat="1" applyFont="1" applyBorder="1" applyAlignment="1">
      <alignment horizontal="center" vertical="center"/>
    </xf>
    <xf numFmtId="17" fontId="11" fillId="0" borderId="6" xfId="0" applyNumberFormat="1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</cellXfs>
  <cellStyles count="6">
    <cellStyle name="Comma" xfId="1" builtinId="3"/>
    <cellStyle name="Comma 2" xfId="3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238125</xdr:colOff>
      <xdr:row>5</xdr:row>
      <xdr:rowOff>47626</xdr:rowOff>
    </xdr:from>
    <xdr:to>
      <xdr:col>12</xdr:col>
      <xdr:colOff>209550</xdr:colOff>
      <xdr:row>8</xdr:row>
      <xdr:rowOff>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847726"/>
          <a:ext cx="14954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9" sqref="B9"/>
    </sheetView>
  </sheetViews>
  <sheetFormatPr defaultRowHeight="15.75" x14ac:dyDescent="0.25"/>
  <sheetData>
    <row r="1" spans="1:2" x14ac:dyDescent="0.25">
      <c r="A1" s="55" t="s">
        <v>136</v>
      </c>
    </row>
    <row r="2" spans="1:2" x14ac:dyDescent="0.25">
      <c r="A2">
        <v>1</v>
      </c>
      <c r="B2" t="s">
        <v>144</v>
      </c>
    </row>
    <row r="3" spans="1:2" x14ac:dyDescent="0.25">
      <c r="B3" t="s">
        <v>145</v>
      </c>
    </row>
    <row r="4" spans="1:2" x14ac:dyDescent="0.25">
      <c r="A4">
        <v>2</v>
      </c>
      <c r="B4" t="s">
        <v>318</v>
      </c>
    </row>
    <row r="5" spans="1:2" x14ac:dyDescent="0.25">
      <c r="A5">
        <v>3</v>
      </c>
      <c r="B5" t="s">
        <v>137</v>
      </c>
    </row>
    <row r="6" spans="1:2" x14ac:dyDescent="0.25">
      <c r="A6">
        <v>4</v>
      </c>
      <c r="B6" t="s">
        <v>138</v>
      </c>
    </row>
    <row r="7" spans="1:2" x14ac:dyDescent="0.25">
      <c r="A7">
        <v>5</v>
      </c>
      <c r="B7" t="s">
        <v>139</v>
      </c>
    </row>
    <row r="8" spans="1:2" x14ac:dyDescent="0.25">
      <c r="B8" s="56" t="s">
        <v>141</v>
      </c>
    </row>
    <row r="9" spans="1:2" x14ac:dyDescent="0.25">
      <c r="B9" s="56" t="s">
        <v>140</v>
      </c>
    </row>
    <row r="10" spans="1:2" x14ac:dyDescent="0.25">
      <c r="A10">
        <v>6</v>
      </c>
      <c r="B10" s="56" t="s">
        <v>142</v>
      </c>
    </row>
    <row r="11" spans="1:2" x14ac:dyDescent="0.25">
      <c r="A11">
        <v>7</v>
      </c>
      <c r="B11" s="56" t="s">
        <v>143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4"/>
  <sheetViews>
    <sheetView zoomScaleNormal="100" workbookViewId="0">
      <pane xSplit="1" ySplit="4" topLeftCell="B38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7" style="3" bestFit="1" customWidth="1"/>
    <col min="2" max="9" width="12.77734375" style="3" customWidth="1"/>
    <col min="10" max="10" width="12.77734375" style="4" customWidth="1"/>
    <col min="11" max="11" width="15.77734375" style="3" customWidth="1"/>
    <col min="12" max="12" width="15.21875" style="3" bestFit="1" customWidth="1"/>
    <col min="13" max="16384" width="8.88671875" style="3"/>
  </cols>
  <sheetData>
    <row r="1" spans="1:11" x14ac:dyDescent="0.25">
      <c r="A1" s="5" t="str">
        <f>'GSTR-3B'!B2</f>
        <v xml:space="preserve">ABC XYZ    </v>
      </c>
    </row>
    <row r="2" spans="1:11" x14ac:dyDescent="0.25">
      <c r="A2" s="5" t="s">
        <v>81</v>
      </c>
    </row>
    <row r="4" spans="1:11" s="54" customFormat="1" x14ac:dyDescent="0.25">
      <c r="A4" s="52" t="s">
        <v>10</v>
      </c>
      <c r="B4" s="53">
        <v>42917</v>
      </c>
      <c r="C4" s="53">
        <f>EDATE(B4,1)</f>
        <v>42948</v>
      </c>
      <c r="D4" s="53">
        <f t="shared" ref="D4:J4" si="0">EDATE(C4,1)</f>
        <v>42979</v>
      </c>
      <c r="E4" s="53">
        <f t="shared" si="0"/>
        <v>43009</v>
      </c>
      <c r="F4" s="53">
        <f t="shared" si="0"/>
        <v>43040</v>
      </c>
      <c r="G4" s="53">
        <f t="shared" si="0"/>
        <v>43070</v>
      </c>
      <c r="H4" s="53">
        <f t="shared" si="0"/>
        <v>43101</v>
      </c>
      <c r="I4" s="53">
        <f t="shared" si="0"/>
        <v>43132</v>
      </c>
      <c r="J4" s="53">
        <f t="shared" si="0"/>
        <v>43160</v>
      </c>
      <c r="K4" s="53" t="s">
        <v>5</v>
      </c>
    </row>
    <row r="5" spans="1:11" x14ac:dyDescent="0.25">
      <c r="A5" s="5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s="4" customFormat="1" x14ac:dyDescent="0.25">
      <c r="A6" s="4" t="s">
        <v>6</v>
      </c>
      <c r="B6" s="19">
        <f>Tally!D22-'GSTR-3B'!C6-'GSTR-3B'!C11-'GSTR-3B'!C14-'GSTR-3B'!C21</f>
        <v>-2711403</v>
      </c>
      <c r="C6" s="19">
        <f>Tally!E22-'GSTR-3B'!D6-'GSTR-3B'!D11-'GSTR-3B'!D14-'GSTR-3B'!D21</f>
        <v>-2711403</v>
      </c>
      <c r="D6" s="19">
        <f>Tally!F22-'GSTR-3B'!E6-'GSTR-3B'!E11-'GSTR-3B'!E14-'GSTR-3B'!E21</f>
        <v>-2711403</v>
      </c>
      <c r="E6" s="19">
        <f>Tally!G22-'GSTR-3B'!F6-'GSTR-3B'!F11-'GSTR-3B'!F14-'GSTR-3B'!F21</f>
        <v>-2711403</v>
      </c>
      <c r="F6" s="19">
        <f>Tally!H22-'GSTR-3B'!G6-'GSTR-3B'!G11-'GSTR-3B'!G14-'GSTR-3B'!G21</f>
        <v>-2711403</v>
      </c>
      <c r="G6" s="19">
        <f>Tally!I22-'GSTR-3B'!H6-'GSTR-3B'!H11-'GSTR-3B'!H14-'GSTR-3B'!H21</f>
        <v>-2711403</v>
      </c>
      <c r="H6" s="19">
        <f>Tally!J22-'GSTR-3B'!I6-'GSTR-3B'!I11-'GSTR-3B'!I14-'GSTR-3B'!I21</f>
        <v>-2711403</v>
      </c>
      <c r="I6" s="19">
        <f>Tally!K22-'GSTR-3B'!J6-'GSTR-3B'!J11-'GSTR-3B'!J14-'GSTR-3B'!J21</f>
        <v>-2711403</v>
      </c>
      <c r="J6" s="19">
        <f>Tally!L22-'GSTR-3B'!K6-'GSTR-3B'!K11-'GSTR-3B'!K14-'GSTR-3B'!K21</f>
        <v>-2711403</v>
      </c>
      <c r="K6" s="19">
        <f>SUM(B6:J6)</f>
        <v>-24402627</v>
      </c>
    </row>
    <row r="7" spans="1:11" s="4" customFormat="1" x14ac:dyDescent="0.25">
      <c r="A7" s="4" t="s">
        <v>7</v>
      </c>
      <c r="B7" s="19">
        <f>Tally!D22-'GSTR-1'!C61</f>
        <v>-2711403.37</v>
      </c>
      <c r="C7" s="19">
        <f>Tally!E22-'GSTR-1'!D61</f>
        <v>-2711403.37</v>
      </c>
      <c r="D7" s="19">
        <f>Tally!F22-'GSTR-1'!E61</f>
        <v>-2711403.37</v>
      </c>
      <c r="E7" s="19">
        <f>Tally!G22-'GSTR-1'!F61</f>
        <v>-2711403.37</v>
      </c>
      <c r="F7" s="19">
        <f>Tally!H22-'GSTR-1'!G61</f>
        <v>-2711403.37</v>
      </c>
      <c r="G7" s="19">
        <f>Tally!I22-'GSTR-1'!H61</f>
        <v>-2711403.37</v>
      </c>
      <c r="H7" s="19">
        <f>Tally!J22-'GSTR-1'!I61</f>
        <v>-2711403.37</v>
      </c>
      <c r="I7" s="19">
        <f>Tally!K22-'GSTR-1'!J61</f>
        <v>-2711403.37</v>
      </c>
      <c r="J7" s="19">
        <f>Tally!L22-'GSTR-1'!K61</f>
        <v>-2711403.37</v>
      </c>
      <c r="K7" s="19">
        <f>SUM(B7:J7)</f>
        <v>-24402630.330000006</v>
      </c>
    </row>
    <row r="8" spans="1:11" s="4" customFormat="1" x14ac:dyDescent="0.25">
      <c r="A8" s="4" t="s">
        <v>8</v>
      </c>
      <c r="B8" s="19">
        <f>'GSTR-3B'!C6+'GSTR-3B'!C11+'GSTR-3B'!C14+'GSTR-3B'!C21-'GSTR-1'!C61</f>
        <v>-0.37000000011175871</v>
      </c>
      <c r="C8" s="19">
        <f>'GSTR-3B'!D6+'GSTR-3B'!D11+'GSTR-3B'!D14+'GSTR-3B'!D21-'GSTR-1'!D61</f>
        <v>-0.37000000011175871</v>
      </c>
      <c r="D8" s="19">
        <f>'GSTR-3B'!E6+'GSTR-3B'!E11+'GSTR-3B'!E14+'GSTR-3B'!E21-'GSTR-1'!E61</f>
        <v>-0.37000000011175871</v>
      </c>
      <c r="E8" s="19">
        <f>'GSTR-3B'!F6+'GSTR-3B'!F11+'GSTR-3B'!F14+'GSTR-3B'!F21-'GSTR-1'!F61</f>
        <v>-0.37000000011175871</v>
      </c>
      <c r="F8" s="19">
        <f>'GSTR-3B'!G6+'GSTR-3B'!G11+'GSTR-3B'!G14+'GSTR-3B'!G21-'GSTR-1'!G61</f>
        <v>-0.37000000011175871</v>
      </c>
      <c r="G8" s="19">
        <f>'GSTR-3B'!H6+'GSTR-3B'!H11+'GSTR-3B'!H14+'GSTR-3B'!H21-'GSTR-1'!H61</f>
        <v>-0.37000000011175871</v>
      </c>
      <c r="H8" s="19">
        <f>'GSTR-3B'!I6+'GSTR-3B'!I11+'GSTR-3B'!I14+'GSTR-3B'!I21-'GSTR-1'!I61</f>
        <v>-0.37000000011175871</v>
      </c>
      <c r="I8" s="19">
        <f>'GSTR-3B'!J6+'GSTR-3B'!J11+'GSTR-3B'!J14+'GSTR-3B'!J21-'GSTR-1'!J61</f>
        <v>-0.37000000011175871</v>
      </c>
      <c r="J8" s="19">
        <f>'GSTR-3B'!K6+'GSTR-3B'!K11+'GSTR-3B'!K14+'GSTR-3B'!K21-'GSTR-1'!K61</f>
        <v>-0.37000000011175871</v>
      </c>
      <c r="K8" s="19">
        <f>SUM(B8:J8)</f>
        <v>-3.3300000010058284</v>
      </c>
    </row>
    <row r="9" spans="1:11" s="4" customFormat="1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s="4" customFormat="1" x14ac:dyDescent="0.25">
      <c r="A10" s="5" t="s">
        <v>71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 s="4" customFormat="1" x14ac:dyDescent="0.25">
      <c r="A11" s="4" t="s">
        <v>6</v>
      </c>
      <c r="B11" s="19">
        <f>Tally!D29-'GSTR-3B'!C16</f>
        <v>0</v>
      </c>
      <c r="C11" s="19">
        <f>Tally!E29-'GSTR-3B'!D16</f>
        <v>0</v>
      </c>
      <c r="D11" s="19">
        <f>Tally!F29-'GSTR-3B'!E16</f>
        <v>0</v>
      </c>
      <c r="E11" s="19">
        <f>Tally!G29-'GSTR-3B'!F16</f>
        <v>0</v>
      </c>
      <c r="F11" s="19">
        <f>Tally!H29-'GSTR-3B'!G16</f>
        <v>0</v>
      </c>
      <c r="G11" s="19">
        <f>Tally!I29-'GSTR-3B'!H16</f>
        <v>0</v>
      </c>
      <c r="H11" s="19">
        <f>Tally!J29-'GSTR-3B'!I16</f>
        <v>0</v>
      </c>
      <c r="I11" s="19">
        <f>Tally!K29-'GSTR-3B'!J16</f>
        <v>0</v>
      </c>
      <c r="J11" s="19">
        <f>Tally!L29-'GSTR-3B'!K16</f>
        <v>0</v>
      </c>
      <c r="K11" s="19">
        <f>SUM(B11:J11)</f>
        <v>0</v>
      </c>
    </row>
    <row r="12" spans="1:11" s="4" customFormat="1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x14ac:dyDescent="0.25">
      <c r="A13" s="5" t="s">
        <v>77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11" s="4" customFormat="1" x14ac:dyDescent="0.25">
      <c r="A14" s="21" t="s">
        <v>76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s="4" customFormat="1" x14ac:dyDescent="0.25">
      <c r="A15" s="20" t="s">
        <v>72</v>
      </c>
      <c r="B15" s="19">
        <f>Tally!D55-'GSTR-3B'!C7-'GSTR-3B'!C12</f>
        <v>0</v>
      </c>
      <c r="C15" s="19">
        <f>Tally!E55-'GSTR-3B'!D7-'GSTR-3B'!D12</f>
        <v>0</v>
      </c>
      <c r="D15" s="19">
        <f>Tally!F55-'GSTR-3B'!E7-'GSTR-3B'!E12</f>
        <v>0</v>
      </c>
      <c r="E15" s="19">
        <f>Tally!G55-'GSTR-3B'!F7-'GSTR-3B'!F12</f>
        <v>0</v>
      </c>
      <c r="F15" s="19">
        <f>Tally!H55-'GSTR-3B'!G7-'GSTR-3B'!G12</f>
        <v>0</v>
      </c>
      <c r="G15" s="19">
        <f>Tally!I55-'GSTR-3B'!H7-'GSTR-3B'!H12</f>
        <v>0</v>
      </c>
      <c r="H15" s="19">
        <f>Tally!J55-'GSTR-3B'!I7-'GSTR-3B'!I12</f>
        <v>0</v>
      </c>
      <c r="I15" s="19">
        <f>Tally!K55-'GSTR-3B'!J7-'GSTR-3B'!J12</f>
        <v>0</v>
      </c>
      <c r="J15" s="19">
        <f>Tally!L55-'GSTR-3B'!K7-'GSTR-3B'!K12</f>
        <v>0</v>
      </c>
      <c r="K15" s="19">
        <f t="shared" ref="K15:K25" si="1">SUM(B15:J15)</f>
        <v>0</v>
      </c>
    </row>
    <row r="16" spans="1:11" s="4" customFormat="1" x14ac:dyDescent="0.25">
      <c r="A16" s="20" t="s">
        <v>73</v>
      </c>
      <c r="B16" s="19">
        <f>Tally!D56-'GSTR-3B'!C8</f>
        <v>-214647</v>
      </c>
      <c r="C16" s="19">
        <f>Tally!E56-'GSTR-3B'!D8</f>
        <v>-214647</v>
      </c>
      <c r="D16" s="19">
        <f>Tally!F56-'GSTR-3B'!E8</f>
        <v>-214647</v>
      </c>
      <c r="E16" s="19">
        <f>Tally!G56-'GSTR-3B'!F8</f>
        <v>-214647</v>
      </c>
      <c r="F16" s="19">
        <f>Tally!H56-'GSTR-3B'!G8</f>
        <v>-214647</v>
      </c>
      <c r="G16" s="19">
        <f>Tally!I56-'GSTR-3B'!H8</f>
        <v>-214647</v>
      </c>
      <c r="H16" s="19">
        <f>Tally!J56-'GSTR-3B'!I8</f>
        <v>-214647</v>
      </c>
      <c r="I16" s="19">
        <f>Tally!K56-'GSTR-3B'!J8</f>
        <v>-214647</v>
      </c>
      <c r="J16" s="19">
        <f>Tally!L56-'GSTR-3B'!K8</f>
        <v>-214647</v>
      </c>
      <c r="K16" s="19">
        <f t="shared" si="1"/>
        <v>-1931823</v>
      </c>
    </row>
    <row r="17" spans="1:11" s="4" customFormat="1" x14ac:dyDescent="0.25">
      <c r="A17" s="20" t="s">
        <v>74</v>
      </c>
      <c r="B17" s="19">
        <f>Tally!D57-'GSTR-3B'!C9</f>
        <v>-214647</v>
      </c>
      <c r="C17" s="19">
        <f>Tally!E57-'GSTR-3B'!D9</f>
        <v>-214647</v>
      </c>
      <c r="D17" s="19">
        <f>Tally!F57-'GSTR-3B'!E9</f>
        <v>-214647</v>
      </c>
      <c r="E17" s="19">
        <f>Tally!G57-'GSTR-3B'!F9</f>
        <v>-214647</v>
      </c>
      <c r="F17" s="19">
        <f>Tally!H57-'GSTR-3B'!G9</f>
        <v>-214647</v>
      </c>
      <c r="G17" s="19">
        <f>Tally!I57-'GSTR-3B'!H9</f>
        <v>-214647</v>
      </c>
      <c r="H17" s="19">
        <f>Tally!J57-'GSTR-3B'!I9</f>
        <v>-214647</v>
      </c>
      <c r="I17" s="19">
        <f>Tally!K57-'GSTR-3B'!J9</f>
        <v>-214647</v>
      </c>
      <c r="J17" s="19">
        <f>Tally!L57-'GSTR-3B'!K9</f>
        <v>-214647</v>
      </c>
      <c r="K17" s="19">
        <f t="shared" si="1"/>
        <v>-1931823</v>
      </c>
    </row>
    <row r="18" spans="1:11" s="4" customFormat="1" x14ac:dyDescent="0.25">
      <c r="A18" s="21" t="s">
        <v>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s="4" customFormat="1" x14ac:dyDescent="0.25">
      <c r="A19" s="20" t="s">
        <v>72</v>
      </c>
      <c r="B19" s="19">
        <f>Tally!D55-'GSTR-1'!C62</f>
        <v>0</v>
      </c>
      <c r="C19" s="19">
        <f>Tally!E55-'GSTR-1'!D62</f>
        <v>0</v>
      </c>
      <c r="D19" s="19">
        <f>Tally!F55-'GSTR-1'!E62</f>
        <v>0</v>
      </c>
      <c r="E19" s="19">
        <f>Tally!G55-'GSTR-1'!F62</f>
        <v>0</v>
      </c>
      <c r="F19" s="19">
        <f>Tally!H55-'GSTR-1'!G62</f>
        <v>0</v>
      </c>
      <c r="G19" s="19">
        <f>Tally!I55-'GSTR-1'!H62</f>
        <v>0</v>
      </c>
      <c r="H19" s="19">
        <f>Tally!J55-'GSTR-1'!I62</f>
        <v>0</v>
      </c>
      <c r="I19" s="19">
        <f>Tally!K55-'GSTR-1'!J62</f>
        <v>0</v>
      </c>
      <c r="J19" s="19">
        <f>Tally!L55-'GSTR-1'!K62</f>
        <v>0</v>
      </c>
      <c r="K19" s="19">
        <f t="shared" si="1"/>
        <v>0</v>
      </c>
    </row>
    <row r="20" spans="1:11" s="4" customFormat="1" x14ac:dyDescent="0.25">
      <c r="A20" s="20" t="s">
        <v>73</v>
      </c>
      <c r="B20" s="19">
        <f>Tally!D56-'GSTR-1'!C63</f>
        <v>-214648.06</v>
      </c>
      <c r="C20" s="19">
        <f>Tally!E56-'GSTR-1'!D63</f>
        <v>-214648.06</v>
      </c>
      <c r="D20" s="19">
        <f>Tally!F56-'GSTR-1'!E63</f>
        <v>-214648.06</v>
      </c>
      <c r="E20" s="19">
        <f>Tally!G56-'GSTR-1'!F63</f>
        <v>-214648.06</v>
      </c>
      <c r="F20" s="19">
        <f>Tally!H56-'GSTR-1'!G63</f>
        <v>-214648.06</v>
      </c>
      <c r="G20" s="19">
        <f>Tally!I56-'GSTR-1'!H63</f>
        <v>-214648.06</v>
      </c>
      <c r="H20" s="19">
        <f>Tally!J56-'GSTR-1'!I63</f>
        <v>-214648.06</v>
      </c>
      <c r="I20" s="19">
        <f>Tally!K56-'GSTR-1'!J63</f>
        <v>-214648.06</v>
      </c>
      <c r="J20" s="19">
        <f>Tally!L56-'GSTR-1'!K63</f>
        <v>-214648.06</v>
      </c>
      <c r="K20" s="19">
        <f t="shared" si="1"/>
        <v>-1931832.5400000003</v>
      </c>
    </row>
    <row r="21" spans="1:11" s="4" customFormat="1" x14ac:dyDescent="0.25">
      <c r="A21" s="20" t="s">
        <v>74</v>
      </c>
      <c r="B21" s="19">
        <f>Tally!D57-'GSTR-1'!C64</f>
        <v>-214648.06</v>
      </c>
      <c r="C21" s="19">
        <f>Tally!E57-'GSTR-1'!D64</f>
        <v>-214648.06</v>
      </c>
      <c r="D21" s="19">
        <f>Tally!F57-'GSTR-1'!E64</f>
        <v>-214648.06</v>
      </c>
      <c r="E21" s="19">
        <f>Tally!G57-'GSTR-1'!F64</f>
        <v>-214648.06</v>
      </c>
      <c r="F21" s="19">
        <f>Tally!H57-'GSTR-1'!G64</f>
        <v>-214648.06</v>
      </c>
      <c r="G21" s="19">
        <f>Tally!I57-'GSTR-1'!H64</f>
        <v>-214648.06</v>
      </c>
      <c r="H21" s="19">
        <f>Tally!J57-'GSTR-1'!I64</f>
        <v>-214648.06</v>
      </c>
      <c r="I21" s="19">
        <f>Tally!K57-'GSTR-1'!J64</f>
        <v>-214648.06</v>
      </c>
      <c r="J21" s="19">
        <f>Tally!L57-'GSTR-1'!K64</f>
        <v>-214648.06</v>
      </c>
      <c r="K21" s="19">
        <f t="shared" si="1"/>
        <v>-1931832.5400000003</v>
      </c>
    </row>
    <row r="22" spans="1:11" s="4" customFormat="1" x14ac:dyDescent="0.25">
      <c r="A22" s="21" t="s">
        <v>75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x14ac:dyDescent="0.25">
      <c r="A23" s="20" t="s">
        <v>72</v>
      </c>
      <c r="B23" s="22">
        <f>'GSTR-3B'!C7+'GSTR-3B'!C12-'GSTR-1'!C62</f>
        <v>0</v>
      </c>
      <c r="C23" s="22">
        <f>'GSTR-3B'!D7+'GSTR-3B'!D12-'GSTR-1'!D62</f>
        <v>0</v>
      </c>
      <c r="D23" s="22">
        <f>'GSTR-3B'!E7+'GSTR-3B'!E12-'GSTR-1'!E62</f>
        <v>0</v>
      </c>
      <c r="E23" s="22">
        <f>'GSTR-3B'!F7+'GSTR-3B'!F12-'GSTR-1'!F62</f>
        <v>0</v>
      </c>
      <c r="F23" s="22">
        <f>'GSTR-3B'!G7+'GSTR-3B'!G12-'GSTR-1'!G62</f>
        <v>0</v>
      </c>
      <c r="G23" s="22">
        <f>'GSTR-3B'!H7+'GSTR-3B'!H12-'GSTR-1'!H62</f>
        <v>0</v>
      </c>
      <c r="H23" s="22">
        <f>'GSTR-3B'!I7+'GSTR-3B'!I12-'GSTR-1'!I62</f>
        <v>0</v>
      </c>
      <c r="I23" s="22">
        <f>'GSTR-3B'!J7+'GSTR-3B'!J12-'GSTR-1'!J62</f>
        <v>0</v>
      </c>
      <c r="J23" s="22">
        <f>'GSTR-3B'!K7+'GSTR-3B'!K12-'GSTR-1'!K62</f>
        <v>0</v>
      </c>
      <c r="K23" s="19">
        <f t="shared" si="1"/>
        <v>0</v>
      </c>
    </row>
    <row r="24" spans="1:11" x14ac:dyDescent="0.25">
      <c r="A24" s="20" t="s">
        <v>73</v>
      </c>
      <c r="B24" s="22">
        <f>'GSTR-3B'!C8+'GSTR-3B'!C13-'GSTR-1'!C63</f>
        <v>-1.0599999999976717</v>
      </c>
      <c r="C24" s="22">
        <f>'GSTR-3B'!D8+'GSTR-3B'!D13-'GSTR-1'!D63</f>
        <v>-1.0599999999976717</v>
      </c>
      <c r="D24" s="22">
        <f>'GSTR-3B'!E8+'GSTR-3B'!E13-'GSTR-1'!E63</f>
        <v>-1.0599999999976717</v>
      </c>
      <c r="E24" s="22">
        <f>'GSTR-3B'!F8+'GSTR-3B'!F13-'GSTR-1'!F63</f>
        <v>-1.0599999999976717</v>
      </c>
      <c r="F24" s="22">
        <f>'GSTR-3B'!G8+'GSTR-3B'!G13-'GSTR-1'!G63</f>
        <v>-1.0599999999976717</v>
      </c>
      <c r="G24" s="22">
        <f>'GSTR-3B'!H8+'GSTR-3B'!H13-'GSTR-1'!H63</f>
        <v>-1.0599999999976717</v>
      </c>
      <c r="H24" s="22">
        <f>'GSTR-3B'!I8+'GSTR-3B'!I13-'GSTR-1'!I63</f>
        <v>-1.0599999999976717</v>
      </c>
      <c r="I24" s="22">
        <f>'GSTR-3B'!J8+'GSTR-3B'!J13-'GSTR-1'!J63</f>
        <v>-1.0599999999976717</v>
      </c>
      <c r="J24" s="22">
        <f>'GSTR-3B'!K8+'GSTR-3B'!K13-'GSTR-1'!K63</f>
        <v>-1.0599999999976717</v>
      </c>
      <c r="K24" s="19">
        <f t="shared" si="1"/>
        <v>-9.5399999999790452</v>
      </c>
    </row>
    <row r="25" spans="1:11" x14ac:dyDescent="0.25">
      <c r="A25" s="20" t="s">
        <v>74</v>
      </c>
      <c r="B25" s="22">
        <f>'GSTR-3B'!C9+'GSTR-3B'!C14-'GSTR-1'!C64</f>
        <v>-1.0599999999976717</v>
      </c>
      <c r="C25" s="22">
        <f>'GSTR-3B'!D9+'GSTR-3B'!D14-'GSTR-1'!D64</f>
        <v>-1.0599999999976717</v>
      </c>
      <c r="D25" s="22">
        <f>'GSTR-3B'!E9+'GSTR-3B'!E14-'GSTR-1'!E64</f>
        <v>-1.0599999999976717</v>
      </c>
      <c r="E25" s="22">
        <f>'GSTR-3B'!F9+'GSTR-3B'!F14-'GSTR-1'!F64</f>
        <v>-1.0599999999976717</v>
      </c>
      <c r="F25" s="22">
        <f>'GSTR-3B'!G9+'GSTR-3B'!G14-'GSTR-1'!G64</f>
        <v>-1.0599999999976717</v>
      </c>
      <c r="G25" s="22">
        <f>'GSTR-3B'!H9+'GSTR-3B'!H14-'GSTR-1'!H64</f>
        <v>-1.0599999999976717</v>
      </c>
      <c r="H25" s="22">
        <f>'GSTR-3B'!I9+'GSTR-3B'!I14-'GSTR-1'!I64</f>
        <v>-1.0599999999976717</v>
      </c>
      <c r="I25" s="22">
        <f>'GSTR-3B'!J9+'GSTR-3B'!J14-'GSTR-1'!J64</f>
        <v>-1.0599999999976717</v>
      </c>
      <c r="J25" s="22">
        <f>'GSTR-3B'!K9+'GSTR-3B'!K14-'GSTR-1'!K64</f>
        <v>-1.0599999999976717</v>
      </c>
      <c r="K25" s="19">
        <f t="shared" si="1"/>
        <v>-9.5399999999790452</v>
      </c>
    </row>
    <row r="26" spans="1:11" x14ac:dyDescent="0.25">
      <c r="A26" s="20"/>
      <c r="B26" s="22"/>
      <c r="C26" s="22"/>
      <c r="D26" s="22"/>
      <c r="E26" s="22"/>
      <c r="F26" s="22"/>
      <c r="G26" s="22"/>
      <c r="H26" s="22"/>
      <c r="I26" s="22"/>
      <c r="J26" s="22"/>
      <c r="K26" s="19"/>
    </row>
    <row r="27" spans="1:11" x14ac:dyDescent="0.25">
      <c r="A27" s="5" t="s">
        <v>78</v>
      </c>
      <c r="B27" s="22"/>
      <c r="C27" s="22"/>
      <c r="D27" s="22"/>
      <c r="E27" s="22"/>
      <c r="F27" s="22"/>
      <c r="G27" s="22"/>
      <c r="H27" s="22"/>
      <c r="I27" s="22"/>
      <c r="J27" s="22"/>
      <c r="K27" s="19"/>
    </row>
    <row r="28" spans="1:11" x14ac:dyDescent="0.25">
      <c r="A28" s="5" t="s">
        <v>135</v>
      </c>
      <c r="B28" s="22"/>
      <c r="C28" s="22"/>
      <c r="D28" s="22"/>
      <c r="E28" s="22"/>
      <c r="F28" s="22"/>
      <c r="G28" s="22"/>
      <c r="H28" s="22"/>
      <c r="I28" s="22"/>
      <c r="J28" s="22"/>
      <c r="K28" s="19"/>
    </row>
    <row r="29" spans="1:11" x14ac:dyDescent="0.25">
      <c r="A29" s="20" t="s">
        <v>72</v>
      </c>
      <c r="B29" s="22">
        <f>Tally!D60-'GSTR-3B'!C17</f>
        <v>0</v>
      </c>
      <c r="C29" s="22">
        <f>Tally!E60-'GSTR-3B'!D17</f>
        <v>0</v>
      </c>
      <c r="D29" s="22">
        <f>Tally!F60-'GSTR-3B'!E17</f>
        <v>0</v>
      </c>
      <c r="E29" s="22">
        <f>Tally!G60-'GSTR-3B'!F17</f>
        <v>0</v>
      </c>
      <c r="F29" s="22">
        <f>Tally!H60-'GSTR-3B'!G17</f>
        <v>0</v>
      </c>
      <c r="G29" s="22">
        <f>Tally!I60-'GSTR-3B'!H17</f>
        <v>0</v>
      </c>
      <c r="H29" s="22">
        <f>Tally!J60-'GSTR-3B'!I17</f>
        <v>0</v>
      </c>
      <c r="I29" s="22">
        <f>Tally!K60-'GSTR-3B'!J17</f>
        <v>0</v>
      </c>
      <c r="J29" s="22">
        <f>Tally!L60-'GSTR-3B'!K17</f>
        <v>0</v>
      </c>
      <c r="K29" s="19">
        <f t="shared" ref="K29:K31" si="2">SUM(B29:J29)</f>
        <v>0</v>
      </c>
    </row>
    <row r="30" spans="1:11" x14ac:dyDescent="0.25">
      <c r="A30" s="20" t="s">
        <v>73</v>
      </c>
      <c r="B30" s="22">
        <f>Tally!D61-'GSTR-3B'!C18</f>
        <v>0</v>
      </c>
      <c r="C30" s="22">
        <f>Tally!E61-'GSTR-3B'!D18</f>
        <v>0</v>
      </c>
      <c r="D30" s="22">
        <f>Tally!F61-'GSTR-3B'!E18</f>
        <v>0</v>
      </c>
      <c r="E30" s="22">
        <f>Tally!G61-'GSTR-3B'!F18</f>
        <v>0</v>
      </c>
      <c r="F30" s="22">
        <f>Tally!H61-'GSTR-3B'!G18</f>
        <v>0</v>
      </c>
      <c r="G30" s="22">
        <f>Tally!I61-'GSTR-3B'!H18</f>
        <v>0</v>
      </c>
      <c r="H30" s="22">
        <f>Tally!J61-'GSTR-3B'!I18</f>
        <v>0</v>
      </c>
      <c r="I30" s="22">
        <f>Tally!K61-'GSTR-3B'!J18</f>
        <v>0</v>
      </c>
      <c r="J30" s="22">
        <f>Tally!L61-'GSTR-3B'!K18</f>
        <v>0</v>
      </c>
      <c r="K30" s="19">
        <f t="shared" si="2"/>
        <v>0</v>
      </c>
    </row>
    <row r="31" spans="1:11" x14ac:dyDescent="0.25">
      <c r="A31" s="20" t="s">
        <v>74</v>
      </c>
      <c r="B31" s="22">
        <f>Tally!D62-'GSTR-3B'!C19</f>
        <v>0</v>
      </c>
      <c r="C31" s="22">
        <f>Tally!E62-'GSTR-3B'!D19</f>
        <v>0</v>
      </c>
      <c r="D31" s="22">
        <f>Tally!F62-'GSTR-3B'!E19</f>
        <v>0</v>
      </c>
      <c r="E31" s="22">
        <f>Tally!G62-'GSTR-3B'!F19</f>
        <v>0</v>
      </c>
      <c r="F31" s="22">
        <f>Tally!H62-'GSTR-3B'!G19</f>
        <v>0</v>
      </c>
      <c r="G31" s="22">
        <f>Tally!I62-'GSTR-3B'!H19</f>
        <v>0</v>
      </c>
      <c r="H31" s="22">
        <f>Tally!J62-'GSTR-3B'!I19</f>
        <v>0</v>
      </c>
      <c r="I31" s="22">
        <f>Tally!K62-'GSTR-3B'!J19</f>
        <v>0</v>
      </c>
      <c r="J31" s="22">
        <f>Tally!L62-'GSTR-3B'!K19</f>
        <v>0</v>
      </c>
      <c r="K31" s="19">
        <f t="shared" si="2"/>
        <v>0</v>
      </c>
    </row>
    <row r="32" spans="1:11" x14ac:dyDescent="0.25">
      <c r="A32" s="20"/>
      <c r="B32" s="22"/>
      <c r="C32" s="22"/>
      <c r="D32" s="22"/>
      <c r="E32" s="22"/>
      <c r="F32" s="22"/>
      <c r="G32" s="22"/>
      <c r="H32" s="22"/>
      <c r="I32" s="22"/>
      <c r="J32" s="22"/>
      <c r="K32" s="19"/>
    </row>
    <row r="33" spans="1:11" x14ac:dyDescent="0.25">
      <c r="A33" s="5" t="s">
        <v>134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s="4" customFormat="1" x14ac:dyDescent="0.25">
      <c r="A34" s="21" t="s">
        <v>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s="4" customFormat="1" x14ac:dyDescent="0.25">
      <c r="A35" s="20" t="s">
        <v>72</v>
      </c>
      <c r="B35" s="19">
        <f>Tally!D65+Tally!D70-'GSTR-3B'!C31</f>
        <v>-178</v>
      </c>
      <c r="C35" s="19">
        <f>Tally!E65+Tally!E70-'GSTR-3B'!D31</f>
        <v>-178</v>
      </c>
      <c r="D35" s="19">
        <f>Tally!F65+Tally!F70-'GSTR-3B'!E31</f>
        <v>-178</v>
      </c>
      <c r="E35" s="19">
        <f>Tally!G65+Tally!G70-'GSTR-3B'!F31</f>
        <v>-178</v>
      </c>
      <c r="F35" s="19">
        <f>Tally!H65+Tally!H70-'GSTR-3B'!G31</f>
        <v>-178</v>
      </c>
      <c r="G35" s="19">
        <f>Tally!I65+Tally!I70-'GSTR-3B'!H31</f>
        <v>-178</v>
      </c>
      <c r="H35" s="19">
        <f>Tally!J65+Tally!J70-'GSTR-3B'!I31</f>
        <v>-178</v>
      </c>
      <c r="I35" s="19">
        <f>Tally!K65+Tally!K70-'GSTR-3B'!J31</f>
        <v>-178</v>
      </c>
      <c r="J35" s="19">
        <f>Tally!L65+Tally!L70-'GSTR-3B'!K31</f>
        <v>-178</v>
      </c>
      <c r="K35" s="19">
        <f t="shared" ref="K35:K37" si="3">SUM(B35:J35)</f>
        <v>-1602</v>
      </c>
    </row>
    <row r="36" spans="1:11" s="4" customFormat="1" x14ac:dyDescent="0.25">
      <c r="A36" s="20" t="s">
        <v>73</v>
      </c>
      <c r="B36" s="19">
        <f>Tally!D66+Tally!D71-'GSTR-3B'!C32</f>
        <v>-299645</v>
      </c>
      <c r="C36" s="19">
        <f>Tally!E66+Tally!E71-'GSTR-3B'!D32</f>
        <v>-299645</v>
      </c>
      <c r="D36" s="19">
        <f>Tally!F66+Tally!F71-'GSTR-3B'!E32</f>
        <v>-299645</v>
      </c>
      <c r="E36" s="19">
        <f>Tally!G66+Tally!G71-'GSTR-3B'!F32</f>
        <v>-299645</v>
      </c>
      <c r="F36" s="19">
        <f>Tally!H66+Tally!H71-'GSTR-3B'!G32</f>
        <v>-299645</v>
      </c>
      <c r="G36" s="19">
        <f>Tally!I66+Tally!I71-'GSTR-3B'!H32</f>
        <v>-299645</v>
      </c>
      <c r="H36" s="19">
        <f>Tally!J66+Tally!J71-'GSTR-3B'!I32</f>
        <v>-299645</v>
      </c>
      <c r="I36" s="19">
        <f>Tally!K66+Tally!K71-'GSTR-3B'!J32</f>
        <v>-299645</v>
      </c>
      <c r="J36" s="19">
        <f>Tally!L66+Tally!L71-'GSTR-3B'!K32</f>
        <v>-299645</v>
      </c>
      <c r="K36" s="19">
        <f t="shared" si="3"/>
        <v>-2696805</v>
      </c>
    </row>
    <row r="37" spans="1:11" s="4" customFormat="1" x14ac:dyDescent="0.25">
      <c r="A37" s="20" t="s">
        <v>74</v>
      </c>
      <c r="B37" s="19">
        <f>Tally!D67+Tally!D72-'GSTR-3B'!C33</f>
        <v>-299645</v>
      </c>
      <c r="C37" s="19">
        <f>Tally!E67+Tally!E72-'GSTR-3B'!D33</f>
        <v>-299645</v>
      </c>
      <c r="D37" s="19">
        <f>Tally!F67+Tally!F72-'GSTR-3B'!E33</f>
        <v>-299645</v>
      </c>
      <c r="E37" s="19">
        <f>Tally!G67+Tally!G72-'GSTR-3B'!F33</f>
        <v>-299645</v>
      </c>
      <c r="F37" s="19">
        <f>Tally!H67+Tally!H72-'GSTR-3B'!G33</f>
        <v>-299645</v>
      </c>
      <c r="G37" s="19">
        <f>Tally!I67+Tally!I72-'GSTR-3B'!H33</f>
        <v>-299645</v>
      </c>
      <c r="H37" s="19">
        <f>Tally!J67+Tally!J72-'GSTR-3B'!I33</f>
        <v>-299645</v>
      </c>
      <c r="I37" s="19">
        <f>Tally!K67+Tally!K72-'GSTR-3B'!J33</f>
        <v>-299645</v>
      </c>
      <c r="J37" s="19">
        <f>Tally!L67+Tally!L72-'GSTR-3B'!K33</f>
        <v>-299645</v>
      </c>
      <c r="K37" s="19">
        <f t="shared" si="3"/>
        <v>-2696805</v>
      </c>
    </row>
    <row r="38" spans="1:11" x14ac:dyDescent="0.25"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25">
      <c r="A39" s="5" t="s">
        <v>34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s="4" customFormat="1" x14ac:dyDescent="0.25">
      <c r="A40" s="4" t="s">
        <v>33</v>
      </c>
      <c r="B40" s="19">
        <f>'GSTR-1'!C61-'GSTR-1'!C50-'GSTR-1'!C42</f>
        <v>0</v>
      </c>
      <c r="C40" s="19">
        <f>'GSTR-1'!D61-'GSTR-1'!D50-'GSTR-1'!D42</f>
        <v>0</v>
      </c>
      <c r="D40" s="19">
        <f>'GSTR-1'!E61-'GSTR-1'!E50-'GSTR-1'!E42</f>
        <v>0</v>
      </c>
      <c r="E40" s="19">
        <f>'GSTR-1'!F61-'GSTR-1'!F50-'GSTR-1'!F42</f>
        <v>0</v>
      </c>
      <c r="F40" s="19">
        <f>'GSTR-1'!G61-'GSTR-1'!G50-'GSTR-1'!G42</f>
        <v>0</v>
      </c>
      <c r="G40" s="19">
        <f>'GSTR-1'!H61-'GSTR-1'!H50-'GSTR-1'!H42</f>
        <v>0</v>
      </c>
      <c r="H40" s="19">
        <f>'GSTR-1'!I61-'GSTR-1'!I50-'GSTR-1'!I42</f>
        <v>0</v>
      </c>
      <c r="I40" s="19">
        <f>'GSTR-1'!J61-'GSTR-1'!J50-'GSTR-1'!J42</f>
        <v>0</v>
      </c>
      <c r="J40" s="19">
        <f>'GSTR-1'!K61-'GSTR-1'!K50-'GSTR-1'!K42</f>
        <v>0</v>
      </c>
      <c r="K40" s="19">
        <f>SUM(B40:J40)</f>
        <v>0</v>
      </c>
    </row>
    <row r="41" spans="1:11" s="4" customFormat="1" x14ac:dyDescent="0.25">
      <c r="A41" s="20" t="s">
        <v>72</v>
      </c>
      <c r="B41" s="19">
        <f>'GSTR-1'!C62-'GSTR-1'!C51-'GSTR-1'!C43</f>
        <v>0</v>
      </c>
      <c r="C41" s="19">
        <f>'GSTR-1'!D62-'GSTR-1'!D51-'GSTR-1'!D43</f>
        <v>0</v>
      </c>
      <c r="D41" s="19">
        <f>'GSTR-1'!E62-'GSTR-1'!E51-'GSTR-1'!E43</f>
        <v>0</v>
      </c>
      <c r="E41" s="19">
        <f>'GSTR-1'!F62-'GSTR-1'!F51-'GSTR-1'!F43</f>
        <v>0</v>
      </c>
      <c r="F41" s="19">
        <f>'GSTR-1'!G62-'GSTR-1'!G51-'GSTR-1'!G43</f>
        <v>0</v>
      </c>
      <c r="G41" s="19">
        <f>'GSTR-1'!H62-'GSTR-1'!H51-'GSTR-1'!H43</f>
        <v>0</v>
      </c>
      <c r="H41" s="19">
        <f>'GSTR-1'!I62-'GSTR-1'!I51-'GSTR-1'!I43</f>
        <v>0</v>
      </c>
      <c r="I41" s="19">
        <f>'GSTR-1'!J62-'GSTR-1'!J51-'GSTR-1'!J43</f>
        <v>0</v>
      </c>
      <c r="J41" s="19">
        <f>'GSTR-1'!K62-'GSTR-1'!K51-'GSTR-1'!K43</f>
        <v>0</v>
      </c>
      <c r="K41" s="19">
        <f>SUM(B41:J41)</f>
        <v>0</v>
      </c>
    </row>
    <row r="42" spans="1:11" s="4" customFormat="1" x14ac:dyDescent="0.25">
      <c r="A42" s="20" t="s">
        <v>73</v>
      </c>
      <c r="B42" s="19">
        <f>'GSTR-1'!C63-'GSTR-1'!C52-'GSTR-1'!C44</f>
        <v>0.91999999998370185</v>
      </c>
      <c r="C42" s="19">
        <f>'GSTR-1'!D63-'GSTR-1'!D52-'GSTR-1'!D44</f>
        <v>0.91999999998370185</v>
      </c>
      <c r="D42" s="19">
        <f>'GSTR-1'!E63-'GSTR-1'!E52-'GSTR-1'!E44</f>
        <v>0.91999999998370185</v>
      </c>
      <c r="E42" s="19">
        <f>'GSTR-1'!F63-'GSTR-1'!F52-'GSTR-1'!F44</f>
        <v>0.91999999998370185</v>
      </c>
      <c r="F42" s="19">
        <f>'GSTR-1'!G63-'GSTR-1'!G52-'GSTR-1'!G44</f>
        <v>0.91999999998370185</v>
      </c>
      <c r="G42" s="19">
        <f>'GSTR-1'!H63-'GSTR-1'!H52-'GSTR-1'!H44</f>
        <v>0.91999999998370185</v>
      </c>
      <c r="H42" s="19">
        <f>'GSTR-1'!I63-'GSTR-1'!I52-'GSTR-1'!I44</f>
        <v>0.91999999998370185</v>
      </c>
      <c r="I42" s="19">
        <f>'GSTR-1'!J63-'GSTR-1'!J52-'GSTR-1'!J44</f>
        <v>0.91999999998370185</v>
      </c>
      <c r="J42" s="19">
        <f>'GSTR-1'!K63-'GSTR-1'!K52-'GSTR-1'!K44</f>
        <v>0.91999999998370185</v>
      </c>
      <c r="K42" s="19">
        <f>SUM(B42:J42)</f>
        <v>8.2799999998533167</v>
      </c>
    </row>
    <row r="43" spans="1:11" s="4" customFormat="1" x14ac:dyDescent="0.25">
      <c r="A43" s="20" t="s">
        <v>74</v>
      </c>
      <c r="B43" s="19">
        <f>'GSTR-1'!C64-'GSTR-1'!C53-'GSTR-1'!C45</f>
        <v>0.91999999998370185</v>
      </c>
      <c r="C43" s="19">
        <f>'GSTR-1'!D64-'GSTR-1'!D53-'GSTR-1'!D45</f>
        <v>0.91999999998370185</v>
      </c>
      <c r="D43" s="19">
        <f>'GSTR-1'!E64-'GSTR-1'!E53-'GSTR-1'!E45</f>
        <v>0.91999999998370185</v>
      </c>
      <c r="E43" s="19">
        <f>'GSTR-1'!F64-'GSTR-1'!F53-'GSTR-1'!F45</f>
        <v>0.91999999998370185</v>
      </c>
      <c r="F43" s="19">
        <f>'GSTR-1'!G64-'GSTR-1'!G53-'GSTR-1'!G45</f>
        <v>0.91999999998370185</v>
      </c>
      <c r="G43" s="19">
        <f>'GSTR-1'!H64-'GSTR-1'!H53-'GSTR-1'!H45</f>
        <v>0.91999999998370185</v>
      </c>
      <c r="H43" s="19">
        <f>'GSTR-1'!I64-'GSTR-1'!I53-'GSTR-1'!I45</f>
        <v>0.91999999998370185</v>
      </c>
      <c r="I43" s="19">
        <f>'GSTR-1'!J64-'GSTR-1'!J53-'GSTR-1'!J45</f>
        <v>0.91999999998370185</v>
      </c>
      <c r="J43" s="19">
        <f>'GSTR-1'!K64-'GSTR-1'!K53-'GSTR-1'!K45</f>
        <v>0.91999999998370185</v>
      </c>
      <c r="K43" s="19">
        <f>SUM(B43:J43)</f>
        <v>8.2799999998533167</v>
      </c>
    </row>
    <row r="44" spans="1:11" x14ac:dyDescent="0.25">
      <c r="J44" s="3"/>
    </row>
  </sheetData>
  <sheetProtection password="CF28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pane xSplit="3" ySplit="5" topLeftCell="D75" activePane="bottomRight" state="frozen"/>
      <selection pane="topRight" activeCell="D1" sqref="D1"/>
      <selection pane="bottomLeft" activeCell="A3" sqref="A3"/>
      <selection pane="bottomRight" activeCell="D4" sqref="D4"/>
    </sheetView>
  </sheetViews>
  <sheetFormatPr defaultRowHeight="15.75" x14ac:dyDescent="0.25"/>
  <cols>
    <col min="1" max="1" width="20.6640625" style="3" customWidth="1"/>
    <col min="2" max="2" width="8.88671875" style="3"/>
    <col min="3" max="3" width="8.21875" style="3" customWidth="1"/>
    <col min="4" max="12" width="12.77734375" style="3" customWidth="1"/>
    <col min="13" max="16384" width="8.88671875" style="3"/>
  </cols>
  <sheetData>
    <row r="1" spans="1:12" x14ac:dyDescent="0.25">
      <c r="A1" s="72" t="str">
        <f>'GSTR-3B'!B2</f>
        <v xml:space="preserve">ABC XYZ    </v>
      </c>
    </row>
    <row r="2" spans="1:12" x14ac:dyDescent="0.25">
      <c r="A2" s="5" t="s">
        <v>80</v>
      </c>
    </row>
    <row r="3" spans="1:12" ht="16.5" thickBot="1" x14ac:dyDescent="0.3"/>
    <row r="4" spans="1:12" x14ac:dyDescent="0.25">
      <c r="A4" s="84" t="s">
        <v>10</v>
      </c>
      <c r="B4" s="85"/>
      <c r="C4" s="86"/>
      <c r="D4" s="39">
        <v>42917</v>
      </c>
      <c r="E4" s="39">
        <v>42948</v>
      </c>
      <c r="F4" s="39">
        <v>42979</v>
      </c>
      <c r="G4" s="39">
        <v>43009</v>
      </c>
      <c r="H4" s="39">
        <v>43040</v>
      </c>
      <c r="I4" s="39">
        <v>43070</v>
      </c>
      <c r="J4" s="39">
        <v>43101</v>
      </c>
      <c r="K4" s="39">
        <v>43132</v>
      </c>
      <c r="L4" s="16">
        <v>43160</v>
      </c>
    </row>
    <row r="5" spans="1:12" ht="16.5" thickBot="1" x14ac:dyDescent="0.3">
      <c r="A5" s="24" t="s">
        <v>62</v>
      </c>
      <c r="B5" s="25" t="s">
        <v>0</v>
      </c>
      <c r="C5" s="26" t="s">
        <v>1</v>
      </c>
      <c r="D5" s="24" t="s">
        <v>79</v>
      </c>
      <c r="E5" s="24" t="s">
        <v>79</v>
      </c>
      <c r="F5" s="24" t="s">
        <v>79</v>
      </c>
      <c r="G5" s="24" t="s">
        <v>79</v>
      </c>
      <c r="H5" s="24" t="s">
        <v>79</v>
      </c>
      <c r="I5" s="24" t="s">
        <v>79</v>
      </c>
      <c r="J5" s="24" t="s">
        <v>79</v>
      </c>
      <c r="K5" s="24" t="s">
        <v>79</v>
      </c>
      <c r="L5" s="24" t="s">
        <v>79</v>
      </c>
    </row>
    <row r="6" spans="1:12" x14ac:dyDescent="0.25">
      <c r="A6" s="82" t="s">
        <v>63</v>
      </c>
      <c r="B6" s="82"/>
      <c r="C6" s="83"/>
      <c r="D6" s="62"/>
      <c r="E6" s="62"/>
      <c r="F6" s="62"/>
      <c r="G6" s="62"/>
      <c r="H6" s="62"/>
      <c r="I6" s="62"/>
      <c r="J6" s="62"/>
      <c r="K6" s="62"/>
      <c r="L6" s="63"/>
    </row>
    <row r="7" spans="1:12" x14ac:dyDescent="0.25">
      <c r="A7" s="64" t="s">
        <v>2</v>
      </c>
      <c r="B7" s="64" t="s">
        <v>58</v>
      </c>
      <c r="C7" s="65" t="s">
        <v>43</v>
      </c>
      <c r="D7" s="66"/>
      <c r="E7" s="66"/>
      <c r="F7" s="66"/>
      <c r="G7" s="66"/>
      <c r="H7" s="66"/>
      <c r="I7" s="66"/>
      <c r="J7" s="66"/>
      <c r="K7" s="66"/>
      <c r="L7" s="67"/>
    </row>
    <row r="8" spans="1:12" x14ac:dyDescent="0.25">
      <c r="A8" s="64" t="s">
        <v>2</v>
      </c>
      <c r="B8" s="64" t="s">
        <v>58</v>
      </c>
      <c r="C8" s="65">
        <v>0.12</v>
      </c>
      <c r="D8" s="66"/>
      <c r="E8" s="66"/>
      <c r="F8" s="66"/>
      <c r="G8" s="66"/>
      <c r="H8" s="66"/>
      <c r="I8" s="66"/>
      <c r="J8" s="66"/>
      <c r="K8" s="66"/>
      <c r="L8" s="67"/>
    </row>
    <row r="9" spans="1:12" x14ac:dyDescent="0.25">
      <c r="A9" s="64" t="s">
        <v>2</v>
      </c>
      <c r="B9" s="64" t="s">
        <v>58</v>
      </c>
      <c r="C9" s="65">
        <v>0.18</v>
      </c>
      <c r="D9" s="66"/>
      <c r="E9" s="66"/>
      <c r="F9" s="66"/>
      <c r="G9" s="66"/>
      <c r="H9" s="66"/>
      <c r="I9" s="66"/>
      <c r="J9" s="66"/>
      <c r="K9" s="66"/>
      <c r="L9" s="67"/>
    </row>
    <row r="10" spans="1:12" x14ac:dyDescent="0.25">
      <c r="A10" s="64" t="s">
        <v>2</v>
      </c>
      <c r="B10" s="64" t="s">
        <v>58</v>
      </c>
      <c r="C10" s="65">
        <v>1E-3</v>
      </c>
      <c r="D10" s="66"/>
      <c r="E10" s="66"/>
      <c r="F10" s="66"/>
      <c r="G10" s="66"/>
      <c r="H10" s="66"/>
      <c r="I10" s="66"/>
      <c r="J10" s="66"/>
      <c r="K10" s="66"/>
      <c r="L10" s="67"/>
    </row>
    <row r="11" spans="1:12" x14ac:dyDescent="0.25">
      <c r="A11" s="64" t="s">
        <v>3</v>
      </c>
      <c r="B11" s="64" t="s">
        <v>46</v>
      </c>
      <c r="C11" s="65">
        <v>1E-3</v>
      </c>
      <c r="D11" s="66"/>
      <c r="E11" s="66"/>
      <c r="F11" s="66"/>
      <c r="G11" s="66"/>
      <c r="H11" s="66"/>
      <c r="I11" s="66"/>
      <c r="J11" s="66"/>
      <c r="K11" s="66"/>
      <c r="L11" s="67"/>
    </row>
    <row r="12" spans="1:12" x14ac:dyDescent="0.25">
      <c r="A12" s="64" t="s">
        <v>2</v>
      </c>
      <c r="B12" s="64" t="s">
        <v>46</v>
      </c>
      <c r="C12" s="65">
        <v>1E-3</v>
      </c>
      <c r="D12" s="66"/>
      <c r="E12" s="66"/>
      <c r="F12" s="66"/>
      <c r="G12" s="66"/>
      <c r="H12" s="66"/>
      <c r="I12" s="66">
        <v>0</v>
      </c>
      <c r="J12" s="66"/>
      <c r="K12" s="66"/>
      <c r="L12" s="67"/>
    </row>
    <row r="13" spans="1:12" x14ac:dyDescent="0.25">
      <c r="A13" s="64" t="s">
        <v>2</v>
      </c>
      <c r="B13" s="64" t="s">
        <v>46</v>
      </c>
      <c r="C13" s="65">
        <v>1E-3</v>
      </c>
      <c r="D13" s="66"/>
      <c r="E13" s="66"/>
      <c r="F13" s="66"/>
      <c r="G13" s="66"/>
      <c r="H13" s="66"/>
      <c r="I13" s="66">
        <v>0</v>
      </c>
      <c r="J13" s="66"/>
      <c r="K13" s="66"/>
      <c r="L13" s="67"/>
    </row>
    <row r="14" spans="1:12" x14ac:dyDescent="0.25">
      <c r="A14" s="64" t="s">
        <v>2</v>
      </c>
      <c r="B14" s="64" t="s">
        <v>42</v>
      </c>
      <c r="C14" s="65">
        <v>1E-3</v>
      </c>
      <c r="D14" s="66"/>
      <c r="E14" s="66"/>
      <c r="F14" s="66"/>
      <c r="G14" s="66"/>
      <c r="H14" s="66"/>
      <c r="I14" s="66">
        <v>0</v>
      </c>
      <c r="J14" s="66"/>
      <c r="K14" s="66"/>
      <c r="L14" s="67"/>
    </row>
    <row r="15" spans="1:12" x14ac:dyDescent="0.25">
      <c r="A15" s="64" t="s">
        <v>2</v>
      </c>
      <c r="B15" s="64" t="s">
        <v>42</v>
      </c>
      <c r="C15" s="65">
        <v>1E-3</v>
      </c>
      <c r="D15" s="66"/>
      <c r="E15" s="66"/>
      <c r="F15" s="66"/>
      <c r="G15" s="66"/>
      <c r="H15" s="66"/>
      <c r="I15" s="66">
        <v>0</v>
      </c>
      <c r="J15" s="66"/>
      <c r="K15" s="66"/>
      <c r="L15" s="67"/>
    </row>
    <row r="16" spans="1:12" x14ac:dyDescent="0.25">
      <c r="A16" s="64" t="s">
        <v>3</v>
      </c>
      <c r="B16" s="64" t="s">
        <v>42</v>
      </c>
      <c r="C16" s="65">
        <v>1E-3</v>
      </c>
      <c r="D16" s="66"/>
      <c r="E16" s="66"/>
      <c r="F16" s="66"/>
      <c r="G16" s="66"/>
      <c r="H16" s="66"/>
      <c r="I16" s="66">
        <v>0</v>
      </c>
      <c r="J16" s="66"/>
      <c r="K16" s="66"/>
      <c r="L16" s="67"/>
    </row>
    <row r="17" spans="1:12" x14ac:dyDescent="0.25">
      <c r="A17" s="64"/>
      <c r="B17" s="64" t="s">
        <v>42</v>
      </c>
      <c r="C17" s="65">
        <v>1E-3</v>
      </c>
      <c r="D17" s="66"/>
      <c r="E17" s="66"/>
      <c r="F17" s="66"/>
      <c r="G17" s="66"/>
      <c r="H17" s="66"/>
      <c r="I17" s="66">
        <v>0</v>
      </c>
      <c r="J17" s="66"/>
      <c r="K17" s="66"/>
      <c r="L17" s="67"/>
    </row>
    <row r="18" spans="1:12" x14ac:dyDescent="0.25">
      <c r="A18" s="64"/>
      <c r="B18" s="64" t="s">
        <v>42</v>
      </c>
      <c r="C18" s="65">
        <v>1E-3</v>
      </c>
      <c r="D18" s="66"/>
      <c r="E18" s="66"/>
      <c r="F18" s="66"/>
      <c r="G18" s="66"/>
      <c r="H18" s="66"/>
      <c r="I18" s="66"/>
      <c r="J18" s="66"/>
      <c r="K18" s="66"/>
      <c r="L18" s="67"/>
    </row>
    <row r="19" spans="1:12" x14ac:dyDescent="0.25">
      <c r="A19" s="64"/>
      <c r="B19" s="64" t="s">
        <v>42</v>
      </c>
      <c r="C19" s="65">
        <v>1E-3</v>
      </c>
      <c r="D19" s="66"/>
      <c r="E19" s="66"/>
      <c r="F19" s="66"/>
      <c r="G19" s="66"/>
      <c r="H19" s="66"/>
      <c r="I19" s="66"/>
      <c r="J19" s="66"/>
      <c r="K19" s="66"/>
      <c r="L19" s="67"/>
    </row>
    <row r="20" spans="1:12" x14ac:dyDescent="0.25">
      <c r="A20" s="64"/>
      <c r="B20" s="64" t="s">
        <v>42</v>
      </c>
      <c r="C20" s="65">
        <v>1E-3</v>
      </c>
      <c r="D20" s="66"/>
      <c r="E20" s="66"/>
      <c r="F20" s="66"/>
      <c r="G20" s="66"/>
      <c r="H20" s="66"/>
      <c r="I20" s="66"/>
      <c r="J20" s="66"/>
      <c r="K20" s="66"/>
      <c r="L20" s="67"/>
    </row>
    <row r="21" spans="1:12" ht="16.5" thickBot="1" x14ac:dyDescent="0.3">
      <c r="A21" s="64"/>
      <c r="B21" s="64" t="s">
        <v>42</v>
      </c>
      <c r="C21" s="65">
        <v>1E-3</v>
      </c>
      <c r="D21" s="66"/>
      <c r="E21" s="66"/>
      <c r="F21" s="66"/>
      <c r="G21" s="66"/>
      <c r="H21" s="66"/>
      <c r="I21" s="66"/>
      <c r="J21" s="66"/>
      <c r="K21" s="66"/>
      <c r="L21" s="67"/>
    </row>
    <row r="22" spans="1:12" ht="16.5" thickBot="1" x14ac:dyDescent="0.3">
      <c r="A22" s="79" t="s">
        <v>64</v>
      </c>
      <c r="B22" s="80"/>
      <c r="C22" s="81"/>
      <c r="D22" s="15">
        <f t="shared" ref="D22:L22" si="0">SUM(D7:D21)</f>
        <v>0</v>
      </c>
      <c r="E22" s="15">
        <f t="shared" si="0"/>
        <v>0</v>
      </c>
      <c r="F22" s="15">
        <f t="shared" si="0"/>
        <v>0</v>
      </c>
      <c r="G22" s="15">
        <f t="shared" si="0"/>
        <v>0</v>
      </c>
      <c r="H22" s="15">
        <f t="shared" si="0"/>
        <v>0</v>
      </c>
      <c r="I22" s="15">
        <f t="shared" si="0"/>
        <v>0</v>
      </c>
      <c r="J22" s="15">
        <f t="shared" si="0"/>
        <v>0</v>
      </c>
      <c r="K22" s="15">
        <f t="shared" si="0"/>
        <v>0</v>
      </c>
      <c r="L22" s="18">
        <f t="shared" si="0"/>
        <v>0</v>
      </c>
    </row>
    <row r="23" spans="1:12" x14ac:dyDescent="0.25">
      <c r="A23" s="87" t="s">
        <v>68</v>
      </c>
      <c r="B23" s="87"/>
      <c r="C23" s="88"/>
      <c r="D23" s="68"/>
      <c r="E23" s="68"/>
      <c r="F23" s="68"/>
      <c r="G23" s="68"/>
      <c r="H23" s="68"/>
      <c r="I23" s="68"/>
      <c r="J23" s="68"/>
      <c r="K23" s="68"/>
      <c r="L23" s="69"/>
    </row>
    <row r="24" spans="1:12" x14ac:dyDescent="0.25">
      <c r="A24" s="64" t="s">
        <v>59</v>
      </c>
      <c r="B24" s="64" t="s">
        <v>42</v>
      </c>
      <c r="C24" s="65">
        <v>0.05</v>
      </c>
      <c r="D24" s="66"/>
      <c r="E24" s="66"/>
      <c r="F24" s="66"/>
      <c r="G24" s="66"/>
      <c r="H24" s="66"/>
      <c r="I24" s="66">
        <v>0</v>
      </c>
      <c r="J24" s="66"/>
      <c r="K24" s="66"/>
      <c r="L24" s="67"/>
    </row>
    <row r="25" spans="1:12" x14ac:dyDescent="0.25">
      <c r="A25" s="64" t="s">
        <v>59</v>
      </c>
      <c r="B25" s="64" t="s">
        <v>46</v>
      </c>
      <c r="C25" s="65">
        <v>0.05</v>
      </c>
      <c r="D25" s="66"/>
      <c r="E25" s="66"/>
      <c r="F25" s="66"/>
      <c r="G25" s="66"/>
      <c r="H25" s="66"/>
      <c r="I25" s="66">
        <v>0</v>
      </c>
      <c r="J25" s="66"/>
      <c r="K25" s="66"/>
      <c r="L25" s="67"/>
    </row>
    <row r="26" spans="1:12" x14ac:dyDescent="0.25">
      <c r="A26" s="64" t="s">
        <v>60</v>
      </c>
      <c r="B26" s="64" t="s">
        <v>42</v>
      </c>
      <c r="C26" s="65">
        <v>0.18</v>
      </c>
      <c r="D26" s="66"/>
      <c r="E26" s="66"/>
      <c r="F26" s="66"/>
      <c r="G26" s="66"/>
      <c r="H26" s="66"/>
      <c r="I26" s="66">
        <v>0</v>
      </c>
      <c r="J26" s="66"/>
      <c r="K26" s="66"/>
      <c r="L26" s="67"/>
    </row>
    <row r="27" spans="1:12" x14ac:dyDescent="0.25">
      <c r="A27" s="64" t="s">
        <v>60</v>
      </c>
      <c r="B27" s="64" t="s">
        <v>46</v>
      </c>
      <c r="C27" s="65">
        <v>0.18</v>
      </c>
      <c r="D27" s="66"/>
      <c r="E27" s="66"/>
      <c r="F27" s="66"/>
      <c r="G27" s="66"/>
      <c r="H27" s="66"/>
      <c r="I27" s="66"/>
      <c r="J27" s="66"/>
      <c r="K27" s="66"/>
      <c r="L27" s="67"/>
    </row>
    <row r="28" spans="1:12" ht="16.5" thickBot="1" x14ac:dyDescent="0.3">
      <c r="A28" s="64" t="s">
        <v>60</v>
      </c>
      <c r="B28" s="64" t="s">
        <v>42</v>
      </c>
      <c r="C28" s="65">
        <v>0.18</v>
      </c>
      <c r="D28" s="66"/>
      <c r="E28" s="66"/>
      <c r="F28" s="66"/>
      <c r="G28" s="66"/>
      <c r="H28" s="66"/>
      <c r="I28" s="66">
        <v>0</v>
      </c>
      <c r="J28" s="66"/>
      <c r="K28" s="66"/>
      <c r="L28" s="67"/>
    </row>
    <row r="29" spans="1:12" ht="16.5" thickBot="1" x14ac:dyDescent="0.3">
      <c r="A29" s="79" t="s">
        <v>66</v>
      </c>
      <c r="B29" s="80"/>
      <c r="C29" s="81"/>
      <c r="D29" s="15">
        <f t="shared" ref="D29:L29" si="1">SUM(D24:D28)</f>
        <v>0</v>
      </c>
      <c r="E29" s="15">
        <f t="shared" si="1"/>
        <v>0</v>
      </c>
      <c r="F29" s="15">
        <f t="shared" si="1"/>
        <v>0</v>
      </c>
      <c r="G29" s="15">
        <f t="shared" si="1"/>
        <v>0</v>
      </c>
      <c r="H29" s="15">
        <f t="shared" si="1"/>
        <v>0</v>
      </c>
      <c r="I29" s="15">
        <f t="shared" si="1"/>
        <v>0</v>
      </c>
      <c r="J29" s="15">
        <f t="shared" si="1"/>
        <v>0</v>
      </c>
      <c r="K29" s="15">
        <f t="shared" si="1"/>
        <v>0</v>
      </c>
      <c r="L29" s="18">
        <f t="shared" si="1"/>
        <v>0</v>
      </c>
    </row>
    <row r="30" spans="1:12" x14ac:dyDescent="0.25">
      <c r="A30" s="82" t="s">
        <v>65</v>
      </c>
      <c r="B30" s="82"/>
      <c r="C30" s="83"/>
      <c r="D30" s="70"/>
      <c r="E30" s="70"/>
      <c r="F30" s="70"/>
      <c r="G30" s="70"/>
      <c r="H30" s="70"/>
      <c r="I30" s="70"/>
      <c r="J30" s="70"/>
      <c r="K30" s="70"/>
      <c r="L30" s="71"/>
    </row>
    <row r="31" spans="1:12" x14ac:dyDescent="0.25">
      <c r="A31" s="64" t="s">
        <v>4</v>
      </c>
      <c r="B31" s="64" t="s">
        <v>42</v>
      </c>
      <c r="C31" s="65">
        <v>0.05</v>
      </c>
      <c r="D31" s="66"/>
      <c r="E31" s="66"/>
      <c r="F31" s="66"/>
      <c r="G31" s="66"/>
      <c r="H31" s="66"/>
      <c r="I31" s="66">
        <v>0</v>
      </c>
      <c r="J31" s="66"/>
      <c r="K31" s="66"/>
      <c r="L31" s="67"/>
    </row>
    <row r="32" spans="1:12" x14ac:dyDescent="0.25">
      <c r="A32" s="64" t="s">
        <v>4</v>
      </c>
      <c r="B32" s="64" t="s">
        <v>46</v>
      </c>
      <c r="C32" s="65">
        <v>0.05</v>
      </c>
      <c r="D32" s="66"/>
      <c r="E32" s="66"/>
      <c r="F32" s="66"/>
      <c r="G32" s="66"/>
      <c r="H32" s="66"/>
      <c r="I32" s="66"/>
      <c r="J32" s="66"/>
      <c r="K32" s="66"/>
      <c r="L32" s="67"/>
    </row>
    <row r="33" spans="1:12" x14ac:dyDescent="0.25">
      <c r="A33" s="64" t="s">
        <v>4</v>
      </c>
      <c r="B33" s="64" t="s">
        <v>61</v>
      </c>
      <c r="C33" s="65">
        <v>0.05</v>
      </c>
      <c r="D33" s="66"/>
      <c r="E33" s="66"/>
      <c r="F33" s="66"/>
      <c r="G33" s="66"/>
      <c r="H33" s="66"/>
      <c r="I33" s="66">
        <v>0</v>
      </c>
      <c r="J33" s="66"/>
      <c r="K33" s="66"/>
      <c r="L33" s="67"/>
    </row>
    <row r="34" spans="1:12" x14ac:dyDescent="0.25">
      <c r="A34" s="64" t="s">
        <v>4</v>
      </c>
      <c r="B34" s="64" t="s">
        <v>42</v>
      </c>
      <c r="C34" s="65">
        <v>0.05</v>
      </c>
      <c r="D34" s="66"/>
      <c r="E34" s="66"/>
      <c r="F34" s="66"/>
      <c r="G34" s="66"/>
      <c r="H34" s="66"/>
      <c r="I34" s="66"/>
      <c r="J34" s="66"/>
      <c r="K34" s="66"/>
      <c r="L34" s="67"/>
    </row>
    <row r="35" spans="1:12" x14ac:dyDescent="0.25">
      <c r="A35" s="64" t="s">
        <v>3</v>
      </c>
      <c r="B35" s="64" t="s">
        <v>42</v>
      </c>
      <c r="C35" s="65">
        <v>0.05</v>
      </c>
      <c r="D35" s="66"/>
      <c r="E35" s="66"/>
      <c r="F35" s="66"/>
      <c r="G35" s="66"/>
      <c r="H35" s="66"/>
      <c r="I35" s="66"/>
      <c r="J35" s="66"/>
      <c r="K35" s="66"/>
      <c r="L35" s="67"/>
    </row>
    <row r="36" spans="1:12" x14ac:dyDescent="0.25">
      <c r="A36" s="64" t="s">
        <v>4</v>
      </c>
      <c r="B36" s="64" t="s">
        <v>42</v>
      </c>
      <c r="C36" s="65">
        <v>0.05</v>
      </c>
      <c r="D36" s="66"/>
      <c r="E36" s="66"/>
      <c r="F36" s="66"/>
      <c r="G36" s="66"/>
      <c r="H36" s="66"/>
      <c r="I36" s="66">
        <v>0</v>
      </c>
      <c r="J36" s="66"/>
      <c r="K36" s="66"/>
      <c r="L36" s="67"/>
    </row>
    <row r="37" spans="1:12" x14ac:dyDescent="0.25">
      <c r="A37" s="64" t="s">
        <v>4</v>
      </c>
      <c r="B37" s="64" t="s">
        <v>42</v>
      </c>
      <c r="C37" s="65">
        <v>0.05</v>
      </c>
      <c r="D37" s="66"/>
      <c r="E37" s="66"/>
      <c r="F37" s="66"/>
      <c r="G37" s="66"/>
      <c r="H37" s="66"/>
      <c r="I37" s="66">
        <v>0</v>
      </c>
      <c r="J37" s="66"/>
      <c r="K37" s="66"/>
      <c r="L37" s="67"/>
    </row>
    <row r="38" spans="1:12" x14ac:dyDescent="0.25">
      <c r="A38" s="64" t="s">
        <v>4</v>
      </c>
      <c r="B38" s="64" t="s">
        <v>42</v>
      </c>
      <c r="C38" s="65">
        <v>0.05</v>
      </c>
      <c r="D38" s="66"/>
      <c r="E38" s="66"/>
      <c r="F38" s="66"/>
      <c r="G38" s="66"/>
      <c r="H38" s="66"/>
      <c r="I38" s="66">
        <v>0</v>
      </c>
      <c r="J38" s="66"/>
      <c r="K38" s="66"/>
      <c r="L38" s="67"/>
    </row>
    <row r="39" spans="1:12" x14ac:dyDescent="0.25">
      <c r="A39" s="64" t="s">
        <v>4</v>
      </c>
      <c r="B39" s="64" t="s">
        <v>42</v>
      </c>
      <c r="C39" s="65">
        <v>0.05</v>
      </c>
      <c r="D39" s="66"/>
      <c r="E39" s="66"/>
      <c r="F39" s="66"/>
      <c r="G39" s="66"/>
      <c r="H39" s="66"/>
      <c r="I39" s="66"/>
      <c r="J39" s="66"/>
      <c r="K39" s="66"/>
      <c r="L39" s="67"/>
    </row>
    <row r="40" spans="1:12" x14ac:dyDescent="0.25">
      <c r="A40" s="64" t="s">
        <v>3</v>
      </c>
      <c r="B40" s="64" t="s">
        <v>42</v>
      </c>
      <c r="C40" s="65">
        <v>0.05</v>
      </c>
      <c r="D40" s="66"/>
      <c r="E40" s="66"/>
      <c r="F40" s="66"/>
      <c r="G40" s="66"/>
      <c r="H40" s="66"/>
      <c r="I40" s="66"/>
      <c r="J40" s="66"/>
      <c r="K40" s="66"/>
      <c r="L40" s="67"/>
    </row>
    <row r="41" spans="1:12" x14ac:dyDescent="0.25">
      <c r="A41" s="64" t="s">
        <v>3</v>
      </c>
      <c r="B41" s="64" t="s">
        <v>42</v>
      </c>
      <c r="C41" s="65">
        <v>0.05</v>
      </c>
      <c r="D41" s="66"/>
      <c r="E41" s="66"/>
      <c r="F41" s="66"/>
      <c r="G41" s="66"/>
      <c r="H41" s="66"/>
      <c r="I41" s="66"/>
      <c r="J41" s="66"/>
      <c r="K41" s="66"/>
      <c r="L41" s="67"/>
    </row>
    <row r="42" spans="1:12" x14ac:dyDescent="0.25">
      <c r="A42" s="64" t="s">
        <v>3</v>
      </c>
      <c r="B42" s="64" t="s">
        <v>42</v>
      </c>
      <c r="C42" s="65">
        <v>0.05</v>
      </c>
      <c r="D42" s="66"/>
      <c r="E42" s="66"/>
      <c r="F42" s="66"/>
      <c r="G42" s="66"/>
      <c r="H42" s="66"/>
      <c r="I42" s="66"/>
      <c r="J42" s="66"/>
      <c r="K42" s="66"/>
      <c r="L42" s="67"/>
    </row>
    <row r="43" spans="1:12" x14ac:dyDescent="0.25">
      <c r="A43" s="64" t="s">
        <v>3</v>
      </c>
      <c r="B43" s="64" t="s">
        <v>42</v>
      </c>
      <c r="C43" s="65">
        <v>0.05</v>
      </c>
      <c r="D43" s="66"/>
      <c r="E43" s="66"/>
      <c r="F43" s="66"/>
      <c r="G43" s="66"/>
      <c r="H43" s="66"/>
      <c r="I43" s="66"/>
      <c r="J43" s="66"/>
      <c r="K43" s="66"/>
      <c r="L43" s="67"/>
    </row>
    <row r="44" spans="1:12" x14ac:dyDescent="0.25">
      <c r="A44" s="64" t="s">
        <v>3</v>
      </c>
      <c r="B44" s="64" t="s">
        <v>42</v>
      </c>
      <c r="C44" s="65">
        <v>0.05</v>
      </c>
      <c r="D44" s="66"/>
      <c r="E44" s="66"/>
      <c r="F44" s="66"/>
      <c r="G44" s="66"/>
      <c r="H44" s="66"/>
      <c r="I44" s="66"/>
      <c r="J44" s="66"/>
      <c r="K44" s="66"/>
      <c r="L44" s="67"/>
    </row>
    <row r="45" spans="1:12" ht="16.5" thickBot="1" x14ac:dyDescent="0.3">
      <c r="A45" s="64" t="s">
        <v>3</v>
      </c>
      <c r="B45" s="64" t="s">
        <v>42</v>
      </c>
      <c r="C45" s="65">
        <v>0.05</v>
      </c>
      <c r="D45" s="66"/>
      <c r="E45" s="66"/>
      <c r="F45" s="66"/>
      <c r="G45" s="66"/>
      <c r="H45" s="66"/>
      <c r="I45" s="66"/>
      <c r="J45" s="66"/>
      <c r="K45" s="66"/>
      <c r="L45" s="67"/>
    </row>
    <row r="46" spans="1:12" ht="16.5" thickBot="1" x14ac:dyDescent="0.3">
      <c r="A46" s="79" t="s">
        <v>67</v>
      </c>
      <c r="B46" s="80"/>
      <c r="C46" s="81"/>
      <c r="D46" s="15">
        <f t="shared" ref="D46:L46" si="2">SUM(D31:D45)</f>
        <v>0</v>
      </c>
      <c r="E46" s="15">
        <f t="shared" si="2"/>
        <v>0</v>
      </c>
      <c r="F46" s="15">
        <f t="shared" si="2"/>
        <v>0</v>
      </c>
      <c r="G46" s="15">
        <f t="shared" si="2"/>
        <v>0</v>
      </c>
      <c r="H46" s="15">
        <f t="shared" si="2"/>
        <v>0</v>
      </c>
      <c r="I46" s="15">
        <f t="shared" si="2"/>
        <v>0</v>
      </c>
      <c r="J46" s="15">
        <f t="shared" si="2"/>
        <v>0</v>
      </c>
      <c r="K46" s="15">
        <f t="shared" si="2"/>
        <v>0</v>
      </c>
      <c r="L46" s="18">
        <f t="shared" si="2"/>
        <v>0</v>
      </c>
    </row>
    <row r="47" spans="1:12" x14ac:dyDescent="0.25">
      <c r="A47" s="87" t="s">
        <v>69</v>
      </c>
      <c r="B47" s="87"/>
      <c r="C47" s="88"/>
      <c r="D47" s="68"/>
      <c r="E47" s="68"/>
      <c r="F47" s="68"/>
      <c r="G47" s="68"/>
      <c r="H47" s="68"/>
      <c r="I47" s="68"/>
      <c r="J47" s="68"/>
      <c r="K47" s="68"/>
      <c r="L47" s="69"/>
    </row>
    <row r="48" spans="1:12" x14ac:dyDescent="0.25">
      <c r="A48" s="64" t="s">
        <v>59</v>
      </c>
      <c r="B48" s="64" t="s">
        <v>42</v>
      </c>
      <c r="C48" s="65">
        <v>0.05</v>
      </c>
      <c r="D48" s="66"/>
      <c r="E48" s="66"/>
      <c r="F48" s="66"/>
      <c r="G48" s="66"/>
      <c r="H48" s="66"/>
      <c r="I48" s="66">
        <v>0</v>
      </c>
      <c r="J48" s="66"/>
      <c r="K48" s="66"/>
      <c r="L48" s="67"/>
    </row>
    <row r="49" spans="1:12" x14ac:dyDescent="0.25">
      <c r="A49" s="64" t="s">
        <v>59</v>
      </c>
      <c r="B49" s="64" t="s">
        <v>46</v>
      </c>
      <c r="C49" s="65">
        <v>0.05</v>
      </c>
      <c r="D49" s="66"/>
      <c r="E49" s="66"/>
      <c r="F49" s="66"/>
      <c r="G49" s="66"/>
      <c r="H49" s="66"/>
      <c r="I49" s="66">
        <v>0</v>
      </c>
      <c r="J49" s="66"/>
      <c r="K49" s="66"/>
      <c r="L49" s="67"/>
    </row>
    <row r="50" spans="1:12" x14ac:dyDescent="0.25">
      <c r="A50" s="64" t="s">
        <v>60</v>
      </c>
      <c r="B50" s="64" t="s">
        <v>42</v>
      </c>
      <c r="C50" s="65">
        <v>0.18</v>
      </c>
      <c r="D50" s="66"/>
      <c r="E50" s="66"/>
      <c r="F50" s="66"/>
      <c r="G50" s="66"/>
      <c r="H50" s="66"/>
      <c r="I50" s="66">
        <v>0</v>
      </c>
      <c r="J50" s="66"/>
      <c r="K50" s="66"/>
      <c r="L50" s="67"/>
    </row>
    <row r="51" spans="1:12" x14ac:dyDescent="0.25">
      <c r="A51" s="64" t="s">
        <v>60</v>
      </c>
      <c r="B51" s="64" t="s">
        <v>46</v>
      </c>
      <c r="C51" s="65">
        <v>0.18</v>
      </c>
      <c r="D51" s="66"/>
      <c r="E51" s="66"/>
      <c r="F51" s="66"/>
      <c r="G51" s="66"/>
      <c r="H51" s="66"/>
      <c r="I51" s="66"/>
      <c r="J51" s="66"/>
      <c r="K51" s="66"/>
      <c r="L51" s="67"/>
    </row>
    <row r="52" spans="1:12" ht="16.5" thickBot="1" x14ac:dyDescent="0.3">
      <c r="A52" s="64" t="s">
        <v>60</v>
      </c>
      <c r="B52" s="64" t="s">
        <v>42</v>
      </c>
      <c r="C52" s="65">
        <v>0.18</v>
      </c>
      <c r="D52" s="66"/>
      <c r="E52" s="66"/>
      <c r="F52" s="66"/>
      <c r="G52" s="66"/>
      <c r="H52" s="66"/>
      <c r="I52" s="66">
        <v>0</v>
      </c>
      <c r="J52" s="66"/>
      <c r="K52" s="66"/>
      <c r="L52" s="67"/>
    </row>
    <row r="53" spans="1:12" ht="16.5" thickBot="1" x14ac:dyDescent="0.3">
      <c r="A53" s="79" t="s">
        <v>70</v>
      </c>
      <c r="B53" s="80"/>
      <c r="C53" s="81"/>
      <c r="D53" s="15">
        <f t="shared" ref="D53:L53" si="3">SUM(D48:D52)</f>
        <v>0</v>
      </c>
      <c r="E53" s="15">
        <f t="shared" si="3"/>
        <v>0</v>
      </c>
      <c r="F53" s="15">
        <f t="shared" si="3"/>
        <v>0</v>
      </c>
      <c r="G53" s="15">
        <f t="shared" si="3"/>
        <v>0</v>
      </c>
      <c r="H53" s="15">
        <f t="shared" si="3"/>
        <v>0</v>
      </c>
      <c r="I53" s="15">
        <f t="shared" si="3"/>
        <v>0</v>
      </c>
      <c r="J53" s="15">
        <f t="shared" si="3"/>
        <v>0</v>
      </c>
      <c r="K53" s="15">
        <f t="shared" si="3"/>
        <v>0</v>
      </c>
      <c r="L53" s="18">
        <f t="shared" si="3"/>
        <v>0</v>
      </c>
    </row>
    <row r="54" spans="1:12" x14ac:dyDescent="0.25">
      <c r="A54" s="82" t="s">
        <v>77</v>
      </c>
      <c r="B54" s="82"/>
      <c r="C54" s="83"/>
      <c r="D54" s="70"/>
      <c r="E54" s="70"/>
      <c r="F54" s="66"/>
      <c r="G54" s="66"/>
      <c r="H54" s="66"/>
      <c r="I54" s="66"/>
      <c r="J54" s="66"/>
      <c r="K54" s="66"/>
      <c r="L54" s="67"/>
    </row>
    <row r="55" spans="1:12" x14ac:dyDescent="0.25">
      <c r="A55" s="73" t="s">
        <v>115</v>
      </c>
      <c r="B55" s="73"/>
      <c r="C55" s="74"/>
      <c r="D55" s="14">
        <f t="shared" ref="D55:L55" si="4">SUMPRODUCT(--($B$7:$B$21="Interstate"),$C$7:$C$21,D7:D21)</f>
        <v>0</v>
      </c>
      <c r="E55" s="14">
        <f t="shared" si="4"/>
        <v>0</v>
      </c>
      <c r="F55" s="14">
        <f t="shared" si="4"/>
        <v>0</v>
      </c>
      <c r="G55" s="14">
        <f t="shared" si="4"/>
        <v>0</v>
      </c>
      <c r="H55" s="14">
        <f t="shared" si="4"/>
        <v>0</v>
      </c>
      <c r="I55" s="14">
        <f t="shared" si="4"/>
        <v>0</v>
      </c>
      <c r="J55" s="14">
        <f t="shared" si="4"/>
        <v>0</v>
      </c>
      <c r="K55" s="14">
        <f t="shared" si="4"/>
        <v>0</v>
      </c>
      <c r="L55" s="17">
        <f t="shared" si="4"/>
        <v>0</v>
      </c>
    </row>
    <row r="56" spans="1:12" x14ac:dyDescent="0.25">
      <c r="A56" s="73" t="s">
        <v>116</v>
      </c>
      <c r="B56" s="73"/>
      <c r="C56" s="74"/>
      <c r="D56" s="14">
        <f t="shared" ref="D56:L56" si="5">SUMPRODUCT(--($B$7:$B$21="Local"),$C$7:$C$21,D7:D21)/2</f>
        <v>0</v>
      </c>
      <c r="E56" s="14">
        <f t="shared" si="5"/>
        <v>0</v>
      </c>
      <c r="F56" s="14">
        <f t="shared" si="5"/>
        <v>0</v>
      </c>
      <c r="G56" s="14">
        <f t="shared" si="5"/>
        <v>0</v>
      </c>
      <c r="H56" s="14">
        <f t="shared" si="5"/>
        <v>0</v>
      </c>
      <c r="I56" s="14">
        <f t="shared" si="5"/>
        <v>0</v>
      </c>
      <c r="J56" s="14">
        <f t="shared" si="5"/>
        <v>0</v>
      </c>
      <c r="K56" s="14">
        <f t="shared" si="5"/>
        <v>0</v>
      </c>
      <c r="L56" s="17">
        <f t="shared" si="5"/>
        <v>0</v>
      </c>
    </row>
    <row r="57" spans="1:12" ht="16.5" thickBot="1" x14ac:dyDescent="0.3">
      <c r="A57" s="73" t="s">
        <v>117</v>
      </c>
      <c r="B57" s="73"/>
      <c r="C57" s="74"/>
      <c r="D57" s="14">
        <f t="shared" ref="D57:L57" si="6">D56</f>
        <v>0</v>
      </c>
      <c r="E57" s="14">
        <f t="shared" si="6"/>
        <v>0</v>
      </c>
      <c r="F57" s="14">
        <f t="shared" si="6"/>
        <v>0</v>
      </c>
      <c r="G57" s="14">
        <f t="shared" si="6"/>
        <v>0</v>
      </c>
      <c r="H57" s="14">
        <f t="shared" si="6"/>
        <v>0</v>
      </c>
      <c r="I57" s="14">
        <f t="shared" si="6"/>
        <v>0</v>
      </c>
      <c r="J57" s="14">
        <f t="shared" si="6"/>
        <v>0</v>
      </c>
      <c r="K57" s="14">
        <f t="shared" si="6"/>
        <v>0</v>
      </c>
      <c r="L57" s="17">
        <f t="shared" si="6"/>
        <v>0</v>
      </c>
    </row>
    <row r="58" spans="1:12" ht="16.5" thickBot="1" x14ac:dyDescent="0.3">
      <c r="A58" s="79" t="s">
        <v>119</v>
      </c>
      <c r="B58" s="80"/>
      <c r="C58" s="81"/>
      <c r="D58" s="15">
        <f t="shared" ref="D58:L58" si="7">SUM(D55:D57)</f>
        <v>0</v>
      </c>
      <c r="E58" s="15">
        <f t="shared" si="7"/>
        <v>0</v>
      </c>
      <c r="F58" s="15">
        <f t="shared" si="7"/>
        <v>0</v>
      </c>
      <c r="G58" s="15">
        <f t="shared" si="7"/>
        <v>0</v>
      </c>
      <c r="H58" s="15">
        <f t="shared" si="7"/>
        <v>0</v>
      </c>
      <c r="I58" s="15">
        <f t="shared" si="7"/>
        <v>0</v>
      </c>
      <c r="J58" s="15">
        <f t="shared" si="7"/>
        <v>0</v>
      </c>
      <c r="K58" s="15">
        <f t="shared" si="7"/>
        <v>0</v>
      </c>
      <c r="L58" s="18">
        <f t="shared" si="7"/>
        <v>0</v>
      </c>
    </row>
    <row r="59" spans="1:12" x14ac:dyDescent="0.25">
      <c r="A59" s="82" t="s">
        <v>118</v>
      </c>
      <c r="B59" s="82"/>
      <c r="C59" s="83"/>
      <c r="D59" s="70"/>
      <c r="E59" s="70"/>
      <c r="F59" s="70"/>
      <c r="G59" s="70"/>
      <c r="H59" s="70"/>
      <c r="I59" s="70"/>
      <c r="J59" s="70"/>
      <c r="K59" s="70"/>
      <c r="L59" s="71"/>
    </row>
    <row r="60" spans="1:12" x14ac:dyDescent="0.25">
      <c r="A60" s="73" t="s">
        <v>131</v>
      </c>
      <c r="B60" s="73"/>
      <c r="C60" s="74"/>
      <c r="D60" s="14">
        <f t="shared" ref="D60:L60" si="8">SUMPRODUCT(--($B$24:$B$28="Interstate"),$C$24:$C$28,D24:D28)</f>
        <v>0</v>
      </c>
      <c r="E60" s="14">
        <f t="shared" si="8"/>
        <v>0</v>
      </c>
      <c r="F60" s="14">
        <f t="shared" si="8"/>
        <v>0</v>
      </c>
      <c r="G60" s="14">
        <f t="shared" si="8"/>
        <v>0</v>
      </c>
      <c r="H60" s="14">
        <f t="shared" si="8"/>
        <v>0</v>
      </c>
      <c r="I60" s="14">
        <f t="shared" si="8"/>
        <v>0</v>
      </c>
      <c r="J60" s="14">
        <f t="shared" si="8"/>
        <v>0</v>
      </c>
      <c r="K60" s="14">
        <f t="shared" si="8"/>
        <v>0</v>
      </c>
      <c r="L60" s="17">
        <f t="shared" si="8"/>
        <v>0</v>
      </c>
    </row>
    <row r="61" spans="1:12" x14ac:dyDescent="0.25">
      <c r="A61" s="73" t="s">
        <v>132</v>
      </c>
      <c r="B61" s="73"/>
      <c r="C61" s="74"/>
      <c r="D61" s="14">
        <f t="shared" ref="D61:L61" si="9">SUMPRODUCT(--($B$24:$B$28="Local"),$C$24:$C$28,D24:D28)</f>
        <v>0</v>
      </c>
      <c r="E61" s="14">
        <f t="shared" si="9"/>
        <v>0</v>
      </c>
      <c r="F61" s="14">
        <f t="shared" si="9"/>
        <v>0</v>
      </c>
      <c r="G61" s="14">
        <f t="shared" si="9"/>
        <v>0</v>
      </c>
      <c r="H61" s="14">
        <f t="shared" si="9"/>
        <v>0</v>
      </c>
      <c r="I61" s="14">
        <f t="shared" si="9"/>
        <v>0</v>
      </c>
      <c r="J61" s="14">
        <f t="shared" si="9"/>
        <v>0</v>
      </c>
      <c r="K61" s="14">
        <f t="shared" si="9"/>
        <v>0</v>
      </c>
      <c r="L61" s="17">
        <f t="shared" si="9"/>
        <v>0</v>
      </c>
    </row>
    <row r="62" spans="1:12" ht="16.5" thickBot="1" x14ac:dyDescent="0.3">
      <c r="A62" s="73" t="s">
        <v>133</v>
      </c>
      <c r="B62" s="73"/>
      <c r="C62" s="74"/>
      <c r="D62" s="14">
        <f t="shared" ref="D62:L62" si="10">D61</f>
        <v>0</v>
      </c>
      <c r="E62" s="14">
        <f t="shared" si="10"/>
        <v>0</v>
      </c>
      <c r="F62" s="14">
        <f t="shared" si="10"/>
        <v>0</v>
      </c>
      <c r="G62" s="14">
        <f t="shared" si="10"/>
        <v>0</v>
      </c>
      <c r="H62" s="14">
        <f t="shared" si="10"/>
        <v>0</v>
      </c>
      <c r="I62" s="14">
        <f t="shared" si="10"/>
        <v>0</v>
      </c>
      <c r="J62" s="14">
        <f t="shared" si="10"/>
        <v>0</v>
      </c>
      <c r="K62" s="14">
        <f t="shared" si="10"/>
        <v>0</v>
      </c>
      <c r="L62" s="17">
        <f t="shared" si="10"/>
        <v>0</v>
      </c>
    </row>
    <row r="63" spans="1:12" ht="16.5" thickBot="1" x14ac:dyDescent="0.3">
      <c r="A63" s="79" t="s">
        <v>130</v>
      </c>
      <c r="B63" s="80"/>
      <c r="C63" s="81"/>
      <c r="D63" s="15">
        <f t="shared" ref="D63:L63" si="11">SUM(D60:D62)</f>
        <v>0</v>
      </c>
      <c r="E63" s="15">
        <f t="shared" si="11"/>
        <v>0</v>
      </c>
      <c r="F63" s="15">
        <f t="shared" si="11"/>
        <v>0</v>
      </c>
      <c r="G63" s="15">
        <f t="shared" si="11"/>
        <v>0</v>
      </c>
      <c r="H63" s="15">
        <f t="shared" si="11"/>
        <v>0</v>
      </c>
      <c r="I63" s="15">
        <f t="shared" si="11"/>
        <v>0</v>
      </c>
      <c r="J63" s="15">
        <f t="shared" si="11"/>
        <v>0</v>
      </c>
      <c r="K63" s="15">
        <f t="shared" si="11"/>
        <v>0</v>
      </c>
      <c r="L63" s="18">
        <f t="shared" si="11"/>
        <v>0</v>
      </c>
    </row>
    <row r="64" spans="1:12" x14ac:dyDescent="0.25">
      <c r="A64" s="82" t="s">
        <v>120</v>
      </c>
      <c r="B64" s="82"/>
      <c r="C64" s="83"/>
      <c r="D64" s="70"/>
      <c r="E64" s="70"/>
      <c r="F64" s="70"/>
      <c r="G64" s="70"/>
      <c r="H64" s="70"/>
      <c r="I64" s="70"/>
      <c r="J64" s="70"/>
      <c r="K64" s="70"/>
      <c r="L64" s="71"/>
    </row>
    <row r="65" spans="1:12" x14ac:dyDescent="0.25">
      <c r="A65" s="73" t="s">
        <v>121</v>
      </c>
      <c r="B65" s="73"/>
      <c r="C65" s="74"/>
      <c r="D65" s="14">
        <f t="shared" ref="D65:L65" si="12">SUMPRODUCT(--($B$31:$B$45="Interstate")--($B$31:$B$45="Export"),$C$31:$C$45,D31:D45)</f>
        <v>0</v>
      </c>
      <c r="E65" s="14">
        <f t="shared" si="12"/>
        <v>0</v>
      </c>
      <c r="F65" s="14">
        <f t="shared" si="12"/>
        <v>0</v>
      </c>
      <c r="G65" s="14">
        <f t="shared" si="12"/>
        <v>0</v>
      </c>
      <c r="H65" s="14">
        <f t="shared" si="12"/>
        <v>0</v>
      </c>
      <c r="I65" s="14">
        <f t="shared" si="12"/>
        <v>0</v>
      </c>
      <c r="J65" s="14">
        <f t="shared" si="12"/>
        <v>0</v>
      </c>
      <c r="K65" s="14">
        <f t="shared" si="12"/>
        <v>0</v>
      </c>
      <c r="L65" s="17">
        <f t="shared" si="12"/>
        <v>0</v>
      </c>
    </row>
    <row r="66" spans="1:12" x14ac:dyDescent="0.25">
      <c r="A66" s="73" t="s">
        <v>122</v>
      </c>
      <c r="B66" s="73"/>
      <c r="C66" s="74"/>
      <c r="D66" s="14">
        <f t="shared" ref="D66:L66" si="13">SUMPRODUCT(--($B$31:$B$45="Local"),$C$31:$C$45,D31:D45)/2</f>
        <v>0</v>
      </c>
      <c r="E66" s="14">
        <f t="shared" si="13"/>
        <v>0</v>
      </c>
      <c r="F66" s="14">
        <f t="shared" si="13"/>
        <v>0</v>
      </c>
      <c r="G66" s="14">
        <f t="shared" si="13"/>
        <v>0</v>
      </c>
      <c r="H66" s="14">
        <f t="shared" si="13"/>
        <v>0</v>
      </c>
      <c r="I66" s="14">
        <f t="shared" si="13"/>
        <v>0</v>
      </c>
      <c r="J66" s="14">
        <f t="shared" si="13"/>
        <v>0</v>
      </c>
      <c r="K66" s="14">
        <f t="shared" si="13"/>
        <v>0</v>
      </c>
      <c r="L66" s="17">
        <f t="shared" si="13"/>
        <v>0</v>
      </c>
    </row>
    <row r="67" spans="1:12" ht="16.5" thickBot="1" x14ac:dyDescent="0.3">
      <c r="A67" s="73" t="s">
        <v>123</v>
      </c>
      <c r="B67" s="73"/>
      <c r="C67" s="74"/>
      <c r="D67" s="14">
        <f t="shared" ref="D67:L67" si="14">D66</f>
        <v>0</v>
      </c>
      <c r="E67" s="14">
        <f t="shared" si="14"/>
        <v>0</v>
      </c>
      <c r="F67" s="14">
        <f t="shared" si="14"/>
        <v>0</v>
      </c>
      <c r="G67" s="14">
        <f t="shared" si="14"/>
        <v>0</v>
      </c>
      <c r="H67" s="14">
        <f t="shared" si="14"/>
        <v>0</v>
      </c>
      <c r="I67" s="14">
        <f t="shared" si="14"/>
        <v>0</v>
      </c>
      <c r="J67" s="14">
        <f t="shared" si="14"/>
        <v>0</v>
      </c>
      <c r="K67" s="14">
        <f t="shared" si="14"/>
        <v>0</v>
      </c>
      <c r="L67" s="17">
        <f t="shared" si="14"/>
        <v>0</v>
      </c>
    </row>
    <row r="68" spans="1:12" ht="16.5" thickBot="1" x14ac:dyDescent="0.3">
      <c r="A68" s="79" t="s">
        <v>124</v>
      </c>
      <c r="B68" s="80"/>
      <c r="C68" s="81"/>
      <c r="D68" s="15">
        <f t="shared" ref="D68:L68" si="15">SUM(D65:D67)</f>
        <v>0</v>
      </c>
      <c r="E68" s="15">
        <f t="shared" si="15"/>
        <v>0</v>
      </c>
      <c r="F68" s="15">
        <f t="shared" si="15"/>
        <v>0</v>
      </c>
      <c r="G68" s="15">
        <f t="shared" si="15"/>
        <v>0</v>
      </c>
      <c r="H68" s="15">
        <f t="shared" si="15"/>
        <v>0</v>
      </c>
      <c r="I68" s="15">
        <f t="shared" si="15"/>
        <v>0</v>
      </c>
      <c r="J68" s="15">
        <f t="shared" si="15"/>
        <v>0</v>
      </c>
      <c r="K68" s="15">
        <f t="shared" si="15"/>
        <v>0</v>
      </c>
      <c r="L68" s="18">
        <f t="shared" si="15"/>
        <v>0</v>
      </c>
    </row>
    <row r="69" spans="1:12" x14ac:dyDescent="0.25">
      <c r="A69" s="82" t="s">
        <v>125</v>
      </c>
      <c r="B69" s="82"/>
      <c r="C69" s="83"/>
      <c r="D69" s="70"/>
      <c r="E69" s="70"/>
      <c r="F69" s="70"/>
      <c r="G69" s="70"/>
      <c r="H69" s="70"/>
      <c r="I69" s="70"/>
      <c r="J69" s="70"/>
      <c r="K69" s="70"/>
      <c r="L69" s="71"/>
    </row>
    <row r="70" spans="1:12" x14ac:dyDescent="0.25">
      <c r="A70" s="73" t="s">
        <v>127</v>
      </c>
      <c r="B70" s="73"/>
      <c r="C70" s="74"/>
      <c r="D70" s="14">
        <f t="shared" ref="D70:L70" si="16">SUMPRODUCT(--($B$48:$B$52="Interstate"),$C$48:$C$52,D48:D52)</f>
        <v>0</v>
      </c>
      <c r="E70" s="14">
        <f t="shared" si="16"/>
        <v>0</v>
      </c>
      <c r="F70" s="14">
        <f t="shared" si="16"/>
        <v>0</v>
      </c>
      <c r="G70" s="14">
        <f t="shared" si="16"/>
        <v>0</v>
      </c>
      <c r="H70" s="14">
        <f t="shared" si="16"/>
        <v>0</v>
      </c>
      <c r="I70" s="14">
        <f t="shared" si="16"/>
        <v>0</v>
      </c>
      <c r="J70" s="14">
        <f t="shared" si="16"/>
        <v>0</v>
      </c>
      <c r="K70" s="14">
        <f t="shared" si="16"/>
        <v>0</v>
      </c>
      <c r="L70" s="17">
        <f t="shared" si="16"/>
        <v>0</v>
      </c>
    </row>
    <row r="71" spans="1:12" x14ac:dyDescent="0.25">
      <c r="A71" s="73" t="s">
        <v>128</v>
      </c>
      <c r="B71" s="73"/>
      <c r="C71" s="74"/>
      <c r="D71" s="14">
        <f t="shared" ref="D71:L71" si="17">SUMPRODUCT(--($B$48:$B$52="Local"),$C$48:$C$52,D48:D52)</f>
        <v>0</v>
      </c>
      <c r="E71" s="14">
        <f t="shared" si="17"/>
        <v>0</v>
      </c>
      <c r="F71" s="14">
        <f t="shared" si="17"/>
        <v>0</v>
      </c>
      <c r="G71" s="14">
        <f t="shared" si="17"/>
        <v>0</v>
      </c>
      <c r="H71" s="14">
        <f t="shared" si="17"/>
        <v>0</v>
      </c>
      <c r="I71" s="14">
        <f t="shared" si="17"/>
        <v>0</v>
      </c>
      <c r="J71" s="14">
        <f t="shared" si="17"/>
        <v>0</v>
      </c>
      <c r="K71" s="14">
        <f t="shared" si="17"/>
        <v>0</v>
      </c>
      <c r="L71" s="17">
        <f t="shared" si="17"/>
        <v>0</v>
      </c>
    </row>
    <row r="72" spans="1:12" ht="16.5" thickBot="1" x14ac:dyDescent="0.3">
      <c r="A72" s="73" t="s">
        <v>129</v>
      </c>
      <c r="B72" s="73"/>
      <c r="C72" s="74"/>
      <c r="D72" s="14">
        <f t="shared" ref="D72" si="18">D71</f>
        <v>0</v>
      </c>
      <c r="E72" s="14">
        <f t="shared" ref="E72" si="19">E71</f>
        <v>0</v>
      </c>
      <c r="F72" s="14">
        <f t="shared" ref="F72" si="20">F71</f>
        <v>0</v>
      </c>
      <c r="G72" s="14">
        <f t="shared" ref="G72" si="21">G71</f>
        <v>0</v>
      </c>
      <c r="H72" s="14">
        <f t="shared" ref="H72" si="22">H71</f>
        <v>0</v>
      </c>
      <c r="I72" s="14">
        <f t="shared" ref="I72" si="23">I71</f>
        <v>0</v>
      </c>
      <c r="J72" s="14">
        <f t="shared" ref="J72" si="24">J71</f>
        <v>0</v>
      </c>
      <c r="K72" s="14">
        <f t="shared" ref="K72" si="25">K71</f>
        <v>0</v>
      </c>
      <c r="L72" s="17">
        <f t="shared" ref="L72" si="26">L71</f>
        <v>0</v>
      </c>
    </row>
    <row r="73" spans="1:12" ht="16.5" thickBot="1" x14ac:dyDescent="0.3">
      <c r="A73" s="79" t="s">
        <v>126</v>
      </c>
      <c r="B73" s="80"/>
      <c r="C73" s="81"/>
      <c r="D73" s="15">
        <f t="shared" ref="D73:L73" si="27">SUM(D70:D72)</f>
        <v>0</v>
      </c>
      <c r="E73" s="15">
        <f t="shared" si="27"/>
        <v>0</v>
      </c>
      <c r="F73" s="15">
        <f t="shared" si="27"/>
        <v>0</v>
      </c>
      <c r="G73" s="15">
        <f t="shared" si="27"/>
        <v>0</v>
      </c>
      <c r="H73" s="15">
        <f t="shared" si="27"/>
        <v>0</v>
      </c>
      <c r="I73" s="15">
        <f t="shared" si="27"/>
        <v>0</v>
      </c>
      <c r="J73" s="15">
        <f t="shared" si="27"/>
        <v>0</v>
      </c>
      <c r="K73" s="15">
        <f t="shared" si="27"/>
        <v>0</v>
      </c>
      <c r="L73" s="18">
        <f t="shared" si="27"/>
        <v>0</v>
      </c>
    </row>
  </sheetData>
  <sheetProtection password="CF28" sheet="1" objects="1" scenarios="1"/>
  <mergeCells count="17">
    <mergeCell ref="A46:C46"/>
    <mergeCell ref="A4:C4"/>
    <mergeCell ref="A47:C47"/>
    <mergeCell ref="A53:C53"/>
    <mergeCell ref="A69:C69"/>
    <mergeCell ref="A6:C6"/>
    <mergeCell ref="A22:C22"/>
    <mergeCell ref="A23:C23"/>
    <mergeCell ref="A29:C29"/>
    <mergeCell ref="A30:C30"/>
    <mergeCell ref="A73:C73"/>
    <mergeCell ref="A54:C54"/>
    <mergeCell ref="A58:C58"/>
    <mergeCell ref="A59:C59"/>
    <mergeCell ref="A63:C63"/>
    <mergeCell ref="A64:C64"/>
    <mergeCell ref="A68:C6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Data!$C$2:$C$12</xm:f>
          </x14:formula1>
          <xm:sqref>C7:C21</xm:sqref>
        </x14:dataValidation>
        <x14:dataValidation type="list" allowBlank="1" showInputMessage="1" showErrorMessage="1">
          <x14:formula1>
            <xm:f>Data!$B$2:$B$4</xm:f>
          </x14:formula1>
          <xm:sqref>B7:B21</xm:sqref>
        </x14:dataValidation>
        <x14:dataValidation type="list" allowBlank="1" showInputMessage="1" showErrorMessage="1">
          <x14:formula1>
            <xm:f>Data!$B$2:$B$3</xm:f>
          </x14:formula1>
          <xm:sqref>B24:B28 B48:B52</xm:sqref>
        </x14:dataValidation>
        <x14:dataValidation type="list" allowBlank="1" showInputMessage="1" showErrorMessage="1">
          <x14:formula1>
            <xm:f>Data!$E$2:$E$4</xm:f>
          </x14:formula1>
          <xm:sqref>B31:B45</xm:sqref>
        </x14:dataValidation>
        <x14:dataValidation type="list" allowBlank="1" showInputMessage="1" showErrorMessage="1">
          <x14:formula1>
            <xm:f>Data!$D$2:$D$11</xm:f>
          </x14:formula1>
          <xm:sqref>C31:C45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101"/>
  <sheetViews>
    <sheetView zoomScale="85" zoomScaleNormal="85" zoomScaleSheetLayoutView="85" workbookViewId="0">
      <pane xSplit="2" ySplit="4" topLeftCell="C5" activePane="bottomRight" state="frozen"/>
      <selection activeCell="C50" sqref="C50"/>
      <selection pane="topRight" activeCell="C50" sqref="C50"/>
      <selection pane="bottomLeft" activeCell="C50" sqref="C50"/>
      <selection pane="bottomRight" activeCell="B4" sqref="B4"/>
    </sheetView>
  </sheetViews>
  <sheetFormatPr defaultRowHeight="15.75" x14ac:dyDescent="0.25"/>
  <cols>
    <col min="1" max="1" width="2.6640625" style="2" hidden="1" customWidth="1"/>
    <col min="2" max="2" width="27.6640625" style="2" bestFit="1" customWidth="1"/>
    <col min="3" max="11" width="15.44140625" style="2" bestFit="1" customWidth="1"/>
    <col min="12" max="14" width="14.21875" style="2" customWidth="1"/>
    <col min="15" max="16384" width="8.88671875" style="2"/>
  </cols>
  <sheetData>
    <row r="1" spans="1:14" hidden="1" x14ac:dyDescent="0.25">
      <c r="B1" s="2" t="s">
        <v>35</v>
      </c>
      <c r="C1" s="6">
        <v>1</v>
      </c>
      <c r="D1" s="6">
        <v>2</v>
      </c>
      <c r="E1" s="6">
        <v>3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</row>
    <row r="2" spans="1:14" x14ac:dyDescent="0.25">
      <c r="B2" s="7" t="str">
        <f>'GSTR-1'!B2</f>
        <v xml:space="preserve">ABC XYZ    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2">
        <v>4</v>
      </c>
      <c r="B3" s="7" t="s">
        <v>10</v>
      </c>
      <c r="C3" s="8" t="str">
        <f>IFERROR(VLOOKUP(C1&amp;"."&amp;$A$3,'PASTE 3B'!$A$1:$T$679,5,0),0)</f>
        <v>July</v>
      </c>
      <c r="D3" s="8" t="str">
        <f>IFERROR(VLOOKUP(D1&amp;"."&amp;$A$3,'PASTE 3B'!$A$1:$T$679,5,0),0)</f>
        <v>August</v>
      </c>
      <c r="E3" s="8" t="str">
        <f>IFERROR(VLOOKUP(E1&amp;"."&amp;$A$3,'PASTE 3B'!$A$1:$T$679,5,0),0)</f>
        <v>September</v>
      </c>
      <c r="F3" s="8" t="str">
        <f>IFERROR(VLOOKUP(F1&amp;"."&amp;$A$3,'PASTE 3B'!$A$1:$T$679,5,0),0)</f>
        <v>October</v>
      </c>
      <c r="G3" s="8" t="str">
        <f>IFERROR(VLOOKUP(G1&amp;"."&amp;$A$3,'PASTE 3B'!$A$1:$T$679,5,0),0)</f>
        <v>November</v>
      </c>
      <c r="H3" s="8" t="str">
        <f>IFERROR(VLOOKUP(H1&amp;"."&amp;$A$3,'PASTE 3B'!$A$1:$T$679,5,0),0)</f>
        <v>December</v>
      </c>
      <c r="I3" s="8" t="str">
        <f>IFERROR(VLOOKUP(I1&amp;"."&amp;$A$3,'PASTE 3B'!$A$1:$T$679,5,0),0)</f>
        <v>January</v>
      </c>
      <c r="J3" s="8" t="str">
        <f>IFERROR(VLOOKUP(J1&amp;"."&amp;$A$3,'PASTE 3B'!$A$1:$T$679,5,0),0)</f>
        <v>February</v>
      </c>
      <c r="K3" s="8" t="str">
        <f>IFERROR(VLOOKUP(K1&amp;"."&amp;$A$3,'PASTE 3B'!$A$1:$T$679,5,0),0)</f>
        <v>March</v>
      </c>
      <c r="L3" s="6">
        <f>IFERROR(VLOOKUP(L1&amp;"."&amp;$A$3,'PASTE 3B'!$A$1:$T$679,5,0),0)</f>
        <v>0</v>
      </c>
      <c r="M3" s="6">
        <f>IFERROR(VLOOKUP(M1&amp;"."&amp;$A$3,'PASTE 3B'!$A$1:$T$679,5,0),0)</f>
        <v>0</v>
      </c>
      <c r="N3" s="6">
        <f>IFERROR(VLOOKUP(N1&amp;"."&amp;$A$3,'PASTE 3B'!$A$1:$T$679,5,0),0)</f>
        <v>0</v>
      </c>
    </row>
    <row r="4" spans="1:14" x14ac:dyDescent="0.25">
      <c r="A4" s="2">
        <v>5</v>
      </c>
      <c r="B4" s="7" t="s">
        <v>11</v>
      </c>
      <c r="C4" s="8" t="str">
        <f>IFERROR(VLOOKUP(C1&amp;"."&amp;$A$4,'PASTE 3B'!$A$1:$T$679,6,0),0)</f>
        <v>27AAAPP1234A1Z1</v>
      </c>
      <c r="D4" s="8" t="str">
        <f>IFERROR(VLOOKUP(D1&amp;"."&amp;$A$4,'PASTE 3B'!$A$1:$T$679,6,0),0)</f>
        <v>27AAAPP1234A1Z1</v>
      </c>
      <c r="E4" s="8" t="str">
        <f>IFERROR(VLOOKUP(E1&amp;"."&amp;$A$4,'PASTE 3B'!$A$1:$T$679,6,0),0)</f>
        <v>27AAAPP1234A1Z1</v>
      </c>
      <c r="F4" s="8" t="str">
        <f>IFERROR(VLOOKUP(F1&amp;"."&amp;$A$4,'PASTE 3B'!$A$1:$T$679,6,0),0)</f>
        <v>27AAAPP1234A1Z1</v>
      </c>
      <c r="G4" s="8" t="str">
        <f>IFERROR(VLOOKUP(G1&amp;"."&amp;$A$4,'PASTE 3B'!$A$1:$T$679,6,0),0)</f>
        <v>27AAAPP1234A1Z1</v>
      </c>
      <c r="H4" s="8" t="str">
        <f>IFERROR(VLOOKUP(H1&amp;"."&amp;$A$4,'PASTE 3B'!$A$1:$T$679,6,0),0)</f>
        <v>27AAAPP1234A1Z1</v>
      </c>
      <c r="I4" s="8" t="str">
        <f>IFERROR(VLOOKUP(I1&amp;"."&amp;$A$4,'PASTE 3B'!$A$1:$T$679,6,0),0)</f>
        <v>27AAAPP1234A1Z1</v>
      </c>
      <c r="J4" s="8" t="str">
        <f>IFERROR(VLOOKUP(J1&amp;"."&amp;$A$4,'PASTE 3B'!$A$1:$T$679,6,0),0)</f>
        <v>27AAAPP1234A1Z1</v>
      </c>
      <c r="K4" s="8" t="str">
        <f>IFERROR(VLOOKUP(K1&amp;"."&amp;$A$4,'PASTE 3B'!$A$1:$T$679,6,0),0)</f>
        <v>27AAAPP1234A1Z1</v>
      </c>
      <c r="L4" s="6">
        <f>IFERROR(VLOOKUP(L1&amp;"."&amp;$A$4,'PASTE 3B'!$A$1:$T$679,6,0),0)</f>
        <v>0</v>
      </c>
      <c r="M4" s="6">
        <f>IFERROR(VLOOKUP(M1&amp;"."&amp;$A$4,'PASTE 3B'!$A$1:$T$679,6,0),0)</f>
        <v>0</v>
      </c>
      <c r="N4" s="6">
        <f>IFERROR(VLOOKUP(N1&amp;"."&amp;$A$4,'PASTE 3B'!$A$1:$T$679,6,0),0)</f>
        <v>0</v>
      </c>
    </row>
    <row r="5" spans="1:14" ht="47.25" x14ac:dyDescent="0.25">
      <c r="B5" s="37" t="s">
        <v>82</v>
      </c>
      <c r="C5" s="42"/>
      <c r="D5" s="42"/>
      <c r="E5" s="42"/>
      <c r="F5" s="42"/>
      <c r="G5" s="42"/>
      <c r="H5" s="42"/>
      <c r="I5" s="42"/>
      <c r="J5" s="42"/>
      <c r="K5" s="42"/>
      <c r="L5" s="43"/>
      <c r="M5" s="43"/>
      <c r="N5" s="43"/>
    </row>
    <row r="6" spans="1:14" x14ac:dyDescent="0.25">
      <c r="A6" s="2">
        <v>19</v>
      </c>
      <c r="B6" s="2" t="s">
        <v>84</v>
      </c>
      <c r="C6" s="51">
        <f>IFERROR(VLOOKUP(C$1&amp;"."&amp;$A6,'PASTE 3B'!$A$1:$T$679,'PASTE 3B'!$D$1,0),0)</f>
        <v>2711403</v>
      </c>
      <c r="D6" s="51">
        <f>IFERROR(VLOOKUP(D$1&amp;"."&amp;$A6,'PASTE 3B'!$A$1:$T$679,'PASTE 3B'!$D$1,0),0)</f>
        <v>2711403</v>
      </c>
      <c r="E6" s="51">
        <f>IFERROR(VLOOKUP(E$1&amp;"."&amp;$A6,'PASTE 3B'!$A$1:$T$679,'PASTE 3B'!$D$1,0),0)</f>
        <v>2711403</v>
      </c>
      <c r="F6" s="51">
        <f>IFERROR(VLOOKUP(F$1&amp;"."&amp;$A6,'PASTE 3B'!$A$1:$T$679,'PASTE 3B'!$D$1,0),0)</f>
        <v>2711403</v>
      </c>
      <c r="G6" s="51">
        <f>IFERROR(VLOOKUP(G$1&amp;"."&amp;$A6,'PASTE 3B'!$A$1:$T$679,'PASTE 3B'!$D$1,0),0)</f>
        <v>2711403</v>
      </c>
      <c r="H6" s="51">
        <f>IFERROR(VLOOKUP(H$1&amp;"."&amp;$A6,'PASTE 3B'!$A$1:$T$679,'PASTE 3B'!$D$1,0),0)</f>
        <v>2711403</v>
      </c>
      <c r="I6" s="51">
        <f>IFERROR(VLOOKUP(I$1&amp;"."&amp;$A6,'PASTE 3B'!$A$1:$T$679,'PASTE 3B'!$D$1,0),0)</f>
        <v>2711403</v>
      </c>
      <c r="J6" s="51">
        <f>IFERROR(VLOOKUP(J$1&amp;"."&amp;$A6,'PASTE 3B'!$A$1:$T$679,'PASTE 3B'!$D$1,0),0)</f>
        <v>2711403</v>
      </c>
      <c r="K6" s="51">
        <f>IFERROR(VLOOKUP(K$1&amp;"."&amp;$A6,'PASTE 3B'!$A$1:$T$679,'PASTE 3B'!$D$1,0),0)</f>
        <v>2711403</v>
      </c>
      <c r="L6" s="42">
        <f>IFERROR(VLOOKUP(L$1&amp;"."&amp;$A6,'PASTE 3B'!$A$1:$T$679,'PASTE 3B'!$D$1,0),0)</f>
        <v>0</v>
      </c>
      <c r="M6" s="42">
        <f>IFERROR(VLOOKUP(M$1&amp;"."&amp;$A6,'PASTE 3B'!$A$1:$T$679,'PASTE 3B'!$D$1,0),0)</f>
        <v>0</v>
      </c>
      <c r="N6" s="42">
        <f>IFERROR(VLOOKUP(N$1&amp;"."&amp;$A6,'PASTE 3B'!$A$1:$T$679,'PASTE 3B'!$D$1,0),0)</f>
        <v>0</v>
      </c>
    </row>
    <row r="7" spans="1:14" x14ac:dyDescent="0.25">
      <c r="A7" s="2">
        <v>19</v>
      </c>
      <c r="B7" s="38" t="s">
        <v>72</v>
      </c>
      <c r="C7" s="51">
        <f>IFERROR(VLOOKUP(C$1&amp;"."&amp;$A7,'PASTE 3B'!$A$1:$T$679,'PASTE 3B'!$E$1,0),0)</f>
        <v>0</v>
      </c>
      <c r="D7" s="51">
        <f>IFERROR(VLOOKUP(D$1&amp;"."&amp;$A7,'PASTE 3B'!$A$1:$T$679,'PASTE 3B'!$E$1,0),0)</f>
        <v>0</v>
      </c>
      <c r="E7" s="51">
        <f>IFERROR(VLOOKUP(E$1&amp;"."&amp;$A7,'PASTE 3B'!$A$1:$T$679,'PASTE 3B'!$E$1,0),0)</f>
        <v>0</v>
      </c>
      <c r="F7" s="51">
        <f>IFERROR(VLOOKUP(F$1&amp;"."&amp;$A7,'PASTE 3B'!$A$1:$T$679,'PASTE 3B'!$E$1,0),0)</f>
        <v>0</v>
      </c>
      <c r="G7" s="51">
        <f>IFERROR(VLOOKUP(G$1&amp;"."&amp;$A7,'PASTE 3B'!$A$1:$T$679,'PASTE 3B'!$E$1,0),0)</f>
        <v>0</v>
      </c>
      <c r="H7" s="51">
        <f>IFERROR(VLOOKUP(H$1&amp;"."&amp;$A7,'PASTE 3B'!$A$1:$T$679,'PASTE 3B'!$E$1,0),0)</f>
        <v>0</v>
      </c>
      <c r="I7" s="51">
        <f>IFERROR(VLOOKUP(I$1&amp;"."&amp;$A7,'PASTE 3B'!$A$1:$T$679,'PASTE 3B'!$E$1,0),0)</f>
        <v>0</v>
      </c>
      <c r="J7" s="51">
        <f>IFERROR(VLOOKUP(J$1&amp;"."&amp;$A7,'PASTE 3B'!$A$1:$T$679,'PASTE 3B'!$E$1,0),0)</f>
        <v>0</v>
      </c>
      <c r="K7" s="51">
        <f>IFERROR(VLOOKUP(K$1&amp;"."&amp;$A7,'PASTE 3B'!$A$1:$T$679,'PASTE 3B'!$E$1,0),0)</f>
        <v>0</v>
      </c>
      <c r="L7" s="42">
        <f>IFERROR(VLOOKUP(L$1&amp;"."&amp;$A7,'PASTE 3B'!$A$1:$T$679,'PASTE 3B'!$E$1,0),0)</f>
        <v>0</v>
      </c>
      <c r="M7" s="42">
        <f>IFERROR(VLOOKUP(M$1&amp;"."&amp;$A7,'PASTE 3B'!$A$1:$T$679,'PASTE 3B'!$E$1,0),0)</f>
        <v>0</v>
      </c>
      <c r="N7" s="42">
        <f>IFERROR(VLOOKUP(N$1&amp;"."&amp;$A7,'PASTE 3B'!$A$1:$T$679,'PASTE 3B'!$E$1,0),0)</f>
        <v>0</v>
      </c>
    </row>
    <row r="8" spans="1:14" x14ac:dyDescent="0.25">
      <c r="A8" s="2">
        <v>19</v>
      </c>
      <c r="B8" s="38" t="s">
        <v>73</v>
      </c>
      <c r="C8" s="51">
        <f>IFERROR(VLOOKUP(C$1&amp;"."&amp;$A8,'PASTE 3B'!$A$1:$T$679,'PASTE 3B'!$F$1,0),0)</f>
        <v>214647</v>
      </c>
      <c r="D8" s="51">
        <f>IFERROR(VLOOKUP(D$1&amp;"."&amp;$A8,'PASTE 3B'!$A$1:$T$679,'PASTE 3B'!$F$1,0),0)</f>
        <v>214647</v>
      </c>
      <c r="E8" s="51">
        <f>IFERROR(VLOOKUP(E$1&amp;"."&amp;$A8,'PASTE 3B'!$A$1:$T$679,'PASTE 3B'!$F$1,0),0)</f>
        <v>214647</v>
      </c>
      <c r="F8" s="51">
        <f>IFERROR(VLOOKUP(F$1&amp;"."&amp;$A8,'PASTE 3B'!$A$1:$T$679,'PASTE 3B'!$F$1,0),0)</f>
        <v>214647</v>
      </c>
      <c r="G8" s="51">
        <f>IFERROR(VLOOKUP(G$1&amp;"."&amp;$A8,'PASTE 3B'!$A$1:$T$679,'PASTE 3B'!$F$1,0),0)</f>
        <v>214647</v>
      </c>
      <c r="H8" s="51">
        <f>IFERROR(VLOOKUP(H$1&amp;"."&amp;$A8,'PASTE 3B'!$A$1:$T$679,'PASTE 3B'!$F$1,0),0)</f>
        <v>214647</v>
      </c>
      <c r="I8" s="51">
        <f>IFERROR(VLOOKUP(I$1&amp;"."&amp;$A8,'PASTE 3B'!$A$1:$T$679,'PASTE 3B'!$F$1,0),0)</f>
        <v>214647</v>
      </c>
      <c r="J8" s="51">
        <f>IFERROR(VLOOKUP(J$1&amp;"."&amp;$A8,'PASTE 3B'!$A$1:$T$679,'PASTE 3B'!$F$1,0),0)</f>
        <v>214647</v>
      </c>
      <c r="K8" s="51">
        <f>IFERROR(VLOOKUP(K$1&amp;"."&amp;$A8,'PASTE 3B'!$A$1:$T$679,'PASTE 3B'!$F$1,0),0)</f>
        <v>214647</v>
      </c>
      <c r="L8" s="42">
        <f>IFERROR(VLOOKUP(L$1&amp;"."&amp;$A8,'PASTE 3B'!$A$1:$T$679,'PASTE 3B'!$F$1,0),0)</f>
        <v>0</v>
      </c>
      <c r="M8" s="42">
        <f>IFERROR(VLOOKUP(M$1&amp;"."&amp;$A8,'PASTE 3B'!$A$1:$T$679,'PASTE 3B'!$F$1,0),0)</f>
        <v>0</v>
      </c>
      <c r="N8" s="42">
        <f>IFERROR(VLOOKUP(N$1&amp;"."&amp;$A8,'PASTE 3B'!$A$1:$T$679,'PASTE 3B'!$F$1,0),0)</f>
        <v>0</v>
      </c>
    </row>
    <row r="9" spans="1:14" x14ac:dyDescent="0.25">
      <c r="A9" s="2">
        <v>19</v>
      </c>
      <c r="B9" s="38" t="s">
        <v>74</v>
      </c>
      <c r="C9" s="51">
        <f>IFERROR(VLOOKUP(C$1&amp;"."&amp;$A9,'PASTE 3B'!$A$1:$T$679,'PASTE 3B'!$G$1,0),0)</f>
        <v>214647</v>
      </c>
      <c r="D9" s="51">
        <f>IFERROR(VLOOKUP(D$1&amp;"."&amp;$A9,'PASTE 3B'!$A$1:$T$679,'PASTE 3B'!$G$1,0),0)</f>
        <v>214647</v>
      </c>
      <c r="E9" s="51">
        <f>IFERROR(VLOOKUP(E$1&amp;"."&amp;$A9,'PASTE 3B'!$A$1:$T$679,'PASTE 3B'!$G$1,0),0)</f>
        <v>214647</v>
      </c>
      <c r="F9" s="51">
        <f>IFERROR(VLOOKUP(F$1&amp;"."&amp;$A9,'PASTE 3B'!$A$1:$T$679,'PASTE 3B'!$G$1,0),0)</f>
        <v>214647</v>
      </c>
      <c r="G9" s="51">
        <f>IFERROR(VLOOKUP(G$1&amp;"."&amp;$A9,'PASTE 3B'!$A$1:$T$679,'PASTE 3B'!$G$1,0),0)</f>
        <v>214647</v>
      </c>
      <c r="H9" s="51">
        <f>IFERROR(VLOOKUP(H$1&amp;"."&amp;$A9,'PASTE 3B'!$A$1:$T$679,'PASTE 3B'!$G$1,0),0)</f>
        <v>214647</v>
      </c>
      <c r="I9" s="51">
        <f>IFERROR(VLOOKUP(I$1&amp;"."&amp;$A9,'PASTE 3B'!$A$1:$T$679,'PASTE 3B'!$G$1,0),0)</f>
        <v>214647</v>
      </c>
      <c r="J9" s="51">
        <f>IFERROR(VLOOKUP(J$1&amp;"."&amp;$A9,'PASTE 3B'!$A$1:$T$679,'PASTE 3B'!$G$1,0),0)</f>
        <v>214647</v>
      </c>
      <c r="K9" s="51">
        <f>IFERROR(VLOOKUP(K$1&amp;"."&amp;$A9,'PASTE 3B'!$A$1:$T$679,'PASTE 3B'!$G$1,0),0)</f>
        <v>214647</v>
      </c>
      <c r="L9" s="42">
        <f>IFERROR(VLOOKUP(L$1&amp;"."&amp;$A9,'PASTE 3B'!$A$1:$T$679,'PASTE 3B'!$G$1,0),0)</f>
        <v>0</v>
      </c>
      <c r="M9" s="42">
        <f>IFERROR(VLOOKUP(M$1&amp;"."&amp;$A9,'PASTE 3B'!$A$1:$T$679,'PASTE 3B'!$G$1,0),0)</f>
        <v>0</v>
      </c>
      <c r="N9" s="42">
        <f>IFERROR(VLOOKUP(N$1&amp;"."&amp;$A9,'PASTE 3B'!$A$1:$T$679,'PASTE 3B'!$G$1,0),0)</f>
        <v>0</v>
      </c>
    </row>
    <row r="10" spans="1:14" ht="31.5" x14ac:dyDescent="0.25">
      <c r="B10" s="37" t="s">
        <v>83</v>
      </c>
      <c r="C10" s="51"/>
      <c r="D10" s="51"/>
      <c r="E10" s="51"/>
      <c r="F10" s="51"/>
      <c r="G10" s="51"/>
      <c r="H10" s="51"/>
      <c r="I10" s="51"/>
      <c r="J10" s="51"/>
      <c r="K10" s="51"/>
      <c r="L10" s="43"/>
      <c r="M10" s="43"/>
      <c r="N10" s="43"/>
    </row>
    <row r="11" spans="1:14" x14ac:dyDescent="0.25">
      <c r="A11" s="2">
        <v>20</v>
      </c>
      <c r="B11" s="2" t="s">
        <v>84</v>
      </c>
      <c r="C11" s="51">
        <f>IFERROR(VLOOKUP(C$1&amp;"."&amp;$A11,'PASTE 3B'!$A$1:$T$679,'PASTE 3B'!$J$1,0),0)</f>
        <v>0</v>
      </c>
      <c r="D11" s="51">
        <f>IFERROR(VLOOKUP(D$1&amp;"."&amp;$A11,'PASTE 3B'!$A$1:$T$679,'PASTE 3B'!$J$1,0),0)</f>
        <v>0</v>
      </c>
      <c r="E11" s="51">
        <f>IFERROR(VLOOKUP(E$1&amp;"."&amp;$A11,'PASTE 3B'!$A$1:$T$679,'PASTE 3B'!$J$1,0),0)</f>
        <v>0</v>
      </c>
      <c r="F11" s="51">
        <f>IFERROR(VLOOKUP(F$1&amp;"."&amp;$A11,'PASTE 3B'!$A$1:$T$679,'PASTE 3B'!$J$1,0),0)</f>
        <v>0</v>
      </c>
      <c r="G11" s="51">
        <f>IFERROR(VLOOKUP(G$1&amp;"."&amp;$A11,'PASTE 3B'!$A$1:$T$679,'PASTE 3B'!$J$1,0),0)</f>
        <v>0</v>
      </c>
      <c r="H11" s="51">
        <f>IFERROR(VLOOKUP(H$1&amp;"."&amp;$A11,'PASTE 3B'!$A$1:$T$679,'PASTE 3B'!$J$1,0),0)</f>
        <v>0</v>
      </c>
      <c r="I11" s="51">
        <f>IFERROR(VLOOKUP(I$1&amp;"."&amp;$A11,'PASTE 3B'!$A$1:$T$679,'PASTE 3B'!$J$1,0),0)</f>
        <v>0</v>
      </c>
      <c r="J11" s="51">
        <f>IFERROR(VLOOKUP(J$1&amp;"."&amp;$A11,'PASTE 3B'!$A$1:$T$679,'PASTE 3B'!$J$1,0),0)</f>
        <v>0</v>
      </c>
      <c r="K11" s="51">
        <f>IFERROR(VLOOKUP(K$1&amp;"."&amp;$A11,'PASTE 3B'!$A$1:$T$679,'PASTE 3B'!$J$1,0),0)</f>
        <v>0</v>
      </c>
      <c r="L11" s="42">
        <f>IFERROR(VLOOKUP(L$1&amp;"."&amp;$A11,'PASTE 3B'!$A$1:$T$679,'PASTE 3B'!$J$1,0),0)</f>
        <v>0</v>
      </c>
      <c r="M11" s="42">
        <f>IFERROR(VLOOKUP(M$1&amp;"."&amp;$A11,'PASTE 3B'!$A$1:$T$679,'PASTE 3B'!$J$1,0),0)</f>
        <v>0</v>
      </c>
      <c r="N11" s="42">
        <f>IFERROR(VLOOKUP(N$1&amp;"."&amp;$A11,'PASTE 3B'!$A$1:$T$679,'PASTE 3B'!$J$1,0),0)</f>
        <v>0</v>
      </c>
    </row>
    <row r="12" spans="1:14" x14ac:dyDescent="0.25">
      <c r="A12" s="2">
        <v>20</v>
      </c>
      <c r="B12" s="38" t="s">
        <v>72</v>
      </c>
      <c r="C12" s="51">
        <f>IFERROR(VLOOKUP(C$1&amp;"."&amp;$A12,'PASTE 3B'!$A$1:$T$679,'PASTE 3B'!$K$1,0),0)</f>
        <v>0</v>
      </c>
      <c r="D12" s="51">
        <f>IFERROR(VLOOKUP(D$1&amp;"."&amp;$A12,'PASTE 3B'!$A$1:$T$679,'PASTE 3B'!$K$1,0),0)</f>
        <v>0</v>
      </c>
      <c r="E12" s="51">
        <f>IFERROR(VLOOKUP(E$1&amp;"."&amp;$A12,'PASTE 3B'!$A$1:$T$679,'PASTE 3B'!$K$1,0),0)</f>
        <v>0</v>
      </c>
      <c r="F12" s="51">
        <f>IFERROR(VLOOKUP(F$1&amp;"."&amp;$A12,'PASTE 3B'!$A$1:$T$679,'PASTE 3B'!$K$1,0),0)</f>
        <v>0</v>
      </c>
      <c r="G12" s="51">
        <f>IFERROR(VLOOKUP(G$1&amp;"."&amp;$A12,'PASTE 3B'!$A$1:$T$679,'PASTE 3B'!$K$1,0),0)</f>
        <v>0</v>
      </c>
      <c r="H12" s="51">
        <f>IFERROR(VLOOKUP(H$1&amp;"."&amp;$A12,'PASTE 3B'!$A$1:$T$679,'PASTE 3B'!$K$1,0),0)</f>
        <v>0</v>
      </c>
      <c r="I12" s="51">
        <f>IFERROR(VLOOKUP(I$1&amp;"."&amp;$A12,'PASTE 3B'!$A$1:$T$679,'PASTE 3B'!$K$1,0),0)</f>
        <v>0</v>
      </c>
      <c r="J12" s="51">
        <f>IFERROR(VLOOKUP(J$1&amp;"."&amp;$A12,'PASTE 3B'!$A$1:$T$679,'PASTE 3B'!$K$1,0),0)</f>
        <v>0</v>
      </c>
      <c r="K12" s="51">
        <f>IFERROR(VLOOKUP(K$1&amp;"."&amp;$A12,'PASTE 3B'!$A$1:$T$679,'PASTE 3B'!$K$1,0),0)</f>
        <v>0</v>
      </c>
      <c r="L12" s="42">
        <f>IFERROR(VLOOKUP(L$1&amp;"."&amp;$A12,'PASTE 3B'!$A$1:$T$679,'PASTE 3B'!$K$1,0),0)</f>
        <v>0</v>
      </c>
      <c r="M12" s="42">
        <f>IFERROR(VLOOKUP(M$1&amp;"."&amp;$A12,'PASTE 3B'!$A$1:$T$679,'PASTE 3B'!$K$1,0),0)</f>
        <v>0</v>
      </c>
      <c r="N12" s="42">
        <f>IFERROR(VLOOKUP(N$1&amp;"."&amp;$A12,'PASTE 3B'!$A$1:$T$679,'PASTE 3B'!$K$1,0),0)</f>
        <v>0</v>
      </c>
    </row>
    <row r="13" spans="1:14" ht="31.5" x14ac:dyDescent="0.25">
      <c r="B13" s="37" t="s">
        <v>85</v>
      </c>
      <c r="C13" s="51"/>
      <c r="D13" s="51"/>
      <c r="E13" s="51"/>
      <c r="F13" s="51"/>
      <c r="G13" s="51"/>
      <c r="H13" s="51"/>
      <c r="I13" s="51"/>
      <c r="J13" s="51"/>
      <c r="K13" s="51"/>
      <c r="L13" s="43"/>
      <c r="M13" s="43"/>
      <c r="N13" s="43"/>
    </row>
    <row r="14" spans="1:14" x14ac:dyDescent="0.25">
      <c r="A14" s="2">
        <v>21</v>
      </c>
      <c r="B14" s="2" t="s">
        <v>84</v>
      </c>
      <c r="C14" s="51">
        <f>IFERROR(VLOOKUP(C$1&amp;"."&amp;$A14,'PASTE 3B'!$A$1:$T$679,'PASTE 3B'!$K$1,0),0)</f>
        <v>0</v>
      </c>
      <c r="D14" s="51">
        <f>IFERROR(VLOOKUP(D$1&amp;"."&amp;$A14,'PASTE 3B'!$A$1:$T$679,'PASTE 3B'!$K$1,0),0)</f>
        <v>0</v>
      </c>
      <c r="E14" s="51">
        <f>IFERROR(VLOOKUP(E$1&amp;"."&amp;$A14,'PASTE 3B'!$A$1:$T$679,'PASTE 3B'!$K$1,0),0)</f>
        <v>0</v>
      </c>
      <c r="F14" s="51">
        <f>IFERROR(VLOOKUP(F$1&amp;"."&amp;$A14,'PASTE 3B'!$A$1:$T$679,'PASTE 3B'!$K$1,0),0)</f>
        <v>0</v>
      </c>
      <c r="G14" s="51">
        <f>IFERROR(VLOOKUP(G$1&amp;"."&amp;$A14,'PASTE 3B'!$A$1:$T$679,'PASTE 3B'!$K$1,0),0)</f>
        <v>0</v>
      </c>
      <c r="H14" s="51">
        <f>IFERROR(VLOOKUP(H$1&amp;"."&amp;$A14,'PASTE 3B'!$A$1:$T$679,'PASTE 3B'!$K$1,0),0)</f>
        <v>0</v>
      </c>
      <c r="I14" s="51">
        <f>IFERROR(VLOOKUP(I$1&amp;"."&amp;$A14,'PASTE 3B'!$A$1:$T$679,'PASTE 3B'!$K$1,0),0)</f>
        <v>0</v>
      </c>
      <c r="J14" s="51">
        <f>IFERROR(VLOOKUP(J$1&amp;"."&amp;$A14,'PASTE 3B'!$A$1:$T$679,'PASTE 3B'!$K$1,0),0)</f>
        <v>0</v>
      </c>
      <c r="K14" s="51">
        <f>IFERROR(VLOOKUP(K$1&amp;"."&amp;$A14,'PASTE 3B'!$A$1:$T$679,'PASTE 3B'!$K$1,0),0)</f>
        <v>0</v>
      </c>
      <c r="L14" s="42">
        <f>IFERROR(VLOOKUP(L$1&amp;"."&amp;$A14,'PASTE 3B'!$A$1:$T$679,'PASTE 3B'!$K$1,0),0)</f>
        <v>0</v>
      </c>
      <c r="M14" s="42">
        <f>IFERROR(VLOOKUP(M$1&amp;"."&amp;$A14,'PASTE 3B'!$A$1:$T$679,'PASTE 3B'!$K$1,0),0)</f>
        <v>0</v>
      </c>
      <c r="N14" s="42">
        <f>IFERROR(VLOOKUP(N$1&amp;"."&amp;$A14,'PASTE 3B'!$A$1:$T$679,'PASTE 3B'!$K$1,0),0)</f>
        <v>0</v>
      </c>
    </row>
    <row r="15" spans="1:14" ht="31.5" x14ac:dyDescent="0.25">
      <c r="B15" s="37" t="s">
        <v>86</v>
      </c>
      <c r="C15" s="51"/>
      <c r="D15" s="51"/>
      <c r="E15" s="51"/>
      <c r="F15" s="51"/>
      <c r="G15" s="51"/>
      <c r="H15" s="51"/>
      <c r="I15" s="51"/>
      <c r="J15" s="51"/>
      <c r="K15" s="51"/>
      <c r="L15" s="43"/>
      <c r="M15" s="43"/>
      <c r="N15" s="43"/>
    </row>
    <row r="16" spans="1:14" x14ac:dyDescent="0.25">
      <c r="A16" s="2">
        <v>22</v>
      </c>
      <c r="B16" s="2" t="s">
        <v>84</v>
      </c>
      <c r="C16" s="51">
        <f>IFERROR(VLOOKUP(C$1&amp;"."&amp;$A16,'PASTE 3B'!$A$1:$T$679,'PASTE 3B'!$K$1,0),0)</f>
        <v>0</v>
      </c>
      <c r="D16" s="51">
        <f>IFERROR(VLOOKUP(D$1&amp;"."&amp;$A16,'PASTE 3B'!$A$1:$T$679,'PASTE 3B'!$K$1,0),0)</f>
        <v>0</v>
      </c>
      <c r="E16" s="51">
        <f>IFERROR(VLOOKUP(E$1&amp;"."&amp;$A16,'PASTE 3B'!$A$1:$T$679,'PASTE 3B'!$K$1,0),0)</f>
        <v>0</v>
      </c>
      <c r="F16" s="51">
        <f>IFERROR(VLOOKUP(F$1&amp;"."&amp;$A16,'PASTE 3B'!$A$1:$T$679,'PASTE 3B'!$K$1,0),0)</f>
        <v>0</v>
      </c>
      <c r="G16" s="51">
        <f>IFERROR(VLOOKUP(G$1&amp;"."&amp;$A16,'PASTE 3B'!$A$1:$T$679,'PASTE 3B'!$K$1,0),0)</f>
        <v>0</v>
      </c>
      <c r="H16" s="51">
        <f>IFERROR(VLOOKUP(H$1&amp;"."&amp;$A16,'PASTE 3B'!$A$1:$T$679,'PASTE 3B'!$K$1,0),0)</f>
        <v>0</v>
      </c>
      <c r="I16" s="51">
        <f>IFERROR(VLOOKUP(I$1&amp;"."&amp;$A16,'PASTE 3B'!$A$1:$T$679,'PASTE 3B'!$K$1,0),0)</f>
        <v>0</v>
      </c>
      <c r="J16" s="51">
        <f>IFERROR(VLOOKUP(J$1&amp;"."&amp;$A16,'PASTE 3B'!$A$1:$T$679,'PASTE 3B'!$K$1,0),0)</f>
        <v>0</v>
      </c>
      <c r="K16" s="51">
        <f>IFERROR(VLOOKUP(K$1&amp;"."&amp;$A16,'PASTE 3B'!$A$1:$T$679,'PASTE 3B'!$K$1,0),0)</f>
        <v>0</v>
      </c>
      <c r="L16" s="42">
        <f>IFERROR(VLOOKUP(L$1&amp;"."&amp;$A16,'PASTE 3B'!$A$1:$T$679,'PASTE 3B'!$K$1,0),0)</f>
        <v>0</v>
      </c>
      <c r="M16" s="42">
        <f>IFERROR(VLOOKUP(M$1&amp;"."&amp;$A16,'PASTE 3B'!$A$1:$T$679,'PASTE 3B'!$K$1,0),0)</f>
        <v>0</v>
      </c>
      <c r="N16" s="42">
        <f>IFERROR(VLOOKUP(N$1&amp;"."&amp;$A16,'PASTE 3B'!$A$1:$T$679,'PASTE 3B'!$K$1,0),0)</f>
        <v>0</v>
      </c>
    </row>
    <row r="17" spans="1:14" x14ac:dyDescent="0.25">
      <c r="A17" s="2">
        <v>22</v>
      </c>
      <c r="B17" s="2" t="s">
        <v>72</v>
      </c>
      <c r="C17" s="51">
        <f>IFERROR(VLOOKUP(C$1&amp;"."&amp;$A17,'PASTE 3B'!$A$1:$T$679,'PASTE 3B'!$L$1,0),0)</f>
        <v>0</v>
      </c>
      <c r="D17" s="51">
        <f>IFERROR(VLOOKUP(D$1&amp;"."&amp;$A17,'PASTE 3B'!$A$1:$T$679,'PASTE 3B'!$L$1,0),0)</f>
        <v>0</v>
      </c>
      <c r="E17" s="51">
        <f>IFERROR(VLOOKUP(E$1&amp;"."&amp;$A17,'PASTE 3B'!$A$1:$T$679,'PASTE 3B'!$L$1,0),0)</f>
        <v>0</v>
      </c>
      <c r="F17" s="51">
        <f>IFERROR(VLOOKUP(F$1&amp;"."&amp;$A17,'PASTE 3B'!$A$1:$T$679,'PASTE 3B'!$L$1,0),0)</f>
        <v>0</v>
      </c>
      <c r="G17" s="51">
        <f>IFERROR(VLOOKUP(G$1&amp;"."&amp;$A17,'PASTE 3B'!$A$1:$T$679,'PASTE 3B'!$L$1,0),0)</f>
        <v>0</v>
      </c>
      <c r="H17" s="51">
        <f>IFERROR(VLOOKUP(H$1&amp;"."&amp;$A17,'PASTE 3B'!$A$1:$T$679,'PASTE 3B'!$L$1,0),0)</f>
        <v>0</v>
      </c>
      <c r="I17" s="51">
        <f>IFERROR(VLOOKUP(I$1&amp;"."&amp;$A17,'PASTE 3B'!$A$1:$T$679,'PASTE 3B'!$L$1,0),0)</f>
        <v>0</v>
      </c>
      <c r="J17" s="51">
        <f>IFERROR(VLOOKUP(J$1&amp;"."&amp;$A17,'PASTE 3B'!$A$1:$T$679,'PASTE 3B'!$L$1,0),0)</f>
        <v>0</v>
      </c>
      <c r="K17" s="51">
        <f>IFERROR(VLOOKUP(K$1&amp;"."&amp;$A17,'PASTE 3B'!$A$1:$T$679,'PASTE 3B'!$L$1,0),0)</f>
        <v>0</v>
      </c>
      <c r="L17" s="42">
        <f>IFERROR(VLOOKUP(L$1&amp;"."&amp;$A17,'PASTE 3B'!$A$1:$T$679,'PASTE 3B'!$L$1,0),0)</f>
        <v>0</v>
      </c>
      <c r="M17" s="42">
        <f>IFERROR(VLOOKUP(M$1&amp;"."&amp;$A17,'PASTE 3B'!$A$1:$T$679,'PASTE 3B'!$L$1,0),0)</f>
        <v>0</v>
      </c>
      <c r="N17" s="42">
        <f>IFERROR(VLOOKUP(N$1&amp;"."&amp;$A17,'PASTE 3B'!$A$1:$T$679,'PASTE 3B'!$L$1,0),0)</f>
        <v>0</v>
      </c>
    </row>
    <row r="18" spans="1:14" x14ac:dyDescent="0.25">
      <c r="A18" s="2">
        <v>22</v>
      </c>
      <c r="B18" s="2" t="s">
        <v>73</v>
      </c>
      <c r="C18" s="51">
        <f>IFERROR(VLOOKUP(C$1&amp;"."&amp;$A18,'PASTE 3B'!$A$1:$T$679,'PASTE 3B'!$M$1,0),0)</f>
        <v>0</v>
      </c>
      <c r="D18" s="51">
        <f>IFERROR(VLOOKUP(D$1&amp;"."&amp;$A18,'PASTE 3B'!$A$1:$T$679,'PASTE 3B'!$M$1,0),0)</f>
        <v>0</v>
      </c>
      <c r="E18" s="51">
        <f>IFERROR(VLOOKUP(E$1&amp;"."&amp;$A18,'PASTE 3B'!$A$1:$T$679,'PASTE 3B'!$M$1,0),0)</f>
        <v>0</v>
      </c>
      <c r="F18" s="51">
        <f>IFERROR(VLOOKUP(F$1&amp;"."&amp;$A18,'PASTE 3B'!$A$1:$T$679,'PASTE 3B'!$M$1,0),0)</f>
        <v>0</v>
      </c>
      <c r="G18" s="51">
        <f>IFERROR(VLOOKUP(G$1&amp;"."&amp;$A18,'PASTE 3B'!$A$1:$T$679,'PASTE 3B'!$M$1,0),0)</f>
        <v>0</v>
      </c>
      <c r="H18" s="51">
        <f>IFERROR(VLOOKUP(H$1&amp;"."&amp;$A18,'PASTE 3B'!$A$1:$T$679,'PASTE 3B'!$M$1,0),0)</f>
        <v>0</v>
      </c>
      <c r="I18" s="51">
        <f>IFERROR(VLOOKUP(I$1&amp;"."&amp;$A18,'PASTE 3B'!$A$1:$T$679,'PASTE 3B'!$M$1,0),0)</f>
        <v>0</v>
      </c>
      <c r="J18" s="51">
        <f>IFERROR(VLOOKUP(J$1&amp;"."&amp;$A18,'PASTE 3B'!$A$1:$T$679,'PASTE 3B'!$M$1,0),0)</f>
        <v>0</v>
      </c>
      <c r="K18" s="51">
        <f>IFERROR(VLOOKUP(K$1&amp;"."&amp;$A18,'PASTE 3B'!$A$1:$T$679,'PASTE 3B'!$M$1,0),0)</f>
        <v>0</v>
      </c>
      <c r="L18" s="42">
        <f>IFERROR(VLOOKUP(L$1&amp;"."&amp;$A18,'PASTE 3B'!$A$1:$T$679,'PASTE 3B'!$M$1,0),0)</f>
        <v>0</v>
      </c>
      <c r="M18" s="42">
        <f>IFERROR(VLOOKUP(M$1&amp;"."&amp;$A18,'PASTE 3B'!$A$1:$T$679,'PASTE 3B'!$M$1,0),0)</f>
        <v>0</v>
      </c>
      <c r="N18" s="42">
        <f>IFERROR(VLOOKUP(N$1&amp;"."&amp;$A18,'PASTE 3B'!$A$1:$T$679,'PASTE 3B'!$M$1,0),0)</f>
        <v>0</v>
      </c>
    </row>
    <row r="19" spans="1:14" x14ac:dyDescent="0.25">
      <c r="A19" s="2">
        <v>22</v>
      </c>
      <c r="B19" s="2" t="s">
        <v>74</v>
      </c>
      <c r="C19" s="51">
        <f>IFERROR(VLOOKUP(C$1&amp;"."&amp;$A19,'PASTE 3B'!$A$1:$T$679,'PASTE 3B'!$N$1,0),0)</f>
        <v>0</v>
      </c>
      <c r="D19" s="51">
        <f>IFERROR(VLOOKUP(D$1&amp;"."&amp;$A19,'PASTE 3B'!$A$1:$T$679,'PASTE 3B'!$N$1,0),0)</f>
        <v>0</v>
      </c>
      <c r="E19" s="51">
        <f>IFERROR(VLOOKUP(E$1&amp;"."&amp;$A19,'PASTE 3B'!$A$1:$T$679,'PASTE 3B'!$N$1,0),0)</f>
        <v>0</v>
      </c>
      <c r="F19" s="51">
        <f>IFERROR(VLOOKUP(F$1&amp;"."&amp;$A19,'PASTE 3B'!$A$1:$T$679,'PASTE 3B'!$N$1,0),0)</f>
        <v>0</v>
      </c>
      <c r="G19" s="51">
        <f>IFERROR(VLOOKUP(G$1&amp;"."&amp;$A19,'PASTE 3B'!$A$1:$T$679,'PASTE 3B'!$N$1,0),0)</f>
        <v>0</v>
      </c>
      <c r="H19" s="51">
        <f>IFERROR(VLOOKUP(H$1&amp;"."&amp;$A19,'PASTE 3B'!$A$1:$T$679,'PASTE 3B'!$N$1,0),0)</f>
        <v>0</v>
      </c>
      <c r="I19" s="51">
        <f>IFERROR(VLOOKUP(I$1&amp;"."&amp;$A19,'PASTE 3B'!$A$1:$T$679,'PASTE 3B'!$N$1,0),0)</f>
        <v>0</v>
      </c>
      <c r="J19" s="51">
        <f>IFERROR(VLOOKUP(J$1&amp;"."&amp;$A19,'PASTE 3B'!$A$1:$T$679,'PASTE 3B'!$N$1,0),0)</f>
        <v>0</v>
      </c>
      <c r="K19" s="51">
        <f>IFERROR(VLOOKUP(K$1&amp;"."&amp;$A19,'PASTE 3B'!$A$1:$T$679,'PASTE 3B'!$N$1,0),0)</f>
        <v>0</v>
      </c>
      <c r="L19" s="42">
        <f>IFERROR(VLOOKUP(L$1&amp;"."&amp;$A19,'PASTE 3B'!$A$1:$T$679,'PASTE 3B'!$N$1,0),0)</f>
        <v>0</v>
      </c>
      <c r="M19" s="42">
        <f>IFERROR(VLOOKUP(M$1&amp;"."&amp;$A19,'PASTE 3B'!$A$1:$T$679,'PASTE 3B'!$N$1,0),0)</f>
        <v>0</v>
      </c>
      <c r="N19" s="42">
        <f>IFERROR(VLOOKUP(N$1&amp;"."&amp;$A19,'PASTE 3B'!$A$1:$T$679,'PASTE 3B'!$N$1,0),0)</f>
        <v>0</v>
      </c>
    </row>
    <row r="20" spans="1:14" x14ac:dyDescent="0.25">
      <c r="B20" s="7" t="s">
        <v>87</v>
      </c>
      <c r="C20" s="51"/>
      <c r="D20" s="51"/>
      <c r="E20" s="51"/>
      <c r="F20" s="51"/>
      <c r="G20" s="51"/>
      <c r="H20" s="51"/>
      <c r="I20" s="51"/>
      <c r="J20" s="51"/>
      <c r="K20" s="51"/>
      <c r="L20" s="43"/>
      <c r="M20" s="43"/>
      <c r="N20" s="43"/>
    </row>
    <row r="21" spans="1:14" x14ac:dyDescent="0.25">
      <c r="A21" s="2">
        <v>23</v>
      </c>
      <c r="B21" s="2" t="s">
        <v>84</v>
      </c>
      <c r="C21" s="51">
        <f>IFERROR(VLOOKUP(C$1&amp;"."&amp;$A21,'PASTE 3B'!$A$1:$T$679,'PASTE 3B'!$H$1,0),0)</f>
        <v>0</v>
      </c>
      <c r="D21" s="51">
        <f>IFERROR(VLOOKUP(D$1&amp;"."&amp;$A21,'PASTE 3B'!$A$1:$T$679,'PASTE 3B'!$H$1,0),0)</f>
        <v>0</v>
      </c>
      <c r="E21" s="51">
        <f>IFERROR(VLOOKUP(E$1&amp;"."&amp;$A21,'PASTE 3B'!$A$1:$T$679,'PASTE 3B'!$H$1,0),0)</f>
        <v>0</v>
      </c>
      <c r="F21" s="51">
        <f>IFERROR(VLOOKUP(F$1&amp;"."&amp;$A21,'PASTE 3B'!$A$1:$T$679,'PASTE 3B'!$H$1,0),0)</f>
        <v>0</v>
      </c>
      <c r="G21" s="51">
        <f>IFERROR(VLOOKUP(G$1&amp;"."&amp;$A21,'PASTE 3B'!$A$1:$T$679,'PASTE 3B'!$H$1,0),0)</f>
        <v>0</v>
      </c>
      <c r="H21" s="51">
        <f>IFERROR(VLOOKUP(H$1&amp;"."&amp;$A21,'PASTE 3B'!$A$1:$T$679,'PASTE 3B'!$H$1,0),0)</f>
        <v>0</v>
      </c>
      <c r="I21" s="51">
        <f>IFERROR(VLOOKUP(I$1&amp;"."&amp;$A21,'PASTE 3B'!$A$1:$T$679,'PASTE 3B'!$H$1,0),0)</f>
        <v>0</v>
      </c>
      <c r="J21" s="51">
        <f>IFERROR(VLOOKUP(J$1&amp;"."&amp;$A21,'PASTE 3B'!$A$1:$T$679,'PASTE 3B'!$H$1,0),0)</f>
        <v>0</v>
      </c>
      <c r="K21" s="51">
        <f>IFERROR(VLOOKUP(K$1&amp;"."&amp;$A21,'PASTE 3B'!$A$1:$T$679,'PASTE 3B'!$H$1,0),0)</f>
        <v>0</v>
      </c>
      <c r="L21" s="42">
        <f>IFERROR(VLOOKUP(L$1&amp;"."&amp;$A21,'PASTE 3B'!$A$1:$T$679,'PASTE 3B'!$H$1,0),0)</f>
        <v>0</v>
      </c>
      <c r="M21" s="42">
        <f>IFERROR(VLOOKUP(M$1&amp;"."&amp;$A21,'PASTE 3B'!$A$1:$T$679,'PASTE 3B'!$H$1,0),0)</f>
        <v>0</v>
      </c>
      <c r="N21" s="42">
        <f>IFERROR(VLOOKUP(N$1&amp;"."&amp;$A21,'PASTE 3B'!$A$1:$T$679,'PASTE 3B'!$H$1,0),0)</f>
        <v>0</v>
      </c>
    </row>
    <row r="22" spans="1:14" x14ac:dyDescent="0.25">
      <c r="B22" s="7" t="s">
        <v>88</v>
      </c>
      <c r="C22" s="51"/>
      <c r="D22" s="51"/>
      <c r="E22" s="51"/>
      <c r="F22" s="51"/>
      <c r="G22" s="51"/>
      <c r="H22" s="51"/>
      <c r="I22" s="51"/>
      <c r="J22" s="51"/>
      <c r="K22" s="51"/>
      <c r="L22" s="43"/>
      <c r="M22" s="43"/>
      <c r="N22" s="43"/>
    </row>
    <row r="23" spans="1:14" x14ac:dyDescent="0.25">
      <c r="A23" s="2">
        <v>31</v>
      </c>
      <c r="B23" s="2" t="s">
        <v>72</v>
      </c>
      <c r="C23" s="51">
        <f>IFERROR(VLOOKUP(C$1&amp;"."&amp;$A23,'PASTE 3B'!$A$1:$T$679,'PASTE 3B'!$G$1,0),0)</f>
        <v>178</v>
      </c>
      <c r="D23" s="51">
        <f>IFERROR(VLOOKUP(D$1&amp;"."&amp;$A23,'PASTE 3B'!$A$1:$T$679,'PASTE 3B'!$G$1,0),0)</f>
        <v>178</v>
      </c>
      <c r="E23" s="51">
        <f>IFERROR(VLOOKUP(E$1&amp;"."&amp;$A23,'PASTE 3B'!$A$1:$T$679,'PASTE 3B'!$G$1,0),0)</f>
        <v>178</v>
      </c>
      <c r="F23" s="51">
        <f>IFERROR(VLOOKUP(F$1&amp;"."&amp;$A23,'PASTE 3B'!$A$1:$T$679,'PASTE 3B'!$G$1,0),0)</f>
        <v>178</v>
      </c>
      <c r="G23" s="51">
        <f>IFERROR(VLOOKUP(G$1&amp;"."&amp;$A23,'PASTE 3B'!$A$1:$T$679,'PASTE 3B'!$G$1,0),0)</f>
        <v>178</v>
      </c>
      <c r="H23" s="51">
        <f>IFERROR(VLOOKUP(H$1&amp;"."&amp;$A23,'PASTE 3B'!$A$1:$T$679,'PASTE 3B'!$G$1,0),0)</f>
        <v>178</v>
      </c>
      <c r="I23" s="51">
        <f>IFERROR(VLOOKUP(I$1&amp;"."&amp;$A23,'PASTE 3B'!$A$1:$T$679,'PASTE 3B'!$G$1,0),0)</f>
        <v>178</v>
      </c>
      <c r="J23" s="51">
        <f>IFERROR(VLOOKUP(J$1&amp;"."&amp;$A23,'PASTE 3B'!$A$1:$T$679,'PASTE 3B'!$G$1,0),0)</f>
        <v>178</v>
      </c>
      <c r="K23" s="51">
        <f>IFERROR(VLOOKUP(K$1&amp;"."&amp;$A23,'PASTE 3B'!$A$1:$T$679,'PASTE 3B'!$G$1,0),0)</f>
        <v>178</v>
      </c>
      <c r="L23" s="42">
        <f>IFERROR(VLOOKUP(L$1&amp;"."&amp;$A23,'PASTE 3B'!$A$1:$T$679,'PASTE 3B'!$G$1,0),0)</f>
        <v>0</v>
      </c>
      <c r="M23" s="42">
        <f>IFERROR(VLOOKUP(M$1&amp;"."&amp;$A23,'PASTE 3B'!$A$1:$T$679,'PASTE 3B'!$G$1,0),0)</f>
        <v>0</v>
      </c>
      <c r="N23" s="42">
        <f>IFERROR(VLOOKUP(N$1&amp;"."&amp;$A23,'PASTE 3B'!$A$1:$T$679,'PASTE 3B'!$G$1,0),0)</f>
        <v>0</v>
      </c>
    </row>
    <row r="24" spans="1:14" x14ac:dyDescent="0.25">
      <c r="A24" s="2">
        <v>31</v>
      </c>
      <c r="B24" s="2" t="s">
        <v>73</v>
      </c>
      <c r="C24" s="51">
        <f>IFERROR(VLOOKUP(C$1&amp;"."&amp;$A24,'PASTE 3B'!$A$1:$T$679,'PASTE 3B'!$H$1,0),0)</f>
        <v>299645</v>
      </c>
      <c r="D24" s="51">
        <f>IFERROR(VLOOKUP(D$1&amp;"."&amp;$A24,'PASTE 3B'!$A$1:$T$679,'PASTE 3B'!$H$1,0),0)</f>
        <v>299645</v>
      </c>
      <c r="E24" s="51">
        <f>IFERROR(VLOOKUP(E$1&amp;"."&amp;$A24,'PASTE 3B'!$A$1:$T$679,'PASTE 3B'!$H$1,0),0)</f>
        <v>299645</v>
      </c>
      <c r="F24" s="51">
        <f>IFERROR(VLOOKUP(F$1&amp;"."&amp;$A24,'PASTE 3B'!$A$1:$T$679,'PASTE 3B'!$H$1,0),0)</f>
        <v>299645</v>
      </c>
      <c r="G24" s="51">
        <f>IFERROR(VLOOKUP(G$1&amp;"."&amp;$A24,'PASTE 3B'!$A$1:$T$679,'PASTE 3B'!$H$1,0),0)</f>
        <v>299645</v>
      </c>
      <c r="H24" s="51">
        <f>IFERROR(VLOOKUP(H$1&amp;"."&amp;$A24,'PASTE 3B'!$A$1:$T$679,'PASTE 3B'!$H$1,0),0)</f>
        <v>299645</v>
      </c>
      <c r="I24" s="51">
        <f>IFERROR(VLOOKUP(I$1&amp;"."&amp;$A24,'PASTE 3B'!$A$1:$T$679,'PASTE 3B'!$H$1,0),0)</f>
        <v>299645</v>
      </c>
      <c r="J24" s="51">
        <f>IFERROR(VLOOKUP(J$1&amp;"."&amp;$A24,'PASTE 3B'!$A$1:$T$679,'PASTE 3B'!$H$1,0),0)</f>
        <v>299645</v>
      </c>
      <c r="K24" s="51">
        <f>IFERROR(VLOOKUP(K$1&amp;"."&amp;$A24,'PASTE 3B'!$A$1:$T$679,'PASTE 3B'!$H$1,0),0)</f>
        <v>299645</v>
      </c>
      <c r="L24" s="42">
        <f>IFERROR(VLOOKUP(L$1&amp;"."&amp;$A24,'PASTE 3B'!$A$1:$T$679,'PASTE 3B'!$H$1,0),0)</f>
        <v>0</v>
      </c>
      <c r="M24" s="42">
        <f>IFERROR(VLOOKUP(M$1&amp;"."&amp;$A24,'PASTE 3B'!$A$1:$T$679,'PASTE 3B'!$H$1,0),0)</f>
        <v>0</v>
      </c>
      <c r="N24" s="42">
        <f>IFERROR(VLOOKUP(N$1&amp;"."&amp;$A24,'PASTE 3B'!$A$1:$T$679,'PASTE 3B'!$H$1,0),0)</f>
        <v>0</v>
      </c>
    </row>
    <row r="25" spans="1:14" x14ac:dyDescent="0.25">
      <c r="A25" s="2">
        <v>31</v>
      </c>
      <c r="B25" s="2" t="s">
        <v>74</v>
      </c>
      <c r="C25" s="51">
        <f>IFERROR(VLOOKUP(C$1&amp;"."&amp;$A25,'PASTE 3B'!$A$1:$T$679,'PASTE 3B'!$I$1,0),0)</f>
        <v>299645</v>
      </c>
      <c r="D25" s="51">
        <f>IFERROR(VLOOKUP(D$1&amp;"."&amp;$A25,'PASTE 3B'!$A$1:$T$679,'PASTE 3B'!$I$1,0),0)</f>
        <v>299645</v>
      </c>
      <c r="E25" s="51">
        <f>IFERROR(VLOOKUP(E$1&amp;"."&amp;$A25,'PASTE 3B'!$A$1:$T$679,'PASTE 3B'!$I$1,0),0)</f>
        <v>299645</v>
      </c>
      <c r="F25" s="51">
        <f>IFERROR(VLOOKUP(F$1&amp;"."&amp;$A25,'PASTE 3B'!$A$1:$T$679,'PASTE 3B'!$I$1,0),0)</f>
        <v>299645</v>
      </c>
      <c r="G25" s="51">
        <f>IFERROR(VLOOKUP(G$1&amp;"."&amp;$A25,'PASTE 3B'!$A$1:$T$679,'PASTE 3B'!$I$1,0),0)</f>
        <v>299645</v>
      </c>
      <c r="H25" s="51">
        <f>IFERROR(VLOOKUP(H$1&amp;"."&amp;$A25,'PASTE 3B'!$A$1:$T$679,'PASTE 3B'!$I$1,0),0)</f>
        <v>299645</v>
      </c>
      <c r="I25" s="51">
        <f>IFERROR(VLOOKUP(I$1&amp;"."&amp;$A25,'PASTE 3B'!$A$1:$T$679,'PASTE 3B'!$I$1,0),0)</f>
        <v>299645</v>
      </c>
      <c r="J25" s="51">
        <f>IFERROR(VLOOKUP(J$1&amp;"."&amp;$A25,'PASTE 3B'!$A$1:$T$679,'PASTE 3B'!$I$1,0),0)</f>
        <v>299645</v>
      </c>
      <c r="K25" s="51">
        <f>IFERROR(VLOOKUP(K$1&amp;"."&amp;$A25,'PASTE 3B'!$A$1:$T$679,'PASTE 3B'!$I$1,0),0)</f>
        <v>299645</v>
      </c>
      <c r="L25" s="42">
        <f>IFERROR(VLOOKUP(L$1&amp;"."&amp;$A25,'PASTE 3B'!$A$1:$T$679,'PASTE 3B'!$I$1,0),0)</f>
        <v>0</v>
      </c>
      <c r="M25" s="42">
        <f>IFERROR(VLOOKUP(M$1&amp;"."&amp;$A25,'PASTE 3B'!$A$1:$T$679,'PASTE 3B'!$I$1,0),0)</f>
        <v>0</v>
      </c>
      <c r="N25" s="42">
        <f>IFERROR(VLOOKUP(N$1&amp;"."&amp;$A25,'PASTE 3B'!$A$1:$T$679,'PASTE 3B'!$I$1,0),0)</f>
        <v>0</v>
      </c>
    </row>
    <row r="26" spans="1:14" x14ac:dyDescent="0.25">
      <c r="B26" s="7" t="s">
        <v>89</v>
      </c>
      <c r="C26" s="51"/>
      <c r="D26" s="51"/>
      <c r="E26" s="51"/>
      <c r="F26" s="51"/>
      <c r="G26" s="51"/>
      <c r="H26" s="51"/>
      <c r="I26" s="51"/>
      <c r="J26" s="51"/>
      <c r="K26" s="51"/>
      <c r="L26" s="42"/>
      <c r="M26" s="42"/>
      <c r="N26" s="42"/>
    </row>
    <row r="27" spans="1:14" x14ac:dyDescent="0.25">
      <c r="A27" s="2">
        <v>32</v>
      </c>
      <c r="B27" s="2" t="s">
        <v>72</v>
      </c>
      <c r="C27" s="51">
        <f>IFERROR(VLOOKUP(C$1&amp;"."&amp;$A27,'PASTE 3B'!$A$1:$T$679,'PASTE 3B'!$G$1,0),0)</f>
        <v>0</v>
      </c>
      <c r="D27" s="51">
        <f>IFERROR(VLOOKUP(D$1&amp;"."&amp;$A27,'PASTE 3B'!$A$1:$T$679,'PASTE 3B'!$G$1,0),0)</f>
        <v>0</v>
      </c>
      <c r="E27" s="51">
        <f>IFERROR(VLOOKUP(E$1&amp;"."&amp;$A27,'PASTE 3B'!$A$1:$T$679,'PASTE 3B'!$G$1,0),0)</f>
        <v>0</v>
      </c>
      <c r="F27" s="51">
        <f>IFERROR(VLOOKUP(F$1&amp;"."&amp;$A27,'PASTE 3B'!$A$1:$T$679,'PASTE 3B'!$G$1,0),0)</f>
        <v>0</v>
      </c>
      <c r="G27" s="51">
        <f>IFERROR(VLOOKUP(G$1&amp;"."&amp;$A27,'PASTE 3B'!$A$1:$T$679,'PASTE 3B'!$G$1,0),0)</f>
        <v>0</v>
      </c>
      <c r="H27" s="51">
        <f>IFERROR(VLOOKUP(H$1&amp;"."&amp;$A27,'PASTE 3B'!$A$1:$T$679,'PASTE 3B'!$G$1,0),0)</f>
        <v>0</v>
      </c>
      <c r="I27" s="51">
        <f>IFERROR(VLOOKUP(I$1&amp;"."&amp;$A27,'PASTE 3B'!$A$1:$T$679,'PASTE 3B'!$G$1,0),0)</f>
        <v>0</v>
      </c>
      <c r="J27" s="51">
        <f>IFERROR(VLOOKUP(J$1&amp;"."&amp;$A27,'PASTE 3B'!$A$1:$T$679,'PASTE 3B'!$G$1,0),0)</f>
        <v>0</v>
      </c>
      <c r="K27" s="51">
        <f>IFERROR(VLOOKUP(K$1&amp;"."&amp;$A27,'PASTE 3B'!$A$1:$T$679,'PASTE 3B'!$G$1,0),0)</f>
        <v>0</v>
      </c>
      <c r="L27" s="42">
        <f>IFERROR(VLOOKUP(L$1&amp;"."&amp;$A27,'PASTE 3B'!$A$1:$T$679,'PASTE 3B'!$G$1,0),0)</f>
        <v>0</v>
      </c>
      <c r="M27" s="42">
        <f>IFERROR(VLOOKUP(M$1&amp;"."&amp;$A27,'PASTE 3B'!$A$1:$T$679,'PASTE 3B'!$G$1,0),0)</f>
        <v>0</v>
      </c>
      <c r="N27" s="42">
        <f>IFERROR(VLOOKUP(N$1&amp;"."&amp;$A27,'PASTE 3B'!$A$1:$T$679,'PASTE 3B'!$G$1,0),0)</f>
        <v>0</v>
      </c>
    </row>
    <row r="28" spans="1:14" x14ac:dyDescent="0.25">
      <c r="A28" s="2">
        <v>32</v>
      </c>
      <c r="B28" s="2" t="s">
        <v>73</v>
      </c>
      <c r="C28" s="51">
        <f>IFERROR(VLOOKUP(C$1&amp;"."&amp;$A28,'PASTE 3B'!$A$1:$T$679,'PASTE 3B'!$H$1,0),0)</f>
        <v>0</v>
      </c>
      <c r="D28" s="51">
        <f>IFERROR(VLOOKUP(D$1&amp;"."&amp;$A28,'PASTE 3B'!$A$1:$T$679,'PASTE 3B'!$H$1,0),0)</f>
        <v>0</v>
      </c>
      <c r="E28" s="51">
        <f>IFERROR(VLOOKUP(E$1&amp;"."&amp;$A28,'PASTE 3B'!$A$1:$T$679,'PASTE 3B'!$H$1,0),0)</f>
        <v>0</v>
      </c>
      <c r="F28" s="51">
        <f>IFERROR(VLOOKUP(F$1&amp;"."&amp;$A28,'PASTE 3B'!$A$1:$T$679,'PASTE 3B'!$H$1,0),0)</f>
        <v>0</v>
      </c>
      <c r="G28" s="51">
        <f>IFERROR(VLOOKUP(G$1&amp;"."&amp;$A28,'PASTE 3B'!$A$1:$T$679,'PASTE 3B'!$H$1,0),0)</f>
        <v>0</v>
      </c>
      <c r="H28" s="51">
        <f>IFERROR(VLOOKUP(H$1&amp;"."&amp;$A28,'PASTE 3B'!$A$1:$T$679,'PASTE 3B'!$H$1,0),0)</f>
        <v>0</v>
      </c>
      <c r="I28" s="51">
        <f>IFERROR(VLOOKUP(I$1&amp;"."&amp;$A28,'PASTE 3B'!$A$1:$T$679,'PASTE 3B'!$H$1,0),0)</f>
        <v>0</v>
      </c>
      <c r="J28" s="51">
        <f>IFERROR(VLOOKUP(J$1&amp;"."&amp;$A28,'PASTE 3B'!$A$1:$T$679,'PASTE 3B'!$H$1,0),0)</f>
        <v>0</v>
      </c>
      <c r="K28" s="51">
        <f>IFERROR(VLOOKUP(K$1&amp;"."&amp;$A28,'PASTE 3B'!$A$1:$T$679,'PASTE 3B'!$H$1,0),0)</f>
        <v>0</v>
      </c>
      <c r="L28" s="42">
        <f>IFERROR(VLOOKUP(L$1&amp;"."&amp;$A28,'PASTE 3B'!$A$1:$T$679,'PASTE 3B'!$H$1,0),0)</f>
        <v>0</v>
      </c>
      <c r="M28" s="42">
        <f>IFERROR(VLOOKUP(M$1&amp;"."&amp;$A28,'PASTE 3B'!$A$1:$T$679,'PASTE 3B'!$H$1,0),0)</f>
        <v>0</v>
      </c>
      <c r="N28" s="42">
        <f>IFERROR(VLOOKUP(N$1&amp;"."&amp;$A28,'PASTE 3B'!$A$1:$T$679,'PASTE 3B'!$H$1,0),0)</f>
        <v>0</v>
      </c>
    </row>
    <row r="29" spans="1:14" x14ac:dyDescent="0.25">
      <c r="A29" s="2">
        <v>32</v>
      </c>
      <c r="B29" s="2" t="s">
        <v>74</v>
      </c>
      <c r="C29" s="51">
        <f>IFERROR(VLOOKUP(C$1&amp;"."&amp;$A29,'PASTE 3B'!$A$1:$T$679,'PASTE 3B'!$I$1,0),0)</f>
        <v>0</v>
      </c>
      <c r="D29" s="51">
        <f>IFERROR(VLOOKUP(D$1&amp;"."&amp;$A29,'PASTE 3B'!$A$1:$T$679,'PASTE 3B'!$I$1,0),0)</f>
        <v>0</v>
      </c>
      <c r="E29" s="51">
        <f>IFERROR(VLOOKUP(E$1&amp;"."&amp;$A29,'PASTE 3B'!$A$1:$T$679,'PASTE 3B'!$I$1,0),0)</f>
        <v>0</v>
      </c>
      <c r="F29" s="51">
        <f>IFERROR(VLOOKUP(F$1&amp;"."&amp;$A29,'PASTE 3B'!$A$1:$T$679,'PASTE 3B'!$I$1,0),0)</f>
        <v>0</v>
      </c>
      <c r="G29" s="51">
        <f>IFERROR(VLOOKUP(G$1&amp;"."&amp;$A29,'PASTE 3B'!$A$1:$T$679,'PASTE 3B'!$I$1,0),0)</f>
        <v>0</v>
      </c>
      <c r="H29" s="51">
        <f>IFERROR(VLOOKUP(H$1&amp;"."&amp;$A29,'PASTE 3B'!$A$1:$T$679,'PASTE 3B'!$I$1,0),0)</f>
        <v>0</v>
      </c>
      <c r="I29" s="51">
        <f>IFERROR(VLOOKUP(I$1&amp;"."&amp;$A29,'PASTE 3B'!$A$1:$T$679,'PASTE 3B'!$I$1,0),0)</f>
        <v>0</v>
      </c>
      <c r="J29" s="51">
        <f>IFERROR(VLOOKUP(J$1&amp;"."&amp;$A29,'PASTE 3B'!$A$1:$T$679,'PASTE 3B'!$I$1,0),0)</f>
        <v>0</v>
      </c>
      <c r="K29" s="51">
        <f>IFERROR(VLOOKUP(K$1&amp;"."&amp;$A29,'PASTE 3B'!$A$1:$T$679,'PASTE 3B'!$I$1,0),0)</f>
        <v>0</v>
      </c>
      <c r="L29" s="42">
        <f>IFERROR(VLOOKUP(L$1&amp;"."&amp;$A29,'PASTE 3B'!$A$1:$T$679,'PASTE 3B'!$I$1,0),0)</f>
        <v>0</v>
      </c>
      <c r="M29" s="42">
        <f>IFERROR(VLOOKUP(M$1&amp;"."&amp;$A29,'PASTE 3B'!$A$1:$T$679,'PASTE 3B'!$I$1,0),0)</f>
        <v>0</v>
      </c>
      <c r="N29" s="42">
        <f>IFERROR(VLOOKUP(N$1&amp;"."&amp;$A29,'PASTE 3B'!$A$1:$T$679,'PASTE 3B'!$I$1,0),0)</f>
        <v>0</v>
      </c>
    </row>
    <row r="30" spans="1:14" x14ac:dyDescent="0.25">
      <c r="B30" s="7" t="s">
        <v>90</v>
      </c>
      <c r="C30" s="51"/>
      <c r="D30" s="51"/>
      <c r="E30" s="51"/>
      <c r="F30" s="51"/>
      <c r="G30" s="51"/>
      <c r="H30" s="51"/>
      <c r="I30" s="51"/>
      <c r="J30" s="51"/>
      <c r="K30" s="51"/>
      <c r="L30" s="42"/>
      <c r="M30" s="42"/>
      <c r="N30" s="42"/>
    </row>
    <row r="31" spans="1:14" x14ac:dyDescent="0.25">
      <c r="A31" s="2">
        <v>33</v>
      </c>
      <c r="B31" s="2" t="s">
        <v>72</v>
      </c>
      <c r="C31" s="51">
        <f>IF(IFERROR(VLOOKUP(C$1&amp;"."&amp;$A31,'PASTE 3B'!$A$1:$T$679,'PASTE 3B'!$K$1,0),0)=C23-C27,C23-C27,"Check")</f>
        <v>178</v>
      </c>
      <c r="D31" s="51">
        <f>IF(IFERROR(VLOOKUP(D$1&amp;"."&amp;$A31,'PASTE 3B'!$A$1:$T$679,'PASTE 3B'!$K$1,0),0)=D23-D27,D23-D27,"Check")</f>
        <v>178</v>
      </c>
      <c r="E31" s="51">
        <f>IF(IFERROR(VLOOKUP(E$1&amp;"."&amp;$A31,'PASTE 3B'!$A$1:$T$679,'PASTE 3B'!$K$1,0),0)=E23-E27,E23-E27,"Check")</f>
        <v>178</v>
      </c>
      <c r="F31" s="51">
        <f>IF(IFERROR(VLOOKUP(F$1&amp;"."&amp;$A31,'PASTE 3B'!$A$1:$T$679,'PASTE 3B'!$K$1,0),0)=F23-F27,F23-F27,"Check")</f>
        <v>178</v>
      </c>
      <c r="G31" s="51">
        <f>IF(IFERROR(VLOOKUP(G$1&amp;"."&amp;$A31,'PASTE 3B'!$A$1:$T$679,'PASTE 3B'!$K$1,0),0)=G23-G27,G23-G27,"Check")</f>
        <v>178</v>
      </c>
      <c r="H31" s="51">
        <f>IF(IFERROR(VLOOKUP(H$1&amp;"."&amp;$A31,'PASTE 3B'!$A$1:$T$679,'PASTE 3B'!$K$1,0),0)=H23-H27,H23-H27,"Check")</f>
        <v>178</v>
      </c>
      <c r="I31" s="51">
        <f>IF(IFERROR(VLOOKUP(I$1&amp;"."&amp;$A31,'PASTE 3B'!$A$1:$T$679,'PASTE 3B'!$K$1,0),0)=I23-I27,I23-I27,"Check")</f>
        <v>178</v>
      </c>
      <c r="J31" s="51">
        <f>IF(IFERROR(VLOOKUP(J$1&amp;"."&amp;$A31,'PASTE 3B'!$A$1:$T$679,'PASTE 3B'!$K$1,0),0)=J23-J27,J23-J27,"Check")</f>
        <v>178</v>
      </c>
      <c r="K31" s="51">
        <f>IF(IFERROR(VLOOKUP(K$1&amp;"."&amp;$A31,'PASTE 3B'!$A$1:$T$679,'PASTE 3B'!$K$1,0),0)=K23-K27,K23-K27,"Check")</f>
        <v>178</v>
      </c>
      <c r="L31" s="42">
        <f>IF(IFERROR(VLOOKUP(L$1&amp;"."&amp;$A31,'PASTE 3B'!$A$1:$T$679,'PASTE 3B'!$K$1,0),0)=L23-L27,L23-L27,"Check")</f>
        <v>0</v>
      </c>
      <c r="M31" s="42">
        <f>IF(IFERROR(VLOOKUP(M$1&amp;"."&amp;$A31,'PASTE 3B'!$A$1:$T$679,'PASTE 3B'!$K$1,0),0)=M23-M27,M23-M27,"Check")</f>
        <v>0</v>
      </c>
      <c r="N31" s="42">
        <f>IF(IFERROR(VLOOKUP(N$1&amp;"."&amp;$A31,'PASTE 3B'!$A$1:$T$679,'PASTE 3B'!$K$1,0),0)=N23-N27,N23-N27,"Check")</f>
        <v>0</v>
      </c>
    </row>
    <row r="32" spans="1:14" x14ac:dyDescent="0.25">
      <c r="A32" s="2">
        <v>33</v>
      </c>
      <c r="B32" s="2" t="s">
        <v>73</v>
      </c>
      <c r="C32" s="51">
        <f>IF(IFERROR(VLOOKUP(C$1&amp;"."&amp;$A32,'PASTE 3B'!$A$1:$T$679,'PASTE 3B'!$L$1,0),0)=C24-C28,C24-C28,"Check")</f>
        <v>299645</v>
      </c>
      <c r="D32" s="51">
        <f>IF(IFERROR(VLOOKUP(D$1&amp;"."&amp;$A32,'PASTE 3B'!$A$1:$T$679,'PASTE 3B'!$L$1,0),0)=D24-D28,D24-D28,"Check")</f>
        <v>299645</v>
      </c>
      <c r="E32" s="51">
        <f>IF(IFERROR(VLOOKUP(E$1&amp;"."&amp;$A32,'PASTE 3B'!$A$1:$T$679,'PASTE 3B'!$L$1,0),0)=E24-E28,E24-E28,"Check")</f>
        <v>299645</v>
      </c>
      <c r="F32" s="51">
        <f>IF(IFERROR(VLOOKUP(F$1&amp;"."&amp;$A32,'PASTE 3B'!$A$1:$T$679,'PASTE 3B'!$L$1,0),0)=F24-F28,F24-F28,"Check")</f>
        <v>299645</v>
      </c>
      <c r="G32" s="51">
        <f>IF(IFERROR(VLOOKUP(G$1&amp;"."&amp;$A32,'PASTE 3B'!$A$1:$T$679,'PASTE 3B'!$L$1,0),0)=G24-G28,G24-G28,"Check")</f>
        <v>299645</v>
      </c>
      <c r="H32" s="51">
        <f>IF(IFERROR(VLOOKUP(H$1&amp;"."&amp;$A32,'PASTE 3B'!$A$1:$T$679,'PASTE 3B'!$L$1,0),0)=H24-H28,H24-H28,"Check")</f>
        <v>299645</v>
      </c>
      <c r="I32" s="51">
        <f>IF(IFERROR(VLOOKUP(I$1&amp;"."&amp;$A32,'PASTE 3B'!$A$1:$T$679,'PASTE 3B'!$L$1,0),0)=I24-I28,I24-I28,"Check")</f>
        <v>299645</v>
      </c>
      <c r="J32" s="51">
        <f>IF(IFERROR(VLOOKUP(J$1&amp;"."&amp;$A32,'PASTE 3B'!$A$1:$T$679,'PASTE 3B'!$L$1,0),0)=J24-J28,J24-J28,"Check")</f>
        <v>299645</v>
      </c>
      <c r="K32" s="51">
        <f>IF(IFERROR(VLOOKUP(K$1&amp;"."&amp;$A32,'PASTE 3B'!$A$1:$T$679,'PASTE 3B'!$L$1,0),0)=K24-K28,K24-K28,"Check")</f>
        <v>299645</v>
      </c>
      <c r="L32" s="42">
        <f>IF(IFERROR(VLOOKUP(L$1&amp;"."&amp;$A32,'PASTE 3B'!$A$1:$T$679,'PASTE 3B'!$L$1,0),0)=L24-L28,L24-L28,"Check")</f>
        <v>0</v>
      </c>
      <c r="M32" s="42">
        <f>IF(IFERROR(VLOOKUP(M$1&amp;"."&amp;$A32,'PASTE 3B'!$A$1:$T$679,'PASTE 3B'!$L$1,0),0)=M24-M28,M24-M28,"Check")</f>
        <v>0</v>
      </c>
      <c r="N32" s="42">
        <f>IF(IFERROR(VLOOKUP(N$1&amp;"."&amp;$A32,'PASTE 3B'!$A$1:$T$679,'PASTE 3B'!$L$1,0),0)=N24-N28,N24-N28,"Check")</f>
        <v>0</v>
      </c>
    </row>
    <row r="33" spans="1:14" x14ac:dyDescent="0.25">
      <c r="A33" s="2">
        <v>33</v>
      </c>
      <c r="B33" s="2" t="s">
        <v>74</v>
      </c>
      <c r="C33" s="51">
        <f>IF(IFERROR(VLOOKUP(C$1&amp;"."&amp;$A33,'PASTE 3B'!$A$1:$T$679,'PASTE 3B'!$M$1,0),0)=C25-C29,C25-C29,"Check")</f>
        <v>299645</v>
      </c>
      <c r="D33" s="51">
        <f>IF(IFERROR(VLOOKUP(D$1&amp;"."&amp;$A33,'PASTE 3B'!$A$1:$T$679,'PASTE 3B'!$M$1,0),0)=D25-D29,D25-D29,"Check")</f>
        <v>299645</v>
      </c>
      <c r="E33" s="51">
        <f>IF(IFERROR(VLOOKUP(E$1&amp;"."&amp;$A33,'PASTE 3B'!$A$1:$T$679,'PASTE 3B'!$M$1,0),0)=E25-E29,E25-E29,"Check")</f>
        <v>299645</v>
      </c>
      <c r="F33" s="51">
        <f>IF(IFERROR(VLOOKUP(F$1&amp;"."&amp;$A33,'PASTE 3B'!$A$1:$T$679,'PASTE 3B'!$M$1,0),0)=F25-F29,F25-F29,"Check")</f>
        <v>299645</v>
      </c>
      <c r="G33" s="51">
        <f>IF(IFERROR(VLOOKUP(G$1&amp;"."&amp;$A33,'PASTE 3B'!$A$1:$T$679,'PASTE 3B'!$M$1,0),0)=G25-G29,G25-G29,"Check")</f>
        <v>299645</v>
      </c>
      <c r="H33" s="51">
        <f>IF(IFERROR(VLOOKUP(H$1&amp;"."&amp;$A33,'PASTE 3B'!$A$1:$T$679,'PASTE 3B'!$M$1,0),0)=H25-H29,H25-H29,"Check")</f>
        <v>299645</v>
      </c>
      <c r="I33" s="51">
        <f>IF(IFERROR(VLOOKUP(I$1&amp;"."&amp;$A33,'PASTE 3B'!$A$1:$T$679,'PASTE 3B'!$M$1,0),0)=I25-I29,I25-I29,"Check")</f>
        <v>299645</v>
      </c>
      <c r="J33" s="51">
        <f>IF(IFERROR(VLOOKUP(J$1&amp;"."&amp;$A33,'PASTE 3B'!$A$1:$T$679,'PASTE 3B'!$M$1,0),0)=J25-J29,J25-J29,"Check")</f>
        <v>299645</v>
      </c>
      <c r="K33" s="51">
        <f>IF(IFERROR(VLOOKUP(K$1&amp;"."&amp;$A33,'PASTE 3B'!$A$1:$T$679,'PASTE 3B'!$M$1,0),0)=K25-K29,K25-K29,"Check")</f>
        <v>299645</v>
      </c>
      <c r="L33" s="42">
        <f>IF(IFERROR(VLOOKUP(L$1&amp;"."&amp;$A33,'PASTE 3B'!$A$1:$T$679,'PASTE 3B'!$M$1,0),0)=L25-L29,L25-L29,"Check")</f>
        <v>0</v>
      </c>
      <c r="M33" s="42">
        <f>IF(IFERROR(VLOOKUP(M$1&amp;"."&amp;$A33,'PASTE 3B'!$A$1:$T$679,'PASTE 3B'!$M$1,0),0)=M25-M29,M25-M29,"Check")</f>
        <v>0</v>
      </c>
      <c r="N33" s="42">
        <f>IF(IFERROR(VLOOKUP(N$1&amp;"."&amp;$A33,'PASTE 3B'!$A$1:$T$679,'PASTE 3B'!$M$1,0),0)=N25-N29,N25-N29,"Check")</f>
        <v>0</v>
      </c>
    </row>
    <row r="34" spans="1:14" x14ac:dyDescent="0.25">
      <c r="B34" s="7" t="s">
        <v>91</v>
      </c>
      <c r="C34" s="51"/>
      <c r="D34" s="51"/>
      <c r="E34" s="51"/>
      <c r="F34" s="51"/>
      <c r="G34" s="51"/>
      <c r="H34" s="51"/>
      <c r="I34" s="51"/>
      <c r="J34" s="51"/>
      <c r="K34" s="51"/>
      <c r="L34" s="42"/>
      <c r="M34" s="42"/>
      <c r="N34" s="42"/>
    </row>
    <row r="35" spans="1:14" x14ac:dyDescent="0.25">
      <c r="A35" s="2">
        <v>34</v>
      </c>
      <c r="B35" s="2" t="s">
        <v>72</v>
      </c>
      <c r="C35" s="51">
        <f>IFERROR(VLOOKUP(C$1&amp;"."&amp;$A35,'PASTE 3B'!$A$1:$T$679,'PASTE 3B'!$G$1,0),0)</f>
        <v>0</v>
      </c>
      <c r="D35" s="51">
        <f>IFERROR(VLOOKUP(D$1&amp;"."&amp;$A35,'PASTE 3B'!$A$1:$T$679,'PASTE 3B'!$G$1,0),0)</f>
        <v>0</v>
      </c>
      <c r="E35" s="51">
        <f>IFERROR(VLOOKUP(E$1&amp;"."&amp;$A35,'PASTE 3B'!$A$1:$T$679,'PASTE 3B'!$G$1,0),0)</f>
        <v>0</v>
      </c>
      <c r="F35" s="51">
        <f>IFERROR(VLOOKUP(F$1&amp;"."&amp;$A35,'PASTE 3B'!$A$1:$T$679,'PASTE 3B'!$G$1,0),0)</f>
        <v>0</v>
      </c>
      <c r="G35" s="51">
        <f>IFERROR(VLOOKUP(G$1&amp;"."&amp;$A35,'PASTE 3B'!$A$1:$T$679,'PASTE 3B'!$G$1,0),0)</f>
        <v>0</v>
      </c>
      <c r="H35" s="51">
        <f>IFERROR(VLOOKUP(H$1&amp;"."&amp;$A35,'PASTE 3B'!$A$1:$T$679,'PASTE 3B'!$G$1,0),0)</f>
        <v>0</v>
      </c>
      <c r="I35" s="51">
        <f>IFERROR(VLOOKUP(I$1&amp;"."&amp;$A35,'PASTE 3B'!$A$1:$T$679,'PASTE 3B'!$G$1,0),0)</f>
        <v>0</v>
      </c>
      <c r="J35" s="51">
        <f>IFERROR(VLOOKUP(J$1&amp;"."&amp;$A35,'PASTE 3B'!$A$1:$T$679,'PASTE 3B'!$G$1,0),0)</f>
        <v>0</v>
      </c>
      <c r="K35" s="51">
        <f>IFERROR(VLOOKUP(K$1&amp;"."&amp;$A35,'PASTE 3B'!$A$1:$T$679,'PASTE 3B'!$G$1,0),0)</f>
        <v>0</v>
      </c>
      <c r="L35" s="42">
        <f>IFERROR(VLOOKUP(L$1&amp;"."&amp;$A35,'PASTE 3B'!$A$1:$T$679,'PASTE 3B'!$G$1,0),0)</f>
        <v>0</v>
      </c>
      <c r="M35" s="42">
        <f>IFERROR(VLOOKUP(M$1&amp;"."&amp;$A35,'PASTE 3B'!$A$1:$T$679,'PASTE 3B'!$G$1,0),0)</f>
        <v>0</v>
      </c>
      <c r="N35" s="42">
        <f>IFERROR(VLOOKUP(N$1&amp;"."&amp;$A35,'PASTE 3B'!$A$1:$T$679,'PASTE 3B'!$G$1,0),0)</f>
        <v>0</v>
      </c>
    </row>
    <row r="36" spans="1:14" x14ac:dyDescent="0.25">
      <c r="A36" s="2">
        <v>34</v>
      </c>
      <c r="B36" s="2" t="s">
        <v>73</v>
      </c>
      <c r="C36" s="51">
        <f>IFERROR(VLOOKUP(C$1&amp;"."&amp;$A36,'PASTE 3B'!$A$1:$T$679,'PASTE 3B'!$H$1,0),0)</f>
        <v>0</v>
      </c>
      <c r="D36" s="51">
        <f>IFERROR(VLOOKUP(D$1&amp;"."&amp;$A36,'PASTE 3B'!$A$1:$T$679,'PASTE 3B'!$H$1,0),0)</f>
        <v>0</v>
      </c>
      <c r="E36" s="51">
        <f>IFERROR(VLOOKUP(E$1&amp;"."&amp;$A36,'PASTE 3B'!$A$1:$T$679,'PASTE 3B'!$H$1,0),0)</f>
        <v>0</v>
      </c>
      <c r="F36" s="51">
        <f>IFERROR(VLOOKUP(F$1&amp;"."&amp;$A36,'PASTE 3B'!$A$1:$T$679,'PASTE 3B'!$H$1,0),0)</f>
        <v>0</v>
      </c>
      <c r="G36" s="51">
        <f>IFERROR(VLOOKUP(G$1&amp;"."&amp;$A36,'PASTE 3B'!$A$1:$T$679,'PASTE 3B'!$H$1,0),0)</f>
        <v>0</v>
      </c>
      <c r="H36" s="51">
        <f>IFERROR(VLOOKUP(H$1&amp;"."&amp;$A36,'PASTE 3B'!$A$1:$T$679,'PASTE 3B'!$H$1,0),0)</f>
        <v>0</v>
      </c>
      <c r="I36" s="51">
        <f>IFERROR(VLOOKUP(I$1&amp;"."&amp;$A36,'PASTE 3B'!$A$1:$T$679,'PASTE 3B'!$H$1,0),0)</f>
        <v>0</v>
      </c>
      <c r="J36" s="51">
        <f>IFERROR(VLOOKUP(J$1&amp;"."&amp;$A36,'PASTE 3B'!$A$1:$T$679,'PASTE 3B'!$H$1,0),0)</f>
        <v>0</v>
      </c>
      <c r="K36" s="51">
        <f>IFERROR(VLOOKUP(K$1&amp;"."&amp;$A36,'PASTE 3B'!$A$1:$T$679,'PASTE 3B'!$H$1,0),0)</f>
        <v>0</v>
      </c>
      <c r="L36" s="42">
        <f>IFERROR(VLOOKUP(L$1&amp;"."&amp;$A36,'PASTE 3B'!$A$1:$T$679,'PASTE 3B'!$H$1,0),0)</f>
        <v>0</v>
      </c>
      <c r="M36" s="42">
        <f>IFERROR(VLOOKUP(M$1&amp;"."&amp;$A36,'PASTE 3B'!$A$1:$T$679,'PASTE 3B'!$H$1,0),0)</f>
        <v>0</v>
      </c>
      <c r="N36" s="42">
        <f>IFERROR(VLOOKUP(N$1&amp;"."&amp;$A36,'PASTE 3B'!$A$1:$T$679,'PASTE 3B'!$H$1,0),0)</f>
        <v>0</v>
      </c>
    </row>
    <row r="37" spans="1:14" x14ac:dyDescent="0.25">
      <c r="A37" s="2">
        <v>34</v>
      </c>
      <c r="B37" s="2" t="s">
        <v>74</v>
      </c>
      <c r="C37" s="51">
        <f>IFERROR(VLOOKUP(C$1&amp;"."&amp;$A37,'PASTE 3B'!$A$1:$T$679,'PASTE 3B'!$I$1,0),0)</f>
        <v>0</v>
      </c>
      <c r="D37" s="51">
        <f>IFERROR(VLOOKUP(D$1&amp;"."&amp;$A37,'PASTE 3B'!$A$1:$T$679,'PASTE 3B'!$I$1,0),0)</f>
        <v>0</v>
      </c>
      <c r="E37" s="51">
        <f>IFERROR(VLOOKUP(E$1&amp;"."&amp;$A37,'PASTE 3B'!$A$1:$T$679,'PASTE 3B'!$I$1,0),0)</f>
        <v>0</v>
      </c>
      <c r="F37" s="51">
        <f>IFERROR(VLOOKUP(F$1&amp;"."&amp;$A37,'PASTE 3B'!$A$1:$T$679,'PASTE 3B'!$I$1,0),0)</f>
        <v>0</v>
      </c>
      <c r="G37" s="51">
        <f>IFERROR(VLOOKUP(G$1&amp;"."&amp;$A37,'PASTE 3B'!$A$1:$T$679,'PASTE 3B'!$I$1,0),0)</f>
        <v>0</v>
      </c>
      <c r="H37" s="51">
        <f>IFERROR(VLOOKUP(H$1&amp;"."&amp;$A37,'PASTE 3B'!$A$1:$T$679,'PASTE 3B'!$I$1,0),0)</f>
        <v>0</v>
      </c>
      <c r="I37" s="51">
        <f>IFERROR(VLOOKUP(I$1&amp;"."&amp;$A37,'PASTE 3B'!$A$1:$T$679,'PASTE 3B'!$I$1,0),0)</f>
        <v>0</v>
      </c>
      <c r="J37" s="51">
        <f>IFERROR(VLOOKUP(J$1&amp;"."&amp;$A37,'PASTE 3B'!$A$1:$T$679,'PASTE 3B'!$I$1,0),0)</f>
        <v>0</v>
      </c>
      <c r="K37" s="51">
        <f>IFERROR(VLOOKUP(K$1&amp;"."&amp;$A37,'PASTE 3B'!$A$1:$T$679,'PASTE 3B'!$I$1,0),0)</f>
        <v>0</v>
      </c>
      <c r="L37" s="42">
        <f>IFERROR(VLOOKUP(L$1&amp;"."&amp;$A37,'PASTE 3B'!$A$1:$T$679,'PASTE 3B'!$I$1,0),0)</f>
        <v>0</v>
      </c>
      <c r="M37" s="42">
        <f>IFERROR(VLOOKUP(M$1&amp;"."&amp;$A37,'PASTE 3B'!$A$1:$T$679,'PASTE 3B'!$I$1,0),0)</f>
        <v>0</v>
      </c>
      <c r="N37" s="42">
        <f>IFERROR(VLOOKUP(N$1&amp;"."&amp;$A37,'PASTE 3B'!$A$1:$T$679,'PASTE 3B'!$I$1,0),0)</f>
        <v>0</v>
      </c>
    </row>
    <row r="38" spans="1:14" ht="47.25" x14ac:dyDescent="0.25">
      <c r="B38" s="37" t="s">
        <v>92</v>
      </c>
      <c r="C38" s="51"/>
      <c r="D38" s="51"/>
      <c r="E38" s="51"/>
      <c r="F38" s="51"/>
      <c r="G38" s="51"/>
      <c r="H38" s="51"/>
      <c r="I38" s="51"/>
      <c r="J38" s="51"/>
      <c r="K38" s="51"/>
      <c r="L38" s="43"/>
      <c r="M38" s="43"/>
      <c r="N38" s="43"/>
    </row>
    <row r="39" spans="1:14" x14ac:dyDescent="0.25">
      <c r="A39" s="2">
        <v>37</v>
      </c>
      <c r="B39" s="2" t="s">
        <v>93</v>
      </c>
      <c r="C39" s="51">
        <f>IFERROR(VLOOKUP(C$1&amp;"."&amp;$A39,'PASTE 3B'!$A$1:$T$679,'PASTE 3B'!$O$1,0),0)</f>
        <v>0</v>
      </c>
      <c r="D39" s="51">
        <f>IFERROR(VLOOKUP(D$1&amp;"."&amp;$A39,'PASTE 3B'!$A$1:$T$679,'PASTE 3B'!$O$1,0),0)</f>
        <v>0</v>
      </c>
      <c r="E39" s="51">
        <f>IFERROR(VLOOKUP(E$1&amp;"."&amp;$A39,'PASTE 3B'!$A$1:$T$679,'PASTE 3B'!$O$1,0),0)</f>
        <v>0</v>
      </c>
      <c r="F39" s="51">
        <f>IFERROR(VLOOKUP(F$1&amp;"."&amp;$A39,'PASTE 3B'!$A$1:$T$679,'PASTE 3B'!$O$1,0),0)</f>
        <v>0</v>
      </c>
      <c r="G39" s="51">
        <f>IFERROR(VLOOKUP(G$1&amp;"."&amp;$A39,'PASTE 3B'!$A$1:$T$679,'PASTE 3B'!$O$1,0),0)</f>
        <v>0</v>
      </c>
      <c r="H39" s="51">
        <f>IFERROR(VLOOKUP(H$1&amp;"."&amp;$A39,'PASTE 3B'!$A$1:$T$679,'PASTE 3B'!$O$1,0),0)</f>
        <v>0</v>
      </c>
      <c r="I39" s="51">
        <f>IFERROR(VLOOKUP(I$1&amp;"."&amp;$A39,'PASTE 3B'!$A$1:$T$679,'PASTE 3B'!$O$1,0),0)</f>
        <v>0</v>
      </c>
      <c r="J39" s="51">
        <f>IFERROR(VLOOKUP(J$1&amp;"."&amp;$A39,'PASTE 3B'!$A$1:$T$679,'PASTE 3B'!$O$1,0),0)</f>
        <v>0</v>
      </c>
      <c r="K39" s="51">
        <f>IFERROR(VLOOKUP(K$1&amp;"."&amp;$A39,'PASTE 3B'!$A$1:$T$679,'PASTE 3B'!$O$1,0),0)</f>
        <v>0</v>
      </c>
      <c r="L39" s="42">
        <f>IFERROR(VLOOKUP(L$1&amp;"."&amp;$A39,'PASTE 3B'!$A$1:$T$679,'PASTE 3B'!$O$1,0),0)</f>
        <v>0</v>
      </c>
      <c r="M39" s="42">
        <f>IFERROR(VLOOKUP(M$1&amp;"."&amp;$A39,'PASTE 3B'!$A$1:$T$679,'PASTE 3B'!$O$1,0),0)</f>
        <v>0</v>
      </c>
      <c r="N39" s="42">
        <f>IFERROR(VLOOKUP(N$1&amp;"."&amp;$A39,'PASTE 3B'!$A$1:$T$679,'PASTE 3B'!$O$1,0),0)</f>
        <v>0</v>
      </c>
    </row>
    <row r="40" spans="1:14" x14ac:dyDescent="0.25">
      <c r="A40" s="2">
        <v>37</v>
      </c>
      <c r="B40" s="2" t="s">
        <v>94</v>
      </c>
      <c r="C40" s="51">
        <f>IFERROR(VLOOKUP(C$1&amp;"."&amp;$A40,'PASTE 3B'!$A$1:$T$679,'PASTE 3B'!$P$1,0),0)</f>
        <v>0</v>
      </c>
      <c r="D40" s="51">
        <f>IFERROR(VLOOKUP(D$1&amp;"."&amp;$A40,'PASTE 3B'!$A$1:$T$679,'PASTE 3B'!$P$1,0),0)</f>
        <v>0</v>
      </c>
      <c r="E40" s="51">
        <f>IFERROR(VLOOKUP(E$1&amp;"."&amp;$A40,'PASTE 3B'!$A$1:$T$679,'PASTE 3B'!$P$1,0),0)</f>
        <v>0</v>
      </c>
      <c r="F40" s="51">
        <f>IFERROR(VLOOKUP(F$1&amp;"."&amp;$A40,'PASTE 3B'!$A$1:$T$679,'PASTE 3B'!$P$1,0),0)</f>
        <v>0</v>
      </c>
      <c r="G40" s="51">
        <f>IFERROR(VLOOKUP(G$1&amp;"."&amp;$A40,'PASTE 3B'!$A$1:$T$679,'PASTE 3B'!$P$1,0),0)</f>
        <v>0</v>
      </c>
      <c r="H40" s="51">
        <f>IFERROR(VLOOKUP(H$1&amp;"."&amp;$A40,'PASTE 3B'!$A$1:$T$679,'PASTE 3B'!$P$1,0),0)</f>
        <v>0</v>
      </c>
      <c r="I40" s="51">
        <f>IFERROR(VLOOKUP(I$1&amp;"."&amp;$A40,'PASTE 3B'!$A$1:$T$679,'PASTE 3B'!$P$1,0),0)</f>
        <v>0</v>
      </c>
      <c r="J40" s="51">
        <f>IFERROR(VLOOKUP(J$1&amp;"."&amp;$A40,'PASTE 3B'!$A$1:$T$679,'PASTE 3B'!$P$1,0),0)</f>
        <v>0</v>
      </c>
      <c r="K40" s="51">
        <f>IFERROR(VLOOKUP(K$1&amp;"."&amp;$A40,'PASTE 3B'!$A$1:$T$679,'PASTE 3B'!$P$1,0),0)</f>
        <v>0</v>
      </c>
      <c r="L40" s="42">
        <f>IFERROR(VLOOKUP(L$1&amp;"."&amp;$A40,'PASTE 3B'!$A$1:$T$679,'PASTE 3B'!$P$1,0),0)</f>
        <v>0</v>
      </c>
      <c r="M40" s="42">
        <f>IFERROR(VLOOKUP(M$1&amp;"."&amp;$A40,'PASTE 3B'!$A$1:$T$679,'PASTE 3B'!$P$1,0),0)</f>
        <v>0</v>
      </c>
      <c r="N40" s="42">
        <f>IFERROR(VLOOKUP(N$1&amp;"."&amp;$A40,'PASTE 3B'!$A$1:$T$679,'PASTE 3B'!$P$1,0),0)</f>
        <v>0</v>
      </c>
    </row>
    <row r="41" spans="1:14" x14ac:dyDescent="0.25">
      <c r="B41" s="7" t="s">
        <v>113</v>
      </c>
      <c r="C41" s="51"/>
      <c r="D41" s="51"/>
      <c r="E41" s="51"/>
      <c r="F41" s="51"/>
      <c r="G41" s="51"/>
      <c r="H41" s="51"/>
      <c r="I41" s="51"/>
      <c r="J41" s="51"/>
      <c r="K41" s="51"/>
      <c r="L41" s="42"/>
      <c r="M41" s="42"/>
      <c r="N41" s="42"/>
    </row>
    <row r="42" spans="1:14" x14ac:dyDescent="0.25">
      <c r="A42" s="2">
        <v>38</v>
      </c>
      <c r="B42" s="2" t="s">
        <v>93</v>
      </c>
      <c r="C42" s="51">
        <f>IFERROR(VLOOKUP(C$1&amp;"."&amp;$A42,'PASTE 3B'!$A$1:$T$679,'PASTE 3B'!$F$1,0),0)</f>
        <v>0</v>
      </c>
      <c r="D42" s="51">
        <f>IFERROR(VLOOKUP(D$1&amp;"."&amp;$A42,'PASTE 3B'!$A$1:$T$679,'PASTE 3B'!$F$1,0),0)</f>
        <v>0</v>
      </c>
      <c r="E42" s="51">
        <f>IFERROR(VLOOKUP(E$1&amp;"."&amp;$A42,'PASTE 3B'!$A$1:$T$679,'PASTE 3B'!$F$1,0),0)</f>
        <v>0</v>
      </c>
      <c r="F42" s="51">
        <f>IFERROR(VLOOKUP(F$1&amp;"."&amp;$A42,'PASTE 3B'!$A$1:$T$679,'PASTE 3B'!$F$1,0),0)</f>
        <v>0</v>
      </c>
      <c r="G42" s="51">
        <f>IFERROR(VLOOKUP(G$1&amp;"."&amp;$A42,'PASTE 3B'!$A$1:$T$679,'PASTE 3B'!$F$1,0),0)</f>
        <v>0</v>
      </c>
      <c r="H42" s="51">
        <f>IFERROR(VLOOKUP(H$1&amp;"."&amp;$A42,'PASTE 3B'!$A$1:$T$679,'PASTE 3B'!$F$1,0),0)</f>
        <v>0</v>
      </c>
      <c r="I42" s="51">
        <f>IFERROR(VLOOKUP(I$1&amp;"."&amp;$A42,'PASTE 3B'!$A$1:$T$679,'PASTE 3B'!$F$1,0),0)</f>
        <v>0</v>
      </c>
      <c r="J42" s="51">
        <f>IFERROR(VLOOKUP(J$1&amp;"."&amp;$A42,'PASTE 3B'!$A$1:$T$679,'PASTE 3B'!$F$1,0),0)</f>
        <v>0</v>
      </c>
      <c r="K42" s="51">
        <f>IFERROR(VLOOKUP(K$1&amp;"."&amp;$A42,'PASTE 3B'!$A$1:$T$679,'PASTE 3B'!$F$1,0),0)</f>
        <v>0</v>
      </c>
      <c r="L42" s="42">
        <f>IFERROR(VLOOKUP(L$1&amp;"."&amp;$A42,'PASTE 3B'!$A$1:$T$679,'PASTE 3B'!$F$1,0),0)</f>
        <v>0</v>
      </c>
      <c r="M42" s="42">
        <f>IFERROR(VLOOKUP(M$1&amp;"."&amp;$A42,'PASTE 3B'!$A$1:$T$679,'PASTE 3B'!$F$1,0),0)</f>
        <v>0</v>
      </c>
      <c r="N42" s="42">
        <f>IFERROR(VLOOKUP(N$1&amp;"."&amp;$A42,'PASTE 3B'!$A$1:$T$679,'PASTE 3B'!$F$1,0),0)</f>
        <v>0</v>
      </c>
    </row>
    <row r="43" spans="1:14" x14ac:dyDescent="0.25">
      <c r="A43" s="2">
        <v>38</v>
      </c>
      <c r="B43" s="2" t="s">
        <v>94</v>
      </c>
      <c r="C43" s="51">
        <f>IFERROR(VLOOKUP(C$1&amp;"."&amp;$A43,'PASTE 3B'!$A$1:$T$679,'PASTE 3B'!$G$1,0),0)</f>
        <v>0</v>
      </c>
      <c r="D43" s="51">
        <f>IFERROR(VLOOKUP(D$1&amp;"."&amp;$A43,'PASTE 3B'!$A$1:$T$679,'PASTE 3B'!$G$1,0),0)</f>
        <v>0</v>
      </c>
      <c r="E43" s="51">
        <f>IFERROR(VLOOKUP(E$1&amp;"."&amp;$A43,'PASTE 3B'!$A$1:$T$679,'PASTE 3B'!$G$1,0),0)</f>
        <v>0</v>
      </c>
      <c r="F43" s="51">
        <f>IFERROR(VLOOKUP(F$1&amp;"."&amp;$A43,'PASTE 3B'!$A$1:$T$679,'PASTE 3B'!$G$1,0),0)</f>
        <v>0</v>
      </c>
      <c r="G43" s="51">
        <f>IFERROR(VLOOKUP(G$1&amp;"."&amp;$A43,'PASTE 3B'!$A$1:$T$679,'PASTE 3B'!$G$1,0),0)</f>
        <v>0</v>
      </c>
      <c r="H43" s="51">
        <f>IFERROR(VLOOKUP(H$1&amp;"."&amp;$A43,'PASTE 3B'!$A$1:$T$679,'PASTE 3B'!$G$1,0),0)</f>
        <v>0</v>
      </c>
      <c r="I43" s="51">
        <f>IFERROR(VLOOKUP(I$1&amp;"."&amp;$A43,'PASTE 3B'!$A$1:$T$679,'PASTE 3B'!$G$1,0),0)</f>
        <v>0</v>
      </c>
      <c r="J43" s="51">
        <f>IFERROR(VLOOKUP(J$1&amp;"."&amp;$A43,'PASTE 3B'!$A$1:$T$679,'PASTE 3B'!$G$1,0),0)</f>
        <v>0</v>
      </c>
      <c r="K43" s="51">
        <f>IFERROR(VLOOKUP(K$1&amp;"."&amp;$A43,'PASTE 3B'!$A$1:$T$679,'PASTE 3B'!$G$1,0),0)</f>
        <v>0</v>
      </c>
      <c r="L43" s="42">
        <f>IFERROR(VLOOKUP(L$1&amp;"."&amp;$A43,'PASTE 3B'!$A$1:$T$679,'PASTE 3B'!$G$1,0),0)</f>
        <v>0</v>
      </c>
      <c r="M43" s="42">
        <f>IFERROR(VLOOKUP(M$1&amp;"."&amp;$A43,'PASTE 3B'!$A$1:$T$679,'PASTE 3B'!$G$1,0),0)</f>
        <v>0</v>
      </c>
      <c r="N43" s="42">
        <f>IFERROR(VLOOKUP(N$1&amp;"."&amp;$A43,'PASTE 3B'!$A$1:$T$679,'PASTE 3B'!$G$1,0),0)</f>
        <v>0</v>
      </c>
    </row>
    <row r="44" spans="1:14" x14ac:dyDescent="0.25">
      <c r="B44" s="7" t="s">
        <v>39</v>
      </c>
      <c r="C44" s="51"/>
      <c r="D44" s="51"/>
      <c r="E44" s="51"/>
      <c r="F44" s="51"/>
      <c r="G44" s="51"/>
      <c r="H44" s="51"/>
      <c r="I44" s="51"/>
      <c r="J44" s="51"/>
      <c r="K44" s="51"/>
      <c r="L44" s="42"/>
      <c r="M44" s="42"/>
      <c r="N44" s="42"/>
    </row>
    <row r="45" spans="1:14" x14ac:dyDescent="0.25">
      <c r="A45" s="2">
        <v>41</v>
      </c>
      <c r="B45" s="2" t="s">
        <v>12</v>
      </c>
      <c r="C45" s="51">
        <f>IFERROR(VLOOKUP(C1&amp;"."&amp;$A$45,'PASTE 3B'!$A$1:$T$679,5,0),0)</f>
        <v>0</v>
      </c>
      <c r="D45" s="51">
        <f>IFERROR(VLOOKUP(D1&amp;"."&amp;$A$45,'PASTE 3B'!$A$1:$T$679,5,0),0)</f>
        <v>0</v>
      </c>
      <c r="E45" s="51">
        <f>IFERROR(VLOOKUP(E1&amp;"."&amp;$A$45,'PASTE 3B'!$A$1:$T$679,5,0),0)</f>
        <v>0</v>
      </c>
      <c r="F45" s="51">
        <f>IFERROR(VLOOKUP(F1&amp;"."&amp;$A$45,'PASTE 3B'!$A$1:$T$679,5,0),0)</f>
        <v>0</v>
      </c>
      <c r="G45" s="51">
        <f>IFERROR(VLOOKUP(G1&amp;"."&amp;$A$45,'PASTE 3B'!$A$1:$T$679,5,0),0)</f>
        <v>0</v>
      </c>
      <c r="H45" s="51">
        <f>IFERROR(VLOOKUP(H1&amp;"."&amp;$A$45,'PASTE 3B'!$A$1:$T$679,5,0),0)</f>
        <v>0</v>
      </c>
      <c r="I45" s="51">
        <f>IFERROR(VLOOKUP(I1&amp;"."&amp;$A$45,'PASTE 3B'!$A$1:$T$679,5,0),0)</f>
        <v>0</v>
      </c>
      <c r="J45" s="51">
        <f>IFERROR(VLOOKUP(J1&amp;"."&amp;$A$45,'PASTE 3B'!$A$1:$T$679,5,0),0)</f>
        <v>0</v>
      </c>
      <c r="K45" s="51">
        <f>IFERROR(VLOOKUP(K1&amp;"."&amp;$A$45,'PASTE 3B'!$A$1:$T$679,5,0),0)</f>
        <v>0</v>
      </c>
      <c r="L45" s="42">
        <f>IFERROR(VLOOKUP(L1&amp;"."&amp;$A$45,'PASTE 3B'!$A$1:$T$679,5,0),0)</f>
        <v>0</v>
      </c>
      <c r="M45" s="42">
        <f>IFERROR(VLOOKUP(M1&amp;"."&amp;$A$45,'PASTE 3B'!$A$1:$T$679,5,0),0)</f>
        <v>0</v>
      </c>
      <c r="N45" s="42">
        <f>IFERROR(VLOOKUP(N1&amp;"."&amp;$A$45,'PASTE 3B'!$A$1:$T$679,5,0),0)</f>
        <v>0</v>
      </c>
    </row>
    <row r="46" spans="1:14" x14ac:dyDescent="0.25">
      <c r="A46" s="2">
        <v>41</v>
      </c>
      <c r="B46" s="2" t="s">
        <v>13</v>
      </c>
      <c r="C46" s="51">
        <f>IFERROR(VLOOKUP(C1&amp;"."&amp;$A$45,'PASTE 3B'!$A$1:$T$679,6,0),0)</f>
        <v>0</v>
      </c>
      <c r="D46" s="51">
        <f>IFERROR(VLOOKUP(D1&amp;"."&amp;$A$45,'PASTE 3B'!$A$1:$T$679,6,0),0)</f>
        <v>0</v>
      </c>
      <c r="E46" s="51">
        <f>IFERROR(VLOOKUP(E1&amp;"."&amp;$A$45,'PASTE 3B'!$A$1:$T$679,6,0),0)</f>
        <v>0</v>
      </c>
      <c r="F46" s="51">
        <f>IFERROR(VLOOKUP(F1&amp;"."&amp;$A$45,'PASTE 3B'!$A$1:$T$679,6,0),0)</f>
        <v>0</v>
      </c>
      <c r="G46" s="51">
        <f>IFERROR(VLOOKUP(G1&amp;"."&amp;$A$45,'PASTE 3B'!$A$1:$T$679,6,0),0)</f>
        <v>0</v>
      </c>
      <c r="H46" s="51">
        <f>IFERROR(VLOOKUP(H1&amp;"."&amp;$A$45,'PASTE 3B'!$A$1:$T$679,6,0),0)</f>
        <v>0</v>
      </c>
      <c r="I46" s="51">
        <f>IFERROR(VLOOKUP(I1&amp;"."&amp;$A$45,'PASTE 3B'!$A$1:$T$679,6,0),0)</f>
        <v>0</v>
      </c>
      <c r="J46" s="51">
        <f>IFERROR(VLOOKUP(J1&amp;"."&amp;$A$45,'PASTE 3B'!$A$1:$T$679,6,0),0)</f>
        <v>0</v>
      </c>
      <c r="K46" s="51">
        <f>IFERROR(VLOOKUP(K1&amp;"."&amp;$A$45,'PASTE 3B'!$A$1:$T$679,6,0),0)</f>
        <v>0</v>
      </c>
      <c r="L46" s="42">
        <f>IFERROR(VLOOKUP(L1&amp;"."&amp;$A$45,'PASTE 3B'!$A$1:$T$679,6,0),0)</f>
        <v>0</v>
      </c>
      <c r="M46" s="42">
        <f>IFERROR(VLOOKUP(M1&amp;"."&amp;$A$45,'PASTE 3B'!$A$1:$T$679,6,0),0)</f>
        <v>0</v>
      </c>
      <c r="N46" s="42">
        <f>IFERROR(VLOOKUP(N1&amp;"."&amp;$A$45,'PASTE 3B'!$A$1:$T$679,6,0),0)</f>
        <v>0</v>
      </c>
    </row>
    <row r="47" spans="1:14" x14ac:dyDescent="0.25">
      <c r="A47" s="2">
        <v>41</v>
      </c>
      <c r="B47" s="2" t="s">
        <v>14</v>
      </c>
      <c r="C47" s="51">
        <f>IFERROR(VLOOKUP(C1&amp;"."&amp;$A$45,'PASTE 3B'!$A$1:$T$679,7,0),0)</f>
        <v>0</v>
      </c>
      <c r="D47" s="51">
        <f>IFERROR(VLOOKUP(D1&amp;"."&amp;$A$45,'PASTE 3B'!$A$1:$T$679,7,0),0)</f>
        <v>0</v>
      </c>
      <c r="E47" s="51">
        <f>IFERROR(VLOOKUP(E1&amp;"."&amp;$A$45,'PASTE 3B'!$A$1:$T$679,7,0),0)</f>
        <v>0</v>
      </c>
      <c r="F47" s="51">
        <f>IFERROR(VLOOKUP(F1&amp;"."&amp;$A$45,'PASTE 3B'!$A$1:$T$679,7,0),0)</f>
        <v>0</v>
      </c>
      <c r="G47" s="51">
        <f>IFERROR(VLOOKUP(G1&amp;"."&amp;$A$45,'PASTE 3B'!$A$1:$T$679,7,0),0)</f>
        <v>0</v>
      </c>
      <c r="H47" s="51">
        <f>IFERROR(VLOOKUP(H1&amp;"."&amp;$A$45,'PASTE 3B'!$A$1:$T$679,7,0),0)</f>
        <v>0</v>
      </c>
      <c r="I47" s="51">
        <f>IFERROR(VLOOKUP(I1&amp;"."&amp;$A$45,'PASTE 3B'!$A$1:$T$679,7,0),0)</f>
        <v>0</v>
      </c>
      <c r="J47" s="51">
        <f>IFERROR(VLOOKUP(J1&amp;"."&amp;$A$45,'PASTE 3B'!$A$1:$T$679,7,0),0)</f>
        <v>0</v>
      </c>
      <c r="K47" s="51">
        <f>IFERROR(VLOOKUP(K1&amp;"."&amp;$A$45,'PASTE 3B'!$A$1:$T$679,7,0),0)</f>
        <v>0</v>
      </c>
      <c r="L47" s="42">
        <f>IFERROR(VLOOKUP(L1&amp;"."&amp;$A$45,'PASTE 3B'!$A$1:$T$679,7,0),0)</f>
        <v>0</v>
      </c>
      <c r="M47" s="42">
        <f>IFERROR(VLOOKUP(M1&amp;"."&amp;$A$45,'PASTE 3B'!$A$1:$T$679,7,0),0)</f>
        <v>0</v>
      </c>
      <c r="N47" s="42">
        <f>IFERROR(VLOOKUP(N1&amp;"."&amp;$A$45,'PASTE 3B'!$A$1:$T$679,7,0),0)</f>
        <v>0</v>
      </c>
    </row>
    <row r="48" spans="1:14" x14ac:dyDescent="0.25">
      <c r="B48" s="7" t="s">
        <v>101</v>
      </c>
      <c r="C48" s="51"/>
      <c r="D48" s="51"/>
      <c r="E48" s="51"/>
      <c r="F48" s="51"/>
      <c r="G48" s="51"/>
      <c r="H48" s="51"/>
      <c r="I48" s="51"/>
      <c r="J48" s="51"/>
      <c r="K48" s="51"/>
      <c r="L48" s="42"/>
      <c r="M48" s="42"/>
      <c r="N48" s="42"/>
    </row>
    <row r="49" spans="1:14" x14ac:dyDescent="0.25">
      <c r="A49" s="2">
        <v>42</v>
      </c>
      <c r="B49" s="2" t="s">
        <v>95</v>
      </c>
      <c r="C49" s="51" t="str">
        <f>IFERROR(VLOOKUP(C1&amp;"."&amp;$A$49,'PASTE 3B'!$A$1:$T$679,6,0),0)</f>
        <v>-</v>
      </c>
      <c r="D49" s="51" t="str">
        <f>IFERROR(VLOOKUP(D1&amp;"."&amp;$A$49,'PASTE 3B'!$A$1:$T$679,6,0),0)</f>
        <v>-</v>
      </c>
      <c r="E49" s="51" t="str">
        <f>IFERROR(VLOOKUP(E1&amp;"."&amp;$A$49,'PASTE 3B'!$A$1:$T$679,6,0),0)</f>
        <v>-</v>
      </c>
      <c r="F49" s="51" t="str">
        <f>IFERROR(VLOOKUP(F1&amp;"."&amp;$A$49,'PASTE 3B'!$A$1:$T$679,6,0),0)</f>
        <v>-</v>
      </c>
      <c r="G49" s="51" t="str">
        <f>IFERROR(VLOOKUP(G1&amp;"."&amp;$A$49,'PASTE 3B'!$A$1:$T$679,6,0),0)</f>
        <v>-</v>
      </c>
      <c r="H49" s="51" t="str">
        <f>IFERROR(VLOOKUP(H1&amp;"."&amp;$A$49,'PASTE 3B'!$A$1:$T$679,6,0),0)</f>
        <v>-</v>
      </c>
      <c r="I49" s="51" t="str">
        <f>IFERROR(VLOOKUP(I1&amp;"."&amp;$A$49,'PASTE 3B'!$A$1:$T$679,6,0),0)</f>
        <v>-</v>
      </c>
      <c r="J49" s="51" t="str">
        <f>IFERROR(VLOOKUP(J1&amp;"."&amp;$A$49,'PASTE 3B'!$A$1:$T$679,6,0),0)</f>
        <v>-</v>
      </c>
      <c r="K49" s="51" t="str">
        <f>IFERROR(VLOOKUP(K1&amp;"."&amp;$A$49,'PASTE 3B'!$A$1:$T$679,6,0),0)</f>
        <v>-</v>
      </c>
      <c r="L49" s="42">
        <f>IFERROR(VLOOKUP(L1&amp;"."&amp;$A$49,'PASTE 3B'!$A$1:$T$679,6,0),0)</f>
        <v>0</v>
      </c>
      <c r="M49" s="42">
        <f>IFERROR(VLOOKUP(M1&amp;"."&amp;$A$49,'PASTE 3B'!$A$1:$T$679,6,0),0)</f>
        <v>0</v>
      </c>
      <c r="N49" s="42">
        <f>IFERROR(VLOOKUP(N1&amp;"."&amp;$A$49,'PASTE 3B'!$A$1:$T$679,6,0),0)</f>
        <v>0</v>
      </c>
    </row>
    <row r="50" spans="1:14" x14ac:dyDescent="0.25">
      <c r="A50" s="2">
        <v>42</v>
      </c>
      <c r="B50" s="2" t="s">
        <v>96</v>
      </c>
      <c r="C50" s="51">
        <f>IFERROR(VLOOKUP(C1&amp;"."&amp;$A$49,'PASTE 3B'!$A$1:$T$679,7,0),0)</f>
        <v>0</v>
      </c>
      <c r="D50" s="51">
        <f>IFERROR(VLOOKUP(D1&amp;"."&amp;$A$49,'PASTE 3B'!$A$1:$T$679,7,0),0)</f>
        <v>0</v>
      </c>
      <c r="E50" s="51">
        <f>IFERROR(VLOOKUP(E1&amp;"."&amp;$A$49,'PASTE 3B'!$A$1:$T$679,7,0),0)</f>
        <v>0</v>
      </c>
      <c r="F50" s="51">
        <f>IFERROR(VLOOKUP(F1&amp;"."&amp;$A$49,'PASTE 3B'!$A$1:$T$679,7,0),0)</f>
        <v>0</v>
      </c>
      <c r="G50" s="51">
        <f>IFERROR(VLOOKUP(G1&amp;"."&amp;$A$49,'PASTE 3B'!$A$1:$T$679,7,0),0)</f>
        <v>0</v>
      </c>
      <c r="H50" s="51">
        <f>IFERROR(VLOOKUP(H1&amp;"."&amp;$A$49,'PASTE 3B'!$A$1:$T$679,7,0),0)</f>
        <v>0</v>
      </c>
      <c r="I50" s="51">
        <f>IFERROR(VLOOKUP(I1&amp;"."&amp;$A$49,'PASTE 3B'!$A$1:$T$679,7,0),0)</f>
        <v>0</v>
      </c>
      <c r="J50" s="51">
        <f>IFERROR(VLOOKUP(J1&amp;"."&amp;$A$49,'PASTE 3B'!$A$1:$T$679,7,0),0)</f>
        <v>0</v>
      </c>
      <c r="K50" s="51">
        <f>IFERROR(VLOOKUP(K1&amp;"."&amp;$A$49,'PASTE 3B'!$A$1:$T$679,7,0),0)</f>
        <v>0</v>
      </c>
      <c r="L50" s="42">
        <f>IFERROR(VLOOKUP(L1&amp;"."&amp;$A$49,'PASTE 3B'!$A$1:$T$679,7,0),0)</f>
        <v>0</v>
      </c>
      <c r="M50" s="42">
        <f>IFERROR(VLOOKUP(M1&amp;"."&amp;$A$49,'PASTE 3B'!$A$1:$T$679,7,0),0)</f>
        <v>0</v>
      </c>
      <c r="N50" s="42">
        <f>IFERROR(VLOOKUP(N1&amp;"."&amp;$A$49,'PASTE 3B'!$A$1:$T$679,7,0),0)</f>
        <v>0</v>
      </c>
    </row>
    <row r="51" spans="1:14" x14ac:dyDescent="0.25">
      <c r="A51" s="2">
        <v>42</v>
      </c>
      <c r="B51" s="2" t="s">
        <v>97</v>
      </c>
      <c r="C51" s="51">
        <f>IFERROR(VLOOKUP(C1&amp;"."&amp;$A$49,'PASTE 3B'!$A$1:$T$679,8,0),0)</f>
        <v>0</v>
      </c>
      <c r="D51" s="51">
        <f>IFERROR(VLOOKUP(D1&amp;"."&amp;$A$49,'PASTE 3B'!$A$1:$T$679,8,0),0)</f>
        <v>0</v>
      </c>
      <c r="E51" s="51">
        <f>IFERROR(VLOOKUP(E1&amp;"."&amp;$A$49,'PASTE 3B'!$A$1:$T$679,8,0),0)</f>
        <v>0</v>
      </c>
      <c r="F51" s="51">
        <f>IFERROR(VLOOKUP(F1&amp;"."&amp;$A$49,'PASTE 3B'!$A$1:$T$679,8,0),0)</f>
        <v>0</v>
      </c>
      <c r="G51" s="51">
        <f>IFERROR(VLOOKUP(G1&amp;"."&amp;$A$49,'PASTE 3B'!$A$1:$T$679,8,0),0)</f>
        <v>0</v>
      </c>
      <c r="H51" s="51">
        <f>IFERROR(VLOOKUP(H1&amp;"."&amp;$A$49,'PASTE 3B'!$A$1:$T$679,8,0),0)</f>
        <v>0</v>
      </c>
      <c r="I51" s="51">
        <f>IFERROR(VLOOKUP(I1&amp;"."&amp;$A$49,'PASTE 3B'!$A$1:$T$679,8,0),0)</f>
        <v>0</v>
      </c>
      <c r="J51" s="51">
        <f>IFERROR(VLOOKUP(J1&amp;"."&amp;$A$49,'PASTE 3B'!$A$1:$T$679,8,0),0)</f>
        <v>0</v>
      </c>
      <c r="K51" s="51">
        <f>IFERROR(VLOOKUP(K1&amp;"."&amp;$A$49,'PASTE 3B'!$A$1:$T$679,8,0),0)</f>
        <v>0</v>
      </c>
      <c r="L51" s="42">
        <f>IFERROR(VLOOKUP(L1&amp;"."&amp;$A$49,'PASTE 3B'!$A$1:$T$679,8,0),0)</f>
        <v>0</v>
      </c>
      <c r="M51" s="42">
        <f>IFERROR(VLOOKUP(M1&amp;"."&amp;$A$49,'PASTE 3B'!$A$1:$T$679,8,0),0)</f>
        <v>0</v>
      </c>
      <c r="N51" s="42">
        <f>IFERROR(VLOOKUP(N1&amp;"."&amp;$A$49,'PASTE 3B'!$A$1:$T$679,8,0),0)</f>
        <v>0</v>
      </c>
    </row>
    <row r="52" spans="1:14" x14ac:dyDescent="0.25">
      <c r="B52" s="7" t="s">
        <v>114</v>
      </c>
      <c r="C52" s="51"/>
      <c r="D52" s="51"/>
      <c r="E52" s="51"/>
      <c r="F52" s="51"/>
      <c r="G52" s="51"/>
      <c r="H52" s="51"/>
      <c r="I52" s="51"/>
      <c r="J52" s="51"/>
      <c r="K52" s="51"/>
      <c r="L52" s="42"/>
      <c r="M52" s="42"/>
      <c r="N52" s="42"/>
    </row>
    <row r="53" spans="1:14" x14ac:dyDescent="0.25">
      <c r="A53" s="2">
        <v>61</v>
      </c>
      <c r="B53" s="7" t="s">
        <v>72</v>
      </c>
      <c r="C53" s="51">
        <f>IFERROR(VLOOKUP(C1&amp;"."&amp;$A$53,'PASTE 3B'!$A$1:$T$679,4,0),0)</f>
        <v>0</v>
      </c>
      <c r="D53" s="51">
        <f>IFERROR(VLOOKUP(D1&amp;"."&amp;$A$53,'PASTE 3B'!$A$1:$T$679,4,0),0)</f>
        <v>0</v>
      </c>
      <c r="E53" s="51">
        <f>IFERROR(VLOOKUP(E1&amp;"."&amp;$A$53,'PASTE 3B'!$A$1:$T$679,4,0),0)</f>
        <v>0</v>
      </c>
      <c r="F53" s="51">
        <f>IFERROR(VLOOKUP(F1&amp;"."&amp;$A$53,'PASTE 3B'!$A$1:$T$679,4,0),0)</f>
        <v>0</v>
      </c>
      <c r="G53" s="51">
        <f>IFERROR(VLOOKUP(G1&amp;"."&amp;$A$53,'PASTE 3B'!$A$1:$T$679,4,0),0)</f>
        <v>0</v>
      </c>
      <c r="H53" s="51">
        <f>IFERROR(VLOOKUP(H1&amp;"."&amp;$A$53,'PASTE 3B'!$A$1:$T$679,4,0),0)</f>
        <v>0</v>
      </c>
      <c r="I53" s="51">
        <f>IFERROR(VLOOKUP(I1&amp;"."&amp;$A$53,'PASTE 3B'!$A$1:$T$679,4,0),0)</f>
        <v>0</v>
      </c>
      <c r="J53" s="51">
        <f>IFERROR(VLOOKUP(J1&amp;"."&amp;$A$53,'PASTE 3B'!$A$1:$T$679,4,0),0)</f>
        <v>0</v>
      </c>
      <c r="K53" s="51">
        <f>IFERROR(VLOOKUP(K1&amp;"."&amp;$A$53,'PASTE 3B'!$A$1:$T$679,4,0),0)</f>
        <v>0</v>
      </c>
      <c r="L53" s="42">
        <f>IFERROR(VLOOKUP(L1&amp;"."&amp;$A$53,'PASTE 3B'!$A$1:$T$679,4,0),0)</f>
        <v>0</v>
      </c>
      <c r="M53" s="42">
        <f>IFERROR(VLOOKUP(M1&amp;"."&amp;$A$53,'PASTE 3B'!$A$1:$T$679,4,0),0)</f>
        <v>0</v>
      </c>
      <c r="N53" s="42">
        <f>IFERROR(VLOOKUP(N1&amp;"."&amp;$A$53,'PASTE 3B'!$A$1:$T$679,4,0),0)</f>
        <v>0</v>
      </c>
    </row>
    <row r="54" spans="1:14" x14ac:dyDescent="0.25">
      <c r="A54" s="2">
        <v>61</v>
      </c>
      <c r="B54" s="2" t="s">
        <v>102</v>
      </c>
      <c r="C54" s="51">
        <f>IFERROR(VLOOKUP(C1&amp;"."&amp;$A$53,'PASTE 3B'!$A$1:$T$679,5,0),0)</f>
        <v>0</v>
      </c>
      <c r="D54" s="51">
        <f>IFERROR(VLOOKUP(D1&amp;"."&amp;$A$53,'PASTE 3B'!$A$1:$T$679,5,0),0)</f>
        <v>0</v>
      </c>
      <c r="E54" s="51">
        <f>IFERROR(VLOOKUP(E1&amp;"."&amp;$A$53,'PASTE 3B'!$A$1:$T$679,5,0),0)</f>
        <v>0</v>
      </c>
      <c r="F54" s="51">
        <f>IFERROR(VLOOKUP(F1&amp;"."&amp;$A$53,'PASTE 3B'!$A$1:$T$679,5,0),0)</f>
        <v>0</v>
      </c>
      <c r="G54" s="51">
        <f>IFERROR(VLOOKUP(G1&amp;"."&amp;$A$53,'PASTE 3B'!$A$1:$T$679,5,0),0)</f>
        <v>0</v>
      </c>
      <c r="H54" s="51">
        <f>IFERROR(VLOOKUP(H1&amp;"."&amp;$A$53,'PASTE 3B'!$A$1:$T$679,5,0),0)</f>
        <v>0</v>
      </c>
      <c r="I54" s="51">
        <f>IFERROR(VLOOKUP(I1&amp;"."&amp;$A$53,'PASTE 3B'!$A$1:$T$679,5,0),0)</f>
        <v>0</v>
      </c>
      <c r="J54" s="51">
        <f>IFERROR(VLOOKUP(J1&amp;"."&amp;$A$53,'PASTE 3B'!$A$1:$T$679,5,0),0)</f>
        <v>0</v>
      </c>
      <c r="K54" s="51">
        <f>IFERROR(VLOOKUP(K1&amp;"."&amp;$A$53,'PASTE 3B'!$A$1:$T$679,5,0),0)</f>
        <v>0</v>
      </c>
      <c r="L54" s="42">
        <f>IFERROR(VLOOKUP(L1&amp;"."&amp;$A$53,'PASTE 3B'!$A$1:$T$679,5,0),0)</f>
        <v>0</v>
      </c>
      <c r="M54" s="42">
        <f>IFERROR(VLOOKUP(M1&amp;"."&amp;$A$53,'PASTE 3B'!$A$1:$T$679,5,0),0)</f>
        <v>0</v>
      </c>
      <c r="N54" s="42">
        <f>IFERROR(VLOOKUP(N1&amp;"."&amp;$A$53,'PASTE 3B'!$A$1:$T$679,5,0),0)</f>
        <v>0</v>
      </c>
    </row>
    <row r="55" spans="1:14" x14ac:dyDescent="0.25">
      <c r="A55" s="2">
        <v>61</v>
      </c>
      <c r="B55" s="2" t="s">
        <v>103</v>
      </c>
      <c r="C55" s="51">
        <f>IFERROR(VLOOKUP(C1&amp;"."&amp;$A$53,'PASTE 3B'!$A$1:$T$679,6,0),0)</f>
        <v>0</v>
      </c>
      <c r="D55" s="51">
        <f>IFERROR(VLOOKUP(D1&amp;"."&amp;$A$53,'PASTE 3B'!$A$1:$T$679,6,0),0)</f>
        <v>0</v>
      </c>
      <c r="E55" s="51">
        <f>IFERROR(VLOOKUP(E1&amp;"."&amp;$A$53,'PASTE 3B'!$A$1:$T$679,6,0),0)</f>
        <v>0</v>
      </c>
      <c r="F55" s="51">
        <f>IFERROR(VLOOKUP(F1&amp;"."&amp;$A$53,'PASTE 3B'!$A$1:$T$679,6,0),0)</f>
        <v>0</v>
      </c>
      <c r="G55" s="51">
        <f>IFERROR(VLOOKUP(G1&amp;"."&amp;$A$53,'PASTE 3B'!$A$1:$T$679,6,0),0)</f>
        <v>0</v>
      </c>
      <c r="H55" s="51">
        <f>IFERROR(VLOOKUP(H1&amp;"."&amp;$A$53,'PASTE 3B'!$A$1:$T$679,6,0),0)</f>
        <v>0</v>
      </c>
      <c r="I55" s="51">
        <f>IFERROR(VLOOKUP(I1&amp;"."&amp;$A$53,'PASTE 3B'!$A$1:$T$679,6,0),0)</f>
        <v>0</v>
      </c>
      <c r="J55" s="51">
        <f>IFERROR(VLOOKUP(J1&amp;"."&amp;$A$53,'PASTE 3B'!$A$1:$T$679,6,0),0)</f>
        <v>0</v>
      </c>
      <c r="K55" s="51">
        <f>IFERROR(VLOOKUP(K1&amp;"."&amp;$A$53,'PASTE 3B'!$A$1:$T$679,6,0),0)</f>
        <v>0</v>
      </c>
      <c r="L55" s="42">
        <f>IFERROR(VLOOKUP(L1&amp;"."&amp;$A$53,'PASTE 3B'!$A$1:$T$679,6,0),0)</f>
        <v>0</v>
      </c>
      <c r="M55" s="42">
        <f>IFERROR(VLOOKUP(M1&amp;"."&amp;$A$53,'PASTE 3B'!$A$1:$T$679,6,0),0)</f>
        <v>0</v>
      </c>
      <c r="N55" s="42">
        <f>IFERROR(VLOOKUP(N1&amp;"."&amp;$A$53,'PASTE 3B'!$A$1:$T$679,6,0),0)</f>
        <v>0</v>
      </c>
    </row>
    <row r="56" spans="1:14" x14ac:dyDescent="0.25">
      <c r="A56" s="2">
        <v>61</v>
      </c>
      <c r="B56" s="2" t="s">
        <v>104</v>
      </c>
      <c r="C56" s="51">
        <f>IFERROR(VLOOKUP(C1&amp;"."&amp;$A$53,'PASTE 3B'!$A$1:$T$679,7,0),0)</f>
        <v>0</v>
      </c>
      <c r="D56" s="51">
        <f>IFERROR(VLOOKUP(D1&amp;"."&amp;$A$53,'PASTE 3B'!$A$1:$T$679,7,0),0)</f>
        <v>0</v>
      </c>
      <c r="E56" s="51">
        <f>IFERROR(VLOOKUP(E1&amp;"."&amp;$A$53,'PASTE 3B'!$A$1:$T$679,7,0),0)</f>
        <v>0</v>
      </c>
      <c r="F56" s="51">
        <f>IFERROR(VLOOKUP(F1&amp;"."&amp;$A$53,'PASTE 3B'!$A$1:$T$679,7,0),0)</f>
        <v>0</v>
      </c>
      <c r="G56" s="51">
        <f>IFERROR(VLOOKUP(G1&amp;"."&amp;$A$53,'PASTE 3B'!$A$1:$T$679,7,0),0)</f>
        <v>0</v>
      </c>
      <c r="H56" s="51">
        <f>IFERROR(VLOOKUP(H1&amp;"."&amp;$A$53,'PASTE 3B'!$A$1:$T$679,7,0),0)</f>
        <v>0</v>
      </c>
      <c r="I56" s="51">
        <f>IFERROR(VLOOKUP(I1&amp;"."&amp;$A$53,'PASTE 3B'!$A$1:$T$679,7,0),0)</f>
        <v>0</v>
      </c>
      <c r="J56" s="51">
        <f>IFERROR(VLOOKUP(J1&amp;"."&amp;$A$53,'PASTE 3B'!$A$1:$T$679,7,0),0)</f>
        <v>0</v>
      </c>
      <c r="K56" s="51">
        <f>IFERROR(VLOOKUP(K1&amp;"."&amp;$A$53,'PASTE 3B'!$A$1:$T$679,7,0),0)</f>
        <v>0</v>
      </c>
      <c r="L56" s="42">
        <f>IFERROR(VLOOKUP(L1&amp;"."&amp;$A$53,'PASTE 3B'!$A$1:$T$679,7,0),0)</f>
        <v>0</v>
      </c>
      <c r="M56" s="42">
        <f>IFERROR(VLOOKUP(M1&amp;"."&amp;$A$53,'PASTE 3B'!$A$1:$T$679,7,0),0)</f>
        <v>0</v>
      </c>
      <c r="N56" s="42">
        <f>IFERROR(VLOOKUP(N1&amp;"."&amp;$A$53,'PASTE 3B'!$A$1:$T$679,7,0),0)</f>
        <v>0</v>
      </c>
    </row>
    <row r="57" spans="1:14" x14ac:dyDescent="0.25">
      <c r="A57" s="2">
        <v>61</v>
      </c>
      <c r="B57" s="2" t="s">
        <v>105</v>
      </c>
      <c r="C57" s="51" t="str">
        <f>IFERROR(VLOOKUP(C1&amp;"."&amp;$A$53,'PASTE 3B'!$A$1:$T$679,8,0),0)</f>
        <v>-</v>
      </c>
      <c r="D57" s="51" t="str">
        <f>IFERROR(VLOOKUP(D1&amp;"."&amp;$A$53,'PASTE 3B'!$A$1:$T$679,8,0),0)</f>
        <v>-</v>
      </c>
      <c r="E57" s="51" t="str">
        <f>IFERROR(VLOOKUP(E1&amp;"."&amp;$A$53,'PASTE 3B'!$A$1:$T$679,8,0),0)</f>
        <v>-</v>
      </c>
      <c r="F57" s="51" t="str">
        <f>IFERROR(VLOOKUP(F1&amp;"."&amp;$A$53,'PASTE 3B'!$A$1:$T$679,8,0),0)</f>
        <v>-</v>
      </c>
      <c r="G57" s="51" t="str">
        <f>IFERROR(VLOOKUP(G1&amp;"."&amp;$A$53,'PASTE 3B'!$A$1:$T$679,8,0),0)</f>
        <v>-</v>
      </c>
      <c r="H57" s="51" t="str">
        <f>IFERROR(VLOOKUP(H1&amp;"."&amp;$A$53,'PASTE 3B'!$A$1:$T$679,8,0),0)</f>
        <v>-</v>
      </c>
      <c r="I57" s="51" t="str">
        <f>IFERROR(VLOOKUP(I1&amp;"."&amp;$A$53,'PASTE 3B'!$A$1:$T$679,8,0),0)</f>
        <v>-</v>
      </c>
      <c r="J57" s="51" t="str">
        <f>IFERROR(VLOOKUP(J1&amp;"."&amp;$A$53,'PASTE 3B'!$A$1:$T$679,8,0),0)</f>
        <v>-</v>
      </c>
      <c r="K57" s="51" t="str">
        <f>IFERROR(VLOOKUP(K1&amp;"."&amp;$A$53,'PASTE 3B'!$A$1:$T$679,8,0),0)</f>
        <v>-</v>
      </c>
      <c r="L57" s="42">
        <f>IFERROR(VLOOKUP(L1&amp;"."&amp;$A$53,'PASTE 3B'!$A$1:$T$679,8,0),0)</f>
        <v>0</v>
      </c>
      <c r="M57" s="42">
        <f>IFERROR(VLOOKUP(M1&amp;"."&amp;$A$53,'PASTE 3B'!$A$1:$T$679,8,0),0)</f>
        <v>0</v>
      </c>
      <c r="N57" s="42">
        <f>IFERROR(VLOOKUP(N1&amp;"."&amp;$A$53,'PASTE 3B'!$A$1:$T$679,8,0),0)</f>
        <v>0</v>
      </c>
    </row>
    <row r="58" spans="1:14" x14ac:dyDescent="0.25">
      <c r="A58" s="2">
        <v>61</v>
      </c>
      <c r="B58" s="2" t="s">
        <v>107</v>
      </c>
      <c r="C58" s="51">
        <f>IFERROR(VLOOKUP(C1&amp;"."&amp;$A$53,'PASTE 3B'!$A$1:$T$679,9,0),0)</f>
        <v>0</v>
      </c>
      <c r="D58" s="51">
        <f>IFERROR(VLOOKUP(D1&amp;"."&amp;$A$53,'PASTE 3B'!$A$1:$T$679,9,0),0)</f>
        <v>0</v>
      </c>
      <c r="E58" s="51">
        <f>IFERROR(VLOOKUP(E1&amp;"."&amp;$A$53,'PASTE 3B'!$A$1:$T$679,9,0),0)</f>
        <v>0</v>
      </c>
      <c r="F58" s="51">
        <f>IFERROR(VLOOKUP(F1&amp;"."&amp;$A$53,'PASTE 3B'!$A$1:$T$679,9,0),0)</f>
        <v>0</v>
      </c>
      <c r="G58" s="51">
        <f>IFERROR(VLOOKUP(G1&amp;"."&amp;$A$53,'PASTE 3B'!$A$1:$T$679,9,0),0)</f>
        <v>0</v>
      </c>
      <c r="H58" s="51">
        <f>IFERROR(VLOOKUP(H1&amp;"."&amp;$A$53,'PASTE 3B'!$A$1:$T$679,9,0),0)</f>
        <v>0</v>
      </c>
      <c r="I58" s="51">
        <f>IFERROR(VLOOKUP(I1&amp;"."&amp;$A$53,'PASTE 3B'!$A$1:$T$679,9,0),0)</f>
        <v>0</v>
      </c>
      <c r="J58" s="51">
        <f>IFERROR(VLOOKUP(J1&amp;"."&amp;$A$53,'PASTE 3B'!$A$1:$T$679,9,0),0)</f>
        <v>0</v>
      </c>
      <c r="K58" s="51">
        <f>IFERROR(VLOOKUP(K1&amp;"."&amp;$A$53,'PASTE 3B'!$A$1:$T$679,9,0),0)</f>
        <v>0</v>
      </c>
      <c r="L58" s="42">
        <f>IFERROR(VLOOKUP(L1&amp;"."&amp;$A$53,'PASTE 3B'!$A$1:$T$679,9,0),0)</f>
        <v>0</v>
      </c>
      <c r="M58" s="42">
        <f>IFERROR(VLOOKUP(M1&amp;"."&amp;$A$53,'PASTE 3B'!$A$1:$T$679,9,0),0)</f>
        <v>0</v>
      </c>
      <c r="N58" s="42">
        <f>IFERROR(VLOOKUP(N1&amp;"."&amp;$A$53,'PASTE 3B'!$A$1:$T$679,9,0),0)</f>
        <v>0</v>
      </c>
    </row>
    <row r="59" spans="1:14" x14ac:dyDescent="0.25">
      <c r="A59" s="2">
        <v>61</v>
      </c>
      <c r="B59" s="2" t="s">
        <v>106</v>
      </c>
      <c r="C59" s="51">
        <f>IFERROR(VLOOKUP(C1&amp;"."&amp;$A$53,'PASTE 3B'!$A$1:$T$679,10,0),0)</f>
        <v>0</v>
      </c>
      <c r="D59" s="51">
        <f>IFERROR(VLOOKUP(D1&amp;"."&amp;$A$53,'PASTE 3B'!$A$1:$T$679,10,0),0)</f>
        <v>0</v>
      </c>
      <c r="E59" s="51">
        <f>IFERROR(VLOOKUP(E1&amp;"."&amp;$A$53,'PASTE 3B'!$A$1:$T$679,10,0),0)</f>
        <v>0</v>
      </c>
      <c r="F59" s="51">
        <f>IFERROR(VLOOKUP(F1&amp;"."&amp;$A$53,'PASTE 3B'!$A$1:$T$679,10,0),0)</f>
        <v>0</v>
      </c>
      <c r="G59" s="51">
        <f>IFERROR(VLOOKUP(G1&amp;"."&amp;$A$53,'PASTE 3B'!$A$1:$T$679,10,0),0)</f>
        <v>0</v>
      </c>
      <c r="H59" s="51">
        <f>IFERROR(VLOOKUP(H1&amp;"."&amp;$A$53,'PASTE 3B'!$A$1:$T$679,10,0),0)</f>
        <v>0</v>
      </c>
      <c r="I59" s="51">
        <f>IFERROR(VLOOKUP(I1&amp;"."&amp;$A$53,'PASTE 3B'!$A$1:$T$679,10,0),0)</f>
        <v>0</v>
      </c>
      <c r="J59" s="51">
        <f>IFERROR(VLOOKUP(J1&amp;"."&amp;$A$53,'PASTE 3B'!$A$1:$T$679,10,0),0)</f>
        <v>0</v>
      </c>
      <c r="K59" s="51">
        <f>IFERROR(VLOOKUP(K1&amp;"."&amp;$A$53,'PASTE 3B'!$A$1:$T$679,10,0),0)</f>
        <v>0</v>
      </c>
      <c r="L59" s="42">
        <f>IFERROR(VLOOKUP(L1&amp;"."&amp;$A$53,'PASTE 3B'!$A$1:$T$679,10,0),0)</f>
        <v>0</v>
      </c>
      <c r="M59" s="42">
        <f>IFERROR(VLOOKUP(M1&amp;"."&amp;$A$53,'PASTE 3B'!$A$1:$T$679,10,0),0)</f>
        <v>0</v>
      </c>
      <c r="N59" s="42">
        <f>IFERROR(VLOOKUP(N1&amp;"."&amp;$A$53,'PASTE 3B'!$A$1:$T$679,10,0),0)</f>
        <v>0</v>
      </c>
    </row>
    <row r="60" spans="1:14" x14ac:dyDescent="0.25">
      <c r="A60" s="2">
        <v>61</v>
      </c>
      <c r="B60" s="2" t="s">
        <v>101</v>
      </c>
      <c r="C60" s="51" t="str">
        <f>IFERROR(VLOOKUP(C1&amp;"."&amp;$A$53,'PASTE 3B'!$A$1:$T$679,11,0),0)</f>
        <v>-</v>
      </c>
      <c r="D60" s="51" t="str">
        <f>IFERROR(VLOOKUP(D1&amp;"."&amp;$A$53,'PASTE 3B'!$A$1:$T$679,11,0),0)</f>
        <v>-</v>
      </c>
      <c r="E60" s="51" t="str">
        <f>IFERROR(VLOOKUP(E1&amp;"."&amp;$A$53,'PASTE 3B'!$A$1:$T$679,11,0),0)</f>
        <v>-</v>
      </c>
      <c r="F60" s="51" t="str">
        <f>IFERROR(VLOOKUP(F1&amp;"."&amp;$A$53,'PASTE 3B'!$A$1:$T$679,11,0),0)</f>
        <v>-</v>
      </c>
      <c r="G60" s="51" t="str">
        <f>IFERROR(VLOOKUP(G1&amp;"."&amp;$A$53,'PASTE 3B'!$A$1:$T$679,11,0),0)</f>
        <v>-</v>
      </c>
      <c r="H60" s="51" t="str">
        <f>IFERROR(VLOOKUP(H1&amp;"."&amp;$A$53,'PASTE 3B'!$A$1:$T$679,11,0),0)</f>
        <v>-</v>
      </c>
      <c r="I60" s="51" t="str">
        <f>IFERROR(VLOOKUP(I1&amp;"."&amp;$A$53,'PASTE 3B'!$A$1:$T$679,11,0),0)</f>
        <v>-</v>
      </c>
      <c r="J60" s="51" t="str">
        <f>IFERROR(VLOOKUP(J1&amp;"."&amp;$A$53,'PASTE 3B'!$A$1:$T$679,11,0),0)</f>
        <v>-</v>
      </c>
      <c r="K60" s="51" t="str">
        <f>IFERROR(VLOOKUP(K1&amp;"."&amp;$A$53,'PASTE 3B'!$A$1:$T$679,11,0),0)</f>
        <v>-</v>
      </c>
      <c r="L60" s="42">
        <f>IFERROR(VLOOKUP(L1&amp;"."&amp;$A$53,'PASTE 3B'!$A$1:$T$679,11,0),0)</f>
        <v>0</v>
      </c>
      <c r="M60" s="42">
        <f>IFERROR(VLOOKUP(M1&amp;"."&amp;$A$53,'PASTE 3B'!$A$1:$T$679,11,0),0)</f>
        <v>0</v>
      </c>
      <c r="N60" s="42">
        <f>IFERROR(VLOOKUP(N1&amp;"."&amp;$A$53,'PASTE 3B'!$A$1:$T$679,11,0),0)</f>
        <v>0</v>
      </c>
    </row>
    <row r="61" spans="1:14" x14ac:dyDescent="0.25">
      <c r="A61" s="2">
        <v>62</v>
      </c>
      <c r="B61" s="7" t="s">
        <v>73</v>
      </c>
      <c r="C61" s="51">
        <f>IFERROR(VLOOKUP(C1&amp;"."&amp;$A$61,'PASTE 3B'!$A$1:$T$679,6,0),0)</f>
        <v>0</v>
      </c>
      <c r="D61" s="51">
        <f>IFERROR(VLOOKUP(D1&amp;"."&amp;$A$61,'PASTE 3B'!$A$1:$T$679,6,0),0)</f>
        <v>0</v>
      </c>
      <c r="E61" s="51">
        <f>IFERROR(VLOOKUP(E1&amp;"."&amp;$A$61,'PASTE 3B'!$A$1:$T$679,6,0),0)</f>
        <v>0</v>
      </c>
      <c r="F61" s="51">
        <f>IFERROR(VLOOKUP(F1&amp;"."&amp;$A$61,'PASTE 3B'!$A$1:$T$679,6,0),0)</f>
        <v>0</v>
      </c>
      <c r="G61" s="51">
        <f>IFERROR(VLOOKUP(G1&amp;"."&amp;$A$61,'PASTE 3B'!$A$1:$T$679,6,0),0)</f>
        <v>0</v>
      </c>
      <c r="H61" s="51">
        <f>IFERROR(VLOOKUP(H1&amp;"."&amp;$A$61,'PASTE 3B'!$A$1:$T$679,6,0),0)</f>
        <v>0</v>
      </c>
      <c r="I61" s="51">
        <f>IFERROR(VLOOKUP(I1&amp;"."&amp;$A$61,'PASTE 3B'!$A$1:$T$679,6,0),0)</f>
        <v>0</v>
      </c>
      <c r="J61" s="51">
        <f>IFERROR(VLOOKUP(J1&amp;"."&amp;$A$61,'PASTE 3B'!$A$1:$T$679,6,0),0)</f>
        <v>0</v>
      </c>
      <c r="K61" s="51">
        <f>IFERROR(VLOOKUP(K1&amp;"."&amp;$A$61,'PASTE 3B'!$A$1:$T$679,6,0),0)</f>
        <v>0</v>
      </c>
      <c r="L61" s="42">
        <f>IFERROR(VLOOKUP(L1&amp;"."&amp;$A$61,'PASTE 3B'!$A$1:$T$679,6,0),0)</f>
        <v>0</v>
      </c>
      <c r="M61" s="42">
        <f>IFERROR(VLOOKUP(M1&amp;"."&amp;$A$61,'PASTE 3B'!$A$1:$T$679,6,0),0)</f>
        <v>0</v>
      </c>
      <c r="N61" s="42">
        <f>IFERROR(VLOOKUP(N1&amp;"."&amp;$A$61,'PASTE 3B'!$A$1:$T$679,6,0),0)</f>
        <v>0</v>
      </c>
    </row>
    <row r="62" spans="1:14" x14ac:dyDescent="0.25">
      <c r="A62" s="2">
        <v>62</v>
      </c>
      <c r="B62" s="2" t="s">
        <v>109</v>
      </c>
      <c r="C62" s="51">
        <f>IFERROR(VLOOKUP(C1&amp;"."&amp;$A$61,'PASTE 3B'!$A$1:$T$679,7,0),0)</f>
        <v>0</v>
      </c>
      <c r="D62" s="51">
        <f>IFERROR(VLOOKUP(D1&amp;"."&amp;$A$61,'PASTE 3B'!$A$1:$T$679,7,0),0)</f>
        <v>0</v>
      </c>
      <c r="E62" s="51">
        <f>IFERROR(VLOOKUP(E1&amp;"."&amp;$A$61,'PASTE 3B'!$A$1:$T$679,7,0),0)</f>
        <v>0</v>
      </c>
      <c r="F62" s="51">
        <f>IFERROR(VLOOKUP(F1&amp;"."&amp;$A$61,'PASTE 3B'!$A$1:$T$679,7,0),0)</f>
        <v>0</v>
      </c>
      <c r="G62" s="51">
        <f>IFERROR(VLOOKUP(G1&amp;"."&amp;$A$61,'PASTE 3B'!$A$1:$T$679,7,0),0)</f>
        <v>0</v>
      </c>
      <c r="H62" s="51">
        <f>IFERROR(VLOOKUP(H1&amp;"."&amp;$A$61,'PASTE 3B'!$A$1:$T$679,7,0),0)</f>
        <v>0</v>
      </c>
      <c r="I62" s="51">
        <f>IFERROR(VLOOKUP(I1&amp;"."&amp;$A$61,'PASTE 3B'!$A$1:$T$679,7,0),0)</f>
        <v>0</v>
      </c>
      <c r="J62" s="51">
        <f>IFERROR(VLOOKUP(J1&amp;"."&amp;$A$61,'PASTE 3B'!$A$1:$T$679,7,0),0)</f>
        <v>0</v>
      </c>
      <c r="K62" s="51">
        <f>IFERROR(VLOOKUP(K1&amp;"."&amp;$A$61,'PASTE 3B'!$A$1:$T$679,7,0),0)</f>
        <v>0</v>
      </c>
      <c r="L62" s="42">
        <f>IFERROR(VLOOKUP(L1&amp;"."&amp;$A$61,'PASTE 3B'!$A$1:$T$679,7,0),0)</f>
        <v>0</v>
      </c>
      <c r="M62" s="42">
        <f>IFERROR(VLOOKUP(M1&amp;"."&amp;$A$61,'PASTE 3B'!$A$1:$T$679,7,0),0)</f>
        <v>0</v>
      </c>
      <c r="N62" s="42">
        <f>IFERROR(VLOOKUP(N1&amp;"."&amp;$A$61,'PASTE 3B'!$A$1:$T$679,7,0),0)</f>
        <v>0</v>
      </c>
    </row>
    <row r="63" spans="1:14" x14ac:dyDescent="0.25">
      <c r="A63" s="2">
        <v>62</v>
      </c>
      <c r="B63" s="2" t="s">
        <v>110</v>
      </c>
      <c r="C63" s="51">
        <f>IFERROR(VLOOKUP(C1&amp;"."&amp;$A$61,'PASTE 3B'!$A$1:$T$679,8,0),0)</f>
        <v>214647</v>
      </c>
      <c r="D63" s="51">
        <f>IFERROR(VLOOKUP(D1&amp;"."&amp;$A$61,'PASTE 3B'!$A$1:$T$679,8,0),0)</f>
        <v>214647</v>
      </c>
      <c r="E63" s="51">
        <f>IFERROR(VLOOKUP(E1&amp;"."&amp;$A$61,'PASTE 3B'!$A$1:$T$679,8,0),0)</f>
        <v>214647</v>
      </c>
      <c r="F63" s="51">
        <f>IFERROR(VLOOKUP(F1&amp;"."&amp;$A$61,'PASTE 3B'!$A$1:$T$679,8,0),0)</f>
        <v>214647</v>
      </c>
      <c r="G63" s="51">
        <f>IFERROR(VLOOKUP(G1&amp;"."&amp;$A$61,'PASTE 3B'!$A$1:$T$679,8,0),0)</f>
        <v>214647</v>
      </c>
      <c r="H63" s="51">
        <f>IFERROR(VLOOKUP(H1&amp;"."&amp;$A$61,'PASTE 3B'!$A$1:$T$679,8,0),0)</f>
        <v>214647</v>
      </c>
      <c r="I63" s="51">
        <f>IFERROR(VLOOKUP(I1&amp;"."&amp;$A$61,'PASTE 3B'!$A$1:$T$679,8,0),0)</f>
        <v>214647</v>
      </c>
      <c r="J63" s="51">
        <f>IFERROR(VLOOKUP(J1&amp;"."&amp;$A$61,'PASTE 3B'!$A$1:$T$679,8,0),0)</f>
        <v>214647</v>
      </c>
      <c r="K63" s="51">
        <f>IFERROR(VLOOKUP(K1&amp;"."&amp;$A$61,'PASTE 3B'!$A$1:$T$679,8,0),0)</f>
        <v>214647</v>
      </c>
      <c r="L63" s="42">
        <f>IFERROR(VLOOKUP(L1&amp;"."&amp;$A$61,'PASTE 3B'!$A$1:$T$679,8,0),0)</f>
        <v>0</v>
      </c>
      <c r="M63" s="42">
        <f>IFERROR(VLOOKUP(M1&amp;"."&amp;$A$61,'PASTE 3B'!$A$1:$T$679,8,0),0)</f>
        <v>0</v>
      </c>
      <c r="N63" s="42">
        <f>IFERROR(VLOOKUP(N1&amp;"."&amp;$A$61,'PASTE 3B'!$A$1:$T$679,8,0),0)</f>
        <v>0</v>
      </c>
    </row>
    <row r="64" spans="1:14" x14ac:dyDescent="0.25">
      <c r="A64" s="2">
        <v>62</v>
      </c>
      <c r="B64" s="2" t="s">
        <v>111</v>
      </c>
      <c r="C64" s="51" t="str">
        <f>IFERROR(VLOOKUP(C1&amp;"."&amp;$A$61,'PASTE 3B'!$A$1:$T$679,9,0),0)</f>
        <v>-</v>
      </c>
      <c r="D64" s="51" t="str">
        <f>IFERROR(VLOOKUP(D1&amp;"."&amp;$A$61,'PASTE 3B'!$A$1:$T$679,9,0),0)</f>
        <v>-</v>
      </c>
      <c r="E64" s="51" t="str">
        <f>IFERROR(VLOOKUP(E1&amp;"."&amp;$A$61,'PASTE 3B'!$A$1:$T$679,9,0),0)</f>
        <v>-</v>
      </c>
      <c r="F64" s="51" t="str">
        <f>IFERROR(VLOOKUP(F1&amp;"."&amp;$A$61,'PASTE 3B'!$A$1:$T$679,9,0),0)</f>
        <v>-</v>
      </c>
      <c r="G64" s="51" t="str">
        <f>IFERROR(VLOOKUP(G1&amp;"."&amp;$A$61,'PASTE 3B'!$A$1:$T$679,9,0),0)</f>
        <v>-</v>
      </c>
      <c r="H64" s="51" t="str">
        <f>IFERROR(VLOOKUP(H1&amp;"."&amp;$A$61,'PASTE 3B'!$A$1:$T$679,9,0),0)</f>
        <v>-</v>
      </c>
      <c r="I64" s="51" t="str">
        <f>IFERROR(VLOOKUP(I1&amp;"."&amp;$A$61,'PASTE 3B'!$A$1:$T$679,9,0),0)</f>
        <v>-</v>
      </c>
      <c r="J64" s="51" t="str">
        <f>IFERROR(VLOOKUP(J1&amp;"."&amp;$A$61,'PASTE 3B'!$A$1:$T$679,9,0),0)</f>
        <v>-</v>
      </c>
      <c r="K64" s="51" t="str">
        <f>IFERROR(VLOOKUP(K1&amp;"."&amp;$A$61,'PASTE 3B'!$A$1:$T$679,9,0),0)</f>
        <v>-</v>
      </c>
      <c r="L64" s="42">
        <f>IFERROR(VLOOKUP(L1&amp;"."&amp;$A$61,'PASTE 3B'!$A$1:$T$679,9,0),0)</f>
        <v>0</v>
      </c>
      <c r="M64" s="42">
        <f>IFERROR(VLOOKUP(M1&amp;"."&amp;$A$61,'PASTE 3B'!$A$1:$T$679,9,0),0)</f>
        <v>0</v>
      </c>
      <c r="N64" s="42">
        <f>IFERROR(VLOOKUP(N1&amp;"."&amp;$A$61,'PASTE 3B'!$A$1:$T$679,9,0),0)</f>
        <v>0</v>
      </c>
    </row>
    <row r="65" spans="1:14" x14ac:dyDescent="0.25">
      <c r="A65" s="2">
        <v>62</v>
      </c>
      <c r="B65" s="2" t="s">
        <v>112</v>
      </c>
      <c r="C65" s="51" t="str">
        <f>IFERROR(VLOOKUP(C1&amp;"."&amp;$A$61,'PASTE 3B'!$A$1:$T$679,10,0),0)</f>
        <v>-</v>
      </c>
      <c r="D65" s="51" t="str">
        <f>IFERROR(VLOOKUP(D1&amp;"."&amp;$A$61,'PASTE 3B'!$A$1:$T$679,10,0),0)</f>
        <v>-</v>
      </c>
      <c r="E65" s="51" t="str">
        <f>IFERROR(VLOOKUP(E1&amp;"."&amp;$A$61,'PASTE 3B'!$A$1:$T$679,10,0),0)</f>
        <v>-</v>
      </c>
      <c r="F65" s="51" t="str">
        <f>IFERROR(VLOOKUP(F1&amp;"."&amp;$A$61,'PASTE 3B'!$A$1:$T$679,10,0),0)</f>
        <v>-</v>
      </c>
      <c r="G65" s="51" t="str">
        <f>IFERROR(VLOOKUP(G1&amp;"."&amp;$A$61,'PASTE 3B'!$A$1:$T$679,10,0),0)</f>
        <v>-</v>
      </c>
      <c r="H65" s="51" t="str">
        <f>IFERROR(VLOOKUP(H1&amp;"."&amp;$A$61,'PASTE 3B'!$A$1:$T$679,10,0),0)</f>
        <v>-</v>
      </c>
      <c r="I65" s="51" t="str">
        <f>IFERROR(VLOOKUP(I1&amp;"."&amp;$A$61,'PASTE 3B'!$A$1:$T$679,10,0),0)</f>
        <v>-</v>
      </c>
      <c r="J65" s="51" t="str">
        <f>IFERROR(VLOOKUP(J1&amp;"."&amp;$A$61,'PASTE 3B'!$A$1:$T$679,10,0),0)</f>
        <v>-</v>
      </c>
      <c r="K65" s="51" t="str">
        <f>IFERROR(VLOOKUP(K1&amp;"."&amp;$A$61,'PASTE 3B'!$A$1:$T$679,10,0),0)</f>
        <v>-</v>
      </c>
      <c r="L65" s="42">
        <f>IFERROR(VLOOKUP(L1&amp;"."&amp;$A$61,'PASTE 3B'!$A$1:$T$679,10,0),0)</f>
        <v>0</v>
      </c>
      <c r="M65" s="42">
        <f>IFERROR(VLOOKUP(M1&amp;"."&amp;$A$61,'PASTE 3B'!$A$1:$T$679,10,0),0)</f>
        <v>0</v>
      </c>
      <c r="N65" s="42">
        <f>IFERROR(VLOOKUP(N1&amp;"."&amp;$A$61,'PASTE 3B'!$A$1:$T$679,10,0),0)</f>
        <v>0</v>
      </c>
    </row>
    <row r="66" spans="1:14" x14ac:dyDescent="0.25">
      <c r="A66" s="2">
        <v>62</v>
      </c>
      <c r="B66" s="2" t="s">
        <v>98</v>
      </c>
      <c r="C66" s="42">
        <f>IFERROR(VLOOKUP(C1&amp;"."&amp;$A$61,'PASTE 3B'!$A$1:$T$679,11,0),0)</f>
        <v>0</v>
      </c>
      <c r="D66" s="42">
        <f>IFERROR(VLOOKUP(D1&amp;"."&amp;$A$61,'PASTE 3B'!$A$1:$T$679,11,0),0)</f>
        <v>0</v>
      </c>
      <c r="E66" s="42">
        <f>IFERROR(VLOOKUP(E1&amp;"."&amp;$A$61,'PASTE 3B'!$A$1:$T$679,11,0),0)</f>
        <v>0</v>
      </c>
      <c r="F66" s="42">
        <f>IFERROR(VLOOKUP(F1&amp;"."&amp;$A$61,'PASTE 3B'!$A$1:$T$679,11,0),0)</f>
        <v>0</v>
      </c>
      <c r="G66" s="42">
        <f>IFERROR(VLOOKUP(G1&amp;"."&amp;$A$61,'PASTE 3B'!$A$1:$T$679,11,0),0)</f>
        <v>0</v>
      </c>
      <c r="H66" s="42">
        <f>IFERROR(VLOOKUP(H1&amp;"."&amp;$A$61,'PASTE 3B'!$A$1:$T$679,11,0),0)</f>
        <v>0</v>
      </c>
      <c r="I66" s="42">
        <f>IFERROR(VLOOKUP(I1&amp;"."&amp;$A$61,'PASTE 3B'!$A$1:$T$679,11,0),0)</f>
        <v>0</v>
      </c>
      <c r="J66" s="42">
        <f>IFERROR(VLOOKUP(J1&amp;"."&amp;$A$61,'PASTE 3B'!$A$1:$T$679,11,0),0)</f>
        <v>0</v>
      </c>
      <c r="K66" s="42">
        <f>IFERROR(VLOOKUP(K1&amp;"."&amp;$A$61,'PASTE 3B'!$A$1:$T$679,11,0),0)</f>
        <v>0</v>
      </c>
      <c r="L66" s="42">
        <f>IFERROR(VLOOKUP(L1&amp;"."&amp;$A$61,'PASTE 3B'!$A$1:$T$679,11,0),0)</f>
        <v>0</v>
      </c>
      <c r="M66" s="42">
        <f>IFERROR(VLOOKUP(M1&amp;"."&amp;$A$61,'PASTE 3B'!$A$1:$T$679,11,0),0)</f>
        <v>0</v>
      </c>
      <c r="N66" s="42">
        <f>IFERROR(VLOOKUP(N1&amp;"."&amp;$A$61,'PASTE 3B'!$A$1:$T$679,11,0),0)</f>
        <v>0</v>
      </c>
    </row>
    <row r="67" spans="1:14" x14ac:dyDescent="0.25">
      <c r="A67" s="2">
        <v>62</v>
      </c>
      <c r="B67" s="2" t="s">
        <v>99</v>
      </c>
      <c r="C67" s="42">
        <f>IFERROR(VLOOKUP(C1&amp;"."&amp;$A$61,'PASTE 3B'!$A$1:$T$679,12,0),0)</f>
        <v>0</v>
      </c>
      <c r="D67" s="42">
        <f>IFERROR(VLOOKUP(D1&amp;"."&amp;$A$61,'PASTE 3B'!$A$1:$T$679,12,0),0)</f>
        <v>0</v>
      </c>
      <c r="E67" s="42">
        <f>IFERROR(VLOOKUP(E1&amp;"."&amp;$A$61,'PASTE 3B'!$A$1:$T$679,12,0),0)</f>
        <v>0</v>
      </c>
      <c r="F67" s="42">
        <f>IFERROR(VLOOKUP(F1&amp;"."&amp;$A$61,'PASTE 3B'!$A$1:$T$679,12,0),0)</f>
        <v>0</v>
      </c>
      <c r="G67" s="42">
        <f>IFERROR(VLOOKUP(G1&amp;"."&amp;$A$61,'PASTE 3B'!$A$1:$T$679,12,0),0)</f>
        <v>0</v>
      </c>
      <c r="H67" s="42">
        <f>IFERROR(VLOOKUP(H1&amp;"."&amp;$A$61,'PASTE 3B'!$A$1:$T$679,12,0),0)</f>
        <v>0</v>
      </c>
      <c r="I67" s="42">
        <f>IFERROR(VLOOKUP(I1&amp;"."&amp;$A$61,'PASTE 3B'!$A$1:$T$679,12,0),0)</f>
        <v>0</v>
      </c>
      <c r="J67" s="42">
        <f>IFERROR(VLOOKUP(J1&amp;"."&amp;$A$61,'PASTE 3B'!$A$1:$T$679,12,0),0)</f>
        <v>0</v>
      </c>
      <c r="K67" s="42">
        <f>IFERROR(VLOOKUP(K1&amp;"."&amp;$A$61,'PASTE 3B'!$A$1:$T$679,12,0),0)</f>
        <v>0</v>
      </c>
      <c r="L67" s="42">
        <f>IFERROR(VLOOKUP(L1&amp;"."&amp;$A$61,'PASTE 3B'!$A$1:$T$679,12,0),0)</f>
        <v>0</v>
      </c>
      <c r="M67" s="42">
        <f>IFERROR(VLOOKUP(M1&amp;"."&amp;$A$61,'PASTE 3B'!$A$1:$T$679,12,0),0)</f>
        <v>0</v>
      </c>
      <c r="N67" s="42">
        <f>IFERROR(VLOOKUP(N1&amp;"."&amp;$A$61,'PASTE 3B'!$A$1:$T$679,12,0),0)</f>
        <v>0</v>
      </c>
    </row>
    <row r="68" spans="1:14" x14ac:dyDescent="0.25">
      <c r="A68" s="2">
        <v>62</v>
      </c>
      <c r="B68" s="2" t="s">
        <v>108</v>
      </c>
      <c r="C68" s="42">
        <f>IFERROR(VLOOKUP(C1&amp;"."&amp;$A$61,'PASTE 3B'!$A$1:$T$679,13,0),0)</f>
        <v>0</v>
      </c>
      <c r="D68" s="42">
        <f>IFERROR(VLOOKUP(D1&amp;"."&amp;$A$61,'PASTE 3B'!$A$1:$T$679,13,0),0)</f>
        <v>0</v>
      </c>
      <c r="E68" s="42">
        <f>IFERROR(VLOOKUP(E1&amp;"."&amp;$A$61,'PASTE 3B'!$A$1:$T$679,13,0),0)</f>
        <v>0</v>
      </c>
      <c r="F68" s="42">
        <f>IFERROR(VLOOKUP(F1&amp;"."&amp;$A$61,'PASTE 3B'!$A$1:$T$679,13,0),0)</f>
        <v>0</v>
      </c>
      <c r="G68" s="42">
        <f>IFERROR(VLOOKUP(G1&amp;"."&amp;$A$61,'PASTE 3B'!$A$1:$T$679,13,0),0)</f>
        <v>0</v>
      </c>
      <c r="H68" s="42">
        <f>IFERROR(VLOOKUP(H1&amp;"."&amp;$A$61,'PASTE 3B'!$A$1:$T$679,13,0),0)</f>
        <v>0</v>
      </c>
      <c r="I68" s="42">
        <f>IFERROR(VLOOKUP(I1&amp;"."&amp;$A$61,'PASTE 3B'!$A$1:$T$679,13,0),0)</f>
        <v>0</v>
      </c>
      <c r="J68" s="42">
        <f>IFERROR(VLOOKUP(J1&amp;"."&amp;$A$61,'PASTE 3B'!$A$1:$T$679,13,0),0)</f>
        <v>0</v>
      </c>
      <c r="K68" s="42">
        <f>IFERROR(VLOOKUP(K1&amp;"."&amp;$A$61,'PASTE 3B'!$A$1:$T$679,13,0),0)</f>
        <v>0</v>
      </c>
      <c r="L68" s="42">
        <f>IFERROR(VLOOKUP(L1&amp;"."&amp;$A$61,'PASTE 3B'!$A$1:$T$679,13,0),0)</f>
        <v>0</v>
      </c>
      <c r="M68" s="42">
        <f>IFERROR(VLOOKUP(M1&amp;"."&amp;$A$61,'PASTE 3B'!$A$1:$T$679,13,0),0)</f>
        <v>0</v>
      </c>
      <c r="N68" s="42">
        <f>IFERROR(VLOOKUP(N1&amp;"."&amp;$A$61,'PASTE 3B'!$A$1:$T$679,13,0),0)</f>
        <v>0</v>
      </c>
    </row>
    <row r="69" spans="1:14" x14ac:dyDescent="0.25">
      <c r="A69" s="2">
        <v>63</v>
      </c>
      <c r="B69" s="7" t="s">
        <v>74</v>
      </c>
      <c r="C69" s="42">
        <f>IFERROR(VLOOKUP(C1&amp;"."&amp;$A$69,'PASTE 3B'!$A$1:$T$679,6,0),0)</f>
        <v>0</v>
      </c>
      <c r="D69" s="42">
        <f>IFERROR(VLOOKUP(D1&amp;"."&amp;$A$69,'PASTE 3B'!$A$1:$T$679,6,0),0)</f>
        <v>0</v>
      </c>
      <c r="E69" s="42">
        <f>IFERROR(VLOOKUP(E1&amp;"."&amp;$A$69,'PASTE 3B'!$A$1:$T$679,6,0),0)</f>
        <v>0</v>
      </c>
      <c r="F69" s="42">
        <f>IFERROR(VLOOKUP(F1&amp;"."&amp;$A$69,'PASTE 3B'!$A$1:$T$679,6,0),0)</f>
        <v>0</v>
      </c>
      <c r="G69" s="42">
        <f>IFERROR(VLOOKUP(G1&amp;"."&amp;$A$69,'PASTE 3B'!$A$1:$T$679,6,0),0)</f>
        <v>0</v>
      </c>
      <c r="H69" s="42">
        <f>IFERROR(VLOOKUP(H1&amp;"."&amp;$A$69,'PASTE 3B'!$A$1:$T$679,6,0),0)</f>
        <v>0</v>
      </c>
      <c r="I69" s="42">
        <f>IFERROR(VLOOKUP(I1&amp;"."&amp;$A$69,'PASTE 3B'!$A$1:$T$679,6,0),0)</f>
        <v>0</v>
      </c>
      <c r="J69" s="42">
        <f>IFERROR(VLOOKUP(J1&amp;"."&amp;$A$69,'PASTE 3B'!$A$1:$T$679,6,0),0)</f>
        <v>0</v>
      </c>
      <c r="K69" s="42">
        <f>IFERROR(VLOOKUP(K1&amp;"."&amp;$A$69,'PASTE 3B'!$A$1:$T$679,6,0),0)</f>
        <v>0</v>
      </c>
      <c r="L69" s="42">
        <f>IFERROR(VLOOKUP(L1&amp;"."&amp;$A$69,'PASTE 3B'!$A$1:$T$679,6,0),0)</f>
        <v>0</v>
      </c>
      <c r="M69" s="42">
        <f>IFERROR(VLOOKUP(M1&amp;"."&amp;$A$69,'PASTE 3B'!$A$1:$T$679,6,0),0)</f>
        <v>0</v>
      </c>
      <c r="N69" s="42">
        <f>IFERROR(VLOOKUP(N1&amp;"."&amp;$A$69,'PASTE 3B'!$A$1:$T$679,6,0),0)</f>
        <v>0</v>
      </c>
    </row>
    <row r="70" spans="1:14" x14ac:dyDescent="0.25">
      <c r="A70" s="2">
        <v>63</v>
      </c>
      <c r="B70" s="2" t="s">
        <v>109</v>
      </c>
      <c r="C70" s="42">
        <f>IFERROR(VLOOKUP(C1&amp;"."&amp;$A$69,'PASTE 3B'!$A$1:$T$679,7,0),0)</f>
        <v>0</v>
      </c>
      <c r="D70" s="42">
        <f>IFERROR(VLOOKUP(D1&amp;"."&amp;$A$69,'PASTE 3B'!$A$1:$T$679,7,0),0)</f>
        <v>0</v>
      </c>
      <c r="E70" s="42">
        <f>IFERROR(VLOOKUP(E1&amp;"."&amp;$A$69,'PASTE 3B'!$A$1:$T$679,7,0),0)</f>
        <v>0</v>
      </c>
      <c r="F70" s="42">
        <f>IFERROR(VLOOKUP(F1&amp;"."&amp;$A$69,'PASTE 3B'!$A$1:$T$679,7,0),0)</f>
        <v>0</v>
      </c>
      <c r="G70" s="42">
        <f>IFERROR(VLOOKUP(G1&amp;"."&amp;$A$69,'PASTE 3B'!$A$1:$T$679,7,0),0)</f>
        <v>0</v>
      </c>
      <c r="H70" s="42">
        <f>IFERROR(VLOOKUP(H1&amp;"."&amp;$A$69,'PASTE 3B'!$A$1:$T$679,7,0),0)</f>
        <v>0</v>
      </c>
      <c r="I70" s="42">
        <f>IFERROR(VLOOKUP(I1&amp;"."&amp;$A$69,'PASTE 3B'!$A$1:$T$679,7,0),0)</f>
        <v>0</v>
      </c>
      <c r="J70" s="42">
        <f>IFERROR(VLOOKUP(J1&amp;"."&amp;$A$69,'PASTE 3B'!$A$1:$T$679,7,0),0)</f>
        <v>0</v>
      </c>
      <c r="K70" s="42">
        <f>IFERROR(VLOOKUP(K1&amp;"."&amp;$A$69,'PASTE 3B'!$A$1:$T$679,7,0),0)</f>
        <v>0</v>
      </c>
      <c r="L70" s="42">
        <f>IFERROR(VLOOKUP(L1&amp;"."&amp;$A$69,'PASTE 3B'!$A$1:$T$679,7,0),0)</f>
        <v>0</v>
      </c>
      <c r="M70" s="42">
        <f>IFERROR(VLOOKUP(M1&amp;"."&amp;$A$69,'PASTE 3B'!$A$1:$T$679,7,0),0)</f>
        <v>0</v>
      </c>
      <c r="N70" s="42">
        <f>IFERROR(VLOOKUP(N1&amp;"."&amp;$A$69,'PASTE 3B'!$A$1:$T$679,7,0),0)</f>
        <v>0</v>
      </c>
    </row>
    <row r="71" spans="1:14" x14ac:dyDescent="0.25">
      <c r="A71" s="2">
        <v>63</v>
      </c>
      <c r="B71" s="2" t="s">
        <v>110</v>
      </c>
      <c r="C71" s="42" t="str">
        <f>IFERROR(VLOOKUP(C1&amp;"."&amp;$A$69,'PASTE 3B'!$A$1:$T$679,8,0),0)</f>
        <v>-</v>
      </c>
      <c r="D71" s="42" t="str">
        <f>IFERROR(VLOOKUP(D1&amp;"."&amp;$A$69,'PASTE 3B'!$A$1:$T$679,8,0),0)</f>
        <v>-</v>
      </c>
      <c r="E71" s="42" t="str">
        <f>IFERROR(VLOOKUP(E1&amp;"."&amp;$A$69,'PASTE 3B'!$A$1:$T$679,8,0),0)</f>
        <v>-</v>
      </c>
      <c r="F71" s="42" t="str">
        <f>IFERROR(VLOOKUP(F1&amp;"."&amp;$A$69,'PASTE 3B'!$A$1:$T$679,8,0),0)</f>
        <v>-</v>
      </c>
      <c r="G71" s="42" t="str">
        <f>IFERROR(VLOOKUP(G1&amp;"."&amp;$A$69,'PASTE 3B'!$A$1:$T$679,8,0),0)</f>
        <v>-</v>
      </c>
      <c r="H71" s="42" t="str">
        <f>IFERROR(VLOOKUP(H1&amp;"."&amp;$A$69,'PASTE 3B'!$A$1:$T$679,8,0),0)</f>
        <v>-</v>
      </c>
      <c r="I71" s="42" t="str">
        <f>IFERROR(VLOOKUP(I1&amp;"."&amp;$A$69,'PASTE 3B'!$A$1:$T$679,8,0),0)</f>
        <v>-</v>
      </c>
      <c r="J71" s="42" t="str">
        <f>IFERROR(VLOOKUP(J1&amp;"."&amp;$A$69,'PASTE 3B'!$A$1:$T$679,8,0),0)</f>
        <v>-</v>
      </c>
      <c r="K71" s="42" t="str">
        <f>IFERROR(VLOOKUP(K1&amp;"."&amp;$A$69,'PASTE 3B'!$A$1:$T$679,8,0),0)</f>
        <v>-</v>
      </c>
      <c r="L71" s="42">
        <f>IFERROR(VLOOKUP(L1&amp;"."&amp;$A$69,'PASTE 3B'!$A$1:$T$679,8,0),0)</f>
        <v>0</v>
      </c>
      <c r="M71" s="42">
        <f>IFERROR(VLOOKUP(M1&amp;"."&amp;$A$69,'PASTE 3B'!$A$1:$T$679,8,0),0)</f>
        <v>0</v>
      </c>
      <c r="N71" s="42">
        <f>IFERROR(VLOOKUP(N1&amp;"."&amp;$A$69,'PASTE 3B'!$A$1:$T$679,8,0),0)</f>
        <v>0</v>
      </c>
    </row>
    <row r="72" spans="1:14" x14ac:dyDescent="0.25">
      <c r="A72" s="2">
        <v>63</v>
      </c>
      <c r="B72" s="2" t="s">
        <v>111</v>
      </c>
      <c r="C72" s="42">
        <f>IFERROR(VLOOKUP(C1&amp;"."&amp;$A$69,'PASTE 3B'!$A$1:$T$679,9,0),0)</f>
        <v>214647</v>
      </c>
      <c r="D72" s="42">
        <f>IFERROR(VLOOKUP(D1&amp;"."&amp;$A$69,'PASTE 3B'!$A$1:$T$679,9,0),0)</f>
        <v>214647</v>
      </c>
      <c r="E72" s="42">
        <f>IFERROR(VLOOKUP(E1&amp;"."&amp;$A$69,'PASTE 3B'!$A$1:$T$679,9,0),0)</f>
        <v>214647</v>
      </c>
      <c r="F72" s="42">
        <f>IFERROR(VLOOKUP(F1&amp;"."&amp;$A$69,'PASTE 3B'!$A$1:$T$679,9,0),0)</f>
        <v>214647</v>
      </c>
      <c r="G72" s="42">
        <f>IFERROR(VLOOKUP(G1&amp;"."&amp;$A$69,'PASTE 3B'!$A$1:$T$679,9,0),0)</f>
        <v>214647</v>
      </c>
      <c r="H72" s="42">
        <f>IFERROR(VLOOKUP(H1&amp;"."&amp;$A$69,'PASTE 3B'!$A$1:$T$679,9,0),0)</f>
        <v>214647</v>
      </c>
      <c r="I72" s="42">
        <f>IFERROR(VLOOKUP(I1&amp;"."&amp;$A$69,'PASTE 3B'!$A$1:$T$679,9,0),0)</f>
        <v>214647</v>
      </c>
      <c r="J72" s="42">
        <f>IFERROR(VLOOKUP(J1&amp;"."&amp;$A$69,'PASTE 3B'!$A$1:$T$679,9,0),0)</f>
        <v>214647</v>
      </c>
      <c r="K72" s="42">
        <f>IFERROR(VLOOKUP(K1&amp;"."&amp;$A$69,'PASTE 3B'!$A$1:$T$679,9,0),0)</f>
        <v>214647</v>
      </c>
      <c r="L72" s="42">
        <f>IFERROR(VLOOKUP(L1&amp;"."&amp;$A$69,'PASTE 3B'!$A$1:$T$679,9,0),0)</f>
        <v>0</v>
      </c>
      <c r="M72" s="42">
        <f>IFERROR(VLOOKUP(M1&amp;"."&amp;$A$69,'PASTE 3B'!$A$1:$T$679,9,0),0)</f>
        <v>0</v>
      </c>
      <c r="N72" s="42">
        <f>IFERROR(VLOOKUP(N1&amp;"."&amp;$A$69,'PASTE 3B'!$A$1:$T$679,9,0),0)</f>
        <v>0</v>
      </c>
    </row>
    <row r="73" spans="1:14" x14ac:dyDescent="0.25">
      <c r="A73" s="2">
        <v>63</v>
      </c>
      <c r="B73" s="2" t="s">
        <v>112</v>
      </c>
      <c r="C73" s="42" t="str">
        <f>IFERROR(VLOOKUP(C1&amp;"."&amp;$A$69,'PASTE 3B'!$A$1:$T$679,10,0),0)</f>
        <v>-</v>
      </c>
      <c r="D73" s="42" t="str">
        <f>IFERROR(VLOOKUP(D1&amp;"."&amp;$A$69,'PASTE 3B'!$A$1:$T$679,10,0),0)</f>
        <v>-</v>
      </c>
      <c r="E73" s="42" t="str">
        <f>IFERROR(VLOOKUP(E1&amp;"."&amp;$A$69,'PASTE 3B'!$A$1:$T$679,10,0),0)</f>
        <v>-</v>
      </c>
      <c r="F73" s="42" t="str">
        <f>IFERROR(VLOOKUP(F1&amp;"."&amp;$A$69,'PASTE 3B'!$A$1:$T$679,10,0),0)</f>
        <v>-</v>
      </c>
      <c r="G73" s="42" t="str">
        <f>IFERROR(VLOOKUP(G1&amp;"."&amp;$A$69,'PASTE 3B'!$A$1:$T$679,10,0),0)</f>
        <v>-</v>
      </c>
      <c r="H73" s="42" t="str">
        <f>IFERROR(VLOOKUP(H1&amp;"."&amp;$A$69,'PASTE 3B'!$A$1:$T$679,10,0),0)</f>
        <v>-</v>
      </c>
      <c r="I73" s="42" t="str">
        <f>IFERROR(VLOOKUP(I1&amp;"."&amp;$A$69,'PASTE 3B'!$A$1:$T$679,10,0),0)</f>
        <v>-</v>
      </c>
      <c r="J73" s="42" t="str">
        <f>IFERROR(VLOOKUP(J1&amp;"."&amp;$A$69,'PASTE 3B'!$A$1:$T$679,10,0),0)</f>
        <v>-</v>
      </c>
      <c r="K73" s="42" t="str">
        <f>IFERROR(VLOOKUP(K1&amp;"."&amp;$A$69,'PASTE 3B'!$A$1:$T$679,10,0),0)</f>
        <v>-</v>
      </c>
      <c r="L73" s="42">
        <f>IFERROR(VLOOKUP(L1&amp;"."&amp;$A$69,'PASTE 3B'!$A$1:$T$679,10,0),0)</f>
        <v>0</v>
      </c>
      <c r="M73" s="42">
        <f>IFERROR(VLOOKUP(M1&amp;"."&amp;$A$69,'PASTE 3B'!$A$1:$T$679,10,0),0)</f>
        <v>0</v>
      </c>
      <c r="N73" s="42">
        <f>IFERROR(VLOOKUP(N1&amp;"."&amp;$A$69,'PASTE 3B'!$A$1:$T$679,10,0),0)</f>
        <v>0</v>
      </c>
    </row>
    <row r="74" spans="1:14" x14ac:dyDescent="0.25">
      <c r="A74" s="2">
        <v>63</v>
      </c>
      <c r="B74" s="2" t="s">
        <v>98</v>
      </c>
      <c r="C74" s="42">
        <f>IFERROR(VLOOKUP(C1&amp;"."&amp;$A$69,'PASTE 3B'!$A$1:$T$679,11,0),0)</f>
        <v>0</v>
      </c>
      <c r="D74" s="42">
        <f>IFERROR(VLOOKUP(D1&amp;"."&amp;$A$69,'PASTE 3B'!$A$1:$T$679,11,0),0)</f>
        <v>0</v>
      </c>
      <c r="E74" s="42">
        <f>IFERROR(VLOOKUP(E1&amp;"."&amp;$A$69,'PASTE 3B'!$A$1:$T$679,11,0),0)</f>
        <v>0</v>
      </c>
      <c r="F74" s="42">
        <f>IFERROR(VLOOKUP(F1&amp;"."&amp;$A$69,'PASTE 3B'!$A$1:$T$679,11,0),0)</f>
        <v>0</v>
      </c>
      <c r="G74" s="42">
        <f>IFERROR(VLOOKUP(G1&amp;"."&amp;$A$69,'PASTE 3B'!$A$1:$T$679,11,0),0)</f>
        <v>0</v>
      </c>
      <c r="H74" s="42">
        <f>IFERROR(VLOOKUP(H1&amp;"."&amp;$A$69,'PASTE 3B'!$A$1:$T$679,11,0),0)</f>
        <v>0</v>
      </c>
      <c r="I74" s="42">
        <f>IFERROR(VLOOKUP(I1&amp;"."&amp;$A$69,'PASTE 3B'!$A$1:$T$679,11,0),0)</f>
        <v>0</v>
      </c>
      <c r="J74" s="42">
        <f>IFERROR(VLOOKUP(J1&amp;"."&amp;$A$69,'PASTE 3B'!$A$1:$T$679,11,0),0)</f>
        <v>0</v>
      </c>
      <c r="K74" s="42">
        <f>IFERROR(VLOOKUP(K1&amp;"."&amp;$A$69,'PASTE 3B'!$A$1:$T$679,11,0),0)</f>
        <v>0</v>
      </c>
      <c r="L74" s="42">
        <f>IFERROR(VLOOKUP(L1&amp;"."&amp;$A$69,'PASTE 3B'!$A$1:$T$679,11,0),0)</f>
        <v>0</v>
      </c>
      <c r="M74" s="42">
        <f>IFERROR(VLOOKUP(M1&amp;"."&amp;$A$69,'PASTE 3B'!$A$1:$T$679,11,0),0)</f>
        <v>0</v>
      </c>
      <c r="N74" s="42">
        <f>IFERROR(VLOOKUP(N1&amp;"."&amp;$A$69,'PASTE 3B'!$A$1:$T$679,11,0),0)</f>
        <v>0</v>
      </c>
    </row>
    <row r="75" spans="1:14" x14ac:dyDescent="0.25">
      <c r="A75" s="2">
        <v>63</v>
      </c>
      <c r="B75" s="2" t="s">
        <v>99</v>
      </c>
      <c r="C75" s="42">
        <f>IFERROR(VLOOKUP(C1&amp;"."&amp;$A$69,'PASTE 3B'!$A$1:$T$679,12,0),0)</f>
        <v>0</v>
      </c>
      <c r="D75" s="42">
        <f>IFERROR(VLOOKUP(D1&amp;"."&amp;$A$69,'PASTE 3B'!$A$1:$T$679,12,0),0)</f>
        <v>0</v>
      </c>
      <c r="E75" s="42">
        <f>IFERROR(VLOOKUP(E1&amp;"."&amp;$A$69,'PASTE 3B'!$A$1:$T$679,12,0),0)</f>
        <v>0</v>
      </c>
      <c r="F75" s="42">
        <f>IFERROR(VLOOKUP(F1&amp;"."&amp;$A$69,'PASTE 3B'!$A$1:$T$679,12,0),0)</f>
        <v>0</v>
      </c>
      <c r="G75" s="42">
        <f>IFERROR(VLOOKUP(G1&amp;"."&amp;$A$69,'PASTE 3B'!$A$1:$T$679,12,0),0)</f>
        <v>0</v>
      </c>
      <c r="H75" s="42">
        <f>IFERROR(VLOOKUP(H1&amp;"."&amp;$A$69,'PASTE 3B'!$A$1:$T$679,12,0),0)</f>
        <v>0</v>
      </c>
      <c r="I75" s="42">
        <f>IFERROR(VLOOKUP(I1&amp;"."&amp;$A$69,'PASTE 3B'!$A$1:$T$679,12,0),0)</f>
        <v>0</v>
      </c>
      <c r="J75" s="42">
        <f>IFERROR(VLOOKUP(J1&amp;"."&amp;$A$69,'PASTE 3B'!$A$1:$T$679,12,0),0)</f>
        <v>0</v>
      </c>
      <c r="K75" s="42">
        <f>IFERROR(VLOOKUP(K1&amp;"."&amp;$A$69,'PASTE 3B'!$A$1:$T$679,12,0),0)</f>
        <v>0</v>
      </c>
      <c r="L75" s="42">
        <f>IFERROR(VLOOKUP(L1&amp;"."&amp;$A$69,'PASTE 3B'!$A$1:$T$679,12,0),0)</f>
        <v>0</v>
      </c>
      <c r="M75" s="42">
        <f>IFERROR(VLOOKUP(M1&amp;"."&amp;$A$69,'PASTE 3B'!$A$1:$T$679,12,0),0)</f>
        <v>0</v>
      </c>
      <c r="N75" s="42">
        <f>IFERROR(VLOOKUP(N1&amp;"."&amp;$A$69,'PASTE 3B'!$A$1:$T$679,12,0),0)</f>
        <v>0</v>
      </c>
    </row>
    <row r="76" spans="1:14" x14ac:dyDescent="0.25">
      <c r="A76" s="2">
        <v>63</v>
      </c>
      <c r="B76" s="2" t="s">
        <v>108</v>
      </c>
      <c r="C76" s="42">
        <f>IFERROR(VLOOKUP(C1&amp;"."&amp;$A$69,'PASTE 3B'!$A$1:$T$679,13,0),0)</f>
        <v>0</v>
      </c>
      <c r="D76" s="42">
        <f>IFERROR(VLOOKUP(D1&amp;"."&amp;$A$69,'PASTE 3B'!$A$1:$T$679,13,0),0)</f>
        <v>0</v>
      </c>
      <c r="E76" s="42">
        <f>IFERROR(VLOOKUP(E1&amp;"."&amp;$A$69,'PASTE 3B'!$A$1:$T$679,13,0),0)</f>
        <v>0</v>
      </c>
      <c r="F76" s="42">
        <f>IFERROR(VLOOKUP(F1&amp;"."&amp;$A$69,'PASTE 3B'!$A$1:$T$679,13,0),0)</f>
        <v>0</v>
      </c>
      <c r="G76" s="42">
        <f>IFERROR(VLOOKUP(G1&amp;"."&amp;$A$69,'PASTE 3B'!$A$1:$T$679,13,0),0)</f>
        <v>0</v>
      </c>
      <c r="H76" s="42">
        <f>IFERROR(VLOOKUP(H1&amp;"."&amp;$A$69,'PASTE 3B'!$A$1:$T$679,13,0),0)</f>
        <v>0</v>
      </c>
      <c r="I76" s="42">
        <f>IFERROR(VLOOKUP(I1&amp;"."&amp;$A$69,'PASTE 3B'!$A$1:$T$679,13,0),0)</f>
        <v>0</v>
      </c>
      <c r="J76" s="42">
        <f>IFERROR(VLOOKUP(J1&amp;"."&amp;$A$69,'PASTE 3B'!$A$1:$T$679,13,0),0)</f>
        <v>0</v>
      </c>
      <c r="K76" s="42">
        <f>IFERROR(VLOOKUP(K1&amp;"."&amp;$A$69,'PASTE 3B'!$A$1:$T$679,13,0),0)</f>
        <v>0</v>
      </c>
      <c r="L76" s="42">
        <f>IFERROR(VLOOKUP(L1&amp;"."&amp;$A$69,'PASTE 3B'!$A$1:$T$679,13,0),0)</f>
        <v>0</v>
      </c>
      <c r="M76" s="42">
        <f>IFERROR(VLOOKUP(M1&amp;"."&amp;$A$69,'PASTE 3B'!$A$1:$T$679,13,0),0)</f>
        <v>0</v>
      </c>
      <c r="N76" s="42">
        <f>IFERROR(VLOOKUP(N1&amp;"."&amp;$A$69,'PASTE 3B'!$A$1:$T$679,13,0),0)</f>
        <v>0</v>
      </c>
    </row>
    <row r="77" spans="1:14" x14ac:dyDescent="0.25">
      <c r="B77" s="7" t="s">
        <v>100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x14ac:dyDescent="0.25">
      <c r="A78" s="2">
        <v>68</v>
      </c>
      <c r="B78" s="7" t="s">
        <v>72</v>
      </c>
      <c r="C78" s="42">
        <f>IFERROR(VLOOKUP(C1&amp;"."&amp;$A$78,'PASTE 3B'!$A$1:$T$679,4,0),0)</f>
        <v>0</v>
      </c>
      <c r="D78" s="42">
        <f>IFERROR(VLOOKUP(D1&amp;"."&amp;$A$78,'PASTE 3B'!$A$1:$T$679,4,0),0)</f>
        <v>0</v>
      </c>
      <c r="E78" s="42">
        <f>IFERROR(VLOOKUP(E1&amp;"."&amp;$A$78,'PASTE 3B'!$A$1:$T$679,4,0),0)</f>
        <v>0</v>
      </c>
      <c r="F78" s="42">
        <f>IFERROR(VLOOKUP(F1&amp;"."&amp;$A$78,'PASTE 3B'!$A$1:$T$679,4,0),0)</f>
        <v>0</v>
      </c>
      <c r="G78" s="42">
        <f>IFERROR(VLOOKUP(G1&amp;"."&amp;$A$78,'PASTE 3B'!$A$1:$T$679,4,0),0)</f>
        <v>0</v>
      </c>
      <c r="H78" s="42">
        <f>IFERROR(VLOOKUP(H1&amp;"."&amp;$A$78,'PASTE 3B'!$A$1:$T$679,4,0),0)</f>
        <v>0</v>
      </c>
      <c r="I78" s="42">
        <f>IFERROR(VLOOKUP(I1&amp;"."&amp;$A$78,'PASTE 3B'!$A$1:$T$679,4,0),0)</f>
        <v>0</v>
      </c>
      <c r="J78" s="42">
        <f>IFERROR(VLOOKUP(J1&amp;"."&amp;$A$78,'PASTE 3B'!$A$1:$T$679,4,0),0)</f>
        <v>0</v>
      </c>
      <c r="K78" s="42">
        <f>IFERROR(VLOOKUP(K1&amp;"."&amp;$A$78,'PASTE 3B'!$A$1:$T$679,4,0),0)</f>
        <v>0</v>
      </c>
      <c r="L78" s="42">
        <f>IFERROR(VLOOKUP(L1&amp;"."&amp;$A$78,'PASTE 3B'!$A$1:$T$679,4,0),0)</f>
        <v>0</v>
      </c>
      <c r="M78" s="42">
        <f>IFERROR(VLOOKUP(M1&amp;"."&amp;$A$78,'PASTE 3B'!$A$1:$T$679,4,0),0)</f>
        <v>0</v>
      </c>
      <c r="N78" s="42">
        <f>IFERROR(VLOOKUP(N1&amp;"."&amp;$A$78,'PASTE 3B'!$A$1:$T$679,4,0),0)</f>
        <v>0</v>
      </c>
    </row>
    <row r="79" spans="1:14" x14ac:dyDescent="0.25">
      <c r="A79" s="2">
        <v>68</v>
      </c>
      <c r="B79" s="2" t="s">
        <v>109</v>
      </c>
      <c r="C79" s="42" t="str">
        <f>IFERROR(VLOOKUP(C1&amp;"."&amp;$A$78,'PASTE 3B'!$A$1:$T$679,5,0),0)</f>
        <v>-</v>
      </c>
      <c r="D79" s="42" t="str">
        <f>IFERROR(VLOOKUP(D1&amp;"."&amp;$A$78,'PASTE 3B'!$A$1:$T$679,5,0),0)</f>
        <v>-</v>
      </c>
      <c r="E79" s="42" t="str">
        <f>IFERROR(VLOOKUP(E1&amp;"."&amp;$A$78,'PASTE 3B'!$A$1:$T$679,5,0),0)</f>
        <v>-</v>
      </c>
      <c r="F79" s="42" t="str">
        <f>IFERROR(VLOOKUP(F1&amp;"."&amp;$A$78,'PASTE 3B'!$A$1:$T$679,5,0),0)</f>
        <v>-</v>
      </c>
      <c r="G79" s="42" t="str">
        <f>IFERROR(VLOOKUP(G1&amp;"."&amp;$A$78,'PASTE 3B'!$A$1:$T$679,5,0),0)</f>
        <v>-</v>
      </c>
      <c r="H79" s="42" t="str">
        <f>IFERROR(VLOOKUP(H1&amp;"."&amp;$A$78,'PASTE 3B'!$A$1:$T$679,5,0),0)</f>
        <v>-</v>
      </c>
      <c r="I79" s="42" t="str">
        <f>IFERROR(VLOOKUP(I1&amp;"."&amp;$A$78,'PASTE 3B'!$A$1:$T$679,5,0),0)</f>
        <v>-</v>
      </c>
      <c r="J79" s="42" t="str">
        <f>IFERROR(VLOOKUP(J1&amp;"."&amp;$A$78,'PASTE 3B'!$A$1:$T$679,5,0),0)</f>
        <v>-</v>
      </c>
      <c r="K79" s="42" t="str">
        <f>IFERROR(VLOOKUP(K1&amp;"."&amp;$A$78,'PASTE 3B'!$A$1:$T$679,5,0),0)</f>
        <v>-</v>
      </c>
      <c r="L79" s="42">
        <f>IFERROR(VLOOKUP(L1&amp;"."&amp;$A$78,'PASTE 3B'!$A$1:$T$679,5,0),0)</f>
        <v>0</v>
      </c>
      <c r="M79" s="42">
        <f>IFERROR(VLOOKUP(M1&amp;"."&amp;$A$78,'PASTE 3B'!$A$1:$T$679,5,0),0)</f>
        <v>0</v>
      </c>
      <c r="N79" s="42">
        <f>IFERROR(VLOOKUP(N1&amp;"."&amp;$A$78,'PASTE 3B'!$A$1:$T$679,5,0),0)</f>
        <v>0</v>
      </c>
    </row>
    <row r="80" spans="1:14" x14ac:dyDescent="0.25">
      <c r="A80" s="2">
        <v>68</v>
      </c>
      <c r="B80" s="2" t="s">
        <v>110</v>
      </c>
      <c r="C80" s="42" t="str">
        <f>IFERROR(VLOOKUP(C1&amp;"."&amp;$A$78,'PASTE 3B'!$A$1:$T$679,6,0),0)</f>
        <v>-</v>
      </c>
      <c r="D80" s="42" t="str">
        <f>IFERROR(VLOOKUP(D1&amp;"."&amp;$A$78,'PASTE 3B'!$A$1:$T$679,6,0),0)</f>
        <v>-</v>
      </c>
      <c r="E80" s="42" t="str">
        <f>IFERROR(VLOOKUP(E1&amp;"."&amp;$A$78,'PASTE 3B'!$A$1:$T$679,6,0),0)</f>
        <v>-</v>
      </c>
      <c r="F80" s="42" t="str">
        <f>IFERROR(VLOOKUP(F1&amp;"."&amp;$A$78,'PASTE 3B'!$A$1:$T$679,6,0),0)</f>
        <v>-</v>
      </c>
      <c r="G80" s="42" t="str">
        <f>IFERROR(VLOOKUP(G1&amp;"."&amp;$A$78,'PASTE 3B'!$A$1:$T$679,6,0),0)</f>
        <v>-</v>
      </c>
      <c r="H80" s="42" t="str">
        <f>IFERROR(VLOOKUP(H1&amp;"."&amp;$A$78,'PASTE 3B'!$A$1:$T$679,6,0),0)</f>
        <v>-</v>
      </c>
      <c r="I80" s="42" t="str">
        <f>IFERROR(VLOOKUP(I1&amp;"."&amp;$A$78,'PASTE 3B'!$A$1:$T$679,6,0),0)</f>
        <v>-</v>
      </c>
      <c r="J80" s="42" t="str">
        <f>IFERROR(VLOOKUP(J1&amp;"."&amp;$A$78,'PASTE 3B'!$A$1:$T$679,6,0),0)</f>
        <v>-</v>
      </c>
      <c r="K80" s="42" t="str">
        <f>IFERROR(VLOOKUP(K1&amp;"."&amp;$A$78,'PASTE 3B'!$A$1:$T$679,6,0),0)</f>
        <v>-</v>
      </c>
      <c r="L80" s="42">
        <f>IFERROR(VLOOKUP(L1&amp;"."&amp;$A$78,'PASTE 3B'!$A$1:$T$679,6,0),0)</f>
        <v>0</v>
      </c>
      <c r="M80" s="42">
        <f>IFERROR(VLOOKUP(M1&amp;"."&amp;$A$78,'PASTE 3B'!$A$1:$T$679,6,0),0)</f>
        <v>0</v>
      </c>
      <c r="N80" s="42">
        <f>IFERROR(VLOOKUP(N1&amp;"."&amp;$A$78,'PASTE 3B'!$A$1:$T$679,6,0),0)</f>
        <v>0</v>
      </c>
    </row>
    <row r="81" spans="1:14" x14ac:dyDescent="0.25">
      <c r="A81" s="2">
        <v>68</v>
      </c>
      <c r="B81" s="2" t="s">
        <v>111</v>
      </c>
      <c r="C81" s="42" t="str">
        <f>IFERROR(VLOOKUP(C1&amp;"."&amp;$A$78,'PASTE 3B'!$A$1:$T$679,7,0),0)</f>
        <v>-</v>
      </c>
      <c r="D81" s="42" t="str">
        <f>IFERROR(VLOOKUP(D1&amp;"."&amp;$A$78,'PASTE 3B'!$A$1:$T$679,7,0),0)</f>
        <v>-</v>
      </c>
      <c r="E81" s="42" t="str">
        <f>IFERROR(VLOOKUP(E1&amp;"."&amp;$A$78,'PASTE 3B'!$A$1:$T$679,7,0),0)</f>
        <v>-</v>
      </c>
      <c r="F81" s="42" t="str">
        <f>IFERROR(VLOOKUP(F1&amp;"."&amp;$A$78,'PASTE 3B'!$A$1:$T$679,7,0),0)</f>
        <v>-</v>
      </c>
      <c r="G81" s="42" t="str">
        <f>IFERROR(VLOOKUP(G1&amp;"."&amp;$A$78,'PASTE 3B'!$A$1:$T$679,7,0),0)</f>
        <v>-</v>
      </c>
      <c r="H81" s="42" t="str">
        <f>IFERROR(VLOOKUP(H1&amp;"."&amp;$A$78,'PASTE 3B'!$A$1:$T$679,7,0),0)</f>
        <v>-</v>
      </c>
      <c r="I81" s="42" t="str">
        <f>IFERROR(VLOOKUP(I1&amp;"."&amp;$A$78,'PASTE 3B'!$A$1:$T$679,7,0),0)</f>
        <v>-</v>
      </c>
      <c r="J81" s="42" t="str">
        <f>IFERROR(VLOOKUP(J1&amp;"."&amp;$A$78,'PASTE 3B'!$A$1:$T$679,7,0),0)</f>
        <v>-</v>
      </c>
      <c r="K81" s="42" t="str">
        <f>IFERROR(VLOOKUP(K1&amp;"."&amp;$A$78,'PASTE 3B'!$A$1:$T$679,7,0),0)</f>
        <v>-</v>
      </c>
      <c r="L81" s="42">
        <f>IFERROR(VLOOKUP(L1&amp;"."&amp;$A$78,'PASTE 3B'!$A$1:$T$679,7,0),0)</f>
        <v>0</v>
      </c>
      <c r="M81" s="42">
        <f>IFERROR(VLOOKUP(M1&amp;"."&amp;$A$78,'PASTE 3B'!$A$1:$T$679,7,0),0)</f>
        <v>0</v>
      </c>
      <c r="N81" s="42">
        <f>IFERROR(VLOOKUP(N1&amp;"."&amp;$A$78,'PASTE 3B'!$A$1:$T$679,7,0),0)</f>
        <v>0</v>
      </c>
    </row>
    <row r="82" spans="1:14" x14ac:dyDescent="0.25">
      <c r="A82" s="2">
        <v>68</v>
      </c>
      <c r="B82" s="2" t="s">
        <v>112</v>
      </c>
      <c r="C82" s="42" t="str">
        <f>IFERROR(VLOOKUP(C1&amp;"."&amp;$A$78,'PASTE 3B'!$A$1:$T$679,8,0),0)</f>
        <v>-</v>
      </c>
      <c r="D82" s="42" t="str">
        <f>IFERROR(VLOOKUP(D1&amp;"."&amp;$A$78,'PASTE 3B'!$A$1:$T$679,8,0),0)</f>
        <v>-</v>
      </c>
      <c r="E82" s="42" t="str">
        <f>IFERROR(VLOOKUP(E1&amp;"."&amp;$A$78,'PASTE 3B'!$A$1:$T$679,8,0),0)</f>
        <v>-</v>
      </c>
      <c r="F82" s="42" t="str">
        <f>IFERROR(VLOOKUP(F1&amp;"."&amp;$A$78,'PASTE 3B'!$A$1:$T$679,8,0),0)</f>
        <v>-</v>
      </c>
      <c r="G82" s="42" t="str">
        <f>IFERROR(VLOOKUP(G1&amp;"."&amp;$A$78,'PASTE 3B'!$A$1:$T$679,8,0),0)</f>
        <v>-</v>
      </c>
      <c r="H82" s="42" t="str">
        <f>IFERROR(VLOOKUP(H1&amp;"."&amp;$A$78,'PASTE 3B'!$A$1:$T$679,8,0),0)</f>
        <v>-</v>
      </c>
      <c r="I82" s="42" t="str">
        <f>IFERROR(VLOOKUP(I1&amp;"."&amp;$A$78,'PASTE 3B'!$A$1:$T$679,8,0),0)</f>
        <v>-</v>
      </c>
      <c r="J82" s="42" t="str">
        <f>IFERROR(VLOOKUP(J1&amp;"."&amp;$A$78,'PASTE 3B'!$A$1:$T$679,8,0),0)</f>
        <v>-</v>
      </c>
      <c r="K82" s="42" t="str">
        <f>IFERROR(VLOOKUP(K1&amp;"."&amp;$A$78,'PASTE 3B'!$A$1:$T$679,8,0),0)</f>
        <v>-</v>
      </c>
      <c r="L82" s="42">
        <f>IFERROR(VLOOKUP(L1&amp;"."&amp;$A$78,'PASTE 3B'!$A$1:$T$679,8,0),0)</f>
        <v>0</v>
      </c>
      <c r="M82" s="42">
        <f>IFERROR(VLOOKUP(M1&amp;"."&amp;$A$78,'PASTE 3B'!$A$1:$T$679,8,0),0)</f>
        <v>0</v>
      </c>
      <c r="N82" s="42">
        <f>IFERROR(VLOOKUP(N1&amp;"."&amp;$A$78,'PASTE 3B'!$A$1:$T$679,8,0),0)</f>
        <v>0</v>
      </c>
    </row>
    <row r="83" spans="1:14" x14ac:dyDescent="0.25">
      <c r="A83" s="2">
        <v>68</v>
      </c>
      <c r="B83" s="2" t="s">
        <v>98</v>
      </c>
      <c r="C83" s="42">
        <f>IFERROR(VLOOKUP(C1&amp;"."&amp;$A$78,'PASTE 3B'!$A$1:$T$679,9,0),0)</f>
        <v>0</v>
      </c>
      <c r="D83" s="42">
        <f>IFERROR(VLOOKUP(D1&amp;"."&amp;$A$78,'PASTE 3B'!$A$1:$T$679,9,0),0)</f>
        <v>0</v>
      </c>
      <c r="E83" s="42">
        <f>IFERROR(VLOOKUP(E1&amp;"."&amp;$A$78,'PASTE 3B'!$A$1:$T$679,9,0),0)</f>
        <v>0</v>
      </c>
      <c r="F83" s="42">
        <f>IFERROR(VLOOKUP(F1&amp;"."&amp;$A$78,'PASTE 3B'!$A$1:$T$679,9,0),0)</f>
        <v>0</v>
      </c>
      <c r="G83" s="42">
        <f>IFERROR(VLOOKUP(G1&amp;"."&amp;$A$78,'PASTE 3B'!$A$1:$T$679,9,0),0)</f>
        <v>0</v>
      </c>
      <c r="H83" s="42">
        <f>IFERROR(VLOOKUP(H1&amp;"."&amp;$A$78,'PASTE 3B'!$A$1:$T$679,9,0),0)</f>
        <v>0</v>
      </c>
      <c r="I83" s="42">
        <f>IFERROR(VLOOKUP(I1&amp;"."&amp;$A$78,'PASTE 3B'!$A$1:$T$679,9,0),0)</f>
        <v>0</v>
      </c>
      <c r="J83" s="42">
        <f>IFERROR(VLOOKUP(J1&amp;"."&amp;$A$78,'PASTE 3B'!$A$1:$T$679,9,0),0)</f>
        <v>0</v>
      </c>
      <c r="K83" s="42">
        <f>IFERROR(VLOOKUP(K1&amp;"."&amp;$A$78,'PASTE 3B'!$A$1:$T$679,9,0),0)</f>
        <v>0</v>
      </c>
      <c r="L83" s="42">
        <f>IFERROR(VLOOKUP(L1&amp;"."&amp;$A$78,'PASTE 3B'!$A$1:$T$679,9,0),0)</f>
        <v>0</v>
      </c>
      <c r="M83" s="42">
        <f>IFERROR(VLOOKUP(M1&amp;"."&amp;$A$78,'PASTE 3B'!$A$1:$T$679,9,0),0)</f>
        <v>0</v>
      </c>
      <c r="N83" s="42">
        <f>IFERROR(VLOOKUP(N1&amp;"."&amp;$A$78,'PASTE 3B'!$A$1:$T$679,9,0),0)</f>
        <v>0</v>
      </c>
    </row>
    <row r="84" spans="1:14" x14ac:dyDescent="0.25">
      <c r="A84" s="2">
        <v>68</v>
      </c>
      <c r="B84" s="2" t="s">
        <v>99</v>
      </c>
      <c r="C84" s="42" t="str">
        <f>IFERROR(VLOOKUP(C1&amp;"."&amp;$A$78,'PASTE 3B'!$A$1:$T$679,10,0),0)</f>
        <v>-</v>
      </c>
      <c r="D84" s="42" t="str">
        <f>IFERROR(VLOOKUP(D1&amp;"."&amp;$A$78,'PASTE 3B'!$A$1:$T$679,10,0),0)</f>
        <v>-</v>
      </c>
      <c r="E84" s="42" t="str">
        <f>IFERROR(VLOOKUP(E1&amp;"."&amp;$A$78,'PASTE 3B'!$A$1:$T$679,10,0),0)</f>
        <v>-</v>
      </c>
      <c r="F84" s="42" t="str">
        <f>IFERROR(VLOOKUP(F1&amp;"."&amp;$A$78,'PASTE 3B'!$A$1:$T$679,10,0),0)</f>
        <v>-</v>
      </c>
      <c r="G84" s="42" t="str">
        <f>IFERROR(VLOOKUP(G1&amp;"."&amp;$A$78,'PASTE 3B'!$A$1:$T$679,10,0),0)</f>
        <v>-</v>
      </c>
      <c r="H84" s="42" t="str">
        <f>IFERROR(VLOOKUP(H1&amp;"."&amp;$A$78,'PASTE 3B'!$A$1:$T$679,10,0),0)</f>
        <v>-</v>
      </c>
      <c r="I84" s="42" t="str">
        <f>IFERROR(VLOOKUP(I1&amp;"."&amp;$A$78,'PASTE 3B'!$A$1:$T$679,10,0),0)</f>
        <v>-</v>
      </c>
      <c r="J84" s="42" t="str">
        <f>IFERROR(VLOOKUP(J1&amp;"."&amp;$A$78,'PASTE 3B'!$A$1:$T$679,10,0),0)</f>
        <v>-</v>
      </c>
      <c r="K84" s="42" t="str">
        <f>IFERROR(VLOOKUP(K1&amp;"."&amp;$A$78,'PASTE 3B'!$A$1:$T$679,10,0),0)</f>
        <v>-</v>
      </c>
      <c r="L84" s="42">
        <f>IFERROR(VLOOKUP(L1&amp;"."&amp;$A$78,'PASTE 3B'!$A$1:$T$679,10,0),0)</f>
        <v>0</v>
      </c>
      <c r="M84" s="42">
        <f>IFERROR(VLOOKUP(M1&amp;"."&amp;$A$78,'PASTE 3B'!$A$1:$T$679,10,0),0)</f>
        <v>0</v>
      </c>
      <c r="N84" s="42">
        <f>IFERROR(VLOOKUP(N1&amp;"."&amp;$A$78,'PASTE 3B'!$A$1:$T$679,10,0),0)</f>
        <v>0</v>
      </c>
    </row>
    <row r="85" spans="1:14" x14ac:dyDescent="0.25">
      <c r="A85" s="2">
        <v>68</v>
      </c>
      <c r="B85" s="2" t="s">
        <v>108</v>
      </c>
      <c r="C85" s="42" t="str">
        <f>IFERROR(VLOOKUP(C1&amp;"."&amp;$A$78,'PASTE 3B'!$A$1:$T$679,11,0),0)</f>
        <v>-</v>
      </c>
      <c r="D85" s="42" t="str">
        <f>IFERROR(VLOOKUP(D1&amp;"."&amp;$A$78,'PASTE 3B'!$A$1:$T$679,11,0),0)</f>
        <v>-</v>
      </c>
      <c r="E85" s="42" t="str">
        <f>IFERROR(VLOOKUP(E1&amp;"."&amp;$A$78,'PASTE 3B'!$A$1:$T$679,11,0),0)</f>
        <v>-</v>
      </c>
      <c r="F85" s="42" t="str">
        <f>IFERROR(VLOOKUP(F1&amp;"."&amp;$A$78,'PASTE 3B'!$A$1:$T$679,11,0),0)</f>
        <v>-</v>
      </c>
      <c r="G85" s="42" t="str">
        <f>IFERROR(VLOOKUP(G1&amp;"."&amp;$A$78,'PASTE 3B'!$A$1:$T$679,11,0),0)</f>
        <v>-</v>
      </c>
      <c r="H85" s="42" t="str">
        <f>IFERROR(VLOOKUP(H1&amp;"."&amp;$A$78,'PASTE 3B'!$A$1:$T$679,11,0),0)</f>
        <v>-</v>
      </c>
      <c r="I85" s="42" t="str">
        <f>IFERROR(VLOOKUP(I1&amp;"."&amp;$A$78,'PASTE 3B'!$A$1:$T$679,11,0),0)</f>
        <v>-</v>
      </c>
      <c r="J85" s="42" t="str">
        <f>IFERROR(VLOOKUP(J1&amp;"."&amp;$A$78,'PASTE 3B'!$A$1:$T$679,11,0),0)</f>
        <v>-</v>
      </c>
      <c r="K85" s="42" t="str">
        <f>IFERROR(VLOOKUP(K1&amp;"."&amp;$A$78,'PASTE 3B'!$A$1:$T$679,11,0),0)</f>
        <v>-</v>
      </c>
      <c r="L85" s="42">
        <f>IFERROR(VLOOKUP(L1&amp;"."&amp;$A$78,'PASTE 3B'!$A$1:$T$679,11,0),0)</f>
        <v>0</v>
      </c>
      <c r="M85" s="42">
        <f>IFERROR(VLOOKUP(M1&amp;"."&amp;$A$78,'PASTE 3B'!$A$1:$T$679,11,0),0)</f>
        <v>0</v>
      </c>
      <c r="N85" s="42">
        <f>IFERROR(VLOOKUP(N1&amp;"."&amp;$A$78,'PASTE 3B'!$A$1:$T$679,11,0),0)</f>
        <v>0</v>
      </c>
    </row>
    <row r="86" spans="1:14" x14ac:dyDescent="0.25">
      <c r="A86" s="2">
        <v>69</v>
      </c>
      <c r="B86" s="7" t="s">
        <v>73</v>
      </c>
      <c r="C86" s="42">
        <f>IFERROR(VLOOKUP(C1&amp;"."&amp;$A$86,'PASTE 3B'!$A$1:$T$679,6,0),0)</f>
        <v>0</v>
      </c>
      <c r="D86" s="42">
        <f>IFERROR(VLOOKUP(D1&amp;"."&amp;$A$86,'PASTE 3B'!$A$1:$T$679,6,0),0)</f>
        <v>0</v>
      </c>
      <c r="E86" s="42">
        <f>IFERROR(VLOOKUP(E1&amp;"."&amp;$A$86,'PASTE 3B'!$A$1:$T$679,6,0),0)</f>
        <v>0</v>
      </c>
      <c r="F86" s="42">
        <f>IFERROR(VLOOKUP(F1&amp;"."&amp;$A$86,'PASTE 3B'!$A$1:$T$679,6,0),0)</f>
        <v>0</v>
      </c>
      <c r="G86" s="42">
        <f>IFERROR(VLOOKUP(G1&amp;"."&amp;$A$86,'PASTE 3B'!$A$1:$T$679,6,0),0)</f>
        <v>0</v>
      </c>
      <c r="H86" s="42">
        <f>IFERROR(VLOOKUP(H1&amp;"."&amp;$A$86,'PASTE 3B'!$A$1:$T$679,6,0),0)</f>
        <v>0</v>
      </c>
      <c r="I86" s="42">
        <f>IFERROR(VLOOKUP(I1&amp;"."&amp;$A$86,'PASTE 3B'!$A$1:$T$679,6,0),0)</f>
        <v>0</v>
      </c>
      <c r="J86" s="42">
        <f>IFERROR(VLOOKUP(J1&amp;"."&amp;$A$86,'PASTE 3B'!$A$1:$T$679,6,0),0)</f>
        <v>0</v>
      </c>
      <c r="K86" s="42">
        <f>IFERROR(VLOOKUP(K1&amp;"."&amp;$A$86,'PASTE 3B'!$A$1:$T$679,6,0),0)</f>
        <v>0</v>
      </c>
      <c r="L86" s="42">
        <f>IFERROR(VLOOKUP(L1&amp;"."&amp;$A$86,'PASTE 3B'!$A$1:$T$679,6,0),0)</f>
        <v>0</v>
      </c>
      <c r="M86" s="42">
        <f>IFERROR(VLOOKUP(M1&amp;"."&amp;$A$86,'PASTE 3B'!$A$1:$T$679,6,0),0)</f>
        <v>0</v>
      </c>
      <c r="N86" s="42">
        <f>IFERROR(VLOOKUP(N1&amp;"."&amp;$A$86,'PASTE 3B'!$A$1:$T$679,6,0),0)</f>
        <v>0</v>
      </c>
    </row>
    <row r="87" spans="1:14" x14ac:dyDescent="0.25">
      <c r="A87" s="2">
        <v>69</v>
      </c>
      <c r="B87" s="2" t="s">
        <v>109</v>
      </c>
      <c r="C87" s="42" t="str">
        <f>IFERROR(VLOOKUP(C1&amp;"."&amp;$A$86,'PASTE 3B'!$A$1:$T$679,7,0),0)</f>
        <v>-</v>
      </c>
      <c r="D87" s="42" t="str">
        <f>IFERROR(VLOOKUP(D1&amp;"."&amp;$A$86,'PASTE 3B'!$A$1:$T$679,7,0),0)</f>
        <v>-</v>
      </c>
      <c r="E87" s="42" t="str">
        <f>IFERROR(VLOOKUP(E1&amp;"."&amp;$A$86,'PASTE 3B'!$A$1:$T$679,7,0),0)</f>
        <v>-</v>
      </c>
      <c r="F87" s="42" t="str">
        <f>IFERROR(VLOOKUP(F1&amp;"."&amp;$A$86,'PASTE 3B'!$A$1:$T$679,7,0),0)</f>
        <v>-</v>
      </c>
      <c r="G87" s="42" t="str">
        <f>IFERROR(VLOOKUP(G1&amp;"."&amp;$A$86,'PASTE 3B'!$A$1:$T$679,7,0),0)</f>
        <v>-</v>
      </c>
      <c r="H87" s="42" t="str">
        <f>IFERROR(VLOOKUP(H1&amp;"."&amp;$A$86,'PASTE 3B'!$A$1:$T$679,7,0),0)</f>
        <v>-</v>
      </c>
      <c r="I87" s="42" t="str">
        <f>IFERROR(VLOOKUP(I1&amp;"."&amp;$A$86,'PASTE 3B'!$A$1:$T$679,7,0),0)</f>
        <v>-</v>
      </c>
      <c r="J87" s="42" t="str">
        <f>IFERROR(VLOOKUP(J1&amp;"."&amp;$A$86,'PASTE 3B'!$A$1:$T$679,7,0),0)</f>
        <v>-</v>
      </c>
      <c r="K87" s="42" t="str">
        <f>IFERROR(VLOOKUP(K1&amp;"."&amp;$A$86,'PASTE 3B'!$A$1:$T$679,7,0),0)</f>
        <v>-</v>
      </c>
      <c r="L87" s="42">
        <f>IFERROR(VLOOKUP(L1&amp;"."&amp;$A$86,'PASTE 3B'!$A$1:$T$679,7,0),0)</f>
        <v>0</v>
      </c>
      <c r="M87" s="42">
        <f>IFERROR(VLOOKUP(M1&amp;"."&amp;$A$86,'PASTE 3B'!$A$1:$T$679,7,0),0)</f>
        <v>0</v>
      </c>
      <c r="N87" s="42">
        <f>IFERROR(VLOOKUP(N1&amp;"."&amp;$A$86,'PASTE 3B'!$A$1:$T$679,7,0),0)</f>
        <v>0</v>
      </c>
    </row>
    <row r="88" spans="1:14" x14ac:dyDescent="0.25">
      <c r="A88" s="2">
        <v>69</v>
      </c>
      <c r="B88" s="2" t="s">
        <v>110</v>
      </c>
      <c r="C88" s="42" t="str">
        <f>IFERROR(VLOOKUP(C1&amp;"."&amp;$A$86,'PASTE 3B'!$A$1:$T$679,8,0),0)</f>
        <v>-</v>
      </c>
      <c r="D88" s="42" t="str">
        <f>IFERROR(VLOOKUP(D1&amp;"."&amp;$A$86,'PASTE 3B'!$A$1:$T$679,8,0),0)</f>
        <v>-</v>
      </c>
      <c r="E88" s="42" t="str">
        <f>IFERROR(VLOOKUP(E1&amp;"."&amp;$A$86,'PASTE 3B'!$A$1:$T$679,8,0),0)</f>
        <v>-</v>
      </c>
      <c r="F88" s="42" t="str">
        <f>IFERROR(VLOOKUP(F1&amp;"."&amp;$A$86,'PASTE 3B'!$A$1:$T$679,8,0),0)</f>
        <v>-</v>
      </c>
      <c r="G88" s="42" t="str">
        <f>IFERROR(VLOOKUP(G1&amp;"."&amp;$A$86,'PASTE 3B'!$A$1:$T$679,8,0),0)</f>
        <v>-</v>
      </c>
      <c r="H88" s="42" t="str">
        <f>IFERROR(VLOOKUP(H1&amp;"."&amp;$A$86,'PASTE 3B'!$A$1:$T$679,8,0),0)</f>
        <v>-</v>
      </c>
      <c r="I88" s="42" t="str">
        <f>IFERROR(VLOOKUP(I1&amp;"."&amp;$A$86,'PASTE 3B'!$A$1:$T$679,8,0),0)</f>
        <v>-</v>
      </c>
      <c r="J88" s="42" t="str">
        <f>IFERROR(VLOOKUP(J1&amp;"."&amp;$A$86,'PASTE 3B'!$A$1:$T$679,8,0),0)</f>
        <v>-</v>
      </c>
      <c r="K88" s="42" t="str">
        <f>IFERROR(VLOOKUP(K1&amp;"."&amp;$A$86,'PASTE 3B'!$A$1:$T$679,8,0),0)</f>
        <v>-</v>
      </c>
      <c r="L88" s="42">
        <f>IFERROR(VLOOKUP(L1&amp;"."&amp;$A$86,'PASTE 3B'!$A$1:$T$679,8,0),0)</f>
        <v>0</v>
      </c>
      <c r="M88" s="42">
        <f>IFERROR(VLOOKUP(M1&amp;"."&amp;$A$86,'PASTE 3B'!$A$1:$T$679,8,0),0)</f>
        <v>0</v>
      </c>
      <c r="N88" s="42">
        <f>IFERROR(VLOOKUP(N1&amp;"."&amp;$A$86,'PASTE 3B'!$A$1:$T$679,8,0),0)</f>
        <v>0</v>
      </c>
    </row>
    <row r="89" spans="1:14" x14ac:dyDescent="0.25">
      <c r="A89" s="2">
        <v>69</v>
      </c>
      <c r="B89" s="2" t="s">
        <v>111</v>
      </c>
      <c r="C89" s="42" t="str">
        <f>IFERROR(VLOOKUP(C1&amp;"."&amp;$A$86,'PASTE 3B'!$A$1:$T$679,9,0),0)</f>
        <v>-</v>
      </c>
      <c r="D89" s="42" t="str">
        <f>IFERROR(VLOOKUP(D1&amp;"."&amp;$A$86,'PASTE 3B'!$A$1:$T$679,9,0),0)</f>
        <v>-</v>
      </c>
      <c r="E89" s="42" t="str">
        <f>IFERROR(VLOOKUP(E1&amp;"."&amp;$A$86,'PASTE 3B'!$A$1:$T$679,9,0),0)</f>
        <v>-</v>
      </c>
      <c r="F89" s="42" t="str">
        <f>IFERROR(VLOOKUP(F1&amp;"."&amp;$A$86,'PASTE 3B'!$A$1:$T$679,9,0),0)</f>
        <v>-</v>
      </c>
      <c r="G89" s="42" t="str">
        <f>IFERROR(VLOOKUP(G1&amp;"."&amp;$A$86,'PASTE 3B'!$A$1:$T$679,9,0),0)</f>
        <v>-</v>
      </c>
      <c r="H89" s="42" t="str">
        <f>IFERROR(VLOOKUP(H1&amp;"."&amp;$A$86,'PASTE 3B'!$A$1:$T$679,9,0),0)</f>
        <v>-</v>
      </c>
      <c r="I89" s="42" t="str">
        <f>IFERROR(VLOOKUP(I1&amp;"."&amp;$A$86,'PASTE 3B'!$A$1:$T$679,9,0),0)</f>
        <v>-</v>
      </c>
      <c r="J89" s="42" t="str">
        <f>IFERROR(VLOOKUP(J1&amp;"."&amp;$A$86,'PASTE 3B'!$A$1:$T$679,9,0),0)</f>
        <v>-</v>
      </c>
      <c r="K89" s="42" t="str">
        <f>IFERROR(VLOOKUP(K1&amp;"."&amp;$A$86,'PASTE 3B'!$A$1:$T$679,9,0),0)</f>
        <v>-</v>
      </c>
      <c r="L89" s="42">
        <f>IFERROR(VLOOKUP(L1&amp;"."&amp;$A$86,'PASTE 3B'!$A$1:$T$679,9,0),0)</f>
        <v>0</v>
      </c>
      <c r="M89" s="42">
        <f>IFERROR(VLOOKUP(M1&amp;"."&amp;$A$86,'PASTE 3B'!$A$1:$T$679,9,0),0)</f>
        <v>0</v>
      </c>
      <c r="N89" s="42">
        <f>IFERROR(VLOOKUP(N1&amp;"."&amp;$A$86,'PASTE 3B'!$A$1:$T$679,9,0),0)</f>
        <v>0</v>
      </c>
    </row>
    <row r="90" spans="1:14" x14ac:dyDescent="0.25">
      <c r="A90" s="2">
        <v>69</v>
      </c>
      <c r="B90" s="2" t="s">
        <v>112</v>
      </c>
      <c r="C90" s="42" t="str">
        <f>IFERROR(VLOOKUP(C1&amp;"."&amp;$A$86,'PASTE 3B'!$A$1:$T$679,10,0),0)</f>
        <v>-</v>
      </c>
      <c r="D90" s="42" t="str">
        <f>IFERROR(VLOOKUP(D1&amp;"."&amp;$A$86,'PASTE 3B'!$A$1:$T$679,10,0),0)</f>
        <v>-</v>
      </c>
      <c r="E90" s="42" t="str">
        <f>IFERROR(VLOOKUP(E1&amp;"."&amp;$A$86,'PASTE 3B'!$A$1:$T$679,10,0),0)</f>
        <v>-</v>
      </c>
      <c r="F90" s="42" t="str">
        <f>IFERROR(VLOOKUP(F1&amp;"."&amp;$A$86,'PASTE 3B'!$A$1:$T$679,10,0),0)</f>
        <v>-</v>
      </c>
      <c r="G90" s="42" t="str">
        <f>IFERROR(VLOOKUP(G1&amp;"."&amp;$A$86,'PASTE 3B'!$A$1:$T$679,10,0),0)</f>
        <v>-</v>
      </c>
      <c r="H90" s="42" t="str">
        <f>IFERROR(VLOOKUP(H1&amp;"."&amp;$A$86,'PASTE 3B'!$A$1:$T$679,10,0),0)</f>
        <v>-</v>
      </c>
      <c r="I90" s="42" t="str">
        <f>IFERROR(VLOOKUP(I1&amp;"."&amp;$A$86,'PASTE 3B'!$A$1:$T$679,10,0),0)</f>
        <v>-</v>
      </c>
      <c r="J90" s="42" t="str">
        <f>IFERROR(VLOOKUP(J1&amp;"."&amp;$A$86,'PASTE 3B'!$A$1:$T$679,10,0),0)</f>
        <v>-</v>
      </c>
      <c r="K90" s="42" t="str">
        <f>IFERROR(VLOOKUP(K1&amp;"."&amp;$A$86,'PASTE 3B'!$A$1:$T$679,10,0),0)</f>
        <v>-</v>
      </c>
      <c r="L90" s="42">
        <f>IFERROR(VLOOKUP(L1&amp;"."&amp;$A$86,'PASTE 3B'!$A$1:$T$679,10,0),0)</f>
        <v>0</v>
      </c>
      <c r="M90" s="42">
        <f>IFERROR(VLOOKUP(M1&amp;"."&amp;$A$86,'PASTE 3B'!$A$1:$T$679,10,0),0)</f>
        <v>0</v>
      </c>
      <c r="N90" s="42">
        <f>IFERROR(VLOOKUP(N1&amp;"."&amp;$A$86,'PASTE 3B'!$A$1:$T$679,10,0),0)</f>
        <v>0</v>
      </c>
    </row>
    <row r="91" spans="1:14" x14ac:dyDescent="0.25">
      <c r="A91" s="2">
        <v>69</v>
      </c>
      <c r="B91" s="2" t="s">
        <v>98</v>
      </c>
      <c r="C91" s="42">
        <f>IFERROR(VLOOKUP(C1&amp;"."&amp;$A$86,'PASTE 3B'!$A$1:$T$679,11,0),0)</f>
        <v>0</v>
      </c>
      <c r="D91" s="42">
        <f>IFERROR(VLOOKUP(D1&amp;"."&amp;$A$86,'PASTE 3B'!$A$1:$T$679,11,0),0)</f>
        <v>0</v>
      </c>
      <c r="E91" s="42">
        <f>IFERROR(VLOOKUP(E1&amp;"."&amp;$A$86,'PASTE 3B'!$A$1:$T$679,11,0),0)</f>
        <v>0</v>
      </c>
      <c r="F91" s="42">
        <f>IFERROR(VLOOKUP(F1&amp;"."&amp;$A$86,'PASTE 3B'!$A$1:$T$679,11,0),0)</f>
        <v>0</v>
      </c>
      <c r="G91" s="42">
        <f>IFERROR(VLOOKUP(G1&amp;"."&amp;$A$86,'PASTE 3B'!$A$1:$T$679,11,0),0)</f>
        <v>0</v>
      </c>
      <c r="H91" s="42">
        <f>IFERROR(VLOOKUP(H1&amp;"."&amp;$A$86,'PASTE 3B'!$A$1:$T$679,11,0),0)</f>
        <v>0</v>
      </c>
      <c r="I91" s="42">
        <f>IFERROR(VLOOKUP(I1&amp;"."&amp;$A$86,'PASTE 3B'!$A$1:$T$679,11,0),0)</f>
        <v>0</v>
      </c>
      <c r="J91" s="42">
        <f>IFERROR(VLOOKUP(J1&amp;"."&amp;$A$86,'PASTE 3B'!$A$1:$T$679,11,0),0)</f>
        <v>0</v>
      </c>
      <c r="K91" s="42">
        <f>IFERROR(VLOOKUP(K1&amp;"."&amp;$A$86,'PASTE 3B'!$A$1:$T$679,11,0),0)</f>
        <v>0</v>
      </c>
      <c r="L91" s="42">
        <f>IFERROR(VLOOKUP(L1&amp;"."&amp;$A$86,'PASTE 3B'!$A$1:$T$679,11,0),0)</f>
        <v>0</v>
      </c>
      <c r="M91" s="42">
        <f>IFERROR(VLOOKUP(M1&amp;"."&amp;$A$86,'PASTE 3B'!$A$1:$T$679,11,0),0)</f>
        <v>0</v>
      </c>
      <c r="N91" s="42">
        <f>IFERROR(VLOOKUP(N1&amp;"."&amp;$A$86,'PASTE 3B'!$A$1:$T$679,11,0),0)</f>
        <v>0</v>
      </c>
    </row>
    <row r="92" spans="1:14" x14ac:dyDescent="0.25">
      <c r="A92" s="2">
        <v>69</v>
      </c>
      <c r="B92" s="2" t="s">
        <v>99</v>
      </c>
      <c r="C92" s="42" t="str">
        <f>IFERROR(VLOOKUP(C1&amp;"."&amp;$A$86,'PASTE 3B'!$A$1:$T$679,12,0),0)</f>
        <v>-</v>
      </c>
      <c r="D92" s="42" t="str">
        <f>IFERROR(VLOOKUP(D1&amp;"."&amp;$A$86,'PASTE 3B'!$A$1:$T$679,12,0),0)</f>
        <v>-</v>
      </c>
      <c r="E92" s="42" t="str">
        <f>IFERROR(VLOOKUP(E1&amp;"."&amp;$A$86,'PASTE 3B'!$A$1:$T$679,12,0),0)</f>
        <v>-</v>
      </c>
      <c r="F92" s="42" t="str">
        <f>IFERROR(VLOOKUP(F1&amp;"."&amp;$A$86,'PASTE 3B'!$A$1:$T$679,12,0),0)</f>
        <v>-</v>
      </c>
      <c r="G92" s="42" t="str">
        <f>IFERROR(VLOOKUP(G1&amp;"."&amp;$A$86,'PASTE 3B'!$A$1:$T$679,12,0),0)</f>
        <v>-</v>
      </c>
      <c r="H92" s="42" t="str">
        <f>IFERROR(VLOOKUP(H1&amp;"."&amp;$A$86,'PASTE 3B'!$A$1:$T$679,12,0),0)</f>
        <v>-</v>
      </c>
      <c r="I92" s="42" t="str">
        <f>IFERROR(VLOOKUP(I1&amp;"."&amp;$A$86,'PASTE 3B'!$A$1:$T$679,12,0),0)</f>
        <v>-</v>
      </c>
      <c r="J92" s="42" t="str">
        <f>IFERROR(VLOOKUP(J1&amp;"."&amp;$A$86,'PASTE 3B'!$A$1:$T$679,12,0),0)</f>
        <v>-</v>
      </c>
      <c r="K92" s="42" t="str">
        <f>IFERROR(VLOOKUP(K1&amp;"."&amp;$A$86,'PASTE 3B'!$A$1:$T$679,12,0),0)</f>
        <v>-</v>
      </c>
      <c r="L92" s="42">
        <f>IFERROR(VLOOKUP(L1&amp;"."&amp;$A$86,'PASTE 3B'!$A$1:$T$679,12,0),0)</f>
        <v>0</v>
      </c>
      <c r="M92" s="42">
        <f>IFERROR(VLOOKUP(M1&amp;"."&amp;$A$86,'PASTE 3B'!$A$1:$T$679,12,0),0)</f>
        <v>0</v>
      </c>
      <c r="N92" s="42">
        <f>IFERROR(VLOOKUP(N1&amp;"."&amp;$A$86,'PASTE 3B'!$A$1:$T$679,12,0),0)</f>
        <v>0</v>
      </c>
    </row>
    <row r="93" spans="1:14" x14ac:dyDescent="0.25">
      <c r="A93" s="2">
        <v>69</v>
      </c>
      <c r="B93" s="2" t="s">
        <v>108</v>
      </c>
      <c r="C93" s="42" t="str">
        <f>IFERROR(VLOOKUP(C1&amp;"."&amp;$A$86,'PASTE 3B'!$A$1:$T$679,13,0),0)</f>
        <v>-</v>
      </c>
      <c r="D93" s="42" t="str">
        <f>IFERROR(VLOOKUP(D1&amp;"."&amp;$A$86,'PASTE 3B'!$A$1:$T$679,13,0),0)</f>
        <v>-</v>
      </c>
      <c r="E93" s="42" t="str">
        <f>IFERROR(VLOOKUP(E1&amp;"."&amp;$A$86,'PASTE 3B'!$A$1:$T$679,13,0),0)</f>
        <v>-</v>
      </c>
      <c r="F93" s="42" t="str">
        <f>IFERROR(VLOOKUP(F1&amp;"."&amp;$A$86,'PASTE 3B'!$A$1:$T$679,13,0),0)</f>
        <v>-</v>
      </c>
      <c r="G93" s="42" t="str">
        <f>IFERROR(VLOOKUP(G1&amp;"."&amp;$A$86,'PASTE 3B'!$A$1:$T$679,13,0),0)</f>
        <v>-</v>
      </c>
      <c r="H93" s="42" t="str">
        <f>IFERROR(VLOOKUP(H1&amp;"."&amp;$A$86,'PASTE 3B'!$A$1:$T$679,13,0),0)</f>
        <v>-</v>
      </c>
      <c r="I93" s="42" t="str">
        <f>IFERROR(VLOOKUP(I1&amp;"."&amp;$A$86,'PASTE 3B'!$A$1:$T$679,13,0),0)</f>
        <v>-</v>
      </c>
      <c r="J93" s="42" t="str">
        <f>IFERROR(VLOOKUP(J1&amp;"."&amp;$A$86,'PASTE 3B'!$A$1:$T$679,13,0),0)</f>
        <v>-</v>
      </c>
      <c r="K93" s="42" t="str">
        <f>IFERROR(VLOOKUP(K1&amp;"."&amp;$A$86,'PASTE 3B'!$A$1:$T$679,13,0),0)</f>
        <v>-</v>
      </c>
      <c r="L93" s="42">
        <f>IFERROR(VLOOKUP(L1&amp;"."&amp;$A$86,'PASTE 3B'!$A$1:$T$679,13,0),0)</f>
        <v>0</v>
      </c>
      <c r="M93" s="42">
        <f>IFERROR(VLOOKUP(M1&amp;"."&amp;$A$86,'PASTE 3B'!$A$1:$T$679,13,0),0)</f>
        <v>0</v>
      </c>
      <c r="N93" s="42">
        <f>IFERROR(VLOOKUP(N1&amp;"."&amp;$A$86,'PASTE 3B'!$A$1:$T$679,13,0),0)</f>
        <v>0</v>
      </c>
    </row>
    <row r="94" spans="1:14" x14ac:dyDescent="0.25">
      <c r="A94" s="2">
        <v>70</v>
      </c>
      <c r="B94" s="7" t="s">
        <v>74</v>
      </c>
      <c r="C94" s="42">
        <f>IFERROR(VLOOKUP(C1&amp;"."&amp;$A$94,'PASTE 3B'!$A$1:$T$679,6,0),0)</f>
        <v>0</v>
      </c>
      <c r="D94" s="42">
        <f>IFERROR(VLOOKUP(D1&amp;"."&amp;$A$94,'PASTE 3B'!$A$1:$T$679,6,0),0)</f>
        <v>0</v>
      </c>
      <c r="E94" s="42">
        <f>IFERROR(VLOOKUP(E1&amp;"."&amp;$A$94,'PASTE 3B'!$A$1:$T$679,6,0),0)</f>
        <v>0</v>
      </c>
      <c r="F94" s="42">
        <f>IFERROR(VLOOKUP(F1&amp;"."&amp;$A$94,'PASTE 3B'!$A$1:$T$679,6,0),0)</f>
        <v>0</v>
      </c>
      <c r="G94" s="42">
        <f>IFERROR(VLOOKUP(G1&amp;"."&amp;$A$94,'PASTE 3B'!$A$1:$T$679,6,0),0)</f>
        <v>0</v>
      </c>
      <c r="H94" s="42">
        <f>IFERROR(VLOOKUP(H1&amp;"."&amp;$A$94,'PASTE 3B'!$A$1:$T$679,6,0),0)</f>
        <v>0</v>
      </c>
      <c r="I94" s="42">
        <f>IFERROR(VLOOKUP(I1&amp;"."&amp;$A$94,'PASTE 3B'!$A$1:$T$679,6,0),0)</f>
        <v>0</v>
      </c>
      <c r="J94" s="42">
        <f>IFERROR(VLOOKUP(J1&amp;"."&amp;$A$94,'PASTE 3B'!$A$1:$T$679,6,0),0)</f>
        <v>0</v>
      </c>
      <c r="K94" s="42">
        <f>IFERROR(VLOOKUP(K1&amp;"."&amp;$A$94,'PASTE 3B'!$A$1:$T$679,6,0),0)</f>
        <v>0</v>
      </c>
      <c r="L94" s="42">
        <f>IFERROR(VLOOKUP(L1&amp;"."&amp;$A$94,'PASTE 3B'!$A$1:$T$679,6,0),0)</f>
        <v>0</v>
      </c>
      <c r="M94" s="42">
        <f>IFERROR(VLOOKUP(M1&amp;"."&amp;$A$94,'PASTE 3B'!$A$1:$T$679,6,0),0)</f>
        <v>0</v>
      </c>
      <c r="N94" s="42">
        <f>IFERROR(VLOOKUP(N1&amp;"."&amp;$A$94,'PASTE 3B'!$A$1:$T$679,6,0),0)</f>
        <v>0</v>
      </c>
    </row>
    <row r="95" spans="1:14" x14ac:dyDescent="0.25">
      <c r="A95" s="2">
        <v>70</v>
      </c>
      <c r="B95" s="2" t="s">
        <v>109</v>
      </c>
      <c r="C95" s="42" t="str">
        <f>IFERROR(VLOOKUP(C1&amp;"."&amp;$A$94,'PASTE 3B'!$A$1:$T$679,7,0),0)</f>
        <v>-</v>
      </c>
      <c r="D95" s="42" t="str">
        <f>IFERROR(VLOOKUP(D1&amp;"."&amp;$A$94,'PASTE 3B'!$A$1:$T$679,7,0),0)</f>
        <v>-</v>
      </c>
      <c r="E95" s="42" t="str">
        <f>IFERROR(VLOOKUP(E1&amp;"."&amp;$A$94,'PASTE 3B'!$A$1:$T$679,7,0),0)</f>
        <v>-</v>
      </c>
      <c r="F95" s="42" t="str">
        <f>IFERROR(VLOOKUP(F1&amp;"."&amp;$A$94,'PASTE 3B'!$A$1:$T$679,7,0),0)</f>
        <v>-</v>
      </c>
      <c r="G95" s="42" t="str">
        <f>IFERROR(VLOOKUP(G1&amp;"."&amp;$A$94,'PASTE 3B'!$A$1:$T$679,7,0),0)</f>
        <v>-</v>
      </c>
      <c r="H95" s="42" t="str">
        <f>IFERROR(VLOOKUP(H1&amp;"."&amp;$A$94,'PASTE 3B'!$A$1:$T$679,7,0),0)</f>
        <v>-</v>
      </c>
      <c r="I95" s="42" t="str">
        <f>IFERROR(VLOOKUP(I1&amp;"."&amp;$A$94,'PASTE 3B'!$A$1:$T$679,7,0),0)</f>
        <v>-</v>
      </c>
      <c r="J95" s="42" t="str">
        <f>IFERROR(VLOOKUP(J1&amp;"."&amp;$A$94,'PASTE 3B'!$A$1:$T$679,7,0),0)</f>
        <v>-</v>
      </c>
      <c r="K95" s="42" t="str">
        <f>IFERROR(VLOOKUP(K1&amp;"."&amp;$A$94,'PASTE 3B'!$A$1:$T$679,7,0),0)</f>
        <v>-</v>
      </c>
      <c r="L95" s="42">
        <f>IFERROR(VLOOKUP(L1&amp;"."&amp;$A$94,'PASTE 3B'!$A$1:$T$679,7,0),0)</f>
        <v>0</v>
      </c>
      <c r="M95" s="42">
        <f>IFERROR(VLOOKUP(M1&amp;"."&amp;$A$94,'PASTE 3B'!$A$1:$T$679,7,0),0)</f>
        <v>0</v>
      </c>
      <c r="N95" s="42">
        <f>IFERROR(VLOOKUP(N1&amp;"."&amp;$A$94,'PASTE 3B'!$A$1:$T$679,7,0),0)</f>
        <v>0</v>
      </c>
    </row>
    <row r="96" spans="1:14" x14ac:dyDescent="0.25">
      <c r="A96" s="2">
        <v>70</v>
      </c>
      <c r="B96" s="2" t="s">
        <v>110</v>
      </c>
      <c r="C96" s="42" t="str">
        <f>IFERROR(VLOOKUP(C1&amp;"."&amp;$A$94,'PASTE 3B'!$A$1:$T$679,8,0),0)</f>
        <v>-</v>
      </c>
      <c r="D96" s="42" t="str">
        <f>IFERROR(VLOOKUP(D1&amp;"."&amp;$A$94,'PASTE 3B'!$A$1:$T$679,8,0),0)</f>
        <v>-</v>
      </c>
      <c r="E96" s="42" t="str">
        <f>IFERROR(VLOOKUP(E1&amp;"."&amp;$A$94,'PASTE 3B'!$A$1:$T$679,8,0),0)</f>
        <v>-</v>
      </c>
      <c r="F96" s="42" t="str">
        <f>IFERROR(VLOOKUP(F1&amp;"."&amp;$A$94,'PASTE 3B'!$A$1:$T$679,8,0),0)</f>
        <v>-</v>
      </c>
      <c r="G96" s="42" t="str">
        <f>IFERROR(VLOOKUP(G1&amp;"."&amp;$A$94,'PASTE 3B'!$A$1:$T$679,8,0),0)</f>
        <v>-</v>
      </c>
      <c r="H96" s="42" t="str">
        <f>IFERROR(VLOOKUP(H1&amp;"."&amp;$A$94,'PASTE 3B'!$A$1:$T$679,8,0),0)</f>
        <v>-</v>
      </c>
      <c r="I96" s="42" t="str">
        <f>IFERROR(VLOOKUP(I1&amp;"."&amp;$A$94,'PASTE 3B'!$A$1:$T$679,8,0),0)</f>
        <v>-</v>
      </c>
      <c r="J96" s="42" t="str">
        <f>IFERROR(VLOOKUP(J1&amp;"."&amp;$A$94,'PASTE 3B'!$A$1:$T$679,8,0),0)</f>
        <v>-</v>
      </c>
      <c r="K96" s="42" t="str">
        <f>IFERROR(VLOOKUP(K1&amp;"."&amp;$A$94,'PASTE 3B'!$A$1:$T$679,8,0),0)</f>
        <v>-</v>
      </c>
      <c r="L96" s="42">
        <f>IFERROR(VLOOKUP(L1&amp;"."&amp;$A$94,'PASTE 3B'!$A$1:$T$679,8,0),0)</f>
        <v>0</v>
      </c>
      <c r="M96" s="42">
        <f>IFERROR(VLOOKUP(M1&amp;"."&amp;$A$94,'PASTE 3B'!$A$1:$T$679,8,0),0)</f>
        <v>0</v>
      </c>
      <c r="N96" s="42">
        <f>IFERROR(VLOOKUP(N1&amp;"."&amp;$A$94,'PASTE 3B'!$A$1:$T$679,8,0),0)</f>
        <v>0</v>
      </c>
    </row>
    <row r="97" spans="1:14" x14ac:dyDescent="0.25">
      <c r="A97" s="2">
        <v>70</v>
      </c>
      <c r="B97" s="2" t="s">
        <v>111</v>
      </c>
      <c r="C97" s="42" t="str">
        <f>IFERROR(VLOOKUP(C1&amp;"."&amp;$A$94,'PASTE 3B'!$A$1:$T$679,9,0),0)</f>
        <v>-</v>
      </c>
      <c r="D97" s="42" t="str">
        <f>IFERROR(VLOOKUP(D1&amp;"."&amp;$A$94,'PASTE 3B'!$A$1:$T$679,9,0),0)</f>
        <v>-</v>
      </c>
      <c r="E97" s="42" t="str">
        <f>IFERROR(VLOOKUP(E1&amp;"."&amp;$A$94,'PASTE 3B'!$A$1:$T$679,9,0),0)</f>
        <v>-</v>
      </c>
      <c r="F97" s="42" t="str">
        <f>IFERROR(VLOOKUP(F1&amp;"."&amp;$A$94,'PASTE 3B'!$A$1:$T$679,9,0),0)</f>
        <v>-</v>
      </c>
      <c r="G97" s="42" t="str">
        <f>IFERROR(VLOOKUP(G1&amp;"."&amp;$A$94,'PASTE 3B'!$A$1:$T$679,9,0),0)</f>
        <v>-</v>
      </c>
      <c r="H97" s="42" t="str">
        <f>IFERROR(VLOOKUP(H1&amp;"."&amp;$A$94,'PASTE 3B'!$A$1:$T$679,9,0),0)</f>
        <v>-</v>
      </c>
      <c r="I97" s="42" t="str">
        <f>IFERROR(VLOOKUP(I1&amp;"."&amp;$A$94,'PASTE 3B'!$A$1:$T$679,9,0),0)</f>
        <v>-</v>
      </c>
      <c r="J97" s="42" t="str">
        <f>IFERROR(VLOOKUP(J1&amp;"."&amp;$A$94,'PASTE 3B'!$A$1:$T$679,9,0),0)</f>
        <v>-</v>
      </c>
      <c r="K97" s="42" t="str">
        <f>IFERROR(VLOOKUP(K1&amp;"."&amp;$A$94,'PASTE 3B'!$A$1:$T$679,9,0),0)</f>
        <v>-</v>
      </c>
      <c r="L97" s="42">
        <f>IFERROR(VLOOKUP(L1&amp;"."&amp;$A$94,'PASTE 3B'!$A$1:$T$679,9,0),0)</f>
        <v>0</v>
      </c>
      <c r="M97" s="42">
        <f>IFERROR(VLOOKUP(M1&amp;"."&amp;$A$94,'PASTE 3B'!$A$1:$T$679,9,0),0)</f>
        <v>0</v>
      </c>
      <c r="N97" s="42">
        <f>IFERROR(VLOOKUP(N1&amp;"."&amp;$A$94,'PASTE 3B'!$A$1:$T$679,9,0),0)</f>
        <v>0</v>
      </c>
    </row>
    <row r="98" spans="1:14" x14ac:dyDescent="0.25">
      <c r="A98" s="2">
        <v>70</v>
      </c>
      <c r="B98" s="2" t="s">
        <v>112</v>
      </c>
      <c r="C98" s="42" t="str">
        <f>IFERROR(VLOOKUP(C1&amp;"."&amp;$A$94,'PASTE 3B'!$A$1:$T$679,10,0),0)</f>
        <v>-</v>
      </c>
      <c r="D98" s="42" t="str">
        <f>IFERROR(VLOOKUP(D1&amp;"."&amp;$A$94,'PASTE 3B'!$A$1:$T$679,10,0),0)</f>
        <v>-</v>
      </c>
      <c r="E98" s="42" t="str">
        <f>IFERROR(VLOOKUP(E1&amp;"."&amp;$A$94,'PASTE 3B'!$A$1:$T$679,10,0),0)</f>
        <v>-</v>
      </c>
      <c r="F98" s="42" t="str">
        <f>IFERROR(VLOOKUP(F1&amp;"."&amp;$A$94,'PASTE 3B'!$A$1:$T$679,10,0),0)</f>
        <v>-</v>
      </c>
      <c r="G98" s="42" t="str">
        <f>IFERROR(VLOOKUP(G1&amp;"."&amp;$A$94,'PASTE 3B'!$A$1:$T$679,10,0),0)</f>
        <v>-</v>
      </c>
      <c r="H98" s="42" t="str">
        <f>IFERROR(VLOOKUP(H1&amp;"."&amp;$A$94,'PASTE 3B'!$A$1:$T$679,10,0),0)</f>
        <v>-</v>
      </c>
      <c r="I98" s="42" t="str">
        <f>IFERROR(VLOOKUP(I1&amp;"."&amp;$A$94,'PASTE 3B'!$A$1:$T$679,10,0),0)</f>
        <v>-</v>
      </c>
      <c r="J98" s="42" t="str">
        <f>IFERROR(VLOOKUP(J1&amp;"."&amp;$A$94,'PASTE 3B'!$A$1:$T$679,10,0),0)</f>
        <v>-</v>
      </c>
      <c r="K98" s="42" t="str">
        <f>IFERROR(VLOOKUP(K1&amp;"."&amp;$A$94,'PASTE 3B'!$A$1:$T$679,10,0),0)</f>
        <v>-</v>
      </c>
      <c r="L98" s="42">
        <f>IFERROR(VLOOKUP(L1&amp;"."&amp;$A$94,'PASTE 3B'!$A$1:$T$679,10,0),0)</f>
        <v>0</v>
      </c>
      <c r="M98" s="42">
        <f>IFERROR(VLOOKUP(M1&amp;"."&amp;$A$94,'PASTE 3B'!$A$1:$T$679,10,0),0)</f>
        <v>0</v>
      </c>
      <c r="N98" s="42">
        <f>IFERROR(VLOOKUP(N1&amp;"."&amp;$A$94,'PASTE 3B'!$A$1:$T$679,10,0),0)</f>
        <v>0</v>
      </c>
    </row>
    <row r="99" spans="1:14" x14ac:dyDescent="0.25">
      <c r="A99" s="2">
        <v>70</v>
      </c>
      <c r="B99" s="2" t="s">
        <v>98</v>
      </c>
      <c r="C99" s="42">
        <f>IFERROR(VLOOKUP(C1&amp;"."&amp;$A$94,'PASTE 3B'!$A$1:$T$679,11,0),0)</f>
        <v>0</v>
      </c>
      <c r="D99" s="42">
        <f>IFERROR(VLOOKUP(D1&amp;"."&amp;$A$94,'PASTE 3B'!$A$1:$T$679,11,0),0)</f>
        <v>0</v>
      </c>
      <c r="E99" s="42">
        <f>IFERROR(VLOOKUP(E1&amp;"."&amp;$A$94,'PASTE 3B'!$A$1:$T$679,11,0),0)</f>
        <v>0</v>
      </c>
      <c r="F99" s="42">
        <f>IFERROR(VLOOKUP(F1&amp;"."&amp;$A$94,'PASTE 3B'!$A$1:$T$679,11,0),0)</f>
        <v>0</v>
      </c>
      <c r="G99" s="42">
        <f>IFERROR(VLOOKUP(G1&amp;"."&amp;$A$94,'PASTE 3B'!$A$1:$T$679,11,0),0)</f>
        <v>0</v>
      </c>
      <c r="H99" s="42">
        <f>IFERROR(VLOOKUP(H1&amp;"."&amp;$A$94,'PASTE 3B'!$A$1:$T$679,11,0),0)</f>
        <v>0</v>
      </c>
      <c r="I99" s="42">
        <f>IFERROR(VLOOKUP(I1&amp;"."&amp;$A$94,'PASTE 3B'!$A$1:$T$679,11,0),0)</f>
        <v>0</v>
      </c>
      <c r="J99" s="42">
        <f>IFERROR(VLOOKUP(J1&amp;"."&amp;$A$94,'PASTE 3B'!$A$1:$T$679,11,0),0)</f>
        <v>0</v>
      </c>
      <c r="K99" s="42">
        <f>IFERROR(VLOOKUP(K1&amp;"."&amp;$A$94,'PASTE 3B'!$A$1:$T$679,11,0),0)</f>
        <v>0</v>
      </c>
      <c r="L99" s="42">
        <f>IFERROR(VLOOKUP(L1&amp;"."&amp;$A$94,'PASTE 3B'!$A$1:$T$679,11,0),0)</f>
        <v>0</v>
      </c>
      <c r="M99" s="42">
        <f>IFERROR(VLOOKUP(M1&amp;"."&amp;$A$94,'PASTE 3B'!$A$1:$T$679,11,0),0)</f>
        <v>0</v>
      </c>
      <c r="N99" s="42">
        <f>IFERROR(VLOOKUP(N1&amp;"."&amp;$A$94,'PASTE 3B'!$A$1:$T$679,11,0),0)</f>
        <v>0</v>
      </c>
    </row>
    <row r="100" spans="1:14" x14ac:dyDescent="0.25">
      <c r="A100" s="2">
        <v>70</v>
      </c>
      <c r="B100" s="2" t="s">
        <v>99</v>
      </c>
      <c r="C100" s="42" t="str">
        <f>IFERROR(VLOOKUP(C1&amp;"."&amp;$A$94,'PASTE 3B'!$A$1:$T$679,12,0),0)</f>
        <v>-</v>
      </c>
      <c r="D100" s="42" t="str">
        <f>IFERROR(VLOOKUP(D1&amp;"."&amp;$A$94,'PASTE 3B'!$A$1:$T$679,12,0),0)</f>
        <v>-</v>
      </c>
      <c r="E100" s="42" t="str">
        <f>IFERROR(VLOOKUP(E1&amp;"."&amp;$A$94,'PASTE 3B'!$A$1:$T$679,12,0),0)</f>
        <v>-</v>
      </c>
      <c r="F100" s="42" t="str">
        <f>IFERROR(VLOOKUP(F1&amp;"."&amp;$A$94,'PASTE 3B'!$A$1:$T$679,12,0),0)</f>
        <v>-</v>
      </c>
      <c r="G100" s="42" t="str">
        <f>IFERROR(VLOOKUP(G1&amp;"."&amp;$A$94,'PASTE 3B'!$A$1:$T$679,12,0),0)</f>
        <v>-</v>
      </c>
      <c r="H100" s="42" t="str">
        <f>IFERROR(VLOOKUP(H1&amp;"."&amp;$A$94,'PASTE 3B'!$A$1:$T$679,12,0),0)</f>
        <v>-</v>
      </c>
      <c r="I100" s="42" t="str">
        <f>IFERROR(VLOOKUP(I1&amp;"."&amp;$A$94,'PASTE 3B'!$A$1:$T$679,12,0),0)</f>
        <v>-</v>
      </c>
      <c r="J100" s="42" t="str">
        <f>IFERROR(VLOOKUP(J1&amp;"."&amp;$A$94,'PASTE 3B'!$A$1:$T$679,12,0),0)</f>
        <v>-</v>
      </c>
      <c r="K100" s="42" t="str">
        <f>IFERROR(VLOOKUP(K1&amp;"."&amp;$A$94,'PASTE 3B'!$A$1:$T$679,12,0),0)</f>
        <v>-</v>
      </c>
      <c r="L100" s="42">
        <f>IFERROR(VLOOKUP(L1&amp;"."&amp;$A$94,'PASTE 3B'!$A$1:$T$679,12,0),0)</f>
        <v>0</v>
      </c>
      <c r="M100" s="42">
        <f>IFERROR(VLOOKUP(M1&amp;"."&amp;$A$94,'PASTE 3B'!$A$1:$T$679,12,0),0)</f>
        <v>0</v>
      </c>
      <c r="N100" s="42">
        <f>IFERROR(VLOOKUP(N1&amp;"."&amp;$A$94,'PASTE 3B'!$A$1:$T$679,12,0),0)</f>
        <v>0</v>
      </c>
    </row>
    <row r="101" spans="1:14" x14ac:dyDescent="0.25">
      <c r="A101" s="2">
        <v>70</v>
      </c>
      <c r="B101" s="2" t="s">
        <v>108</v>
      </c>
      <c r="C101" s="42" t="str">
        <f>IFERROR(VLOOKUP(C1&amp;"."&amp;$A$94,'PASTE 3B'!$A$1:$T$679,13,0),0)</f>
        <v>-</v>
      </c>
      <c r="D101" s="42" t="str">
        <f>IFERROR(VLOOKUP(D1&amp;"."&amp;$A$94,'PASTE 3B'!$A$1:$T$679,13,0),0)</f>
        <v>-</v>
      </c>
      <c r="E101" s="42" t="str">
        <f>IFERROR(VLOOKUP(E1&amp;"."&amp;$A$94,'PASTE 3B'!$A$1:$T$679,13,0),0)</f>
        <v>-</v>
      </c>
      <c r="F101" s="42" t="str">
        <f>IFERROR(VLOOKUP(F1&amp;"."&amp;$A$94,'PASTE 3B'!$A$1:$T$679,13,0),0)</f>
        <v>-</v>
      </c>
      <c r="G101" s="42" t="str">
        <f>IFERROR(VLOOKUP(G1&amp;"."&amp;$A$94,'PASTE 3B'!$A$1:$T$679,13,0),0)</f>
        <v>-</v>
      </c>
      <c r="H101" s="42" t="str">
        <f>IFERROR(VLOOKUP(H1&amp;"."&amp;$A$94,'PASTE 3B'!$A$1:$T$679,13,0),0)</f>
        <v>-</v>
      </c>
      <c r="I101" s="42" t="str">
        <f>IFERROR(VLOOKUP(I1&amp;"."&amp;$A$94,'PASTE 3B'!$A$1:$T$679,13,0),0)</f>
        <v>-</v>
      </c>
      <c r="J101" s="42" t="str">
        <f>IFERROR(VLOOKUP(J1&amp;"."&amp;$A$94,'PASTE 3B'!$A$1:$T$679,13,0),0)</f>
        <v>-</v>
      </c>
      <c r="K101" s="42" t="str">
        <f>IFERROR(VLOOKUP(K1&amp;"."&amp;$A$94,'PASTE 3B'!$A$1:$T$679,13,0),0)</f>
        <v>-</v>
      </c>
      <c r="L101" s="42">
        <f>IFERROR(VLOOKUP(L1&amp;"."&amp;$A$94,'PASTE 3B'!$A$1:$T$679,13,0),0)</f>
        <v>0</v>
      </c>
      <c r="M101" s="42">
        <f>IFERROR(VLOOKUP(M1&amp;"."&amp;$A$94,'PASTE 3B'!$A$1:$T$679,13,0),0)</f>
        <v>0</v>
      </c>
      <c r="N101" s="42">
        <f>IFERROR(VLOOKUP(N1&amp;"."&amp;$A$94,'PASTE 3B'!$A$1:$T$679,13,0),0)</f>
        <v>0</v>
      </c>
    </row>
  </sheetData>
  <sheetProtection password="CF28" sheet="1" objects="1" scenarios="1"/>
  <pageMargins left="0.23622047244094491" right="0.23622047244094491" top="0.74803149606299213" bottom="0.74803149606299213" header="0.31496062992125984" footer="0.31496062992125984"/>
  <pageSetup paperSize="9"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</sheetPr>
  <dimension ref="A1:T1008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6" sqref="D6"/>
    </sheetView>
  </sheetViews>
  <sheetFormatPr defaultRowHeight="15.75" x14ac:dyDescent="0.25"/>
  <cols>
    <col min="1" max="1" width="11.21875" style="59" bestFit="1" customWidth="1"/>
    <col min="2" max="2" width="9.21875" style="59" bestFit="1" customWidth="1"/>
    <col min="3" max="3" width="8.6640625" style="59" bestFit="1" customWidth="1"/>
    <col min="4" max="4" width="11" style="60" bestFit="1" customWidth="1"/>
    <col min="5" max="5" width="8.44140625" style="59" bestFit="1" customWidth="1"/>
    <col min="6" max="6" width="15.5546875" style="59" bestFit="1" customWidth="1"/>
    <col min="7" max="7" width="10" style="59" bestFit="1" customWidth="1"/>
    <col min="8" max="10" width="9" style="59" bestFit="1" customWidth="1"/>
    <col min="11" max="11" width="7" style="59" bestFit="1" customWidth="1"/>
    <col min="12" max="13" width="9" style="59" bestFit="1" customWidth="1"/>
    <col min="14" max="20" width="6.5546875" style="59" bestFit="1" customWidth="1"/>
    <col min="21" max="16384" width="8.88671875" style="59"/>
  </cols>
  <sheetData>
    <row r="1" spans="1:20" x14ac:dyDescent="0.25">
      <c r="A1" s="75" t="s">
        <v>17</v>
      </c>
      <c r="B1" s="75" t="s">
        <v>16</v>
      </c>
      <c r="C1" s="75" t="s">
        <v>15</v>
      </c>
      <c r="D1" s="76">
        <v>4</v>
      </c>
      <c r="E1" s="75">
        <f>D1+1</f>
        <v>5</v>
      </c>
      <c r="F1" s="75">
        <f t="shared" ref="F1:T1" si="0">E1+1</f>
        <v>6</v>
      </c>
      <c r="G1" s="75">
        <f t="shared" si="0"/>
        <v>7</v>
      </c>
      <c r="H1" s="75">
        <f t="shared" si="0"/>
        <v>8</v>
      </c>
      <c r="I1" s="75">
        <f t="shared" si="0"/>
        <v>9</v>
      </c>
      <c r="J1" s="75">
        <f t="shared" si="0"/>
        <v>10</v>
      </c>
      <c r="K1" s="75">
        <f t="shared" si="0"/>
        <v>11</v>
      </c>
      <c r="L1" s="75">
        <f t="shared" si="0"/>
        <v>12</v>
      </c>
      <c r="M1" s="75">
        <f t="shared" si="0"/>
        <v>13</v>
      </c>
      <c r="N1" s="75">
        <f t="shared" si="0"/>
        <v>14</v>
      </c>
      <c r="O1" s="75">
        <f t="shared" si="0"/>
        <v>15</v>
      </c>
      <c r="P1" s="75">
        <f t="shared" si="0"/>
        <v>16</v>
      </c>
      <c r="Q1" s="75">
        <f t="shared" si="0"/>
        <v>17</v>
      </c>
      <c r="R1" s="75">
        <f t="shared" si="0"/>
        <v>18</v>
      </c>
      <c r="S1" s="75">
        <f t="shared" si="0"/>
        <v>19</v>
      </c>
      <c r="T1" s="75">
        <f t="shared" si="0"/>
        <v>20</v>
      </c>
    </row>
    <row r="2" spans="1:20" x14ac:dyDescent="0.25">
      <c r="A2" s="61" t="str">
        <f t="shared" ref="A2:A67" si="1">B2&amp;"."&amp;C2</f>
        <v>1.1</v>
      </c>
      <c r="B2" s="61">
        <v>1</v>
      </c>
      <c r="C2" s="61">
        <v>1</v>
      </c>
      <c r="D2" s="77" t="s">
        <v>146</v>
      </c>
      <c r="E2" s="59" t="s">
        <v>147</v>
      </c>
    </row>
    <row r="3" spans="1:20" x14ac:dyDescent="0.25">
      <c r="A3" s="61" t="str">
        <f t="shared" si="1"/>
        <v>1.2</v>
      </c>
      <c r="B3" s="61">
        <f t="shared" ref="B3:B12" si="2">IF(E3="GSTR-3B",B2+1,B2)</f>
        <v>1</v>
      </c>
      <c r="C3" s="61">
        <v>2</v>
      </c>
      <c r="D3" s="60" t="s">
        <v>148</v>
      </c>
      <c r="E3" s="59" t="s">
        <v>149</v>
      </c>
      <c r="F3" s="59" t="s">
        <v>150</v>
      </c>
    </row>
    <row r="4" spans="1:20" x14ac:dyDescent="0.25">
      <c r="A4" s="61" t="str">
        <f t="shared" si="1"/>
        <v>1.3</v>
      </c>
      <c r="B4" s="61">
        <f t="shared" si="2"/>
        <v>1</v>
      </c>
      <c r="C4" s="61">
        <f t="shared" ref="C4:C69" si="3">IF(B4=B3,C3+1,1)</f>
        <v>3</v>
      </c>
      <c r="D4" s="60" t="s">
        <v>36</v>
      </c>
      <c r="E4" s="59" t="s">
        <v>37</v>
      </c>
    </row>
    <row r="5" spans="1:20" x14ac:dyDescent="0.25">
      <c r="A5" s="61" t="str">
        <f t="shared" si="1"/>
        <v>1.4</v>
      </c>
      <c r="B5" s="61">
        <f t="shared" si="2"/>
        <v>1</v>
      </c>
      <c r="C5" s="61">
        <f t="shared" si="3"/>
        <v>4</v>
      </c>
      <c r="D5" s="60" t="s">
        <v>10</v>
      </c>
      <c r="E5" s="78" t="s">
        <v>322</v>
      </c>
    </row>
    <row r="6" spans="1:20" x14ac:dyDescent="0.25">
      <c r="A6" s="61" t="str">
        <f t="shared" si="1"/>
        <v>1.5</v>
      </c>
      <c r="B6" s="61">
        <f t="shared" si="2"/>
        <v>1</v>
      </c>
      <c r="C6" s="61">
        <f t="shared" si="3"/>
        <v>5</v>
      </c>
      <c r="D6" s="60">
        <v>1</v>
      </c>
      <c r="E6" s="59" t="s">
        <v>11</v>
      </c>
      <c r="F6" s="57" t="s">
        <v>319</v>
      </c>
    </row>
    <row r="7" spans="1:20" x14ac:dyDescent="0.25">
      <c r="A7" s="61" t="str">
        <f t="shared" si="1"/>
        <v>1.6</v>
      </c>
      <c r="B7" s="61">
        <f t="shared" si="2"/>
        <v>1</v>
      </c>
      <c r="C7" s="61">
        <f t="shared" si="3"/>
        <v>6</v>
      </c>
      <c r="D7" s="60">
        <v>2</v>
      </c>
      <c r="E7" s="59" t="s">
        <v>152</v>
      </c>
      <c r="F7" s="59" t="s">
        <v>153</v>
      </c>
      <c r="G7" s="59" t="s">
        <v>154</v>
      </c>
      <c r="H7" s="59" t="s">
        <v>155</v>
      </c>
      <c r="I7" s="59" t="s">
        <v>156</v>
      </c>
      <c r="J7" s="59" t="s">
        <v>157</v>
      </c>
      <c r="K7" s="78" t="s">
        <v>320</v>
      </c>
      <c r="L7" s="78" t="s">
        <v>321</v>
      </c>
    </row>
    <row r="8" spans="1:20" x14ac:dyDescent="0.25">
      <c r="A8" s="61" t="str">
        <f t="shared" si="1"/>
        <v>1.7</v>
      </c>
      <c r="B8" s="61">
        <f t="shared" si="2"/>
        <v>1</v>
      </c>
      <c r="C8" s="61">
        <f t="shared" si="3"/>
        <v>7</v>
      </c>
      <c r="D8" s="60">
        <v>3.1</v>
      </c>
      <c r="E8" s="59" t="s">
        <v>158</v>
      </c>
      <c r="F8" s="59" t="s">
        <v>159</v>
      </c>
      <c r="G8" s="59" t="s">
        <v>160</v>
      </c>
      <c r="H8" s="59" t="s">
        <v>161</v>
      </c>
      <c r="I8" s="59" t="s">
        <v>162</v>
      </c>
      <c r="J8" s="59" t="s">
        <v>163</v>
      </c>
      <c r="K8" s="59" t="s">
        <v>164</v>
      </c>
      <c r="L8" s="59" t="s">
        <v>165</v>
      </c>
    </row>
    <row r="9" spans="1:20" x14ac:dyDescent="0.25">
      <c r="A9" s="61" t="str">
        <f t="shared" si="1"/>
        <v>1.8</v>
      </c>
      <c r="B9" s="61">
        <f t="shared" si="2"/>
        <v>1</v>
      </c>
      <c r="C9" s="61">
        <f t="shared" si="3"/>
        <v>8</v>
      </c>
      <c r="D9" s="60" t="s">
        <v>166</v>
      </c>
      <c r="E9" s="59" t="s">
        <v>154</v>
      </c>
      <c r="F9" s="59" t="s">
        <v>167</v>
      </c>
      <c r="G9" s="59" t="s">
        <v>5</v>
      </c>
      <c r="H9" s="59" t="s">
        <v>168</v>
      </c>
    </row>
    <row r="10" spans="1:20" x14ac:dyDescent="0.25">
      <c r="A10" s="61" t="str">
        <f t="shared" si="1"/>
        <v>1.9</v>
      </c>
      <c r="B10" s="61">
        <f t="shared" si="2"/>
        <v>1</v>
      </c>
      <c r="C10" s="61">
        <f t="shared" si="3"/>
        <v>9</v>
      </c>
      <c r="D10" s="60" t="s">
        <v>169</v>
      </c>
    </row>
    <row r="11" spans="1:20" x14ac:dyDescent="0.25">
      <c r="A11" s="61" t="str">
        <f t="shared" si="1"/>
        <v>1.10</v>
      </c>
      <c r="B11" s="61">
        <f t="shared" si="2"/>
        <v>1</v>
      </c>
      <c r="C11" s="61">
        <f t="shared" si="3"/>
        <v>10</v>
      </c>
      <c r="D11" s="60" t="s">
        <v>170</v>
      </c>
    </row>
    <row r="12" spans="1:20" x14ac:dyDescent="0.25">
      <c r="A12" s="61" t="str">
        <f t="shared" si="1"/>
        <v>1.11</v>
      </c>
      <c r="B12" s="61">
        <f t="shared" si="2"/>
        <v>1</v>
      </c>
      <c r="C12" s="61">
        <f t="shared" si="3"/>
        <v>11</v>
      </c>
      <c r="D12" s="60" t="s">
        <v>158</v>
      </c>
    </row>
    <row r="13" spans="1:20" x14ac:dyDescent="0.25">
      <c r="A13" s="61" t="str">
        <f t="shared" si="1"/>
        <v>1.12</v>
      </c>
      <c r="B13" s="61">
        <f>IF(D14="GSTR-3B",B12+1,B12)</f>
        <v>1</v>
      </c>
      <c r="C13" s="61">
        <f t="shared" si="3"/>
        <v>12</v>
      </c>
      <c r="D13" s="60" t="s">
        <v>171</v>
      </c>
    </row>
    <row r="14" spans="1:20" x14ac:dyDescent="0.25">
      <c r="A14" s="61" t="str">
        <f t="shared" si="1"/>
        <v>1.13</v>
      </c>
      <c r="B14" s="61">
        <f>IF(D15="GSTR-3B",B13+1,B13)</f>
        <v>1</v>
      </c>
      <c r="C14" s="61">
        <f t="shared" si="3"/>
        <v>13</v>
      </c>
      <c r="D14" s="60" t="s">
        <v>158</v>
      </c>
    </row>
    <row r="15" spans="1:20" x14ac:dyDescent="0.25">
      <c r="A15" s="61" t="str">
        <f t="shared" si="1"/>
        <v>1.14</v>
      </c>
      <c r="B15" s="61">
        <f>IF(D16="GSTR-3B",B14+1,B14)</f>
        <v>1</v>
      </c>
      <c r="C15" s="61">
        <f t="shared" si="3"/>
        <v>14</v>
      </c>
      <c r="D15" s="60" t="s">
        <v>172</v>
      </c>
    </row>
    <row r="16" spans="1:20" x14ac:dyDescent="0.25">
      <c r="A16" s="61" t="str">
        <f t="shared" si="1"/>
        <v>1.15</v>
      </c>
      <c r="B16" s="61">
        <f>IF(D17="GSTR-3B",B15+1,B15)</f>
        <v>1</v>
      </c>
      <c r="C16" s="61">
        <f t="shared" si="3"/>
        <v>15</v>
      </c>
      <c r="D16" s="60" t="s">
        <v>158</v>
      </c>
    </row>
    <row r="17" spans="1:15" x14ac:dyDescent="0.25">
      <c r="A17" s="61" t="str">
        <f t="shared" si="1"/>
        <v>1.16</v>
      </c>
      <c r="B17" s="61">
        <f t="shared" ref="B17:B80" si="4">IF(E17="GSTR-3B",B16+1,B16)</f>
        <v>1</v>
      </c>
      <c r="C17" s="61">
        <f t="shared" si="3"/>
        <v>16</v>
      </c>
      <c r="D17" s="60" t="s">
        <v>173</v>
      </c>
    </row>
    <row r="18" spans="1:15" x14ac:dyDescent="0.25">
      <c r="A18" s="61" t="str">
        <f t="shared" si="1"/>
        <v>1.17</v>
      </c>
      <c r="B18" s="61">
        <f t="shared" si="4"/>
        <v>1</v>
      </c>
      <c r="C18" s="61">
        <f t="shared" si="3"/>
        <v>17</v>
      </c>
      <c r="D18" s="60" t="s">
        <v>174</v>
      </c>
      <c r="E18" s="59" t="s">
        <v>175</v>
      </c>
      <c r="F18" s="59" t="s">
        <v>176</v>
      </c>
      <c r="G18" s="59" t="s">
        <v>165</v>
      </c>
      <c r="H18" s="59" t="s">
        <v>177</v>
      </c>
      <c r="I18" s="59" t="s">
        <v>178</v>
      </c>
      <c r="J18" s="59" t="s">
        <v>179</v>
      </c>
      <c r="K18" s="59" t="s">
        <v>180</v>
      </c>
      <c r="L18" s="59" t="s">
        <v>181</v>
      </c>
      <c r="M18" s="59" t="s">
        <v>182</v>
      </c>
      <c r="N18" s="59" t="s">
        <v>161</v>
      </c>
    </row>
    <row r="19" spans="1:15" x14ac:dyDescent="0.25">
      <c r="A19" s="61" t="str">
        <f t="shared" si="1"/>
        <v>1.18</v>
      </c>
      <c r="B19" s="61">
        <f t="shared" si="4"/>
        <v>1</v>
      </c>
      <c r="C19" s="61">
        <f t="shared" si="3"/>
        <v>18</v>
      </c>
      <c r="D19" s="60" t="s">
        <v>183</v>
      </c>
    </row>
    <row r="20" spans="1:15" x14ac:dyDescent="0.25">
      <c r="A20" s="61" t="str">
        <f t="shared" si="1"/>
        <v>1.19</v>
      </c>
      <c r="B20" s="61">
        <f t="shared" si="4"/>
        <v>1</v>
      </c>
      <c r="C20" s="61">
        <f t="shared" si="3"/>
        <v>19</v>
      </c>
      <c r="D20" s="60">
        <v>2711403</v>
      </c>
      <c r="E20" s="59">
        <v>0</v>
      </c>
      <c r="F20" s="59">
        <v>214647</v>
      </c>
      <c r="G20" s="59">
        <v>214647</v>
      </c>
      <c r="H20" s="59">
        <v>0</v>
      </c>
    </row>
    <row r="21" spans="1:15" x14ac:dyDescent="0.25">
      <c r="A21" s="61" t="str">
        <f t="shared" si="1"/>
        <v>1.20</v>
      </c>
      <c r="B21" s="61">
        <f t="shared" si="4"/>
        <v>1</v>
      </c>
      <c r="C21" s="61">
        <f t="shared" si="3"/>
        <v>20</v>
      </c>
      <c r="D21" s="60" t="s">
        <v>184</v>
      </c>
      <c r="E21" s="59" t="s">
        <v>175</v>
      </c>
      <c r="F21" s="59" t="s">
        <v>176</v>
      </c>
      <c r="G21" s="59" t="s">
        <v>165</v>
      </c>
      <c r="H21" s="59" t="s">
        <v>185</v>
      </c>
      <c r="I21" s="59" t="s">
        <v>186</v>
      </c>
      <c r="J21" s="59">
        <v>0</v>
      </c>
      <c r="K21" s="59">
        <v>0</v>
      </c>
      <c r="L21" s="59" t="s">
        <v>187</v>
      </c>
      <c r="M21" s="59" t="s">
        <v>187</v>
      </c>
      <c r="N21" s="59">
        <v>0</v>
      </c>
    </row>
    <row r="22" spans="1:15" x14ac:dyDescent="0.25">
      <c r="A22" s="61" t="str">
        <f t="shared" si="1"/>
        <v>1.21</v>
      </c>
      <c r="B22" s="61">
        <f t="shared" si="4"/>
        <v>1</v>
      </c>
      <c r="C22" s="61">
        <f t="shared" si="3"/>
        <v>21</v>
      </c>
      <c r="D22" s="60" t="s">
        <v>188</v>
      </c>
      <c r="E22" s="59" t="s">
        <v>189</v>
      </c>
      <c r="F22" s="59" t="s">
        <v>160</v>
      </c>
      <c r="G22" s="59" t="s">
        <v>165</v>
      </c>
      <c r="H22" s="59" t="s">
        <v>190</v>
      </c>
      <c r="I22" s="59" t="s">
        <v>180</v>
      </c>
      <c r="J22" s="59" t="s">
        <v>183</v>
      </c>
      <c r="K22" s="59">
        <v>0</v>
      </c>
      <c r="L22" s="59" t="s">
        <v>187</v>
      </c>
      <c r="M22" s="59" t="s">
        <v>187</v>
      </c>
      <c r="N22" s="59" t="s">
        <v>187</v>
      </c>
      <c r="O22" s="59" t="s">
        <v>187</v>
      </c>
    </row>
    <row r="23" spans="1:15" x14ac:dyDescent="0.25">
      <c r="A23" s="61" t="str">
        <f t="shared" si="1"/>
        <v>1.22</v>
      </c>
      <c r="B23" s="61">
        <f t="shared" si="4"/>
        <v>1</v>
      </c>
      <c r="C23" s="61">
        <f t="shared" si="3"/>
        <v>22</v>
      </c>
      <c r="D23" s="60" t="s">
        <v>191</v>
      </c>
      <c r="E23" s="59" t="s">
        <v>192</v>
      </c>
      <c r="F23" s="59" t="s">
        <v>165</v>
      </c>
      <c r="G23" s="59" t="s">
        <v>193</v>
      </c>
      <c r="H23" s="59" t="s">
        <v>194</v>
      </c>
      <c r="I23" s="59" t="s">
        <v>162</v>
      </c>
      <c r="J23" s="59" t="s">
        <v>195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</row>
    <row r="24" spans="1:15" x14ac:dyDescent="0.25">
      <c r="A24" s="61" t="str">
        <f t="shared" si="1"/>
        <v>1.23</v>
      </c>
      <c r="B24" s="61">
        <f t="shared" si="4"/>
        <v>1</v>
      </c>
      <c r="C24" s="61">
        <f t="shared" si="3"/>
        <v>23</v>
      </c>
      <c r="D24" s="60" t="s">
        <v>196</v>
      </c>
      <c r="E24" s="59" t="s">
        <v>197</v>
      </c>
      <c r="F24" s="59" t="s">
        <v>160</v>
      </c>
      <c r="G24" s="59" t="s">
        <v>165</v>
      </c>
      <c r="H24" s="59">
        <v>0</v>
      </c>
      <c r="I24" s="59" t="s">
        <v>187</v>
      </c>
      <c r="J24" s="59" t="s">
        <v>187</v>
      </c>
      <c r="K24" s="59" t="s">
        <v>187</v>
      </c>
      <c r="L24" s="59" t="s">
        <v>187</v>
      </c>
    </row>
    <row r="25" spans="1:15" x14ac:dyDescent="0.25">
      <c r="A25" s="61" t="str">
        <f t="shared" si="1"/>
        <v>1.24</v>
      </c>
      <c r="B25" s="61">
        <f t="shared" si="4"/>
        <v>1</v>
      </c>
      <c r="C25" s="61">
        <f t="shared" si="3"/>
        <v>24</v>
      </c>
      <c r="D25" s="60">
        <v>3.2</v>
      </c>
      <c r="E25" s="59" t="s">
        <v>198</v>
      </c>
      <c r="F25" s="59" t="s">
        <v>165</v>
      </c>
    </row>
    <row r="26" spans="1:15" x14ac:dyDescent="0.25">
      <c r="A26" s="61" t="str">
        <f t="shared" si="1"/>
        <v>1.25</v>
      </c>
      <c r="B26" s="61">
        <f t="shared" si="4"/>
        <v>1</v>
      </c>
      <c r="C26" s="61">
        <f t="shared" si="3"/>
        <v>25</v>
      </c>
      <c r="D26" s="60" t="s">
        <v>166</v>
      </c>
      <c r="E26" s="59" t="s">
        <v>154</v>
      </c>
      <c r="F26" s="59" t="s">
        <v>167</v>
      </c>
      <c r="G26" s="59" t="s">
        <v>5</v>
      </c>
      <c r="H26" s="59" t="s">
        <v>168</v>
      </c>
      <c r="I26" s="59" t="s">
        <v>169</v>
      </c>
      <c r="J26" s="59" t="s">
        <v>170</v>
      </c>
      <c r="K26" s="59" t="s">
        <v>158</v>
      </c>
    </row>
    <row r="27" spans="1:15" x14ac:dyDescent="0.25">
      <c r="A27" s="61" t="str">
        <f t="shared" si="1"/>
        <v>1.26</v>
      </c>
      <c r="B27" s="61">
        <f t="shared" si="4"/>
        <v>1</v>
      </c>
      <c r="C27" s="61">
        <f t="shared" si="3"/>
        <v>26</v>
      </c>
      <c r="D27" s="60" t="s">
        <v>167</v>
      </c>
      <c r="E27" s="59" t="s">
        <v>199</v>
      </c>
      <c r="F27" s="59" t="s">
        <v>194</v>
      </c>
      <c r="G27" s="59" t="s">
        <v>200</v>
      </c>
      <c r="H27" s="59" t="s">
        <v>201</v>
      </c>
      <c r="I27" s="59">
        <v>0</v>
      </c>
      <c r="J27" s="59">
        <v>0</v>
      </c>
    </row>
    <row r="28" spans="1:15" x14ac:dyDescent="0.25">
      <c r="A28" s="61" t="str">
        <f t="shared" si="1"/>
        <v>1.27</v>
      </c>
      <c r="B28" s="61">
        <f t="shared" si="4"/>
        <v>1</v>
      </c>
      <c r="C28" s="61">
        <f t="shared" si="3"/>
        <v>27</v>
      </c>
      <c r="D28" s="60" t="s">
        <v>167</v>
      </c>
      <c r="E28" s="59" t="s">
        <v>199</v>
      </c>
      <c r="F28" s="59" t="s">
        <v>194</v>
      </c>
      <c r="G28" s="59" t="s">
        <v>202</v>
      </c>
      <c r="H28" s="59" t="s">
        <v>168</v>
      </c>
      <c r="I28" s="59" t="s">
        <v>201</v>
      </c>
      <c r="J28" s="59">
        <v>0</v>
      </c>
      <c r="K28" s="59">
        <v>0</v>
      </c>
    </row>
    <row r="29" spans="1:15" x14ac:dyDescent="0.25">
      <c r="A29" s="61" t="str">
        <f t="shared" si="1"/>
        <v>1.28</v>
      </c>
      <c r="B29" s="61">
        <f t="shared" si="4"/>
        <v>1</v>
      </c>
      <c r="C29" s="61">
        <f t="shared" si="3"/>
        <v>28</v>
      </c>
      <c r="D29" s="60" t="s">
        <v>167</v>
      </c>
      <c r="E29" s="59" t="s">
        <v>199</v>
      </c>
      <c r="F29" s="59" t="s">
        <v>194</v>
      </c>
      <c r="G29" s="59" t="s">
        <v>203</v>
      </c>
      <c r="H29" s="59" t="s">
        <v>204</v>
      </c>
      <c r="I29" s="59">
        <v>0</v>
      </c>
      <c r="J29" s="59">
        <v>0</v>
      </c>
      <c r="K29" s="59" t="s">
        <v>205</v>
      </c>
    </row>
    <row r="30" spans="1:15" x14ac:dyDescent="0.25">
      <c r="A30" s="61" t="str">
        <f t="shared" si="1"/>
        <v>1.29</v>
      </c>
      <c r="B30" s="61">
        <f t="shared" si="4"/>
        <v>1</v>
      </c>
      <c r="C30" s="61">
        <f t="shared" si="3"/>
        <v>29</v>
      </c>
      <c r="D30" s="60">
        <v>4</v>
      </c>
      <c r="E30" s="59" t="s">
        <v>206</v>
      </c>
      <c r="F30" s="59" t="s">
        <v>207</v>
      </c>
    </row>
    <row r="31" spans="1:15" x14ac:dyDescent="0.25">
      <c r="A31" s="61" t="str">
        <f t="shared" si="1"/>
        <v>1.30</v>
      </c>
      <c r="B31" s="61">
        <f t="shared" si="4"/>
        <v>1</v>
      </c>
      <c r="C31" s="61">
        <f t="shared" si="3"/>
        <v>30</v>
      </c>
      <c r="D31" s="60" t="s">
        <v>208</v>
      </c>
      <c r="E31" s="59" t="s">
        <v>170</v>
      </c>
      <c r="F31" s="59" t="s">
        <v>158</v>
      </c>
      <c r="G31" s="59" t="s">
        <v>171</v>
      </c>
      <c r="H31" s="59" t="s">
        <v>158</v>
      </c>
      <c r="I31" s="59" t="s">
        <v>172</v>
      </c>
      <c r="J31" s="59" t="s">
        <v>158</v>
      </c>
      <c r="K31" s="59" t="s">
        <v>173</v>
      </c>
    </row>
    <row r="32" spans="1:15" x14ac:dyDescent="0.25">
      <c r="A32" s="61" t="str">
        <f t="shared" si="1"/>
        <v>1.31</v>
      </c>
      <c r="B32" s="61">
        <f t="shared" si="4"/>
        <v>1</v>
      </c>
      <c r="C32" s="61">
        <f t="shared" si="3"/>
        <v>31</v>
      </c>
      <c r="D32" s="60" t="s">
        <v>209</v>
      </c>
      <c r="E32" s="59" t="s">
        <v>207</v>
      </c>
      <c r="F32" s="59" t="s">
        <v>210</v>
      </c>
      <c r="G32" s="59">
        <v>178</v>
      </c>
      <c r="H32" s="59">
        <v>299645</v>
      </c>
      <c r="I32" s="59">
        <v>299645</v>
      </c>
      <c r="J32" s="59">
        <v>0</v>
      </c>
    </row>
    <row r="33" spans="1:16" x14ac:dyDescent="0.25">
      <c r="A33" s="61" t="str">
        <f t="shared" si="1"/>
        <v>1.32</v>
      </c>
      <c r="B33" s="61">
        <f t="shared" si="4"/>
        <v>1</v>
      </c>
      <c r="C33" s="61">
        <f t="shared" si="3"/>
        <v>32</v>
      </c>
      <c r="D33" s="60" t="s">
        <v>211</v>
      </c>
      <c r="E33" s="59" t="s">
        <v>207</v>
      </c>
      <c r="F33" s="59" t="s">
        <v>212</v>
      </c>
      <c r="G33" s="59">
        <v>0</v>
      </c>
      <c r="H33" s="59">
        <v>0</v>
      </c>
      <c r="I33" s="59">
        <v>0</v>
      </c>
      <c r="J33" s="59">
        <v>0</v>
      </c>
    </row>
    <row r="34" spans="1:16" x14ac:dyDescent="0.25">
      <c r="A34" s="61" t="str">
        <f t="shared" si="1"/>
        <v>1.33</v>
      </c>
      <c r="B34" s="61">
        <f t="shared" si="4"/>
        <v>1</v>
      </c>
      <c r="C34" s="61">
        <f t="shared" si="3"/>
        <v>33</v>
      </c>
      <c r="D34" s="60" t="s">
        <v>213</v>
      </c>
      <c r="E34" s="59" t="s">
        <v>214</v>
      </c>
      <c r="F34" s="59" t="s">
        <v>207</v>
      </c>
      <c r="G34" s="59" t="s">
        <v>210</v>
      </c>
      <c r="H34" s="59" t="s">
        <v>209</v>
      </c>
      <c r="I34" s="59" t="s">
        <v>215</v>
      </c>
      <c r="J34" s="59" t="s">
        <v>211</v>
      </c>
      <c r="K34" s="59">
        <v>178</v>
      </c>
      <c r="L34" s="59">
        <v>299645</v>
      </c>
      <c r="M34" s="59">
        <v>299645</v>
      </c>
      <c r="N34" s="59">
        <v>0</v>
      </c>
    </row>
    <row r="35" spans="1:16" x14ac:dyDescent="0.25">
      <c r="A35" s="61" t="str">
        <f t="shared" si="1"/>
        <v>1.34</v>
      </c>
      <c r="B35" s="61">
        <f t="shared" si="4"/>
        <v>1</v>
      </c>
      <c r="C35" s="61">
        <f t="shared" si="3"/>
        <v>34</v>
      </c>
      <c r="D35" s="60" t="s">
        <v>216</v>
      </c>
      <c r="E35" s="59" t="s">
        <v>217</v>
      </c>
      <c r="F35" s="59" t="s">
        <v>207</v>
      </c>
      <c r="G35" s="59">
        <v>0</v>
      </c>
      <c r="H35" s="59">
        <v>0</v>
      </c>
      <c r="I35" s="59">
        <v>0</v>
      </c>
      <c r="J35" s="59">
        <v>0</v>
      </c>
    </row>
    <row r="36" spans="1:16" x14ac:dyDescent="0.25">
      <c r="A36" s="61" t="str">
        <f t="shared" si="1"/>
        <v>1.35</v>
      </c>
      <c r="B36" s="61">
        <f t="shared" si="4"/>
        <v>1</v>
      </c>
      <c r="C36" s="61">
        <f t="shared" si="3"/>
        <v>35</v>
      </c>
      <c r="D36" s="60">
        <v>5</v>
      </c>
      <c r="E36" s="59" t="s">
        <v>218</v>
      </c>
      <c r="F36" s="59" t="s">
        <v>181</v>
      </c>
      <c r="G36" s="59" t="s">
        <v>161</v>
      </c>
      <c r="H36" s="59" t="s">
        <v>219</v>
      </c>
      <c r="I36" s="59" t="s">
        <v>220</v>
      </c>
      <c r="J36" s="59" t="s">
        <v>164</v>
      </c>
      <c r="K36" s="59" t="s">
        <v>165</v>
      </c>
    </row>
    <row r="37" spans="1:16" x14ac:dyDescent="0.25">
      <c r="A37" s="61" t="str">
        <f t="shared" si="1"/>
        <v>1.36</v>
      </c>
      <c r="B37" s="61">
        <f t="shared" si="4"/>
        <v>1</v>
      </c>
      <c r="C37" s="61">
        <f t="shared" si="3"/>
        <v>36</v>
      </c>
      <c r="D37" s="60" t="s">
        <v>166</v>
      </c>
      <c r="E37" s="59" t="s">
        <v>154</v>
      </c>
      <c r="F37" s="59" t="s">
        <v>167</v>
      </c>
      <c r="G37" s="59" t="s">
        <v>198</v>
      </c>
      <c r="H37" s="59" t="s">
        <v>165</v>
      </c>
      <c r="I37" s="59" t="s">
        <v>221</v>
      </c>
      <c r="J37" s="59" t="s">
        <v>165</v>
      </c>
    </row>
    <row r="38" spans="1:16" x14ac:dyDescent="0.25">
      <c r="A38" s="61" t="str">
        <f t="shared" si="1"/>
        <v>1.37</v>
      </c>
      <c r="B38" s="61">
        <f t="shared" si="4"/>
        <v>1</v>
      </c>
      <c r="C38" s="61">
        <f t="shared" si="3"/>
        <v>37</v>
      </c>
      <c r="D38" s="60" t="s">
        <v>222</v>
      </c>
      <c r="E38" s="59" t="s">
        <v>223</v>
      </c>
      <c r="F38" s="59" t="s">
        <v>224</v>
      </c>
      <c r="G38" s="59" t="s">
        <v>225</v>
      </c>
      <c r="H38" s="59" t="s">
        <v>226</v>
      </c>
      <c r="I38" s="59" t="s">
        <v>227</v>
      </c>
      <c r="J38" s="59" t="s">
        <v>38</v>
      </c>
      <c r="K38" s="59" t="s">
        <v>161</v>
      </c>
      <c r="L38" s="59" t="s">
        <v>228</v>
      </c>
      <c r="M38" s="59" t="s">
        <v>182</v>
      </c>
      <c r="N38" s="59" t="s">
        <v>229</v>
      </c>
      <c r="O38" s="59">
        <v>0</v>
      </c>
      <c r="P38" s="59">
        <v>0</v>
      </c>
    </row>
    <row r="39" spans="1:16" x14ac:dyDescent="0.25">
      <c r="A39" s="61" t="str">
        <f t="shared" si="1"/>
        <v>1.38</v>
      </c>
      <c r="B39" s="61">
        <f t="shared" si="4"/>
        <v>1</v>
      </c>
      <c r="C39" s="61">
        <f t="shared" si="3"/>
        <v>38</v>
      </c>
      <c r="D39" s="60" t="s">
        <v>197</v>
      </c>
      <c r="E39" s="59" t="s">
        <v>229</v>
      </c>
      <c r="F39" s="59">
        <v>0</v>
      </c>
      <c r="G39" s="59">
        <v>0</v>
      </c>
    </row>
    <row r="40" spans="1:16" x14ac:dyDescent="0.25">
      <c r="A40" s="61" t="str">
        <f t="shared" si="1"/>
        <v>1.39</v>
      </c>
      <c r="B40" s="61">
        <f t="shared" si="4"/>
        <v>1</v>
      </c>
      <c r="C40" s="61">
        <f t="shared" si="3"/>
        <v>39</v>
      </c>
      <c r="D40" s="60">
        <v>5.0999999999999996</v>
      </c>
      <c r="E40" s="59" t="s">
        <v>39</v>
      </c>
      <c r="F40" s="59" t="s">
        <v>161</v>
      </c>
      <c r="G40" s="59" t="s">
        <v>230</v>
      </c>
      <c r="H40" s="59" t="s">
        <v>231</v>
      </c>
    </row>
    <row r="41" spans="1:16" x14ac:dyDescent="0.25">
      <c r="A41" s="61" t="str">
        <f t="shared" si="1"/>
        <v>1.40</v>
      </c>
      <c r="B41" s="61">
        <f t="shared" si="4"/>
        <v>1</v>
      </c>
      <c r="C41" s="61">
        <f t="shared" si="3"/>
        <v>40</v>
      </c>
      <c r="D41" s="60" t="s">
        <v>208</v>
      </c>
      <c r="E41" s="59" t="s">
        <v>170</v>
      </c>
      <c r="F41" s="59" t="s">
        <v>158</v>
      </c>
      <c r="G41" s="59" t="s">
        <v>171</v>
      </c>
      <c r="H41" s="59" t="s">
        <v>158</v>
      </c>
      <c r="I41" s="59" t="s">
        <v>172</v>
      </c>
      <c r="J41" s="59" t="s">
        <v>158</v>
      </c>
      <c r="K41" s="59" t="s">
        <v>173</v>
      </c>
    </row>
    <row r="42" spans="1:16" x14ac:dyDescent="0.25">
      <c r="A42" s="61" t="str">
        <f t="shared" si="1"/>
        <v>1.41</v>
      </c>
      <c r="B42" s="61">
        <f t="shared" si="4"/>
        <v>1</v>
      </c>
      <c r="C42" s="61">
        <f t="shared" si="3"/>
        <v>41</v>
      </c>
      <c r="D42" s="60" t="s">
        <v>39</v>
      </c>
      <c r="E42" s="59">
        <v>0</v>
      </c>
      <c r="F42" s="59">
        <v>0</v>
      </c>
      <c r="G42" s="59">
        <v>0</v>
      </c>
      <c r="H42" s="59">
        <v>0</v>
      </c>
    </row>
    <row r="43" spans="1:16" x14ac:dyDescent="0.25">
      <c r="A43" s="61" t="str">
        <f t="shared" si="1"/>
        <v>1.42</v>
      </c>
      <c r="B43" s="61">
        <f t="shared" si="4"/>
        <v>1</v>
      </c>
      <c r="C43" s="61">
        <f t="shared" si="3"/>
        <v>42</v>
      </c>
      <c r="D43" s="60" t="s">
        <v>230</v>
      </c>
      <c r="E43" s="59" t="s">
        <v>231</v>
      </c>
      <c r="F43" s="59" t="s">
        <v>187</v>
      </c>
      <c r="G43" s="59">
        <v>0</v>
      </c>
      <c r="H43" s="59">
        <v>0</v>
      </c>
      <c r="I43" s="59" t="s">
        <v>187</v>
      </c>
      <c r="J43" s="59" t="s">
        <v>205</v>
      </c>
    </row>
    <row r="44" spans="1:16" x14ac:dyDescent="0.25">
      <c r="A44" s="61" t="str">
        <f t="shared" si="1"/>
        <v>1.43</v>
      </c>
      <c r="B44" s="61">
        <f t="shared" si="4"/>
        <v>1</v>
      </c>
      <c r="C44" s="61">
        <f t="shared" si="3"/>
        <v>43</v>
      </c>
      <c r="D44" s="60">
        <v>6.1</v>
      </c>
      <c r="E44" s="59" t="s">
        <v>232</v>
      </c>
      <c r="F44" s="59" t="s">
        <v>154</v>
      </c>
      <c r="G44" s="59" t="s">
        <v>233</v>
      </c>
    </row>
    <row r="45" spans="1:16" x14ac:dyDescent="0.25">
      <c r="A45" s="61" t="str">
        <f t="shared" si="1"/>
        <v>1.44</v>
      </c>
      <c r="B45" s="61">
        <f t="shared" si="4"/>
        <v>1</v>
      </c>
      <c r="C45" s="61">
        <f t="shared" si="3"/>
        <v>44</v>
      </c>
      <c r="D45" s="60" t="s">
        <v>234</v>
      </c>
      <c r="E45" s="59" t="s">
        <v>5</v>
      </c>
      <c r="F45" s="59" t="s">
        <v>233</v>
      </c>
    </row>
    <row r="46" spans="1:16" x14ac:dyDescent="0.25">
      <c r="A46" s="61" t="str">
        <f t="shared" si="1"/>
        <v>1.45</v>
      </c>
      <c r="B46" s="61">
        <f t="shared" si="4"/>
        <v>1</v>
      </c>
      <c r="C46" s="61">
        <f t="shared" si="3"/>
        <v>45</v>
      </c>
      <c r="D46" s="60" t="s">
        <v>235</v>
      </c>
    </row>
    <row r="47" spans="1:16" x14ac:dyDescent="0.25">
      <c r="A47" s="61" t="str">
        <f t="shared" si="1"/>
        <v>1.46</v>
      </c>
      <c r="B47" s="61">
        <f t="shared" si="4"/>
        <v>1</v>
      </c>
      <c r="C47" s="61">
        <f t="shared" si="3"/>
        <v>46</v>
      </c>
      <c r="D47" s="60" t="s">
        <v>158</v>
      </c>
      <c r="E47" s="59" t="s">
        <v>236</v>
      </c>
      <c r="F47" s="59" t="s">
        <v>237</v>
      </c>
      <c r="G47" s="59" t="s">
        <v>207</v>
      </c>
      <c r="H47" s="59" t="s">
        <v>238</v>
      </c>
      <c r="I47" s="59" t="s">
        <v>236</v>
      </c>
      <c r="J47" s="59" t="s">
        <v>239</v>
      </c>
    </row>
    <row r="48" spans="1:16" x14ac:dyDescent="0.25">
      <c r="A48" s="61" t="str">
        <f t="shared" si="1"/>
        <v>1.47</v>
      </c>
      <c r="B48" s="61">
        <f t="shared" si="4"/>
        <v>1</v>
      </c>
      <c r="C48" s="61">
        <f t="shared" si="3"/>
        <v>47</v>
      </c>
      <c r="D48" s="60" t="s">
        <v>240</v>
      </c>
    </row>
    <row r="49" spans="1:13" x14ac:dyDescent="0.25">
      <c r="A49" s="61" t="str">
        <f t="shared" si="1"/>
        <v>1.48</v>
      </c>
      <c r="B49" s="61">
        <f t="shared" si="4"/>
        <v>1</v>
      </c>
      <c r="C49" s="61">
        <f t="shared" si="3"/>
        <v>48</v>
      </c>
      <c r="D49" s="60" t="s">
        <v>39</v>
      </c>
      <c r="E49" s="59" t="s">
        <v>236</v>
      </c>
      <c r="F49" s="59" t="s">
        <v>239</v>
      </c>
    </row>
    <row r="50" spans="1:13" x14ac:dyDescent="0.25">
      <c r="A50" s="61" t="str">
        <f t="shared" si="1"/>
        <v>1.49</v>
      </c>
      <c r="B50" s="61">
        <f t="shared" si="4"/>
        <v>1</v>
      </c>
      <c r="C50" s="61">
        <f t="shared" si="3"/>
        <v>49</v>
      </c>
      <c r="D50" s="60" t="s">
        <v>240</v>
      </c>
    </row>
    <row r="51" spans="1:13" x14ac:dyDescent="0.25">
      <c r="A51" s="61" t="str">
        <f t="shared" si="1"/>
        <v>1.50</v>
      </c>
      <c r="B51" s="61">
        <f t="shared" si="4"/>
        <v>1</v>
      </c>
      <c r="C51" s="61">
        <f t="shared" si="3"/>
        <v>50</v>
      </c>
      <c r="D51" s="60" t="s">
        <v>230</v>
      </c>
      <c r="E51" s="59" t="s">
        <v>231</v>
      </c>
      <c r="F51" s="59" t="s">
        <v>236</v>
      </c>
      <c r="G51" s="59" t="s">
        <v>239</v>
      </c>
    </row>
    <row r="52" spans="1:13" x14ac:dyDescent="0.25">
      <c r="A52" s="61" t="str">
        <f t="shared" si="1"/>
        <v>1.51</v>
      </c>
      <c r="B52" s="61">
        <f t="shared" si="4"/>
        <v>1</v>
      </c>
      <c r="C52" s="61">
        <f t="shared" si="3"/>
        <v>51</v>
      </c>
      <c r="D52" s="60" t="s">
        <v>170</v>
      </c>
      <c r="E52" s="59" t="s">
        <v>240</v>
      </c>
    </row>
    <row r="53" spans="1:13" x14ac:dyDescent="0.25">
      <c r="A53" s="61" t="str">
        <f t="shared" si="1"/>
        <v>1.52</v>
      </c>
      <c r="B53" s="61">
        <f t="shared" si="4"/>
        <v>1</v>
      </c>
      <c r="C53" s="61">
        <f t="shared" si="3"/>
        <v>52</v>
      </c>
      <c r="D53" s="60" t="s">
        <v>158</v>
      </c>
    </row>
    <row r="54" spans="1:13" x14ac:dyDescent="0.25">
      <c r="A54" s="61" t="str">
        <f t="shared" si="1"/>
        <v>1.53</v>
      </c>
      <c r="B54" s="61">
        <f t="shared" si="4"/>
        <v>1</v>
      </c>
      <c r="C54" s="61">
        <f t="shared" si="3"/>
        <v>53</v>
      </c>
      <c r="D54" s="60" t="s">
        <v>171</v>
      </c>
    </row>
    <row r="55" spans="1:13" x14ac:dyDescent="0.25">
      <c r="A55" s="61" t="str">
        <f t="shared" si="1"/>
        <v>1.54</v>
      </c>
      <c r="B55" s="61">
        <f t="shared" si="4"/>
        <v>1</v>
      </c>
      <c r="C55" s="61">
        <f t="shared" si="3"/>
        <v>54</v>
      </c>
      <c r="D55" s="60" t="s">
        <v>158</v>
      </c>
    </row>
    <row r="56" spans="1:13" x14ac:dyDescent="0.25">
      <c r="A56" s="61" t="str">
        <f t="shared" si="1"/>
        <v>1.55</v>
      </c>
      <c r="B56" s="61">
        <f t="shared" si="4"/>
        <v>1</v>
      </c>
      <c r="C56" s="61">
        <f t="shared" si="3"/>
        <v>55</v>
      </c>
      <c r="D56" s="60" t="s">
        <v>172</v>
      </c>
    </row>
    <row r="57" spans="1:13" x14ac:dyDescent="0.25">
      <c r="A57" s="61" t="str">
        <f t="shared" si="1"/>
        <v>1.56</v>
      </c>
      <c r="B57" s="61">
        <f t="shared" si="4"/>
        <v>1</v>
      </c>
      <c r="C57" s="61">
        <f t="shared" si="3"/>
        <v>56</v>
      </c>
      <c r="D57" s="60" t="s">
        <v>158</v>
      </c>
    </row>
    <row r="58" spans="1:13" x14ac:dyDescent="0.25">
      <c r="A58" s="61" t="str">
        <f t="shared" si="1"/>
        <v>1.57</v>
      </c>
      <c r="B58" s="61">
        <f t="shared" si="4"/>
        <v>1</v>
      </c>
      <c r="C58" s="61">
        <f t="shared" si="3"/>
        <v>57</v>
      </c>
      <c r="D58" s="60" t="s">
        <v>173</v>
      </c>
    </row>
    <row r="59" spans="1:13" x14ac:dyDescent="0.25">
      <c r="A59" s="61" t="str">
        <f t="shared" si="1"/>
        <v>1.58</v>
      </c>
      <c r="B59" s="61">
        <f t="shared" si="4"/>
        <v>1</v>
      </c>
      <c r="C59" s="61">
        <f t="shared" si="3"/>
        <v>58</v>
      </c>
      <c r="D59" s="60" t="s">
        <v>209</v>
      </c>
      <c r="E59" s="59" t="s">
        <v>189</v>
      </c>
      <c r="F59" s="59" t="s">
        <v>178</v>
      </c>
      <c r="G59" s="59" t="s">
        <v>162</v>
      </c>
      <c r="H59" s="59" t="s">
        <v>163</v>
      </c>
    </row>
    <row r="60" spans="1:13" x14ac:dyDescent="0.25">
      <c r="A60" s="61" t="str">
        <f t="shared" si="1"/>
        <v>1.59</v>
      </c>
      <c r="B60" s="61">
        <f t="shared" si="4"/>
        <v>1</v>
      </c>
      <c r="C60" s="61">
        <f t="shared" si="3"/>
        <v>59</v>
      </c>
      <c r="D60" s="60" t="s">
        <v>170</v>
      </c>
    </row>
    <row r="61" spans="1:13" x14ac:dyDescent="0.25">
      <c r="A61" s="61" t="str">
        <f t="shared" si="1"/>
        <v>1.60</v>
      </c>
      <c r="B61" s="61">
        <f t="shared" si="4"/>
        <v>1</v>
      </c>
      <c r="C61" s="61">
        <f t="shared" si="3"/>
        <v>60</v>
      </c>
      <c r="D61" s="60" t="s">
        <v>158</v>
      </c>
    </row>
    <row r="62" spans="1:13" x14ac:dyDescent="0.25">
      <c r="A62" s="61" t="str">
        <f t="shared" si="1"/>
        <v>1.61</v>
      </c>
      <c r="B62" s="61">
        <f t="shared" si="4"/>
        <v>1</v>
      </c>
      <c r="C62" s="61">
        <f t="shared" si="3"/>
        <v>61</v>
      </c>
      <c r="D62" s="60">
        <v>0</v>
      </c>
      <c r="E62" s="59">
        <v>0</v>
      </c>
      <c r="F62" s="59">
        <v>0</v>
      </c>
      <c r="G62" s="59">
        <v>0</v>
      </c>
      <c r="H62" s="59" t="s">
        <v>187</v>
      </c>
      <c r="I62" s="59">
        <v>0</v>
      </c>
      <c r="J62" s="59">
        <v>0</v>
      </c>
      <c r="K62" s="59" t="s">
        <v>187</v>
      </c>
    </row>
    <row r="63" spans="1:13" x14ac:dyDescent="0.25">
      <c r="A63" s="61" t="str">
        <f t="shared" si="1"/>
        <v>1.62</v>
      </c>
      <c r="B63" s="61">
        <f t="shared" si="4"/>
        <v>1</v>
      </c>
      <c r="C63" s="61">
        <f t="shared" si="3"/>
        <v>62</v>
      </c>
      <c r="D63" s="60" t="s">
        <v>171</v>
      </c>
      <c r="E63" s="59" t="s">
        <v>158</v>
      </c>
      <c r="F63" s="59">
        <v>0</v>
      </c>
      <c r="G63" s="59">
        <v>0</v>
      </c>
      <c r="H63" s="59">
        <v>214647</v>
      </c>
      <c r="I63" s="59" t="s">
        <v>187</v>
      </c>
      <c r="J63" s="59" t="s">
        <v>187</v>
      </c>
      <c r="K63" s="59">
        <v>0</v>
      </c>
      <c r="L63" s="59">
        <v>0</v>
      </c>
      <c r="M63" s="59">
        <v>0</v>
      </c>
    </row>
    <row r="64" spans="1:13" x14ac:dyDescent="0.25">
      <c r="A64" s="61" t="str">
        <f t="shared" si="1"/>
        <v>1.63</v>
      </c>
      <c r="B64" s="61">
        <f t="shared" si="4"/>
        <v>1</v>
      </c>
      <c r="C64" s="61">
        <f t="shared" si="3"/>
        <v>63</v>
      </c>
      <c r="D64" s="60" t="s">
        <v>172</v>
      </c>
      <c r="E64" s="59" t="s">
        <v>158</v>
      </c>
      <c r="F64" s="59">
        <v>0</v>
      </c>
      <c r="G64" s="59">
        <v>0</v>
      </c>
      <c r="H64" s="59" t="s">
        <v>187</v>
      </c>
      <c r="I64" s="59">
        <v>214647</v>
      </c>
      <c r="J64" s="59" t="s">
        <v>187</v>
      </c>
      <c r="K64" s="59">
        <v>0</v>
      </c>
      <c r="L64" s="59">
        <v>0</v>
      </c>
      <c r="M64" s="59">
        <v>0</v>
      </c>
    </row>
    <row r="65" spans="1:13" x14ac:dyDescent="0.25">
      <c r="A65" s="61" t="str">
        <f t="shared" si="1"/>
        <v>1.64</v>
      </c>
      <c r="B65" s="61">
        <f t="shared" si="4"/>
        <v>1</v>
      </c>
      <c r="C65" s="61">
        <f t="shared" si="3"/>
        <v>64</v>
      </c>
      <c r="D65" s="60" t="s">
        <v>173</v>
      </c>
      <c r="E65" s="59">
        <v>0</v>
      </c>
      <c r="F65" s="59" t="s">
        <v>187</v>
      </c>
      <c r="G65" s="59" t="s">
        <v>187</v>
      </c>
      <c r="H65" s="59" t="s">
        <v>187</v>
      </c>
      <c r="I65" s="59">
        <v>0</v>
      </c>
      <c r="J65" s="59">
        <v>0</v>
      </c>
      <c r="K65" s="59">
        <v>0</v>
      </c>
      <c r="L65" s="59" t="s">
        <v>187</v>
      </c>
    </row>
    <row r="66" spans="1:13" x14ac:dyDescent="0.25">
      <c r="A66" s="61" t="str">
        <f t="shared" si="1"/>
        <v>1.65</v>
      </c>
      <c r="B66" s="61">
        <f t="shared" si="4"/>
        <v>1</v>
      </c>
      <c r="C66" s="61">
        <f t="shared" si="3"/>
        <v>65</v>
      </c>
      <c r="D66" s="60" t="s">
        <v>211</v>
      </c>
      <c r="E66" s="59" t="s">
        <v>241</v>
      </c>
      <c r="F66" s="59" t="s">
        <v>163</v>
      </c>
    </row>
    <row r="67" spans="1:13" x14ac:dyDescent="0.25">
      <c r="A67" s="61" t="str">
        <f t="shared" si="1"/>
        <v>1.66</v>
      </c>
      <c r="B67" s="61">
        <f t="shared" si="4"/>
        <v>1</v>
      </c>
      <c r="C67" s="61">
        <f t="shared" si="3"/>
        <v>66</v>
      </c>
      <c r="D67" s="60" t="s">
        <v>170</v>
      </c>
    </row>
    <row r="68" spans="1:13" x14ac:dyDescent="0.25">
      <c r="A68" s="61" t="str">
        <f t="shared" ref="A68:A131" si="5">B68&amp;"."&amp;C68</f>
        <v>1.67</v>
      </c>
      <c r="B68" s="61">
        <f t="shared" si="4"/>
        <v>1</v>
      </c>
      <c r="C68" s="61">
        <f t="shared" si="3"/>
        <v>67</v>
      </c>
      <c r="D68" s="60" t="s">
        <v>158</v>
      </c>
    </row>
    <row r="69" spans="1:13" x14ac:dyDescent="0.25">
      <c r="A69" s="61" t="str">
        <f t="shared" si="5"/>
        <v>1.68</v>
      </c>
      <c r="B69" s="61">
        <f t="shared" si="4"/>
        <v>1</v>
      </c>
      <c r="C69" s="61">
        <f t="shared" si="3"/>
        <v>68</v>
      </c>
      <c r="D69" s="60">
        <v>0</v>
      </c>
      <c r="E69" s="59" t="s">
        <v>187</v>
      </c>
      <c r="F69" s="59" t="s">
        <v>187</v>
      </c>
      <c r="G69" s="59" t="s">
        <v>187</v>
      </c>
      <c r="H69" s="59" t="s">
        <v>187</v>
      </c>
      <c r="I69" s="59">
        <v>0</v>
      </c>
      <c r="J69" s="59" t="s">
        <v>187</v>
      </c>
      <c r="K69" s="59" t="s">
        <v>187</v>
      </c>
    </row>
    <row r="70" spans="1:13" x14ac:dyDescent="0.25">
      <c r="A70" s="61" t="str">
        <f t="shared" si="5"/>
        <v>1.69</v>
      </c>
      <c r="B70" s="61">
        <f t="shared" si="4"/>
        <v>1</v>
      </c>
      <c r="C70" s="61">
        <f t="shared" ref="C70:C133" si="6">IF(B70=B69,C69+1,1)</f>
        <v>69</v>
      </c>
      <c r="D70" s="60" t="s">
        <v>171</v>
      </c>
      <c r="E70" s="59" t="s">
        <v>158</v>
      </c>
      <c r="F70" s="59">
        <v>0</v>
      </c>
      <c r="G70" s="59" t="s">
        <v>187</v>
      </c>
      <c r="H70" s="59" t="s">
        <v>187</v>
      </c>
      <c r="I70" s="59" t="s">
        <v>187</v>
      </c>
      <c r="J70" s="59" t="s">
        <v>187</v>
      </c>
      <c r="K70" s="59">
        <v>0</v>
      </c>
      <c r="L70" s="59" t="s">
        <v>187</v>
      </c>
      <c r="M70" s="59" t="s">
        <v>187</v>
      </c>
    </row>
    <row r="71" spans="1:13" x14ac:dyDescent="0.25">
      <c r="A71" s="61" t="str">
        <f t="shared" si="5"/>
        <v>1.70</v>
      </c>
      <c r="B71" s="61">
        <f t="shared" si="4"/>
        <v>1</v>
      </c>
      <c r="C71" s="61">
        <f t="shared" si="6"/>
        <v>70</v>
      </c>
      <c r="D71" s="60" t="s">
        <v>172</v>
      </c>
      <c r="E71" s="59" t="s">
        <v>158</v>
      </c>
      <c r="F71" s="59">
        <v>0</v>
      </c>
      <c r="G71" s="59" t="s">
        <v>187</v>
      </c>
      <c r="H71" s="59" t="s">
        <v>187</v>
      </c>
      <c r="I71" s="59" t="s">
        <v>187</v>
      </c>
      <c r="J71" s="59" t="s">
        <v>187</v>
      </c>
      <c r="K71" s="59">
        <v>0</v>
      </c>
      <c r="L71" s="59" t="s">
        <v>187</v>
      </c>
      <c r="M71" s="59" t="s">
        <v>187</v>
      </c>
    </row>
    <row r="72" spans="1:13" x14ac:dyDescent="0.25">
      <c r="A72" s="61" t="str">
        <f t="shared" si="5"/>
        <v>1.71</v>
      </c>
      <c r="B72" s="61">
        <f t="shared" si="4"/>
        <v>1</v>
      </c>
      <c r="C72" s="61">
        <f t="shared" si="6"/>
        <v>71</v>
      </c>
      <c r="D72" s="60" t="s">
        <v>173</v>
      </c>
      <c r="E72" s="59">
        <v>0</v>
      </c>
      <c r="F72" s="59" t="s">
        <v>187</v>
      </c>
      <c r="G72" s="59" t="s">
        <v>187</v>
      </c>
      <c r="H72" s="59" t="s">
        <v>187</v>
      </c>
      <c r="I72" s="59" t="s">
        <v>187</v>
      </c>
      <c r="J72" s="59">
        <v>0</v>
      </c>
      <c r="K72" s="59" t="s">
        <v>187</v>
      </c>
      <c r="L72" s="59" t="s">
        <v>187</v>
      </c>
    </row>
    <row r="73" spans="1:13" x14ac:dyDescent="0.25">
      <c r="A73" s="61" t="str">
        <f t="shared" si="5"/>
        <v>1.72</v>
      </c>
      <c r="B73" s="61">
        <f t="shared" si="4"/>
        <v>1</v>
      </c>
      <c r="C73" s="61">
        <f t="shared" si="6"/>
        <v>72</v>
      </c>
      <c r="D73" s="60" t="s">
        <v>242</v>
      </c>
      <c r="E73" s="59" t="s">
        <v>243</v>
      </c>
      <c r="F73" s="59" t="s">
        <v>244</v>
      </c>
    </row>
    <row r="74" spans="1:13" x14ac:dyDescent="0.25">
      <c r="A74" s="61" t="str">
        <f t="shared" si="5"/>
        <v>1.73</v>
      </c>
      <c r="B74" s="61">
        <f t="shared" si="4"/>
        <v>1</v>
      </c>
      <c r="C74" s="61">
        <f t="shared" si="6"/>
        <v>73</v>
      </c>
      <c r="D74" s="60" t="s">
        <v>208</v>
      </c>
      <c r="E74" s="59" t="s">
        <v>170</v>
      </c>
      <c r="F74" s="59" t="s">
        <v>158</v>
      </c>
      <c r="G74" s="59" t="s">
        <v>171</v>
      </c>
      <c r="H74" s="59" t="s">
        <v>158</v>
      </c>
      <c r="I74" s="59" t="s">
        <v>172</v>
      </c>
      <c r="J74" s="59" t="s">
        <v>158</v>
      </c>
    </row>
    <row r="75" spans="1:13" x14ac:dyDescent="0.25">
      <c r="A75" s="61" t="str">
        <f t="shared" si="5"/>
        <v>1.74</v>
      </c>
      <c r="B75" s="61">
        <f t="shared" si="4"/>
        <v>1</v>
      </c>
      <c r="C75" s="61">
        <f t="shared" si="6"/>
        <v>74</v>
      </c>
      <c r="D75" s="60" t="s">
        <v>245</v>
      </c>
      <c r="E75" s="59">
        <v>0</v>
      </c>
      <c r="F75" s="59">
        <v>0</v>
      </c>
      <c r="G75" s="59">
        <v>0</v>
      </c>
    </row>
    <row r="76" spans="1:13" x14ac:dyDescent="0.25">
      <c r="A76" s="61" t="str">
        <f t="shared" si="5"/>
        <v>1.75</v>
      </c>
      <c r="B76" s="61">
        <f t="shared" si="4"/>
        <v>1</v>
      </c>
      <c r="C76" s="61">
        <f t="shared" si="6"/>
        <v>75</v>
      </c>
      <c r="D76" s="60" t="s">
        <v>246</v>
      </c>
      <c r="E76" s="59">
        <v>0</v>
      </c>
      <c r="F76" s="59">
        <v>0</v>
      </c>
      <c r="G76" s="59">
        <v>0</v>
      </c>
      <c r="H76" s="59" t="s">
        <v>205</v>
      </c>
    </row>
    <row r="77" spans="1:13" x14ac:dyDescent="0.25">
      <c r="A77" s="61" t="str">
        <f t="shared" si="5"/>
        <v>2.1</v>
      </c>
      <c r="B77" s="61">
        <f t="shared" si="4"/>
        <v>2</v>
      </c>
      <c r="C77" s="61">
        <f t="shared" si="6"/>
        <v>1</v>
      </c>
      <c r="D77" s="77" t="s">
        <v>146</v>
      </c>
      <c r="E77" s="59" t="s">
        <v>147</v>
      </c>
    </row>
    <row r="78" spans="1:13" x14ac:dyDescent="0.25">
      <c r="A78" s="61" t="str">
        <f t="shared" si="5"/>
        <v>2.2</v>
      </c>
      <c r="B78" s="61">
        <f t="shared" si="4"/>
        <v>2</v>
      </c>
      <c r="C78" s="61">
        <f t="shared" si="6"/>
        <v>2</v>
      </c>
      <c r="D78" s="60" t="s">
        <v>148</v>
      </c>
      <c r="E78" s="59" t="s">
        <v>149</v>
      </c>
      <c r="F78" s="59" t="s">
        <v>150</v>
      </c>
    </row>
    <row r="79" spans="1:13" x14ac:dyDescent="0.25">
      <c r="A79" s="61" t="str">
        <f t="shared" si="5"/>
        <v>2.3</v>
      </c>
      <c r="B79" s="61">
        <f t="shared" si="4"/>
        <v>2</v>
      </c>
      <c r="C79" s="61">
        <f t="shared" si="6"/>
        <v>3</v>
      </c>
      <c r="D79" s="60" t="s">
        <v>36</v>
      </c>
      <c r="E79" s="59" t="s">
        <v>37</v>
      </c>
    </row>
    <row r="80" spans="1:13" x14ac:dyDescent="0.25">
      <c r="A80" s="61" t="str">
        <f t="shared" si="5"/>
        <v>2.4</v>
      </c>
      <c r="B80" s="61">
        <f t="shared" si="4"/>
        <v>2</v>
      </c>
      <c r="C80" s="61">
        <f t="shared" si="6"/>
        <v>4</v>
      </c>
      <c r="D80" s="60" t="s">
        <v>10</v>
      </c>
      <c r="E80" s="78" t="s">
        <v>323</v>
      </c>
    </row>
    <row r="81" spans="1:14" x14ac:dyDescent="0.25">
      <c r="A81" s="61" t="str">
        <f t="shared" si="5"/>
        <v>2.5</v>
      </c>
      <c r="B81" s="61">
        <f t="shared" ref="B81:B144" si="7">IF(E81="GSTR-3B",B80+1,B80)</f>
        <v>2</v>
      </c>
      <c r="C81" s="61">
        <f t="shared" si="6"/>
        <v>5</v>
      </c>
      <c r="D81" s="60">
        <v>1</v>
      </c>
      <c r="E81" s="59" t="s">
        <v>11</v>
      </c>
      <c r="F81" s="57" t="s">
        <v>319</v>
      </c>
    </row>
    <row r="82" spans="1:14" x14ac:dyDescent="0.25">
      <c r="A82" s="61" t="str">
        <f t="shared" si="5"/>
        <v>2.6</v>
      </c>
      <c r="B82" s="61">
        <f t="shared" si="7"/>
        <v>2</v>
      </c>
      <c r="C82" s="61">
        <f t="shared" si="6"/>
        <v>6</v>
      </c>
      <c r="D82" s="60">
        <v>2</v>
      </c>
      <c r="E82" s="59" t="s">
        <v>152</v>
      </c>
      <c r="F82" s="59" t="s">
        <v>153</v>
      </c>
      <c r="G82" s="59" t="s">
        <v>154</v>
      </c>
      <c r="H82" s="59" t="s">
        <v>155</v>
      </c>
      <c r="I82" s="59" t="s">
        <v>156</v>
      </c>
      <c r="J82" s="59" t="s">
        <v>157</v>
      </c>
      <c r="K82" s="78" t="s">
        <v>320</v>
      </c>
      <c r="L82" s="78" t="s">
        <v>321</v>
      </c>
    </row>
    <row r="83" spans="1:14" x14ac:dyDescent="0.25">
      <c r="A83" s="61" t="str">
        <f t="shared" si="5"/>
        <v>2.7</v>
      </c>
      <c r="B83" s="61">
        <f t="shared" si="7"/>
        <v>2</v>
      </c>
      <c r="C83" s="61">
        <f t="shared" si="6"/>
        <v>7</v>
      </c>
      <c r="D83" s="60">
        <v>3.1</v>
      </c>
      <c r="E83" s="59" t="s">
        <v>158</v>
      </c>
      <c r="F83" s="59" t="s">
        <v>159</v>
      </c>
      <c r="G83" s="59" t="s">
        <v>160</v>
      </c>
      <c r="H83" s="59" t="s">
        <v>161</v>
      </c>
      <c r="I83" s="59" t="s">
        <v>162</v>
      </c>
      <c r="J83" s="59" t="s">
        <v>163</v>
      </c>
      <c r="K83" s="59" t="s">
        <v>164</v>
      </c>
      <c r="L83" s="59" t="s">
        <v>165</v>
      </c>
    </row>
    <row r="84" spans="1:14" x14ac:dyDescent="0.25">
      <c r="A84" s="61" t="str">
        <f t="shared" si="5"/>
        <v>2.8</v>
      </c>
      <c r="B84" s="61">
        <f t="shared" si="7"/>
        <v>2</v>
      </c>
      <c r="C84" s="61">
        <f t="shared" si="6"/>
        <v>8</v>
      </c>
      <c r="D84" s="60" t="s">
        <v>166</v>
      </c>
      <c r="E84" s="59" t="s">
        <v>154</v>
      </c>
      <c r="F84" s="59" t="s">
        <v>167</v>
      </c>
      <c r="G84" s="59" t="s">
        <v>5</v>
      </c>
      <c r="H84" s="59" t="s">
        <v>168</v>
      </c>
    </row>
    <row r="85" spans="1:14" x14ac:dyDescent="0.25">
      <c r="A85" s="61" t="str">
        <f t="shared" si="5"/>
        <v>2.9</v>
      </c>
      <c r="B85" s="61">
        <f t="shared" si="7"/>
        <v>2</v>
      </c>
      <c r="C85" s="61">
        <f t="shared" si="6"/>
        <v>9</v>
      </c>
      <c r="D85" s="60" t="s">
        <v>169</v>
      </c>
    </row>
    <row r="86" spans="1:14" x14ac:dyDescent="0.25">
      <c r="A86" s="61" t="str">
        <f t="shared" si="5"/>
        <v>2.10</v>
      </c>
      <c r="B86" s="61">
        <f t="shared" si="7"/>
        <v>2</v>
      </c>
      <c r="C86" s="61">
        <f t="shared" si="6"/>
        <v>10</v>
      </c>
      <c r="D86" s="60" t="s">
        <v>170</v>
      </c>
    </row>
    <row r="87" spans="1:14" x14ac:dyDescent="0.25">
      <c r="A87" s="61" t="str">
        <f t="shared" si="5"/>
        <v>2.11</v>
      </c>
      <c r="B87" s="61">
        <f t="shared" si="7"/>
        <v>2</v>
      </c>
      <c r="C87" s="61">
        <f t="shared" si="6"/>
        <v>11</v>
      </c>
      <c r="D87" s="60" t="s">
        <v>158</v>
      </c>
    </row>
    <row r="88" spans="1:14" x14ac:dyDescent="0.25">
      <c r="A88" s="61" t="str">
        <f t="shared" si="5"/>
        <v>2.12</v>
      </c>
      <c r="B88" s="61">
        <f t="shared" si="7"/>
        <v>2</v>
      </c>
      <c r="C88" s="61">
        <f t="shared" si="6"/>
        <v>12</v>
      </c>
      <c r="D88" s="60" t="s">
        <v>171</v>
      </c>
    </row>
    <row r="89" spans="1:14" x14ac:dyDescent="0.25">
      <c r="A89" s="61" t="str">
        <f t="shared" si="5"/>
        <v>2.13</v>
      </c>
      <c r="B89" s="61">
        <f t="shared" si="7"/>
        <v>2</v>
      </c>
      <c r="C89" s="61">
        <f t="shared" si="6"/>
        <v>13</v>
      </c>
      <c r="D89" s="60" t="s">
        <v>158</v>
      </c>
    </row>
    <row r="90" spans="1:14" x14ac:dyDescent="0.25">
      <c r="A90" s="61" t="str">
        <f t="shared" si="5"/>
        <v>2.14</v>
      </c>
      <c r="B90" s="61">
        <f t="shared" si="7"/>
        <v>2</v>
      </c>
      <c r="C90" s="61">
        <f t="shared" si="6"/>
        <v>14</v>
      </c>
      <c r="D90" s="60" t="s">
        <v>172</v>
      </c>
    </row>
    <row r="91" spans="1:14" x14ac:dyDescent="0.25">
      <c r="A91" s="61" t="str">
        <f t="shared" si="5"/>
        <v>2.15</v>
      </c>
      <c r="B91" s="61">
        <f t="shared" si="7"/>
        <v>2</v>
      </c>
      <c r="C91" s="61">
        <f t="shared" si="6"/>
        <v>15</v>
      </c>
      <c r="D91" s="60" t="s">
        <v>158</v>
      </c>
    </row>
    <row r="92" spans="1:14" x14ac:dyDescent="0.25">
      <c r="A92" s="61" t="str">
        <f t="shared" si="5"/>
        <v>2.16</v>
      </c>
      <c r="B92" s="61">
        <f t="shared" si="7"/>
        <v>2</v>
      </c>
      <c r="C92" s="61">
        <f t="shared" si="6"/>
        <v>16</v>
      </c>
      <c r="D92" s="60" t="s">
        <v>173</v>
      </c>
    </row>
    <row r="93" spans="1:14" x14ac:dyDescent="0.25">
      <c r="A93" s="61" t="str">
        <f t="shared" si="5"/>
        <v>2.17</v>
      </c>
      <c r="B93" s="61">
        <f t="shared" si="7"/>
        <v>2</v>
      </c>
      <c r="C93" s="61">
        <f t="shared" si="6"/>
        <v>17</v>
      </c>
      <c r="D93" s="60" t="s">
        <v>174</v>
      </c>
      <c r="E93" s="59" t="s">
        <v>175</v>
      </c>
      <c r="F93" s="59" t="s">
        <v>176</v>
      </c>
      <c r="G93" s="59" t="s">
        <v>165</v>
      </c>
      <c r="H93" s="59" t="s">
        <v>177</v>
      </c>
      <c r="I93" s="59" t="s">
        <v>178</v>
      </c>
      <c r="J93" s="59" t="s">
        <v>179</v>
      </c>
      <c r="K93" s="59" t="s">
        <v>180</v>
      </c>
      <c r="L93" s="59" t="s">
        <v>181</v>
      </c>
      <c r="M93" s="59" t="s">
        <v>182</v>
      </c>
      <c r="N93" s="59" t="s">
        <v>161</v>
      </c>
    </row>
    <row r="94" spans="1:14" x14ac:dyDescent="0.25">
      <c r="A94" s="61" t="str">
        <f t="shared" si="5"/>
        <v>2.18</v>
      </c>
      <c r="B94" s="61">
        <f t="shared" si="7"/>
        <v>2</v>
      </c>
      <c r="C94" s="61">
        <f t="shared" si="6"/>
        <v>18</v>
      </c>
      <c r="D94" s="60" t="s">
        <v>183</v>
      </c>
    </row>
    <row r="95" spans="1:14" x14ac:dyDescent="0.25">
      <c r="A95" s="61" t="str">
        <f t="shared" si="5"/>
        <v>2.19</v>
      </c>
      <c r="B95" s="61">
        <f t="shared" si="7"/>
        <v>2</v>
      </c>
      <c r="C95" s="61">
        <f t="shared" si="6"/>
        <v>19</v>
      </c>
      <c r="D95" s="60">
        <v>2711403</v>
      </c>
      <c r="E95" s="59">
        <v>0</v>
      </c>
      <c r="F95" s="59">
        <v>214647</v>
      </c>
      <c r="G95" s="59">
        <v>214647</v>
      </c>
      <c r="H95" s="59">
        <v>0</v>
      </c>
    </row>
    <row r="96" spans="1:14" x14ac:dyDescent="0.25">
      <c r="A96" s="61" t="str">
        <f t="shared" si="5"/>
        <v>2.20</v>
      </c>
      <c r="B96" s="61">
        <f t="shared" si="7"/>
        <v>2</v>
      </c>
      <c r="C96" s="61">
        <f t="shared" si="6"/>
        <v>20</v>
      </c>
      <c r="D96" s="60" t="s">
        <v>184</v>
      </c>
      <c r="E96" s="59" t="s">
        <v>175</v>
      </c>
      <c r="F96" s="59" t="s">
        <v>176</v>
      </c>
      <c r="G96" s="59" t="s">
        <v>165</v>
      </c>
      <c r="H96" s="59" t="s">
        <v>185</v>
      </c>
      <c r="I96" s="59" t="s">
        <v>186</v>
      </c>
      <c r="J96" s="59">
        <v>0</v>
      </c>
      <c r="K96" s="59">
        <v>0</v>
      </c>
      <c r="L96" s="59" t="s">
        <v>187</v>
      </c>
      <c r="M96" s="59" t="s">
        <v>187</v>
      </c>
      <c r="N96" s="59">
        <v>0</v>
      </c>
    </row>
    <row r="97" spans="1:15" x14ac:dyDescent="0.25">
      <c r="A97" s="61" t="str">
        <f t="shared" si="5"/>
        <v>2.21</v>
      </c>
      <c r="B97" s="61">
        <f t="shared" si="7"/>
        <v>2</v>
      </c>
      <c r="C97" s="61">
        <f t="shared" si="6"/>
        <v>21</v>
      </c>
      <c r="D97" s="60" t="s">
        <v>188</v>
      </c>
      <c r="E97" s="59" t="s">
        <v>189</v>
      </c>
      <c r="F97" s="59" t="s">
        <v>160</v>
      </c>
      <c r="G97" s="59" t="s">
        <v>165</v>
      </c>
      <c r="H97" s="59" t="s">
        <v>190</v>
      </c>
      <c r="I97" s="59" t="s">
        <v>180</v>
      </c>
      <c r="J97" s="59" t="s">
        <v>183</v>
      </c>
      <c r="K97" s="59">
        <v>0</v>
      </c>
      <c r="L97" s="59" t="s">
        <v>187</v>
      </c>
      <c r="M97" s="59" t="s">
        <v>187</v>
      </c>
      <c r="N97" s="59" t="s">
        <v>187</v>
      </c>
      <c r="O97" s="59" t="s">
        <v>187</v>
      </c>
    </row>
    <row r="98" spans="1:15" x14ac:dyDescent="0.25">
      <c r="A98" s="61" t="str">
        <f t="shared" si="5"/>
        <v>2.22</v>
      </c>
      <c r="B98" s="61">
        <f t="shared" si="7"/>
        <v>2</v>
      </c>
      <c r="C98" s="61">
        <f t="shared" si="6"/>
        <v>22</v>
      </c>
      <c r="D98" s="60" t="s">
        <v>191</v>
      </c>
      <c r="E98" s="59" t="s">
        <v>192</v>
      </c>
      <c r="F98" s="59" t="s">
        <v>165</v>
      </c>
      <c r="G98" s="59" t="s">
        <v>193</v>
      </c>
      <c r="H98" s="59" t="s">
        <v>194</v>
      </c>
      <c r="I98" s="59" t="s">
        <v>162</v>
      </c>
      <c r="J98" s="59" t="s">
        <v>195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</row>
    <row r="99" spans="1:15" x14ac:dyDescent="0.25">
      <c r="A99" s="61" t="str">
        <f t="shared" si="5"/>
        <v>2.23</v>
      </c>
      <c r="B99" s="61">
        <f t="shared" si="7"/>
        <v>2</v>
      </c>
      <c r="C99" s="61">
        <f t="shared" si="6"/>
        <v>23</v>
      </c>
      <c r="D99" s="60" t="s">
        <v>196</v>
      </c>
      <c r="E99" s="59" t="s">
        <v>197</v>
      </c>
      <c r="F99" s="59" t="s">
        <v>160</v>
      </c>
      <c r="G99" s="59" t="s">
        <v>165</v>
      </c>
      <c r="H99" s="59">
        <v>0</v>
      </c>
      <c r="I99" s="59" t="s">
        <v>187</v>
      </c>
      <c r="J99" s="59" t="s">
        <v>187</v>
      </c>
      <c r="K99" s="59" t="s">
        <v>187</v>
      </c>
      <c r="L99" s="59" t="s">
        <v>187</v>
      </c>
    </row>
    <row r="100" spans="1:15" x14ac:dyDescent="0.25">
      <c r="A100" s="61" t="str">
        <f t="shared" si="5"/>
        <v>2.24</v>
      </c>
      <c r="B100" s="61">
        <f t="shared" si="7"/>
        <v>2</v>
      </c>
      <c r="C100" s="61">
        <f t="shared" si="6"/>
        <v>24</v>
      </c>
      <c r="D100" s="60">
        <v>3.2</v>
      </c>
      <c r="E100" s="59" t="s">
        <v>198</v>
      </c>
      <c r="F100" s="59" t="s">
        <v>165</v>
      </c>
    </row>
    <row r="101" spans="1:15" x14ac:dyDescent="0.25">
      <c r="A101" s="61" t="str">
        <f t="shared" si="5"/>
        <v>2.25</v>
      </c>
      <c r="B101" s="61">
        <f t="shared" si="7"/>
        <v>2</v>
      </c>
      <c r="C101" s="61">
        <f t="shared" si="6"/>
        <v>25</v>
      </c>
      <c r="D101" s="60" t="s">
        <v>166</v>
      </c>
      <c r="E101" s="59" t="s">
        <v>154</v>
      </c>
      <c r="F101" s="59" t="s">
        <v>167</v>
      </c>
      <c r="G101" s="59" t="s">
        <v>5</v>
      </c>
      <c r="H101" s="59" t="s">
        <v>168</v>
      </c>
      <c r="I101" s="59" t="s">
        <v>169</v>
      </c>
      <c r="J101" s="59" t="s">
        <v>170</v>
      </c>
      <c r="K101" s="59" t="s">
        <v>158</v>
      </c>
    </row>
    <row r="102" spans="1:15" x14ac:dyDescent="0.25">
      <c r="A102" s="61" t="str">
        <f t="shared" si="5"/>
        <v>2.26</v>
      </c>
      <c r="B102" s="61">
        <f t="shared" si="7"/>
        <v>2</v>
      </c>
      <c r="C102" s="61">
        <f t="shared" si="6"/>
        <v>26</v>
      </c>
      <c r="D102" s="60" t="s">
        <v>167</v>
      </c>
      <c r="E102" s="59" t="s">
        <v>199</v>
      </c>
      <c r="F102" s="59" t="s">
        <v>194</v>
      </c>
      <c r="G102" s="59" t="s">
        <v>200</v>
      </c>
      <c r="H102" s="59" t="s">
        <v>201</v>
      </c>
      <c r="I102" s="59">
        <v>0</v>
      </c>
      <c r="J102" s="59">
        <v>0</v>
      </c>
    </row>
    <row r="103" spans="1:15" x14ac:dyDescent="0.25">
      <c r="A103" s="61" t="str">
        <f t="shared" si="5"/>
        <v>2.27</v>
      </c>
      <c r="B103" s="61">
        <f t="shared" si="7"/>
        <v>2</v>
      </c>
      <c r="C103" s="61">
        <f t="shared" si="6"/>
        <v>27</v>
      </c>
      <c r="D103" s="60" t="s">
        <v>167</v>
      </c>
      <c r="E103" s="59" t="s">
        <v>199</v>
      </c>
      <c r="F103" s="59" t="s">
        <v>194</v>
      </c>
      <c r="G103" s="59" t="s">
        <v>202</v>
      </c>
      <c r="H103" s="59" t="s">
        <v>168</v>
      </c>
      <c r="I103" s="59" t="s">
        <v>201</v>
      </c>
      <c r="J103" s="59">
        <v>0</v>
      </c>
      <c r="K103" s="59">
        <v>0</v>
      </c>
    </row>
    <row r="104" spans="1:15" x14ac:dyDescent="0.25">
      <c r="A104" s="61" t="str">
        <f t="shared" si="5"/>
        <v>2.28</v>
      </c>
      <c r="B104" s="61">
        <f t="shared" si="7"/>
        <v>2</v>
      </c>
      <c r="C104" s="61">
        <f t="shared" si="6"/>
        <v>28</v>
      </c>
      <c r="D104" s="60" t="s">
        <v>167</v>
      </c>
      <c r="E104" s="59" t="s">
        <v>199</v>
      </c>
      <c r="F104" s="59" t="s">
        <v>194</v>
      </c>
      <c r="G104" s="59" t="s">
        <v>203</v>
      </c>
      <c r="H104" s="59" t="s">
        <v>204</v>
      </c>
      <c r="I104" s="59">
        <v>0</v>
      </c>
      <c r="J104" s="59">
        <v>0</v>
      </c>
      <c r="K104" s="59" t="s">
        <v>205</v>
      </c>
    </row>
    <row r="105" spans="1:15" x14ac:dyDescent="0.25">
      <c r="A105" s="61" t="str">
        <f t="shared" si="5"/>
        <v>2.29</v>
      </c>
      <c r="B105" s="61">
        <f t="shared" si="7"/>
        <v>2</v>
      </c>
      <c r="C105" s="61">
        <f t="shared" si="6"/>
        <v>29</v>
      </c>
      <c r="D105" s="60">
        <v>4</v>
      </c>
      <c r="E105" s="59" t="s">
        <v>206</v>
      </c>
      <c r="F105" s="59" t="s">
        <v>207</v>
      </c>
    </row>
    <row r="106" spans="1:15" x14ac:dyDescent="0.25">
      <c r="A106" s="61" t="str">
        <f t="shared" si="5"/>
        <v>2.30</v>
      </c>
      <c r="B106" s="61">
        <f t="shared" si="7"/>
        <v>2</v>
      </c>
      <c r="C106" s="61">
        <f t="shared" si="6"/>
        <v>30</v>
      </c>
      <c r="D106" s="60" t="s">
        <v>208</v>
      </c>
      <c r="E106" s="59" t="s">
        <v>170</v>
      </c>
      <c r="F106" s="59" t="s">
        <v>158</v>
      </c>
      <c r="G106" s="59" t="s">
        <v>171</v>
      </c>
      <c r="H106" s="59" t="s">
        <v>158</v>
      </c>
      <c r="I106" s="59" t="s">
        <v>172</v>
      </c>
      <c r="J106" s="59" t="s">
        <v>158</v>
      </c>
      <c r="K106" s="59" t="s">
        <v>173</v>
      </c>
    </row>
    <row r="107" spans="1:15" x14ac:dyDescent="0.25">
      <c r="A107" s="61" t="str">
        <f t="shared" si="5"/>
        <v>2.31</v>
      </c>
      <c r="B107" s="61">
        <f t="shared" si="7"/>
        <v>2</v>
      </c>
      <c r="C107" s="61">
        <f t="shared" si="6"/>
        <v>31</v>
      </c>
      <c r="D107" s="60" t="s">
        <v>209</v>
      </c>
      <c r="E107" s="59" t="s">
        <v>207</v>
      </c>
      <c r="F107" s="59" t="s">
        <v>210</v>
      </c>
      <c r="G107" s="59">
        <v>178</v>
      </c>
      <c r="H107" s="59">
        <v>299645</v>
      </c>
      <c r="I107" s="59">
        <v>299645</v>
      </c>
      <c r="J107" s="59">
        <v>0</v>
      </c>
    </row>
    <row r="108" spans="1:15" x14ac:dyDescent="0.25">
      <c r="A108" s="61" t="str">
        <f t="shared" si="5"/>
        <v>2.32</v>
      </c>
      <c r="B108" s="61">
        <f t="shared" si="7"/>
        <v>2</v>
      </c>
      <c r="C108" s="61">
        <f t="shared" si="6"/>
        <v>32</v>
      </c>
      <c r="D108" s="60" t="s">
        <v>211</v>
      </c>
      <c r="E108" s="59" t="s">
        <v>207</v>
      </c>
      <c r="F108" s="59" t="s">
        <v>212</v>
      </c>
      <c r="G108" s="59">
        <v>0</v>
      </c>
      <c r="H108" s="59">
        <v>0</v>
      </c>
      <c r="I108" s="59">
        <v>0</v>
      </c>
      <c r="J108" s="59">
        <v>0</v>
      </c>
    </row>
    <row r="109" spans="1:15" x14ac:dyDescent="0.25">
      <c r="A109" s="61" t="str">
        <f t="shared" si="5"/>
        <v>2.33</v>
      </c>
      <c r="B109" s="61">
        <f t="shared" si="7"/>
        <v>2</v>
      </c>
      <c r="C109" s="61">
        <f t="shared" si="6"/>
        <v>33</v>
      </c>
      <c r="D109" s="60" t="s">
        <v>213</v>
      </c>
      <c r="E109" s="59" t="s">
        <v>214</v>
      </c>
      <c r="F109" s="59" t="s">
        <v>207</v>
      </c>
      <c r="G109" s="59" t="s">
        <v>210</v>
      </c>
      <c r="H109" s="59" t="s">
        <v>209</v>
      </c>
      <c r="I109" s="59" t="s">
        <v>215</v>
      </c>
      <c r="J109" s="59" t="s">
        <v>211</v>
      </c>
      <c r="K109" s="59">
        <v>178</v>
      </c>
      <c r="L109" s="59">
        <v>299645</v>
      </c>
      <c r="M109" s="59">
        <v>299645</v>
      </c>
      <c r="N109" s="59">
        <v>0</v>
      </c>
    </row>
    <row r="110" spans="1:15" x14ac:dyDescent="0.25">
      <c r="A110" s="61" t="str">
        <f t="shared" si="5"/>
        <v>2.34</v>
      </c>
      <c r="B110" s="61">
        <f t="shared" si="7"/>
        <v>2</v>
      </c>
      <c r="C110" s="61">
        <f t="shared" si="6"/>
        <v>34</v>
      </c>
      <c r="D110" s="60" t="s">
        <v>216</v>
      </c>
      <c r="E110" s="59" t="s">
        <v>217</v>
      </c>
      <c r="F110" s="59" t="s">
        <v>207</v>
      </c>
      <c r="G110" s="59">
        <v>0</v>
      </c>
      <c r="H110" s="59">
        <v>0</v>
      </c>
      <c r="I110" s="59">
        <v>0</v>
      </c>
      <c r="J110" s="59">
        <v>0</v>
      </c>
    </row>
    <row r="111" spans="1:15" x14ac:dyDescent="0.25">
      <c r="A111" s="61" t="str">
        <f t="shared" si="5"/>
        <v>2.35</v>
      </c>
      <c r="B111" s="61">
        <f t="shared" si="7"/>
        <v>2</v>
      </c>
      <c r="C111" s="61">
        <f t="shared" si="6"/>
        <v>35</v>
      </c>
      <c r="D111" s="60">
        <v>5</v>
      </c>
      <c r="E111" s="59" t="s">
        <v>218</v>
      </c>
      <c r="F111" s="59" t="s">
        <v>181</v>
      </c>
      <c r="G111" s="59" t="s">
        <v>161</v>
      </c>
      <c r="H111" s="59" t="s">
        <v>219</v>
      </c>
      <c r="I111" s="59" t="s">
        <v>220</v>
      </c>
      <c r="J111" s="59" t="s">
        <v>164</v>
      </c>
      <c r="K111" s="59" t="s">
        <v>165</v>
      </c>
    </row>
    <row r="112" spans="1:15" x14ac:dyDescent="0.25">
      <c r="A112" s="61" t="str">
        <f t="shared" si="5"/>
        <v>2.36</v>
      </c>
      <c r="B112" s="61">
        <f t="shared" si="7"/>
        <v>2</v>
      </c>
      <c r="C112" s="61">
        <f t="shared" si="6"/>
        <v>36</v>
      </c>
      <c r="D112" s="60" t="s">
        <v>166</v>
      </c>
      <c r="E112" s="59" t="s">
        <v>154</v>
      </c>
      <c r="F112" s="59" t="s">
        <v>167</v>
      </c>
      <c r="G112" s="59" t="s">
        <v>198</v>
      </c>
      <c r="H112" s="59" t="s">
        <v>165</v>
      </c>
      <c r="I112" s="59" t="s">
        <v>221</v>
      </c>
      <c r="J112" s="59" t="s">
        <v>165</v>
      </c>
    </row>
    <row r="113" spans="1:16" x14ac:dyDescent="0.25">
      <c r="A113" s="61" t="str">
        <f t="shared" si="5"/>
        <v>2.37</v>
      </c>
      <c r="B113" s="61">
        <f t="shared" si="7"/>
        <v>2</v>
      </c>
      <c r="C113" s="61">
        <f t="shared" si="6"/>
        <v>37</v>
      </c>
      <c r="D113" s="60" t="s">
        <v>222</v>
      </c>
      <c r="E113" s="59" t="s">
        <v>223</v>
      </c>
      <c r="F113" s="59" t="s">
        <v>224</v>
      </c>
      <c r="G113" s="59" t="s">
        <v>225</v>
      </c>
      <c r="H113" s="59" t="s">
        <v>226</v>
      </c>
      <c r="I113" s="59" t="s">
        <v>227</v>
      </c>
      <c r="J113" s="59" t="s">
        <v>38</v>
      </c>
      <c r="K113" s="59" t="s">
        <v>161</v>
      </c>
      <c r="L113" s="59" t="s">
        <v>228</v>
      </c>
      <c r="M113" s="59" t="s">
        <v>182</v>
      </c>
      <c r="N113" s="59" t="s">
        <v>229</v>
      </c>
      <c r="O113" s="59">
        <v>0</v>
      </c>
      <c r="P113" s="59">
        <v>0</v>
      </c>
    </row>
    <row r="114" spans="1:16" x14ac:dyDescent="0.25">
      <c r="A114" s="61" t="str">
        <f t="shared" si="5"/>
        <v>2.38</v>
      </c>
      <c r="B114" s="61">
        <f t="shared" si="7"/>
        <v>2</v>
      </c>
      <c r="C114" s="61">
        <f t="shared" si="6"/>
        <v>38</v>
      </c>
      <c r="D114" s="60" t="s">
        <v>197</v>
      </c>
      <c r="E114" s="59" t="s">
        <v>229</v>
      </c>
      <c r="F114" s="59">
        <v>0</v>
      </c>
      <c r="G114" s="59">
        <v>0</v>
      </c>
    </row>
    <row r="115" spans="1:16" x14ac:dyDescent="0.25">
      <c r="A115" s="61" t="str">
        <f t="shared" si="5"/>
        <v>2.39</v>
      </c>
      <c r="B115" s="61">
        <f t="shared" si="7"/>
        <v>2</v>
      </c>
      <c r="C115" s="61">
        <f t="shared" si="6"/>
        <v>39</v>
      </c>
      <c r="D115" s="60">
        <v>5.0999999999999996</v>
      </c>
      <c r="E115" s="59" t="s">
        <v>39</v>
      </c>
      <c r="F115" s="59" t="s">
        <v>161</v>
      </c>
      <c r="G115" s="59" t="s">
        <v>230</v>
      </c>
      <c r="H115" s="59" t="s">
        <v>231</v>
      </c>
    </row>
    <row r="116" spans="1:16" x14ac:dyDescent="0.25">
      <c r="A116" s="61" t="str">
        <f t="shared" si="5"/>
        <v>2.40</v>
      </c>
      <c r="B116" s="61">
        <f t="shared" si="7"/>
        <v>2</v>
      </c>
      <c r="C116" s="61">
        <f t="shared" si="6"/>
        <v>40</v>
      </c>
      <c r="D116" s="60" t="s">
        <v>208</v>
      </c>
      <c r="E116" s="59" t="s">
        <v>170</v>
      </c>
      <c r="F116" s="59" t="s">
        <v>158</v>
      </c>
      <c r="G116" s="59" t="s">
        <v>171</v>
      </c>
      <c r="H116" s="59" t="s">
        <v>158</v>
      </c>
      <c r="I116" s="59" t="s">
        <v>172</v>
      </c>
      <c r="J116" s="59" t="s">
        <v>158</v>
      </c>
      <c r="K116" s="59" t="s">
        <v>173</v>
      </c>
    </row>
    <row r="117" spans="1:16" x14ac:dyDescent="0.25">
      <c r="A117" s="61" t="str">
        <f t="shared" si="5"/>
        <v>2.41</v>
      </c>
      <c r="B117" s="61">
        <f t="shared" si="7"/>
        <v>2</v>
      </c>
      <c r="C117" s="61">
        <f t="shared" si="6"/>
        <v>41</v>
      </c>
      <c r="D117" s="60" t="s">
        <v>39</v>
      </c>
      <c r="E117" s="59">
        <v>0</v>
      </c>
      <c r="F117" s="59">
        <v>0</v>
      </c>
      <c r="G117" s="59">
        <v>0</v>
      </c>
      <c r="H117" s="59">
        <v>0</v>
      </c>
    </row>
    <row r="118" spans="1:16" x14ac:dyDescent="0.25">
      <c r="A118" s="61" t="str">
        <f t="shared" si="5"/>
        <v>2.42</v>
      </c>
      <c r="B118" s="61">
        <f t="shared" si="7"/>
        <v>2</v>
      </c>
      <c r="C118" s="61">
        <f t="shared" si="6"/>
        <v>42</v>
      </c>
      <c r="D118" s="60" t="s">
        <v>230</v>
      </c>
      <c r="E118" s="59" t="s">
        <v>231</v>
      </c>
      <c r="F118" s="59" t="s">
        <v>187</v>
      </c>
      <c r="G118" s="59">
        <v>0</v>
      </c>
      <c r="H118" s="59">
        <v>0</v>
      </c>
      <c r="I118" s="59" t="s">
        <v>187</v>
      </c>
      <c r="J118" s="59" t="s">
        <v>205</v>
      </c>
    </row>
    <row r="119" spans="1:16" x14ac:dyDescent="0.25">
      <c r="A119" s="61" t="str">
        <f t="shared" si="5"/>
        <v>2.43</v>
      </c>
      <c r="B119" s="61">
        <f t="shared" si="7"/>
        <v>2</v>
      </c>
      <c r="C119" s="61">
        <f t="shared" si="6"/>
        <v>43</v>
      </c>
      <c r="D119" s="60">
        <v>6.1</v>
      </c>
      <c r="E119" s="59" t="s">
        <v>232</v>
      </c>
      <c r="F119" s="59" t="s">
        <v>154</v>
      </c>
      <c r="G119" s="59" t="s">
        <v>233</v>
      </c>
    </row>
    <row r="120" spans="1:16" x14ac:dyDescent="0.25">
      <c r="A120" s="61" t="str">
        <f t="shared" si="5"/>
        <v>2.44</v>
      </c>
      <c r="B120" s="61">
        <f t="shared" si="7"/>
        <v>2</v>
      </c>
      <c r="C120" s="61">
        <f t="shared" si="6"/>
        <v>44</v>
      </c>
      <c r="D120" s="60" t="s">
        <v>234</v>
      </c>
      <c r="E120" s="59" t="s">
        <v>5</v>
      </c>
      <c r="F120" s="59" t="s">
        <v>233</v>
      </c>
    </row>
    <row r="121" spans="1:16" x14ac:dyDescent="0.25">
      <c r="A121" s="61" t="str">
        <f t="shared" si="5"/>
        <v>2.45</v>
      </c>
      <c r="B121" s="61">
        <f t="shared" si="7"/>
        <v>2</v>
      </c>
      <c r="C121" s="61">
        <f t="shared" si="6"/>
        <v>45</v>
      </c>
      <c r="D121" s="60" t="s">
        <v>235</v>
      </c>
    </row>
    <row r="122" spans="1:16" x14ac:dyDescent="0.25">
      <c r="A122" s="61" t="str">
        <f t="shared" si="5"/>
        <v>2.46</v>
      </c>
      <c r="B122" s="61">
        <f t="shared" si="7"/>
        <v>2</v>
      </c>
      <c r="C122" s="61">
        <f t="shared" si="6"/>
        <v>46</v>
      </c>
      <c r="D122" s="60" t="s">
        <v>158</v>
      </c>
      <c r="E122" s="59" t="s">
        <v>236</v>
      </c>
      <c r="F122" s="59" t="s">
        <v>237</v>
      </c>
      <c r="G122" s="59" t="s">
        <v>207</v>
      </c>
      <c r="H122" s="59" t="s">
        <v>238</v>
      </c>
      <c r="I122" s="59" t="s">
        <v>236</v>
      </c>
      <c r="J122" s="59" t="s">
        <v>239</v>
      </c>
    </row>
    <row r="123" spans="1:16" x14ac:dyDescent="0.25">
      <c r="A123" s="61" t="str">
        <f t="shared" si="5"/>
        <v>2.47</v>
      </c>
      <c r="B123" s="61">
        <f t="shared" si="7"/>
        <v>2</v>
      </c>
      <c r="C123" s="61">
        <f t="shared" si="6"/>
        <v>47</v>
      </c>
      <c r="D123" s="60" t="s">
        <v>240</v>
      </c>
    </row>
    <row r="124" spans="1:16" x14ac:dyDescent="0.25">
      <c r="A124" s="61" t="str">
        <f t="shared" si="5"/>
        <v>2.48</v>
      </c>
      <c r="B124" s="61">
        <f t="shared" si="7"/>
        <v>2</v>
      </c>
      <c r="C124" s="61">
        <f t="shared" si="6"/>
        <v>48</v>
      </c>
      <c r="D124" s="60" t="s">
        <v>39</v>
      </c>
      <c r="E124" s="59" t="s">
        <v>236</v>
      </c>
      <c r="F124" s="59" t="s">
        <v>239</v>
      </c>
    </row>
    <row r="125" spans="1:16" x14ac:dyDescent="0.25">
      <c r="A125" s="61" t="str">
        <f t="shared" si="5"/>
        <v>2.49</v>
      </c>
      <c r="B125" s="61">
        <f t="shared" si="7"/>
        <v>2</v>
      </c>
      <c r="C125" s="61">
        <f t="shared" si="6"/>
        <v>49</v>
      </c>
      <c r="D125" s="60" t="s">
        <v>240</v>
      </c>
    </row>
    <row r="126" spans="1:16" x14ac:dyDescent="0.25">
      <c r="A126" s="61" t="str">
        <f t="shared" si="5"/>
        <v>2.50</v>
      </c>
      <c r="B126" s="61">
        <f t="shared" si="7"/>
        <v>2</v>
      </c>
      <c r="C126" s="61">
        <f t="shared" si="6"/>
        <v>50</v>
      </c>
      <c r="D126" s="60" t="s">
        <v>230</v>
      </c>
      <c r="E126" s="59" t="s">
        <v>231</v>
      </c>
      <c r="F126" s="59" t="s">
        <v>236</v>
      </c>
      <c r="G126" s="59" t="s">
        <v>239</v>
      </c>
    </row>
    <row r="127" spans="1:16" x14ac:dyDescent="0.25">
      <c r="A127" s="61" t="str">
        <f t="shared" si="5"/>
        <v>2.51</v>
      </c>
      <c r="B127" s="61">
        <f t="shared" si="7"/>
        <v>2</v>
      </c>
      <c r="C127" s="61">
        <f t="shared" si="6"/>
        <v>51</v>
      </c>
      <c r="D127" s="60" t="s">
        <v>170</v>
      </c>
      <c r="E127" s="59" t="s">
        <v>240</v>
      </c>
    </row>
    <row r="128" spans="1:16" x14ac:dyDescent="0.25">
      <c r="A128" s="61" t="str">
        <f t="shared" si="5"/>
        <v>2.52</v>
      </c>
      <c r="B128" s="61">
        <f t="shared" si="7"/>
        <v>2</v>
      </c>
      <c r="C128" s="61">
        <f t="shared" si="6"/>
        <v>52</v>
      </c>
      <c r="D128" s="60" t="s">
        <v>158</v>
      </c>
    </row>
    <row r="129" spans="1:13" x14ac:dyDescent="0.25">
      <c r="A129" s="61" t="str">
        <f t="shared" si="5"/>
        <v>2.53</v>
      </c>
      <c r="B129" s="61">
        <f t="shared" si="7"/>
        <v>2</v>
      </c>
      <c r="C129" s="61">
        <f t="shared" si="6"/>
        <v>53</v>
      </c>
      <c r="D129" s="60" t="s">
        <v>171</v>
      </c>
    </row>
    <row r="130" spans="1:13" x14ac:dyDescent="0.25">
      <c r="A130" s="61" t="str">
        <f t="shared" si="5"/>
        <v>2.54</v>
      </c>
      <c r="B130" s="61">
        <f t="shared" si="7"/>
        <v>2</v>
      </c>
      <c r="C130" s="61">
        <f t="shared" si="6"/>
        <v>54</v>
      </c>
      <c r="D130" s="60" t="s">
        <v>158</v>
      </c>
    </row>
    <row r="131" spans="1:13" x14ac:dyDescent="0.25">
      <c r="A131" s="61" t="str">
        <f t="shared" si="5"/>
        <v>2.55</v>
      </c>
      <c r="B131" s="61">
        <f t="shared" si="7"/>
        <v>2</v>
      </c>
      <c r="C131" s="61">
        <f t="shared" si="6"/>
        <v>55</v>
      </c>
      <c r="D131" s="60" t="s">
        <v>172</v>
      </c>
    </row>
    <row r="132" spans="1:13" x14ac:dyDescent="0.25">
      <c r="A132" s="61" t="str">
        <f t="shared" ref="A132:A195" si="8">B132&amp;"."&amp;C132</f>
        <v>2.56</v>
      </c>
      <c r="B132" s="61">
        <f t="shared" si="7"/>
        <v>2</v>
      </c>
      <c r="C132" s="61">
        <f t="shared" si="6"/>
        <v>56</v>
      </c>
      <c r="D132" s="60" t="s">
        <v>158</v>
      </c>
    </row>
    <row r="133" spans="1:13" x14ac:dyDescent="0.25">
      <c r="A133" s="61" t="str">
        <f t="shared" si="8"/>
        <v>2.57</v>
      </c>
      <c r="B133" s="61">
        <f t="shared" si="7"/>
        <v>2</v>
      </c>
      <c r="C133" s="61">
        <f t="shared" si="6"/>
        <v>57</v>
      </c>
      <c r="D133" s="60" t="s">
        <v>173</v>
      </c>
    </row>
    <row r="134" spans="1:13" x14ac:dyDescent="0.25">
      <c r="A134" s="61" t="str">
        <f t="shared" si="8"/>
        <v>2.58</v>
      </c>
      <c r="B134" s="61">
        <f t="shared" si="7"/>
        <v>2</v>
      </c>
      <c r="C134" s="61">
        <f t="shared" ref="C134:C197" si="9">IF(B134=B133,C133+1,1)</f>
        <v>58</v>
      </c>
      <c r="D134" s="60" t="s">
        <v>209</v>
      </c>
      <c r="E134" s="59" t="s">
        <v>189</v>
      </c>
      <c r="F134" s="59" t="s">
        <v>178</v>
      </c>
      <c r="G134" s="59" t="s">
        <v>162</v>
      </c>
      <c r="H134" s="59" t="s">
        <v>163</v>
      </c>
    </row>
    <row r="135" spans="1:13" x14ac:dyDescent="0.25">
      <c r="A135" s="61" t="str">
        <f t="shared" si="8"/>
        <v>2.59</v>
      </c>
      <c r="B135" s="61">
        <f t="shared" si="7"/>
        <v>2</v>
      </c>
      <c r="C135" s="61">
        <f t="shared" si="9"/>
        <v>59</v>
      </c>
      <c r="D135" s="60" t="s">
        <v>170</v>
      </c>
    </row>
    <row r="136" spans="1:13" x14ac:dyDescent="0.25">
      <c r="A136" s="61" t="str">
        <f t="shared" si="8"/>
        <v>2.60</v>
      </c>
      <c r="B136" s="61">
        <f t="shared" si="7"/>
        <v>2</v>
      </c>
      <c r="C136" s="61">
        <f t="shared" si="9"/>
        <v>60</v>
      </c>
      <c r="D136" s="60" t="s">
        <v>158</v>
      </c>
    </row>
    <row r="137" spans="1:13" x14ac:dyDescent="0.25">
      <c r="A137" s="61" t="str">
        <f t="shared" si="8"/>
        <v>2.61</v>
      </c>
      <c r="B137" s="61">
        <f t="shared" si="7"/>
        <v>2</v>
      </c>
      <c r="C137" s="61">
        <f t="shared" si="9"/>
        <v>61</v>
      </c>
      <c r="D137" s="60">
        <v>0</v>
      </c>
      <c r="E137" s="59">
        <v>0</v>
      </c>
      <c r="F137" s="59">
        <v>0</v>
      </c>
      <c r="G137" s="59">
        <v>0</v>
      </c>
      <c r="H137" s="59" t="s">
        <v>187</v>
      </c>
      <c r="I137" s="59">
        <v>0</v>
      </c>
      <c r="J137" s="59">
        <v>0</v>
      </c>
      <c r="K137" s="59" t="s">
        <v>187</v>
      </c>
    </row>
    <row r="138" spans="1:13" x14ac:dyDescent="0.25">
      <c r="A138" s="61" t="str">
        <f t="shared" si="8"/>
        <v>2.62</v>
      </c>
      <c r="B138" s="61">
        <f t="shared" si="7"/>
        <v>2</v>
      </c>
      <c r="C138" s="61">
        <f t="shared" si="9"/>
        <v>62</v>
      </c>
      <c r="D138" s="60" t="s">
        <v>171</v>
      </c>
      <c r="E138" s="59" t="s">
        <v>158</v>
      </c>
      <c r="F138" s="59">
        <v>0</v>
      </c>
      <c r="G138" s="59">
        <v>0</v>
      </c>
      <c r="H138" s="59">
        <v>214647</v>
      </c>
      <c r="I138" s="59" t="s">
        <v>187</v>
      </c>
      <c r="J138" s="59" t="s">
        <v>187</v>
      </c>
      <c r="K138" s="59">
        <v>0</v>
      </c>
      <c r="L138" s="59">
        <v>0</v>
      </c>
      <c r="M138" s="59">
        <v>0</v>
      </c>
    </row>
    <row r="139" spans="1:13" x14ac:dyDescent="0.25">
      <c r="A139" s="61" t="str">
        <f t="shared" si="8"/>
        <v>2.63</v>
      </c>
      <c r="B139" s="61">
        <f t="shared" si="7"/>
        <v>2</v>
      </c>
      <c r="C139" s="61">
        <f t="shared" si="9"/>
        <v>63</v>
      </c>
      <c r="D139" s="60" t="s">
        <v>172</v>
      </c>
      <c r="E139" s="59" t="s">
        <v>158</v>
      </c>
      <c r="F139" s="59">
        <v>0</v>
      </c>
      <c r="G139" s="59">
        <v>0</v>
      </c>
      <c r="H139" s="59" t="s">
        <v>187</v>
      </c>
      <c r="I139" s="59">
        <v>214647</v>
      </c>
      <c r="J139" s="59" t="s">
        <v>187</v>
      </c>
      <c r="K139" s="59">
        <v>0</v>
      </c>
      <c r="L139" s="59">
        <v>0</v>
      </c>
      <c r="M139" s="59">
        <v>0</v>
      </c>
    </row>
    <row r="140" spans="1:13" x14ac:dyDescent="0.25">
      <c r="A140" s="61" t="str">
        <f t="shared" si="8"/>
        <v>2.64</v>
      </c>
      <c r="B140" s="61">
        <f t="shared" si="7"/>
        <v>2</v>
      </c>
      <c r="C140" s="61">
        <f t="shared" si="9"/>
        <v>64</v>
      </c>
      <c r="D140" s="60" t="s">
        <v>173</v>
      </c>
      <c r="E140" s="59">
        <v>0</v>
      </c>
      <c r="F140" s="59" t="s">
        <v>187</v>
      </c>
      <c r="G140" s="59" t="s">
        <v>187</v>
      </c>
      <c r="H140" s="59" t="s">
        <v>187</v>
      </c>
      <c r="I140" s="59">
        <v>0</v>
      </c>
      <c r="J140" s="59">
        <v>0</v>
      </c>
      <c r="K140" s="59">
        <v>0</v>
      </c>
      <c r="L140" s="59" t="s">
        <v>187</v>
      </c>
    </row>
    <row r="141" spans="1:13" x14ac:dyDescent="0.25">
      <c r="A141" s="61" t="str">
        <f t="shared" si="8"/>
        <v>2.65</v>
      </c>
      <c r="B141" s="61">
        <f t="shared" si="7"/>
        <v>2</v>
      </c>
      <c r="C141" s="61">
        <f t="shared" si="9"/>
        <v>65</v>
      </c>
      <c r="D141" s="60" t="s">
        <v>211</v>
      </c>
      <c r="E141" s="59" t="s">
        <v>241</v>
      </c>
      <c r="F141" s="59" t="s">
        <v>163</v>
      </c>
    </row>
    <row r="142" spans="1:13" x14ac:dyDescent="0.25">
      <c r="A142" s="61" t="str">
        <f t="shared" si="8"/>
        <v>2.66</v>
      </c>
      <c r="B142" s="61">
        <f t="shared" si="7"/>
        <v>2</v>
      </c>
      <c r="C142" s="61">
        <f t="shared" si="9"/>
        <v>66</v>
      </c>
      <c r="D142" s="60" t="s">
        <v>170</v>
      </c>
    </row>
    <row r="143" spans="1:13" x14ac:dyDescent="0.25">
      <c r="A143" s="61" t="str">
        <f t="shared" si="8"/>
        <v>2.67</v>
      </c>
      <c r="B143" s="61">
        <f t="shared" si="7"/>
        <v>2</v>
      </c>
      <c r="C143" s="61">
        <f t="shared" si="9"/>
        <v>67</v>
      </c>
      <c r="D143" s="60" t="s">
        <v>158</v>
      </c>
    </row>
    <row r="144" spans="1:13" x14ac:dyDescent="0.25">
      <c r="A144" s="61" t="str">
        <f t="shared" si="8"/>
        <v>2.68</v>
      </c>
      <c r="B144" s="61">
        <f t="shared" si="7"/>
        <v>2</v>
      </c>
      <c r="C144" s="61">
        <f t="shared" si="9"/>
        <v>68</v>
      </c>
      <c r="D144" s="60">
        <v>0</v>
      </c>
      <c r="E144" s="59" t="s">
        <v>187</v>
      </c>
      <c r="F144" s="59" t="s">
        <v>187</v>
      </c>
      <c r="G144" s="59" t="s">
        <v>187</v>
      </c>
      <c r="H144" s="59" t="s">
        <v>187</v>
      </c>
      <c r="I144" s="59">
        <v>0</v>
      </c>
      <c r="J144" s="59" t="s">
        <v>187</v>
      </c>
      <c r="K144" s="59" t="s">
        <v>187</v>
      </c>
    </row>
    <row r="145" spans="1:13" x14ac:dyDescent="0.25">
      <c r="A145" s="61" t="str">
        <f t="shared" si="8"/>
        <v>2.69</v>
      </c>
      <c r="B145" s="61">
        <f t="shared" ref="B145:B208" si="10">IF(E145="GSTR-3B",B144+1,B144)</f>
        <v>2</v>
      </c>
      <c r="C145" s="61">
        <f t="shared" si="9"/>
        <v>69</v>
      </c>
      <c r="D145" s="60" t="s">
        <v>171</v>
      </c>
      <c r="E145" s="59" t="s">
        <v>158</v>
      </c>
      <c r="F145" s="59">
        <v>0</v>
      </c>
      <c r="G145" s="59" t="s">
        <v>187</v>
      </c>
      <c r="H145" s="59" t="s">
        <v>187</v>
      </c>
      <c r="I145" s="59" t="s">
        <v>187</v>
      </c>
      <c r="J145" s="59" t="s">
        <v>187</v>
      </c>
      <c r="K145" s="59">
        <v>0</v>
      </c>
      <c r="L145" s="59" t="s">
        <v>187</v>
      </c>
      <c r="M145" s="59" t="s">
        <v>187</v>
      </c>
    </row>
    <row r="146" spans="1:13" x14ac:dyDescent="0.25">
      <c r="A146" s="61" t="str">
        <f t="shared" si="8"/>
        <v>2.70</v>
      </c>
      <c r="B146" s="61">
        <f t="shared" si="10"/>
        <v>2</v>
      </c>
      <c r="C146" s="61">
        <f t="shared" si="9"/>
        <v>70</v>
      </c>
      <c r="D146" s="60" t="s">
        <v>172</v>
      </c>
      <c r="E146" s="59" t="s">
        <v>158</v>
      </c>
      <c r="F146" s="59">
        <v>0</v>
      </c>
      <c r="G146" s="59" t="s">
        <v>187</v>
      </c>
      <c r="H146" s="59" t="s">
        <v>187</v>
      </c>
      <c r="I146" s="59" t="s">
        <v>187</v>
      </c>
      <c r="J146" s="59" t="s">
        <v>187</v>
      </c>
      <c r="K146" s="59">
        <v>0</v>
      </c>
      <c r="L146" s="59" t="s">
        <v>187</v>
      </c>
      <c r="M146" s="59" t="s">
        <v>187</v>
      </c>
    </row>
    <row r="147" spans="1:13" x14ac:dyDescent="0.25">
      <c r="A147" s="61" t="str">
        <f t="shared" si="8"/>
        <v>2.71</v>
      </c>
      <c r="B147" s="61">
        <f t="shared" si="10"/>
        <v>2</v>
      </c>
      <c r="C147" s="61">
        <f t="shared" si="9"/>
        <v>71</v>
      </c>
      <c r="D147" s="60" t="s">
        <v>173</v>
      </c>
      <c r="E147" s="59">
        <v>0</v>
      </c>
      <c r="F147" s="59" t="s">
        <v>187</v>
      </c>
      <c r="G147" s="59" t="s">
        <v>187</v>
      </c>
      <c r="H147" s="59" t="s">
        <v>187</v>
      </c>
      <c r="I147" s="59" t="s">
        <v>187</v>
      </c>
      <c r="J147" s="59">
        <v>0</v>
      </c>
      <c r="K147" s="59" t="s">
        <v>187</v>
      </c>
      <c r="L147" s="59" t="s">
        <v>187</v>
      </c>
    </row>
    <row r="148" spans="1:13" x14ac:dyDescent="0.25">
      <c r="A148" s="61" t="str">
        <f t="shared" si="8"/>
        <v>2.72</v>
      </c>
      <c r="B148" s="61">
        <f t="shared" si="10"/>
        <v>2</v>
      </c>
      <c r="C148" s="61">
        <f t="shared" si="9"/>
        <v>72</v>
      </c>
      <c r="D148" s="60" t="s">
        <v>242</v>
      </c>
      <c r="E148" s="59" t="s">
        <v>243</v>
      </c>
      <c r="F148" s="59" t="s">
        <v>244</v>
      </c>
    </row>
    <row r="149" spans="1:13" x14ac:dyDescent="0.25">
      <c r="A149" s="61" t="str">
        <f t="shared" si="8"/>
        <v>2.73</v>
      </c>
      <c r="B149" s="61">
        <f t="shared" si="10"/>
        <v>2</v>
      </c>
      <c r="C149" s="61">
        <f t="shared" si="9"/>
        <v>73</v>
      </c>
      <c r="D149" s="60" t="s">
        <v>208</v>
      </c>
      <c r="E149" s="59" t="s">
        <v>170</v>
      </c>
      <c r="F149" s="59" t="s">
        <v>158</v>
      </c>
      <c r="G149" s="59" t="s">
        <v>171</v>
      </c>
      <c r="H149" s="59" t="s">
        <v>158</v>
      </c>
      <c r="I149" s="59" t="s">
        <v>172</v>
      </c>
      <c r="J149" s="59" t="s">
        <v>158</v>
      </c>
    </row>
    <row r="150" spans="1:13" x14ac:dyDescent="0.25">
      <c r="A150" s="61" t="str">
        <f t="shared" si="8"/>
        <v>2.74</v>
      </c>
      <c r="B150" s="61">
        <f t="shared" si="10"/>
        <v>2</v>
      </c>
      <c r="C150" s="61">
        <f t="shared" si="9"/>
        <v>74</v>
      </c>
      <c r="D150" s="60" t="s">
        <v>245</v>
      </c>
      <c r="E150" s="59">
        <v>0</v>
      </c>
      <c r="F150" s="59">
        <v>0</v>
      </c>
      <c r="G150" s="59">
        <v>0</v>
      </c>
    </row>
    <row r="151" spans="1:13" x14ac:dyDescent="0.25">
      <c r="A151" s="61" t="str">
        <f t="shared" si="8"/>
        <v>2.75</v>
      </c>
      <c r="B151" s="61">
        <f t="shared" si="10"/>
        <v>2</v>
      </c>
      <c r="C151" s="61">
        <f t="shared" si="9"/>
        <v>75</v>
      </c>
      <c r="D151" s="60" t="s">
        <v>246</v>
      </c>
      <c r="E151" s="59">
        <v>0</v>
      </c>
      <c r="F151" s="59">
        <v>0</v>
      </c>
      <c r="G151" s="59">
        <v>0</v>
      </c>
      <c r="H151" s="59" t="s">
        <v>205</v>
      </c>
    </row>
    <row r="152" spans="1:13" x14ac:dyDescent="0.25">
      <c r="A152" s="61" t="str">
        <f t="shared" si="8"/>
        <v>3.1</v>
      </c>
      <c r="B152" s="61">
        <f t="shared" si="10"/>
        <v>3</v>
      </c>
      <c r="C152" s="61">
        <f t="shared" si="9"/>
        <v>1</v>
      </c>
      <c r="D152" s="77" t="s">
        <v>146</v>
      </c>
      <c r="E152" s="59" t="s">
        <v>147</v>
      </c>
    </row>
    <row r="153" spans="1:13" x14ac:dyDescent="0.25">
      <c r="A153" s="61" t="str">
        <f t="shared" si="8"/>
        <v>3.2</v>
      </c>
      <c r="B153" s="61">
        <f t="shared" si="10"/>
        <v>3</v>
      </c>
      <c r="C153" s="61">
        <f t="shared" si="9"/>
        <v>2</v>
      </c>
      <c r="D153" s="60" t="s">
        <v>148</v>
      </c>
      <c r="E153" s="59" t="s">
        <v>149</v>
      </c>
      <c r="F153" s="59" t="s">
        <v>150</v>
      </c>
    </row>
    <row r="154" spans="1:13" x14ac:dyDescent="0.25">
      <c r="A154" s="61" t="str">
        <f t="shared" si="8"/>
        <v>3.3</v>
      </c>
      <c r="B154" s="61">
        <f t="shared" si="10"/>
        <v>3</v>
      </c>
      <c r="C154" s="61">
        <f t="shared" si="9"/>
        <v>3</v>
      </c>
      <c r="D154" s="60" t="s">
        <v>36</v>
      </c>
      <c r="E154" s="59" t="s">
        <v>37</v>
      </c>
    </row>
    <row r="155" spans="1:13" x14ac:dyDescent="0.25">
      <c r="A155" s="61" t="str">
        <f t="shared" si="8"/>
        <v>3.4</v>
      </c>
      <c r="B155" s="61">
        <f t="shared" si="10"/>
        <v>3</v>
      </c>
      <c r="C155" s="61">
        <f t="shared" si="9"/>
        <v>4</v>
      </c>
      <c r="D155" s="60" t="s">
        <v>10</v>
      </c>
      <c r="E155" s="78" t="s">
        <v>324</v>
      </c>
    </row>
    <row r="156" spans="1:13" x14ac:dyDescent="0.25">
      <c r="A156" s="61" t="str">
        <f t="shared" si="8"/>
        <v>3.5</v>
      </c>
      <c r="B156" s="61">
        <f t="shared" si="10"/>
        <v>3</v>
      </c>
      <c r="C156" s="61">
        <f t="shared" si="9"/>
        <v>5</v>
      </c>
      <c r="D156" s="60">
        <v>1</v>
      </c>
      <c r="E156" s="59" t="s">
        <v>11</v>
      </c>
      <c r="F156" s="57" t="s">
        <v>319</v>
      </c>
    </row>
    <row r="157" spans="1:13" x14ac:dyDescent="0.25">
      <c r="A157" s="61" t="str">
        <f t="shared" si="8"/>
        <v>3.6</v>
      </c>
      <c r="B157" s="61">
        <f t="shared" si="10"/>
        <v>3</v>
      </c>
      <c r="C157" s="61">
        <f t="shared" si="9"/>
        <v>6</v>
      </c>
      <c r="D157" s="60">
        <v>2</v>
      </c>
      <c r="E157" s="59" t="s">
        <v>152</v>
      </c>
      <c r="F157" s="59" t="s">
        <v>153</v>
      </c>
      <c r="G157" s="59" t="s">
        <v>154</v>
      </c>
      <c r="H157" s="59" t="s">
        <v>155</v>
      </c>
      <c r="I157" s="59" t="s">
        <v>156</v>
      </c>
      <c r="J157" s="59" t="s">
        <v>157</v>
      </c>
      <c r="K157" s="78" t="s">
        <v>320</v>
      </c>
      <c r="L157" s="78" t="s">
        <v>321</v>
      </c>
    </row>
    <row r="158" spans="1:13" x14ac:dyDescent="0.25">
      <c r="A158" s="61" t="str">
        <f t="shared" si="8"/>
        <v>3.7</v>
      </c>
      <c r="B158" s="61">
        <f t="shared" si="10"/>
        <v>3</v>
      </c>
      <c r="C158" s="61">
        <f t="shared" si="9"/>
        <v>7</v>
      </c>
      <c r="D158" s="60">
        <v>3.1</v>
      </c>
      <c r="E158" s="59" t="s">
        <v>158</v>
      </c>
      <c r="F158" s="59" t="s">
        <v>159</v>
      </c>
      <c r="G158" s="59" t="s">
        <v>160</v>
      </c>
      <c r="H158" s="59" t="s">
        <v>161</v>
      </c>
      <c r="I158" s="59" t="s">
        <v>162</v>
      </c>
      <c r="J158" s="59" t="s">
        <v>163</v>
      </c>
      <c r="K158" s="59" t="s">
        <v>164</v>
      </c>
      <c r="L158" s="59" t="s">
        <v>165</v>
      </c>
    </row>
    <row r="159" spans="1:13" x14ac:dyDescent="0.25">
      <c r="A159" s="61" t="str">
        <f t="shared" si="8"/>
        <v>3.8</v>
      </c>
      <c r="B159" s="61">
        <f t="shared" si="10"/>
        <v>3</v>
      </c>
      <c r="C159" s="61">
        <f t="shared" si="9"/>
        <v>8</v>
      </c>
      <c r="D159" s="60" t="s">
        <v>166</v>
      </c>
      <c r="E159" s="59" t="s">
        <v>154</v>
      </c>
      <c r="F159" s="59" t="s">
        <v>167</v>
      </c>
      <c r="G159" s="59" t="s">
        <v>5</v>
      </c>
      <c r="H159" s="59" t="s">
        <v>168</v>
      </c>
    </row>
    <row r="160" spans="1:13" x14ac:dyDescent="0.25">
      <c r="A160" s="61" t="str">
        <f t="shared" si="8"/>
        <v>3.9</v>
      </c>
      <c r="B160" s="61">
        <f t="shared" si="10"/>
        <v>3</v>
      </c>
      <c r="C160" s="61">
        <f t="shared" si="9"/>
        <v>9</v>
      </c>
      <c r="D160" s="60" t="s">
        <v>169</v>
      </c>
    </row>
    <row r="161" spans="1:15" x14ac:dyDescent="0.25">
      <c r="A161" s="61" t="str">
        <f t="shared" si="8"/>
        <v>3.10</v>
      </c>
      <c r="B161" s="61">
        <f t="shared" si="10"/>
        <v>3</v>
      </c>
      <c r="C161" s="61">
        <f t="shared" si="9"/>
        <v>10</v>
      </c>
      <c r="D161" s="60" t="s">
        <v>170</v>
      </c>
    </row>
    <row r="162" spans="1:15" x14ac:dyDescent="0.25">
      <c r="A162" s="61" t="str">
        <f t="shared" si="8"/>
        <v>3.11</v>
      </c>
      <c r="B162" s="61">
        <f t="shared" si="10"/>
        <v>3</v>
      </c>
      <c r="C162" s="61">
        <f t="shared" si="9"/>
        <v>11</v>
      </c>
      <c r="D162" s="60" t="s">
        <v>158</v>
      </c>
    </row>
    <row r="163" spans="1:15" x14ac:dyDescent="0.25">
      <c r="A163" s="61" t="str">
        <f t="shared" si="8"/>
        <v>3.12</v>
      </c>
      <c r="B163" s="61">
        <f t="shared" si="10"/>
        <v>3</v>
      </c>
      <c r="C163" s="61">
        <f t="shared" si="9"/>
        <v>12</v>
      </c>
      <c r="D163" s="60" t="s">
        <v>171</v>
      </c>
    </row>
    <row r="164" spans="1:15" x14ac:dyDescent="0.25">
      <c r="A164" s="61" t="str">
        <f t="shared" si="8"/>
        <v>3.13</v>
      </c>
      <c r="B164" s="61">
        <f t="shared" si="10"/>
        <v>3</v>
      </c>
      <c r="C164" s="61">
        <f t="shared" si="9"/>
        <v>13</v>
      </c>
      <c r="D164" s="60" t="s">
        <v>158</v>
      </c>
    </row>
    <row r="165" spans="1:15" x14ac:dyDescent="0.25">
      <c r="A165" s="61" t="str">
        <f t="shared" si="8"/>
        <v>3.14</v>
      </c>
      <c r="B165" s="61">
        <f t="shared" si="10"/>
        <v>3</v>
      </c>
      <c r="C165" s="61">
        <f t="shared" si="9"/>
        <v>14</v>
      </c>
      <c r="D165" s="60" t="s">
        <v>172</v>
      </c>
    </row>
    <row r="166" spans="1:15" x14ac:dyDescent="0.25">
      <c r="A166" s="61" t="str">
        <f t="shared" si="8"/>
        <v>3.15</v>
      </c>
      <c r="B166" s="61">
        <f t="shared" si="10"/>
        <v>3</v>
      </c>
      <c r="C166" s="61">
        <f t="shared" si="9"/>
        <v>15</v>
      </c>
      <c r="D166" s="60" t="s">
        <v>158</v>
      </c>
    </row>
    <row r="167" spans="1:15" x14ac:dyDescent="0.25">
      <c r="A167" s="61" t="str">
        <f t="shared" si="8"/>
        <v>3.16</v>
      </c>
      <c r="B167" s="61">
        <f t="shared" si="10"/>
        <v>3</v>
      </c>
      <c r="C167" s="61">
        <f t="shared" si="9"/>
        <v>16</v>
      </c>
      <c r="D167" s="60" t="s">
        <v>173</v>
      </c>
    </row>
    <row r="168" spans="1:15" x14ac:dyDescent="0.25">
      <c r="A168" s="61" t="str">
        <f t="shared" si="8"/>
        <v>3.17</v>
      </c>
      <c r="B168" s="61">
        <f t="shared" si="10"/>
        <v>3</v>
      </c>
      <c r="C168" s="61">
        <f t="shared" si="9"/>
        <v>17</v>
      </c>
      <c r="D168" s="60" t="s">
        <v>174</v>
      </c>
      <c r="E168" s="59" t="s">
        <v>175</v>
      </c>
      <c r="F168" s="59" t="s">
        <v>176</v>
      </c>
      <c r="G168" s="59" t="s">
        <v>165</v>
      </c>
      <c r="H168" s="59" t="s">
        <v>177</v>
      </c>
      <c r="I168" s="59" t="s">
        <v>178</v>
      </c>
      <c r="J168" s="59" t="s">
        <v>179</v>
      </c>
      <c r="K168" s="59" t="s">
        <v>180</v>
      </c>
      <c r="L168" s="59" t="s">
        <v>181</v>
      </c>
      <c r="M168" s="59" t="s">
        <v>182</v>
      </c>
      <c r="N168" s="59" t="s">
        <v>161</v>
      </c>
    </row>
    <row r="169" spans="1:15" x14ac:dyDescent="0.25">
      <c r="A169" s="61" t="str">
        <f t="shared" si="8"/>
        <v>3.18</v>
      </c>
      <c r="B169" s="61">
        <f t="shared" si="10"/>
        <v>3</v>
      </c>
      <c r="C169" s="61">
        <f t="shared" si="9"/>
        <v>18</v>
      </c>
      <c r="D169" s="60" t="s">
        <v>183</v>
      </c>
    </row>
    <row r="170" spans="1:15" x14ac:dyDescent="0.25">
      <c r="A170" s="61" t="str">
        <f t="shared" si="8"/>
        <v>3.19</v>
      </c>
      <c r="B170" s="61">
        <f t="shared" si="10"/>
        <v>3</v>
      </c>
      <c r="C170" s="61">
        <f t="shared" si="9"/>
        <v>19</v>
      </c>
      <c r="D170" s="60">
        <v>2711403</v>
      </c>
      <c r="E170" s="59">
        <v>0</v>
      </c>
      <c r="F170" s="59">
        <v>214647</v>
      </c>
      <c r="G170" s="59">
        <v>214647</v>
      </c>
      <c r="H170" s="59">
        <v>0</v>
      </c>
    </row>
    <row r="171" spans="1:15" x14ac:dyDescent="0.25">
      <c r="A171" s="61" t="str">
        <f t="shared" si="8"/>
        <v>3.20</v>
      </c>
      <c r="B171" s="61">
        <f t="shared" si="10"/>
        <v>3</v>
      </c>
      <c r="C171" s="61">
        <f t="shared" si="9"/>
        <v>20</v>
      </c>
      <c r="D171" s="60" t="s">
        <v>184</v>
      </c>
      <c r="E171" s="59" t="s">
        <v>175</v>
      </c>
      <c r="F171" s="59" t="s">
        <v>176</v>
      </c>
      <c r="G171" s="59" t="s">
        <v>165</v>
      </c>
      <c r="H171" s="59" t="s">
        <v>185</v>
      </c>
      <c r="I171" s="59" t="s">
        <v>186</v>
      </c>
      <c r="J171" s="59">
        <v>0</v>
      </c>
      <c r="K171" s="59">
        <v>0</v>
      </c>
      <c r="L171" s="59" t="s">
        <v>187</v>
      </c>
      <c r="M171" s="59" t="s">
        <v>187</v>
      </c>
      <c r="N171" s="59">
        <v>0</v>
      </c>
    </row>
    <row r="172" spans="1:15" x14ac:dyDescent="0.25">
      <c r="A172" s="61" t="str">
        <f t="shared" si="8"/>
        <v>3.21</v>
      </c>
      <c r="B172" s="61">
        <f t="shared" si="10"/>
        <v>3</v>
      </c>
      <c r="C172" s="61">
        <f t="shared" si="9"/>
        <v>21</v>
      </c>
      <c r="D172" s="60" t="s">
        <v>188</v>
      </c>
      <c r="E172" s="59" t="s">
        <v>189</v>
      </c>
      <c r="F172" s="59" t="s">
        <v>160</v>
      </c>
      <c r="G172" s="59" t="s">
        <v>165</v>
      </c>
      <c r="H172" s="59" t="s">
        <v>190</v>
      </c>
      <c r="I172" s="59" t="s">
        <v>180</v>
      </c>
      <c r="J172" s="59" t="s">
        <v>183</v>
      </c>
      <c r="K172" s="59">
        <v>0</v>
      </c>
      <c r="L172" s="59" t="s">
        <v>187</v>
      </c>
      <c r="M172" s="59" t="s">
        <v>187</v>
      </c>
      <c r="N172" s="59" t="s">
        <v>187</v>
      </c>
      <c r="O172" s="59" t="s">
        <v>187</v>
      </c>
    </row>
    <row r="173" spans="1:15" x14ac:dyDescent="0.25">
      <c r="A173" s="61" t="str">
        <f t="shared" si="8"/>
        <v>3.22</v>
      </c>
      <c r="B173" s="61">
        <f t="shared" si="10"/>
        <v>3</v>
      </c>
      <c r="C173" s="61">
        <f t="shared" si="9"/>
        <v>22</v>
      </c>
      <c r="D173" s="60" t="s">
        <v>191</v>
      </c>
      <c r="E173" s="59" t="s">
        <v>192</v>
      </c>
      <c r="F173" s="59" t="s">
        <v>165</v>
      </c>
      <c r="G173" s="59" t="s">
        <v>193</v>
      </c>
      <c r="H173" s="59" t="s">
        <v>194</v>
      </c>
      <c r="I173" s="59" t="s">
        <v>162</v>
      </c>
      <c r="J173" s="59" t="s">
        <v>195</v>
      </c>
      <c r="K173" s="59">
        <v>0</v>
      </c>
      <c r="L173" s="59">
        <v>0</v>
      </c>
      <c r="M173" s="59">
        <v>0</v>
      </c>
      <c r="N173" s="59">
        <v>0</v>
      </c>
      <c r="O173" s="59">
        <v>0</v>
      </c>
    </row>
    <row r="174" spans="1:15" x14ac:dyDescent="0.25">
      <c r="A174" s="61" t="str">
        <f t="shared" si="8"/>
        <v>3.23</v>
      </c>
      <c r="B174" s="61">
        <f t="shared" si="10"/>
        <v>3</v>
      </c>
      <c r="C174" s="61">
        <f t="shared" si="9"/>
        <v>23</v>
      </c>
      <c r="D174" s="60" t="s">
        <v>196</v>
      </c>
      <c r="E174" s="59" t="s">
        <v>197</v>
      </c>
      <c r="F174" s="59" t="s">
        <v>160</v>
      </c>
      <c r="G174" s="59" t="s">
        <v>165</v>
      </c>
      <c r="H174" s="59">
        <v>0</v>
      </c>
      <c r="I174" s="59" t="s">
        <v>187</v>
      </c>
      <c r="J174" s="59" t="s">
        <v>187</v>
      </c>
      <c r="K174" s="59" t="s">
        <v>187</v>
      </c>
      <c r="L174" s="59" t="s">
        <v>187</v>
      </c>
    </row>
    <row r="175" spans="1:15" x14ac:dyDescent="0.25">
      <c r="A175" s="61" t="str">
        <f t="shared" si="8"/>
        <v>3.24</v>
      </c>
      <c r="B175" s="61">
        <f t="shared" si="10"/>
        <v>3</v>
      </c>
      <c r="C175" s="61">
        <f t="shared" si="9"/>
        <v>24</v>
      </c>
      <c r="D175" s="60">
        <v>3.2</v>
      </c>
      <c r="E175" s="59" t="s">
        <v>198</v>
      </c>
      <c r="F175" s="59" t="s">
        <v>165</v>
      </c>
    </row>
    <row r="176" spans="1:15" x14ac:dyDescent="0.25">
      <c r="A176" s="61" t="str">
        <f t="shared" si="8"/>
        <v>3.25</v>
      </c>
      <c r="B176" s="61">
        <f t="shared" si="10"/>
        <v>3</v>
      </c>
      <c r="C176" s="61">
        <f t="shared" si="9"/>
        <v>25</v>
      </c>
      <c r="D176" s="60" t="s">
        <v>166</v>
      </c>
      <c r="E176" s="59" t="s">
        <v>154</v>
      </c>
      <c r="F176" s="59" t="s">
        <v>167</v>
      </c>
      <c r="G176" s="59" t="s">
        <v>5</v>
      </c>
      <c r="H176" s="59" t="s">
        <v>168</v>
      </c>
      <c r="I176" s="59" t="s">
        <v>169</v>
      </c>
      <c r="J176" s="59" t="s">
        <v>170</v>
      </c>
      <c r="K176" s="59" t="s">
        <v>158</v>
      </c>
    </row>
    <row r="177" spans="1:16" x14ac:dyDescent="0.25">
      <c r="A177" s="61" t="str">
        <f t="shared" si="8"/>
        <v>3.26</v>
      </c>
      <c r="B177" s="61">
        <f t="shared" si="10"/>
        <v>3</v>
      </c>
      <c r="C177" s="61">
        <f t="shared" si="9"/>
        <v>26</v>
      </c>
      <c r="D177" s="60" t="s">
        <v>167</v>
      </c>
      <c r="E177" s="59" t="s">
        <v>199</v>
      </c>
      <c r="F177" s="59" t="s">
        <v>194</v>
      </c>
      <c r="G177" s="59" t="s">
        <v>200</v>
      </c>
      <c r="H177" s="59" t="s">
        <v>201</v>
      </c>
      <c r="I177" s="59">
        <v>0</v>
      </c>
      <c r="J177" s="59">
        <v>0</v>
      </c>
    </row>
    <row r="178" spans="1:16" x14ac:dyDescent="0.25">
      <c r="A178" s="61" t="str">
        <f t="shared" si="8"/>
        <v>3.27</v>
      </c>
      <c r="B178" s="61">
        <f t="shared" si="10"/>
        <v>3</v>
      </c>
      <c r="C178" s="61">
        <f t="shared" si="9"/>
        <v>27</v>
      </c>
      <c r="D178" s="60" t="s">
        <v>167</v>
      </c>
      <c r="E178" s="59" t="s">
        <v>199</v>
      </c>
      <c r="F178" s="59" t="s">
        <v>194</v>
      </c>
      <c r="G178" s="59" t="s">
        <v>202</v>
      </c>
      <c r="H178" s="59" t="s">
        <v>168</v>
      </c>
      <c r="I178" s="59" t="s">
        <v>201</v>
      </c>
      <c r="J178" s="59">
        <v>0</v>
      </c>
      <c r="K178" s="59">
        <v>0</v>
      </c>
    </row>
    <row r="179" spans="1:16" x14ac:dyDescent="0.25">
      <c r="A179" s="61" t="str">
        <f t="shared" si="8"/>
        <v>3.28</v>
      </c>
      <c r="B179" s="61">
        <f t="shared" si="10"/>
        <v>3</v>
      </c>
      <c r="C179" s="61">
        <f t="shared" si="9"/>
        <v>28</v>
      </c>
      <c r="D179" s="60" t="s">
        <v>167</v>
      </c>
      <c r="E179" s="59" t="s">
        <v>199</v>
      </c>
      <c r="F179" s="59" t="s">
        <v>194</v>
      </c>
      <c r="G179" s="59" t="s">
        <v>203</v>
      </c>
      <c r="H179" s="59" t="s">
        <v>204</v>
      </c>
      <c r="I179" s="59">
        <v>0</v>
      </c>
      <c r="J179" s="59">
        <v>0</v>
      </c>
      <c r="K179" s="59" t="s">
        <v>205</v>
      </c>
    </row>
    <row r="180" spans="1:16" x14ac:dyDescent="0.25">
      <c r="A180" s="61" t="str">
        <f t="shared" si="8"/>
        <v>3.29</v>
      </c>
      <c r="B180" s="61">
        <f t="shared" si="10"/>
        <v>3</v>
      </c>
      <c r="C180" s="61">
        <f t="shared" si="9"/>
        <v>29</v>
      </c>
      <c r="D180" s="60">
        <v>4</v>
      </c>
      <c r="E180" s="59" t="s">
        <v>206</v>
      </c>
      <c r="F180" s="59" t="s">
        <v>207</v>
      </c>
    </row>
    <row r="181" spans="1:16" x14ac:dyDescent="0.25">
      <c r="A181" s="61" t="str">
        <f t="shared" si="8"/>
        <v>3.30</v>
      </c>
      <c r="B181" s="61">
        <f t="shared" si="10"/>
        <v>3</v>
      </c>
      <c r="C181" s="61">
        <f t="shared" si="9"/>
        <v>30</v>
      </c>
      <c r="D181" s="60" t="s">
        <v>208</v>
      </c>
      <c r="E181" s="59" t="s">
        <v>170</v>
      </c>
      <c r="F181" s="59" t="s">
        <v>158</v>
      </c>
      <c r="G181" s="59" t="s">
        <v>171</v>
      </c>
      <c r="H181" s="59" t="s">
        <v>158</v>
      </c>
      <c r="I181" s="59" t="s">
        <v>172</v>
      </c>
      <c r="J181" s="59" t="s">
        <v>158</v>
      </c>
      <c r="K181" s="59" t="s">
        <v>173</v>
      </c>
    </row>
    <row r="182" spans="1:16" x14ac:dyDescent="0.25">
      <c r="A182" s="61" t="str">
        <f t="shared" si="8"/>
        <v>3.31</v>
      </c>
      <c r="B182" s="61">
        <f t="shared" si="10"/>
        <v>3</v>
      </c>
      <c r="C182" s="61">
        <f t="shared" si="9"/>
        <v>31</v>
      </c>
      <c r="D182" s="60" t="s">
        <v>209</v>
      </c>
      <c r="E182" s="59" t="s">
        <v>207</v>
      </c>
      <c r="F182" s="59" t="s">
        <v>210</v>
      </c>
      <c r="G182" s="59">
        <v>178</v>
      </c>
      <c r="H182" s="59">
        <v>299645</v>
      </c>
      <c r="I182" s="59">
        <v>299645</v>
      </c>
      <c r="J182" s="59">
        <v>0</v>
      </c>
    </row>
    <row r="183" spans="1:16" x14ac:dyDescent="0.25">
      <c r="A183" s="61" t="str">
        <f t="shared" si="8"/>
        <v>3.32</v>
      </c>
      <c r="B183" s="61">
        <f t="shared" si="10"/>
        <v>3</v>
      </c>
      <c r="C183" s="61">
        <f t="shared" si="9"/>
        <v>32</v>
      </c>
      <c r="D183" s="60" t="s">
        <v>211</v>
      </c>
      <c r="E183" s="59" t="s">
        <v>207</v>
      </c>
      <c r="F183" s="59" t="s">
        <v>212</v>
      </c>
      <c r="G183" s="59">
        <v>0</v>
      </c>
      <c r="H183" s="59">
        <v>0</v>
      </c>
      <c r="I183" s="59">
        <v>0</v>
      </c>
      <c r="J183" s="59">
        <v>0</v>
      </c>
    </row>
    <row r="184" spans="1:16" x14ac:dyDescent="0.25">
      <c r="A184" s="61" t="str">
        <f t="shared" si="8"/>
        <v>3.33</v>
      </c>
      <c r="B184" s="61">
        <f t="shared" si="10"/>
        <v>3</v>
      </c>
      <c r="C184" s="61">
        <f t="shared" si="9"/>
        <v>33</v>
      </c>
      <c r="D184" s="60" t="s">
        <v>213</v>
      </c>
      <c r="E184" s="59" t="s">
        <v>214</v>
      </c>
      <c r="F184" s="59" t="s">
        <v>207</v>
      </c>
      <c r="G184" s="59" t="s">
        <v>210</v>
      </c>
      <c r="H184" s="59" t="s">
        <v>209</v>
      </c>
      <c r="I184" s="59" t="s">
        <v>215</v>
      </c>
      <c r="J184" s="59" t="s">
        <v>211</v>
      </c>
      <c r="K184" s="59">
        <v>178</v>
      </c>
      <c r="L184" s="59">
        <v>299645</v>
      </c>
      <c r="M184" s="59">
        <v>299645</v>
      </c>
      <c r="N184" s="59">
        <v>0</v>
      </c>
    </row>
    <row r="185" spans="1:16" x14ac:dyDescent="0.25">
      <c r="A185" s="61" t="str">
        <f t="shared" si="8"/>
        <v>3.34</v>
      </c>
      <c r="B185" s="61">
        <f t="shared" si="10"/>
        <v>3</v>
      </c>
      <c r="C185" s="61">
        <f t="shared" si="9"/>
        <v>34</v>
      </c>
      <c r="D185" s="60" t="s">
        <v>216</v>
      </c>
      <c r="E185" s="59" t="s">
        <v>217</v>
      </c>
      <c r="F185" s="59" t="s">
        <v>207</v>
      </c>
      <c r="G185" s="59">
        <v>0</v>
      </c>
      <c r="H185" s="59">
        <v>0</v>
      </c>
      <c r="I185" s="59">
        <v>0</v>
      </c>
      <c r="J185" s="59">
        <v>0</v>
      </c>
    </row>
    <row r="186" spans="1:16" x14ac:dyDescent="0.25">
      <c r="A186" s="61" t="str">
        <f t="shared" si="8"/>
        <v>3.35</v>
      </c>
      <c r="B186" s="61">
        <f t="shared" si="10"/>
        <v>3</v>
      </c>
      <c r="C186" s="61">
        <f t="shared" si="9"/>
        <v>35</v>
      </c>
      <c r="D186" s="60">
        <v>5</v>
      </c>
      <c r="E186" s="59" t="s">
        <v>218</v>
      </c>
      <c r="F186" s="59" t="s">
        <v>181</v>
      </c>
      <c r="G186" s="59" t="s">
        <v>161</v>
      </c>
      <c r="H186" s="59" t="s">
        <v>219</v>
      </c>
      <c r="I186" s="59" t="s">
        <v>220</v>
      </c>
      <c r="J186" s="59" t="s">
        <v>164</v>
      </c>
      <c r="K186" s="59" t="s">
        <v>165</v>
      </c>
    </row>
    <row r="187" spans="1:16" x14ac:dyDescent="0.25">
      <c r="A187" s="61" t="str">
        <f t="shared" si="8"/>
        <v>3.36</v>
      </c>
      <c r="B187" s="61">
        <f t="shared" si="10"/>
        <v>3</v>
      </c>
      <c r="C187" s="61">
        <f t="shared" si="9"/>
        <v>36</v>
      </c>
      <c r="D187" s="60" t="s">
        <v>166</v>
      </c>
      <c r="E187" s="59" t="s">
        <v>154</v>
      </c>
      <c r="F187" s="59" t="s">
        <v>167</v>
      </c>
      <c r="G187" s="59" t="s">
        <v>198</v>
      </c>
      <c r="H187" s="59" t="s">
        <v>165</v>
      </c>
      <c r="I187" s="59" t="s">
        <v>221</v>
      </c>
      <c r="J187" s="59" t="s">
        <v>165</v>
      </c>
    </row>
    <row r="188" spans="1:16" x14ac:dyDescent="0.25">
      <c r="A188" s="61" t="str">
        <f t="shared" si="8"/>
        <v>3.37</v>
      </c>
      <c r="B188" s="61">
        <f t="shared" si="10"/>
        <v>3</v>
      </c>
      <c r="C188" s="61">
        <f t="shared" si="9"/>
        <v>37</v>
      </c>
      <c r="D188" s="60" t="s">
        <v>222</v>
      </c>
      <c r="E188" s="59" t="s">
        <v>223</v>
      </c>
      <c r="F188" s="59" t="s">
        <v>224</v>
      </c>
      <c r="G188" s="59" t="s">
        <v>225</v>
      </c>
      <c r="H188" s="59" t="s">
        <v>226</v>
      </c>
      <c r="I188" s="59" t="s">
        <v>227</v>
      </c>
      <c r="J188" s="59" t="s">
        <v>38</v>
      </c>
      <c r="K188" s="59" t="s">
        <v>161</v>
      </c>
      <c r="L188" s="59" t="s">
        <v>228</v>
      </c>
      <c r="M188" s="59" t="s">
        <v>182</v>
      </c>
      <c r="N188" s="59" t="s">
        <v>229</v>
      </c>
      <c r="O188" s="59">
        <v>0</v>
      </c>
      <c r="P188" s="59">
        <v>0</v>
      </c>
    </row>
    <row r="189" spans="1:16" x14ac:dyDescent="0.25">
      <c r="A189" s="61" t="str">
        <f t="shared" si="8"/>
        <v>3.38</v>
      </c>
      <c r="B189" s="61">
        <f t="shared" si="10"/>
        <v>3</v>
      </c>
      <c r="C189" s="61">
        <f t="shared" si="9"/>
        <v>38</v>
      </c>
      <c r="D189" s="60" t="s">
        <v>197</v>
      </c>
      <c r="E189" s="59" t="s">
        <v>229</v>
      </c>
      <c r="F189" s="59">
        <v>0</v>
      </c>
      <c r="G189" s="59">
        <v>0</v>
      </c>
    </row>
    <row r="190" spans="1:16" x14ac:dyDescent="0.25">
      <c r="A190" s="61" t="str">
        <f t="shared" si="8"/>
        <v>3.39</v>
      </c>
      <c r="B190" s="61">
        <f t="shared" si="10"/>
        <v>3</v>
      </c>
      <c r="C190" s="61">
        <f t="shared" si="9"/>
        <v>39</v>
      </c>
      <c r="D190" s="60">
        <v>5.0999999999999996</v>
      </c>
      <c r="E190" s="59" t="s">
        <v>39</v>
      </c>
      <c r="F190" s="59" t="s">
        <v>161</v>
      </c>
      <c r="G190" s="59" t="s">
        <v>230</v>
      </c>
      <c r="H190" s="59" t="s">
        <v>231</v>
      </c>
    </row>
    <row r="191" spans="1:16" x14ac:dyDescent="0.25">
      <c r="A191" s="61" t="str">
        <f t="shared" si="8"/>
        <v>3.40</v>
      </c>
      <c r="B191" s="61">
        <f t="shared" si="10"/>
        <v>3</v>
      </c>
      <c r="C191" s="61">
        <f t="shared" si="9"/>
        <v>40</v>
      </c>
      <c r="D191" s="60" t="s">
        <v>208</v>
      </c>
      <c r="E191" s="59" t="s">
        <v>170</v>
      </c>
      <c r="F191" s="59" t="s">
        <v>158</v>
      </c>
      <c r="G191" s="59" t="s">
        <v>171</v>
      </c>
      <c r="H191" s="59" t="s">
        <v>158</v>
      </c>
      <c r="I191" s="59" t="s">
        <v>172</v>
      </c>
      <c r="J191" s="59" t="s">
        <v>158</v>
      </c>
      <c r="K191" s="59" t="s">
        <v>173</v>
      </c>
    </row>
    <row r="192" spans="1:16" x14ac:dyDescent="0.25">
      <c r="A192" s="61" t="str">
        <f t="shared" si="8"/>
        <v>3.41</v>
      </c>
      <c r="B192" s="61">
        <f t="shared" si="10"/>
        <v>3</v>
      </c>
      <c r="C192" s="61">
        <f t="shared" si="9"/>
        <v>41</v>
      </c>
      <c r="D192" s="60" t="s">
        <v>39</v>
      </c>
      <c r="E192" s="59">
        <v>0</v>
      </c>
      <c r="F192" s="59">
        <v>0</v>
      </c>
      <c r="G192" s="59">
        <v>0</v>
      </c>
      <c r="H192" s="59">
        <v>0</v>
      </c>
    </row>
    <row r="193" spans="1:10" x14ac:dyDescent="0.25">
      <c r="A193" s="61" t="str">
        <f t="shared" si="8"/>
        <v>3.42</v>
      </c>
      <c r="B193" s="61">
        <f t="shared" si="10"/>
        <v>3</v>
      </c>
      <c r="C193" s="61">
        <f t="shared" si="9"/>
        <v>42</v>
      </c>
      <c r="D193" s="60" t="s">
        <v>230</v>
      </c>
      <c r="E193" s="59" t="s">
        <v>231</v>
      </c>
      <c r="F193" s="59" t="s">
        <v>187</v>
      </c>
      <c r="G193" s="59">
        <v>0</v>
      </c>
      <c r="H193" s="59">
        <v>0</v>
      </c>
      <c r="I193" s="59" t="s">
        <v>187</v>
      </c>
      <c r="J193" s="59" t="s">
        <v>205</v>
      </c>
    </row>
    <row r="194" spans="1:10" x14ac:dyDescent="0.25">
      <c r="A194" s="61" t="str">
        <f t="shared" si="8"/>
        <v>3.43</v>
      </c>
      <c r="B194" s="61">
        <f t="shared" si="10"/>
        <v>3</v>
      </c>
      <c r="C194" s="61">
        <f t="shared" si="9"/>
        <v>43</v>
      </c>
      <c r="D194" s="60">
        <v>6.1</v>
      </c>
      <c r="E194" s="59" t="s">
        <v>232</v>
      </c>
      <c r="F194" s="59" t="s">
        <v>154</v>
      </c>
      <c r="G194" s="59" t="s">
        <v>233</v>
      </c>
    </row>
    <row r="195" spans="1:10" x14ac:dyDescent="0.25">
      <c r="A195" s="61" t="str">
        <f t="shared" si="8"/>
        <v>3.44</v>
      </c>
      <c r="B195" s="61">
        <f t="shared" si="10"/>
        <v>3</v>
      </c>
      <c r="C195" s="61">
        <f t="shared" si="9"/>
        <v>44</v>
      </c>
      <c r="D195" s="60" t="s">
        <v>234</v>
      </c>
      <c r="E195" s="59" t="s">
        <v>5</v>
      </c>
      <c r="F195" s="59" t="s">
        <v>233</v>
      </c>
    </row>
    <row r="196" spans="1:10" x14ac:dyDescent="0.25">
      <c r="A196" s="61" t="str">
        <f t="shared" ref="A196:A259" si="11">B196&amp;"."&amp;C196</f>
        <v>3.45</v>
      </c>
      <c r="B196" s="61">
        <f t="shared" si="10"/>
        <v>3</v>
      </c>
      <c r="C196" s="61">
        <f t="shared" si="9"/>
        <v>45</v>
      </c>
      <c r="D196" s="60" t="s">
        <v>235</v>
      </c>
    </row>
    <row r="197" spans="1:10" x14ac:dyDescent="0.25">
      <c r="A197" s="61" t="str">
        <f t="shared" si="11"/>
        <v>3.46</v>
      </c>
      <c r="B197" s="61">
        <f t="shared" si="10"/>
        <v>3</v>
      </c>
      <c r="C197" s="61">
        <f t="shared" si="9"/>
        <v>46</v>
      </c>
      <c r="D197" s="60" t="s">
        <v>158</v>
      </c>
      <c r="E197" s="59" t="s">
        <v>236</v>
      </c>
      <c r="F197" s="59" t="s">
        <v>237</v>
      </c>
      <c r="G197" s="59" t="s">
        <v>207</v>
      </c>
      <c r="H197" s="59" t="s">
        <v>238</v>
      </c>
      <c r="I197" s="59" t="s">
        <v>236</v>
      </c>
      <c r="J197" s="59" t="s">
        <v>239</v>
      </c>
    </row>
    <row r="198" spans="1:10" x14ac:dyDescent="0.25">
      <c r="A198" s="61" t="str">
        <f t="shared" si="11"/>
        <v>3.47</v>
      </c>
      <c r="B198" s="61">
        <f t="shared" si="10"/>
        <v>3</v>
      </c>
      <c r="C198" s="61">
        <f t="shared" ref="C198:C261" si="12">IF(B198=B197,C197+1,1)</f>
        <v>47</v>
      </c>
      <c r="D198" s="60" t="s">
        <v>240</v>
      </c>
    </row>
    <row r="199" spans="1:10" x14ac:dyDescent="0.25">
      <c r="A199" s="61" t="str">
        <f t="shared" si="11"/>
        <v>3.48</v>
      </c>
      <c r="B199" s="61">
        <f t="shared" si="10"/>
        <v>3</v>
      </c>
      <c r="C199" s="61">
        <f t="shared" si="12"/>
        <v>48</v>
      </c>
      <c r="D199" s="60" t="s">
        <v>39</v>
      </c>
      <c r="E199" s="59" t="s">
        <v>236</v>
      </c>
      <c r="F199" s="59" t="s">
        <v>239</v>
      </c>
    </row>
    <row r="200" spans="1:10" x14ac:dyDescent="0.25">
      <c r="A200" s="61" t="str">
        <f t="shared" si="11"/>
        <v>3.49</v>
      </c>
      <c r="B200" s="61">
        <f t="shared" si="10"/>
        <v>3</v>
      </c>
      <c r="C200" s="61">
        <f t="shared" si="12"/>
        <v>49</v>
      </c>
      <c r="D200" s="60" t="s">
        <v>240</v>
      </c>
    </row>
    <row r="201" spans="1:10" x14ac:dyDescent="0.25">
      <c r="A201" s="61" t="str">
        <f t="shared" si="11"/>
        <v>3.50</v>
      </c>
      <c r="B201" s="61">
        <f t="shared" si="10"/>
        <v>3</v>
      </c>
      <c r="C201" s="61">
        <f t="shared" si="12"/>
        <v>50</v>
      </c>
      <c r="D201" s="60" t="s">
        <v>230</v>
      </c>
      <c r="E201" s="59" t="s">
        <v>231</v>
      </c>
      <c r="F201" s="59" t="s">
        <v>236</v>
      </c>
      <c r="G201" s="59" t="s">
        <v>239</v>
      </c>
    </row>
    <row r="202" spans="1:10" x14ac:dyDescent="0.25">
      <c r="A202" s="61" t="str">
        <f t="shared" si="11"/>
        <v>3.51</v>
      </c>
      <c r="B202" s="61">
        <f t="shared" si="10"/>
        <v>3</v>
      </c>
      <c r="C202" s="61">
        <f t="shared" si="12"/>
        <v>51</v>
      </c>
      <c r="D202" s="60" t="s">
        <v>170</v>
      </c>
      <c r="E202" s="59" t="s">
        <v>240</v>
      </c>
    </row>
    <row r="203" spans="1:10" x14ac:dyDescent="0.25">
      <c r="A203" s="61" t="str">
        <f t="shared" si="11"/>
        <v>3.52</v>
      </c>
      <c r="B203" s="61">
        <f t="shared" si="10"/>
        <v>3</v>
      </c>
      <c r="C203" s="61">
        <f t="shared" si="12"/>
        <v>52</v>
      </c>
      <c r="D203" s="60" t="s">
        <v>158</v>
      </c>
    </row>
    <row r="204" spans="1:10" x14ac:dyDescent="0.25">
      <c r="A204" s="61" t="str">
        <f t="shared" si="11"/>
        <v>3.53</v>
      </c>
      <c r="B204" s="61">
        <f t="shared" si="10"/>
        <v>3</v>
      </c>
      <c r="C204" s="61">
        <f t="shared" si="12"/>
        <v>53</v>
      </c>
      <c r="D204" s="60" t="s">
        <v>171</v>
      </c>
    </row>
    <row r="205" spans="1:10" x14ac:dyDescent="0.25">
      <c r="A205" s="61" t="str">
        <f t="shared" si="11"/>
        <v>3.54</v>
      </c>
      <c r="B205" s="61">
        <f t="shared" si="10"/>
        <v>3</v>
      </c>
      <c r="C205" s="61">
        <f t="shared" si="12"/>
        <v>54</v>
      </c>
      <c r="D205" s="60" t="s">
        <v>158</v>
      </c>
    </row>
    <row r="206" spans="1:10" x14ac:dyDescent="0.25">
      <c r="A206" s="61" t="str">
        <f t="shared" si="11"/>
        <v>3.55</v>
      </c>
      <c r="B206" s="61">
        <f t="shared" si="10"/>
        <v>3</v>
      </c>
      <c r="C206" s="61">
        <f t="shared" si="12"/>
        <v>55</v>
      </c>
      <c r="D206" s="60" t="s">
        <v>172</v>
      </c>
    </row>
    <row r="207" spans="1:10" x14ac:dyDescent="0.25">
      <c r="A207" s="61" t="str">
        <f t="shared" si="11"/>
        <v>3.56</v>
      </c>
      <c r="B207" s="61">
        <f t="shared" si="10"/>
        <v>3</v>
      </c>
      <c r="C207" s="61">
        <f t="shared" si="12"/>
        <v>56</v>
      </c>
      <c r="D207" s="60" t="s">
        <v>158</v>
      </c>
    </row>
    <row r="208" spans="1:10" x14ac:dyDescent="0.25">
      <c r="A208" s="61" t="str">
        <f t="shared" si="11"/>
        <v>3.57</v>
      </c>
      <c r="B208" s="61">
        <f t="shared" si="10"/>
        <v>3</v>
      </c>
      <c r="C208" s="61">
        <f t="shared" si="12"/>
        <v>57</v>
      </c>
      <c r="D208" s="60" t="s">
        <v>173</v>
      </c>
    </row>
    <row r="209" spans="1:13" x14ac:dyDescent="0.25">
      <c r="A209" s="61" t="str">
        <f t="shared" si="11"/>
        <v>3.58</v>
      </c>
      <c r="B209" s="61">
        <f t="shared" ref="B209:B272" si="13">IF(E209="GSTR-3B",B208+1,B208)</f>
        <v>3</v>
      </c>
      <c r="C209" s="61">
        <f t="shared" si="12"/>
        <v>58</v>
      </c>
      <c r="D209" s="60" t="s">
        <v>209</v>
      </c>
      <c r="E209" s="59" t="s">
        <v>189</v>
      </c>
      <c r="F209" s="59" t="s">
        <v>178</v>
      </c>
      <c r="G209" s="59" t="s">
        <v>162</v>
      </c>
      <c r="H209" s="59" t="s">
        <v>163</v>
      </c>
    </row>
    <row r="210" spans="1:13" x14ac:dyDescent="0.25">
      <c r="A210" s="61" t="str">
        <f t="shared" si="11"/>
        <v>3.59</v>
      </c>
      <c r="B210" s="61">
        <f t="shared" si="13"/>
        <v>3</v>
      </c>
      <c r="C210" s="61">
        <f t="shared" si="12"/>
        <v>59</v>
      </c>
      <c r="D210" s="60" t="s">
        <v>170</v>
      </c>
    </row>
    <row r="211" spans="1:13" x14ac:dyDescent="0.25">
      <c r="A211" s="61" t="str">
        <f t="shared" si="11"/>
        <v>3.60</v>
      </c>
      <c r="B211" s="61">
        <f t="shared" si="13"/>
        <v>3</v>
      </c>
      <c r="C211" s="61">
        <f t="shared" si="12"/>
        <v>60</v>
      </c>
      <c r="D211" s="60" t="s">
        <v>158</v>
      </c>
    </row>
    <row r="212" spans="1:13" x14ac:dyDescent="0.25">
      <c r="A212" s="61" t="str">
        <f t="shared" si="11"/>
        <v>3.61</v>
      </c>
      <c r="B212" s="61">
        <f t="shared" si="13"/>
        <v>3</v>
      </c>
      <c r="C212" s="61">
        <f t="shared" si="12"/>
        <v>61</v>
      </c>
      <c r="D212" s="60">
        <v>0</v>
      </c>
      <c r="E212" s="59">
        <v>0</v>
      </c>
      <c r="F212" s="59">
        <v>0</v>
      </c>
      <c r="G212" s="59">
        <v>0</v>
      </c>
      <c r="H212" s="59" t="s">
        <v>187</v>
      </c>
      <c r="I212" s="59">
        <v>0</v>
      </c>
      <c r="J212" s="59">
        <v>0</v>
      </c>
      <c r="K212" s="59" t="s">
        <v>187</v>
      </c>
    </row>
    <row r="213" spans="1:13" x14ac:dyDescent="0.25">
      <c r="A213" s="61" t="str">
        <f t="shared" si="11"/>
        <v>3.62</v>
      </c>
      <c r="B213" s="61">
        <f t="shared" si="13"/>
        <v>3</v>
      </c>
      <c r="C213" s="61">
        <f t="shared" si="12"/>
        <v>62</v>
      </c>
      <c r="D213" s="60" t="s">
        <v>171</v>
      </c>
      <c r="E213" s="59" t="s">
        <v>158</v>
      </c>
      <c r="F213" s="59">
        <v>0</v>
      </c>
      <c r="G213" s="59">
        <v>0</v>
      </c>
      <c r="H213" s="59">
        <v>214647</v>
      </c>
      <c r="I213" s="59" t="s">
        <v>187</v>
      </c>
      <c r="J213" s="59" t="s">
        <v>187</v>
      </c>
      <c r="K213" s="59">
        <v>0</v>
      </c>
      <c r="L213" s="59">
        <v>0</v>
      </c>
      <c r="M213" s="59">
        <v>0</v>
      </c>
    </row>
    <row r="214" spans="1:13" x14ac:dyDescent="0.25">
      <c r="A214" s="61" t="str">
        <f t="shared" si="11"/>
        <v>3.63</v>
      </c>
      <c r="B214" s="61">
        <f t="shared" si="13"/>
        <v>3</v>
      </c>
      <c r="C214" s="61">
        <f t="shared" si="12"/>
        <v>63</v>
      </c>
      <c r="D214" s="60" t="s">
        <v>172</v>
      </c>
      <c r="E214" s="59" t="s">
        <v>158</v>
      </c>
      <c r="F214" s="59">
        <v>0</v>
      </c>
      <c r="G214" s="59">
        <v>0</v>
      </c>
      <c r="H214" s="59" t="s">
        <v>187</v>
      </c>
      <c r="I214" s="59">
        <v>214647</v>
      </c>
      <c r="J214" s="59" t="s">
        <v>187</v>
      </c>
      <c r="K214" s="59">
        <v>0</v>
      </c>
      <c r="L214" s="59">
        <v>0</v>
      </c>
      <c r="M214" s="59">
        <v>0</v>
      </c>
    </row>
    <row r="215" spans="1:13" x14ac:dyDescent="0.25">
      <c r="A215" s="61" t="str">
        <f t="shared" si="11"/>
        <v>3.64</v>
      </c>
      <c r="B215" s="61">
        <f t="shared" si="13"/>
        <v>3</v>
      </c>
      <c r="C215" s="61">
        <f t="shared" si="12"/>
        <v>64</v>
      </c>
      <c r="D215" s="60" t="s">
        <v>173</v>
      </c>
      <c r="E215" s="59">
        <v>0</v>
      </c>
      <c r="F215" s="59" t="s">
        <v>187</v>
      </c>
      <c r="G215" s="59" t="s">
        <v>187</v>
      </c>
      <c r="H215" s="59" t="s">
        <v>187</v>
      </c>
      <c r="I215" s="59">
        <v>0</v>
      </c>
      <c r="J215" s="59">
        <v>0</v>
      </c>
      <c r="K215" s="59">
        <v>0</v>
      </c>
      <c r="L215" s="59" t="s">
        <v>187</v>
      </c>
    </row>
    <row r="216" spans="1:13" x14ac:dyDescent="0.25">
      <c r="A216" s="61" t="str">
        <f t="shared" si="11"/>
        <v>3.65</v>
      </c>
      <c r="B216" s="61">
        <f t="shared" si="13"/>
        <v>3</v>
      </c>
      <c r="C216" s="61">
        <f t="shared" si="12"/>
        <v>65</v>
      </c>
      <c r="D216" s="60" t="s">
        <v>211</v>
      </c>
      <c r="E216" s="59" t="s">
        <v>241</v>
      </c>
      <c r="F216" s="59" t="s">
        <v>163</v>
      </c>
    </row>
    <row r="217" spans="1:13" x14ac:dyDescent="0.25">
      <c r="A217" s="61" t="str">
        <f t="shared" si="11"/>
        <v>3.66</v>
      </c>
      <c r="B217" s="61">
        <f t="shared" si="13"/>
        <v>3</v>
      </c>
      <c r="C217" s="61">
        <f t="shared" si="12"/>
        <v>66</v>
      </c>
      <c r="D217" s="60" t="s">
        <v>170</v>
      </c>
    </row>
    <row r="218" spans="1:13" x14ac:dyDescent="0.25">
      <c r="A218" s="61" t="str">
        <f t="shared" si="11"/>
        <v>3.67</v>
      </c>
      <c r="B218" s="61">
        <f t="shared" si="13"/>
        <v>3</v>
      </c>
      <c r="C218" s="61">
        <f t="shared" si="12"/>
        <v>67</v>
      </c>
      <c r="D218" s="60" t="s">
        <v>158</v>
      </c>
    </row>
    <row r="219" spans="1:13" x14ac:dyDescent="0.25">
      <c r="A219" s="61" t="str">
        <f t="shared" si="11"/>
        <v>3.68</v>
      </c>
      <c r="B219" s="61">
        <f t="shared" si="13"/>
        <v>3</v>
      </c>
      <c r="C219" s="61">
        <f t="shared" si="12"/>
        <v>68</v>
      </c>
      <c r="D219" s="60">
        <v>0</v>
      </c>
      <c r="E219" s="59" t="s">
        <v>187</v>
      </c>
      <c r="F219" s="59" t="s">
        <v>187</v>
      </c>
      <c r="G219" s="59" t="s">
        <v>187</v>
      </c>
      <c r="H219" s="59" t="s">
        <v>187</v>
      </c>
      <c r="I219" s="59">
        <v>0</v>
      </c>
      <c r="J219" s="59" t="s">
        <v>187</v>
      </c>
      <c r="K219" s="59" t="s">
        <v>187</v>
      </c>
    </row>
    <row r="220" spans="1:13" x14ac:dyDescent="0.25">
      <c r="A220" s="61" t="str">
        <f t="shared" si="11"/>
        <v>3.69</v>
      </c>
      <c r="B220" s="61">
        <f t="shared" si="13"/>
        <v>3</v>
      </c>
      <c r="C220" s="61">
        <f t="shared" si="12"/>
        <v>69</v>
      </c>
      <c r="D220" s="60" t="s">
        <v>171</v>
      </c>
      <c r="E220" s="59" t="s">
        <v>158</v>
      </c>
      <c r="F220" s="59">
        <v>0</v>
      </c>
      <c r="G220" s="59" t="s">
        <v>187</v>
      </c>
      <c r="H220" s="59" t="s">
        <v>187</v>
      </c>
      <c r="I220" s="59" t="s">
        <v>187</v>
      </c>
      <c r="J220" s="59" t="s">
        <v>187</v>
      </c>
      <c r="K220" s="59">
        <v>0</v>
      </c>
      <c r="L220" s="59" t="s">
        <v>187</v>
      </c>
      <c r="M220" s="59" t="s">
        <v>187</v>
      </c>
    </row>
    <row r="221" spans="1:13" x14ac:dyDescent="0.25">
      <c r="A221" s="61" t="str">
        <f t="shared" si="11"/>
        <v>3.70</v>
      </c>
      <c r="B221" s="61">
        <f t="shared" si="13"/>
        <v>3</v>
      </c>
      <c r="C221" s="61">
        <f t="shared" si="12"/>
        <v>70</v>
      </c>
      <c r="D221" s="60" t="s">
        <v>172</v>
      </c>
      <c r="E221" s="59" t="s">
        <v>158</v>
      </c>
      <c r="F221" s="59">
        <v>0</v>
      </c>
      <c r="G221" s="59" t="s">
        <v>187</v>
      </c>
      <c r="H221" s="59" t="s">
        <v>187</v>
      </c>
      <c r="I221" s="59" t="s">
        <v>187</v>
      </c>
      <c r="J221" s="59" t="s">
        <v>187</v>
      </c>
      <c r="K221" s="59">
        <v>0</v>
      </c>
      <c r="L221" s="59" t="s">
        <v>187</v>
      </c>
      <c r="M221" s="59" t="s">
        <v>187</v>
      </c>
    </row>
    <row r="222" spans="1:13" x14ac:dyDescent="0.25">
      <c r="A222" s="61" t="str">
        <f t="shared" si="11"/>
        <v>3.71</v>
      </c>
      <c r="B222" s="61">
        <f t="shared" si="13"/>
        <v>3</v>
      </c>
      <c r="C222" s="61">
        <f t="shared" si="12"/>
        <v>71</v>
      </c>
      <c r="D222" s="60" t="s">
        <v>173</v>
      </c>
      <c r="E222" s="59">
        <v>0</v>
      </c>
      <c r="F222" s="59" t="s">
        <v>187</v>
      </c>
      <c r="G222" s="59" t="s">
        <v>187</v>
      </c>
      <c r="H222" s="59" t="s">
        <v>187</v>
      </c>
      <c r="I222" s="59" t="s">
        <v>187</v>
      </c>
      <c r="J222" s="59">
        <v>0</v>
      </c>
      <c r="K222" s="59" t="s">
        <v>187</v>
      </c>
      <c r="L222" s="59" t="s">
        <v>187</v>
      </c>
    </row>
    <row r="223" spans="1:13" x14ac:dyDescent="0.25">
      <c r="A223" s="61" t="str">
        <f t="shared" si="11"/>
        <v>3.72</v>
      </c>
      <c r="B223" s="61">
        <f t="shared" si="13"/>
        <v>3</v>
      </c>
      <c r="C223" s="61">
        <f t="shared" si="12"/>
        <v>72</v>
      </c>
      <c r="D223" s="60" t="s">
        <v>242</v>
      </c>
      <c r="E223" s="59" t="s">
        <v>243</v>
      </c>
      <c r="F223" s="59" t="s">
        <v>244</v>
      </c>
    </row>
    <row r="224" spans="1:13" x14ac:dyDescent="0.25">
      <c r="A224" s="61" t="str">
        <f t="shared" si="11"/>
        <v>3.73</v>
      </c>
      <c r="B224" s="61">
        <f t="shared" si="13"/>
        <v>3</v>
      </c>
      <c r="C224" s="61">
        <f t="shared" si="12"/>
        <v>73</v>
      </c>
      <c r="D224" s="60" t="s">
        <v>208</v>
      </c>
      <c r="E224" s="59" t="s">
        <v>170</v>
      </c>
      <c r="F224" s="59" t="s">
        <v>158</v>
      </c>
      <c r="G224" s="59" t="s">
        <v>171</v>
      </c>
      <c r="H224" s="59" t="s">
        <v>158</v>
      </c>
      <c r="I224" s="59" t="s">
        <v>172</v>
      </c>
      <c r="J224" s="59" t="s">
        <v>158</v>
      </c>
    </row>
    <row r="225" spans="1:12" x14ac:dyDescent="0.25">
      <c r="A225" s="61" t="str">
        <f t="shared" si="11"/>
        <v>3.74</v>
      </c>
      <c r="B225" s="61">
        <f t="shared" si="13"/>
        <v>3</v>
      </c>
      <c r="C225" s="61">
        <f t="shared" si="12"/>
        <v>74</v>
      </c>
      <c r="D225" s="60" t="s">
        <v>245</v>
      </c>
      <c r="E225" s="59">
        <v>0</v>
      </c>
      <c r="F225" s="59">
        <v>0</v>
      </c>
      <c r="G225" s="59">
        <v>0</v>
      </c>
    </row>
    <row r="226" spans="1:12" x14ac:dyDescent="0.25">
      <c r="A226" s="61" t="str">
        <f t="shared" si="11"/>
        <v>3.75</v>
      </c>
      <c r="B226" s="61">
        <f t="shared" si="13"/>
        <v>3</v>
      </c>
      <c r="C226" s="61">
        <f t="shared" si="12"/>
        <v>75</v>
      </c>
      <c r="D226" s="60" t="s">
        <v>246</v>
      </c>
      <c r="E226" s="59">
        <v>0</v>
      </c>
      <c r="F226" s="59">
        <v>0</v>
      </c>
      <c r="G226" s="59">
        <v>0</v>
      </c>
      <c r="H226" s="59" t="s">
        <v>205</v>
      </c>
    </row>
    <row r="227" spans="1:12" x14ac:dyDescent="0.25">
      <c r="A227" s="61" t="str">
        <f t="shared" si="11"/>
        <v>4.1</v>
      </c>
      <c r="B227" s="61">
        <f t="shared" si="13"/>
        <v>4</v>
      </c>
      <c r="C227" s="61">
        <f t="shared" si="12"/>
        <v>1</v>
      </c>
      <c r="D227" s="77" t="s">
        <v>146</v>
      </c>
      <c r="E227" s="59" t="s">
        <v>147</v>
      </c>
    </row>
    <row r="228" spans="1:12" x14ac:dyDescent="0.25">
      <c r="A228" s="61" t="str">
        <f t="shared" si="11"/>
        <v>4.2</v>
      </c>
      <c r="B228" s="61">
        <f t="shared" si="13"/>
        <v>4</v>
      </c>
      <c r="C228" s="61">
        <f t="shared" si="12"/>
        <v>2</v>
      </c>
      <c r="D228" s="60" t="s">
        <v>148</v>
      </c>
      <c r="E228" s="59" t="s">
        <v>149</v>
      </c>
      <c r="F228" s="59" t="s">
        <v>150</v>
      </c>
    </row>
    <row r="229" spans="1:12" x14ac:dyDescent="0.25">
      <c r="A229" s="61" t="str">
        <f t="shared" si="11"/>
        <v>4.3</v>
      </c>
      <c r="B229" s="61">
        <f t="shared" si="13"/>
        <v>4</v>
      </c>
      <c r="C229" s="61">
        <f t="shared" si="12"/>
        <v>3</v>
      </c>
      <c r="D229" s="60" t="s">
        <v>36</v>
      </c>
      <c r="E229" s="59" t="s">
        <v>37</v>
      </c>
    </row>
    <row r="230" spans="1:12" x14ac:dyDescent="0.25">
      <c r="A230" s="61" t="str">
        <f t="shared" si="11"/>
        <v>4.4</v>
      </c>
      <c r="B230" s="61">
        <f t="shared" si="13"/>
        <v>4</v>
      </c>
      <c r="C230" s="61">
        <f t="shared" si="12"/>
        <v>4</v>
      </c>
      <c r="D230" s="60" t="s">
        <v>10</v>
      </c>
      <c r="E230" s="78" t="s">
        <v>325</v>
      </c>
    </row>
    <row r="231" spans="1:12" x14ac:dyDescent="0.25">
      <c r="A231" s="61" t="str">
        <f t="shared" si="11"/>
        <v>4.5</v>
      </c>
      <c r="B231" s="61">
        <f t="shared" si="13"/>
        <v>4</v>
      </c>
      <c r="C231" s="61">
        <f t="shared" si="12"/>
        <v>5</v>
      </c>
      <c r="D231" s="60">
        <v>1</v>
      </c>
      <c r="E231" s="59" t="s">
        <v>11</v>
      </c>
      <c r="F231" s="57" t="s">
        <v>319</v>
      </c>
    </row>
    <row r="232" spans="1:12" x14ac:dyDescent="0.25">
      <c r="A232" s="61" t="str">
        <f t="shared" si="11"/>
        <v>4.6</v>
      </c>
      <c r="B232" s="61">
        <f t="shared" si="13"/>
        <v>4</v>
      </c>
      <c r="C232" s="61">
        <f t="shared" si="12"/>
        <v>6</v>
      </c>
      <c r="D232" s="60">
        <v>2</v>
      </c>
      <c r="E232" s="59" t="s">
        <v>152</v>
      </c>
      <c r="F232" s="59" t="s">
        <v>153</v>
      </c>
      <c r="G232" s="59" t="s">
        <v>154</v>
      </c>
      <c r="H232" s="59" t="s">
        <v>155</v>
      </c>
      <c r="I232" s="59" t="s">
        <v>156</v>
      </c>
      <c r="J232" s="59" t="s">
        <v>157</v>
      </c>
      <c r="K232" s="78" t="s">
        <v>320</v>
      </c>
      <c r="L232" s="78" t="s">
        <v>321</v>
      </c>
    </row>
    <row r="233" spans="1:12" x14ac:dyDescent="0.25">
      <c r="A233" s="61" t="str">
        <f t="shared" si="11"/>
        <v>4.7</v>
      </c>
      <c r="B233" s="61">
        <f t="shared" si="13"/>
        <v>4</v>
      </c>
      <c r="C233" s="61">
        <f t="shared" si="12"/>
        <v>7</v>
      </c>
      <c r="D233" s="60">
        <v>3.1</v>
      </c>
      <c r="E233" s="59" t="s">
        <v>158</v>
      </c>
      <c r="F233" s="59" t="s">
        <v>159</v>
      </c>
      <c r="G233" s="59" t="s">
        <v>160</v>
      </c>
      <c r="H233" s="59" t="s">
        <v>161</v>
      </c>
      <c r="I233" s="59" t="s">
        <v>162</v>
      </c>
      <c r="J233" s="59" t="s">
        <v>163</v>
      </c>
      <c r="K233" s="59" t="s">
        <v>164</v>
      </c>
      <c r="L233" s="59" t="s">
        <v>165</v>
      </c>
    </row>
    <row r="234" spans="1:12" x14ac:dyDescent="0.25">
      <c r="A234" s="61" t="str">
        <f t="shared" si="11"/>
        <v>4.8</v>
      </c>
      <c r="B234" s="61">
        <f t="shared" si="13"/>
        <v>4</v>
      </c>
      <c r="C234" s="61">
        <f t="shared" si="12"/>
        <v>8</v>
      </c>
      <c r="D234" s="60" t="s">
        <v>166</v>
      </c>
      <c r="E234" s="59" t="s">
        <v>154</v>
      </c>
      <c r="F234" s="59" t="s">
        <v>167</v>
      </c>
      <c r="G234" s="59" t="s">
        <v>5</v>
      </c>
      <c r="H234" s="59" t="s">
        <v>168</v>
      </c>
    </row>
    <row r="235" spans="1:12" x14ac:dyDescent="0.25">
      <c r="A235" s="61" t="str">
        <f t="shared" si="11"/>
        <v>4.9</v>
      </c>
      <c r="B235" s="61">
        <f t="shared" si="13"/>
        <v>4</v>
      </c>
      <c r="C235" s="61">
        <f t="shared" si="12"/>
        <v>9</v>
      </c>
      <c r="D235" s="60" t="s">
        <v>169</v>
      </c>
    </row>
    <row r="236" spans="1:12" x14ac:dyDescent="0.25">
      <c r="A236" s="61" t="str">
        <f t="shared" si="11"/>
        <v>4.10</v>
      </c>
      <c r="B236" s="61">
        <f t="shared" si="13"/>
        <v>4</v>
      </c>
      <c r="C236" s="61">
        <f t="shared" si="12"/>
        <v>10</v>
      </c>
      <c r="D236" s="60" t="s">
        <v>170</v>
      </c>
    </row>
    <row r="237" spans="1:12" x14ac:dyDescent="0.25">
      <c r="A237" s="61" t="str">
        <f t="shared" si="11"/>
        <v>4.11</v>
      </c>
      <c r="B237" s="61">
        <f t="shared" si="13"/>
        <v>4</v>
      </c>
      <c r="C237" s="61">
        <f t="shared" si="12"/>
        <v>11</v>
      </c>
      <c r="D237" s="60" t="s">
        <v>158</v>
      </c>
    </row>
    <row r="238" spans="1:12" x14ac:dyDescent="0.25">
      <c r="A238" s="61" t="str">
        <f t="shared" si="11"/>
        <v>4.12</v>
      </c>
      <c r="B238" s="61">
        <f t="shared" si="13"/>
        <v>4</v>
      </c>
      <c r="C238" s="61">
        <f t="shared" si="12"/>
        <v>12</v>
      </c>
      <c r="D238" s="60" t="s">
        <v>171</v>
      </c>
    </row>
    <row r="239" spans="1:12" x14ac:dyDescent="0.25">
      <c r="A239" s="61" t="str">
        <f t="shared" si="11"/>
        <v>4.13</v>
      </c>
      <c r="B239" s="61">
        <f t="shared" si="13"/>
        <v>4</v>
      </c>
      <c r="C239" s="61">
        <f t="shared" si="12"/>
        <v>13</v>
      </c>
      <c r="D239" s="60" t="s">
        <v>158</v>
      </c>
    </row>
    <row r="240" spans="1:12" x14ac:dyDescent="0.25">
      <c r="A240" s="61" t="str">
        <f t="shared" si="11"/>
        <v>4.14</v>
      </c>
      <c r="B240" s="61">
        <f t="shared" si="13"/>
        <v>4</v>
      </c>
      <c r="C240" s="61">
        <f t="shared" si="12"/>
        <v>14</v>
      </c>
      <c r="D240" s="60" t="s">
        <v>172</v>
      </c>
    </row>
    <row r="241" spans="1:15" x14ac:dyDescent="0.25">
      <c r="A241" s="61" t="str">
        <f t="shared" si="11"/>
        <v>4.15</v>
      </c>
      <c r="B241" s="61">
        <f t="shared" si="13"/>
        <v>4</v>
      </c>
      <c r="C241" s="61">
        <f t="shared" si="12"/>
        <v>15</v>
      </c>
      <c r="D241" s="60" t="s">
        <v>158</v>
      </c>
    </row>
    <row r="242" spans="1:15" x14ac:dyDescent="0.25">
      <c r="A242" s="61" t="str">
        <f t="shared" si="11"/>
        <v>4.16</v>
      </c>
      <c r="B242" s="61">
        <f t="shared" si="13"/>
        <v>4</v>
      </c>
      <c r="C242" s="61">
        <f t="shared" si="12"/>
        <v>16</v>
      </c>
      <c r="D242" s="60" t="s">
        <v>173</v>
      </c>
    </row>
    <row r="243" spans="1:15" x14ac:dyDescent="0.25">
      <c r="A243" s="61" t="str">
        <f t="shared" si="11"/>
        <v>4.17</v>
      </c>
      <c r="B243" s="61">
        <f t="shared" si="13"/>
        <v>4</v>
      </c>
      <c r="C243" s="61">
        <f t="shared" si="12"/>
        <v>17</v>
      </c>
      <c r="D243" s="60" t="s">
        <v>174</v>
      </c>
      <c r="E243" s="59" t="s">
        <v>175</v>
      </c>
      <c r="F243" s="59" t="s">
        <v>176</v>
      </c>
      <c r="G243" s="59" t="s">
        <v>165</v>
      </c>
      <c r="H243" s="59" t="s">
        <v>177</v>
      </c>
      <c r="I243" s="59" t="s">
        <v>178</v>
      </c>
      <c r="J243" s="59" t="s">
        <v>179</v>
      </c>
      <c r="K243" s="59" t="s">
        <v>180</v>
      </c>
      <c r="L243" s="59" t="s">
        <v>181</v>
      </c>
      <c r="M243" s="59" t="s">
        <v>182</v>
      </c>
      <c r="N243" s="59" t="s">
        <v>161</v>
      </c>
    </row>
    <row r="244" spans="1:15" x14ac:dyDescent="0.25">
      <c r="A244" s="61" t="str">
        <f t="shared" si="11"/>
        <v>4.18</v>
      </c>
      <c r="B244" s="61">
        <f t="shared" si="13"/>
        <v>4</v>
      </c>
      <c r="C244" s="61">
        <f t="shared" si="12"/>
        <v>18</v>
      </c>
      <c r="D244" s="60" t="s">
        <v>183</v>
      </c>
    </row>
    <row r="245" spans="1:15" x14ac:dyDescent="0.25">
      <c r="A245" s="61" t="str">
        <f t="shared" si="11"/>
        <v>4.19</v>
      </c>
      <c r="B245" s="61">
        <f t="shared" si="13"/>
        <v>4</v>
      </c>
      <c r="C245" s="61">
        <f t="shared" si="12"/>
        <v>19</v>
      </c>
      <c r="D245" s="60">
        <v>2711403</v>
      </c>
      <c r="E245" s="59">
        <v>0</v>
      </c>
      <c r="F245" s="59">
        <v>214647</v>
      </c>
      <c r="G245" s="59">
        <v>214647</v>
      </c>
      <c r="H245" s="59">
        <v>0</v>
      </c>
    </row>
    <row r="246" spans="1:15" x14ac:dyDescent="0.25">
      <c r="A246" s="61" t="str">
        <f t="shared" si="11"/>
        <v>4.20</v>
      </c>
      <c r="B246" s="61">
        <f t="shared" si="13"/>
        <v>4</v>
      </c>
      <c r="C246" s="61">
        <f t="shared" si="12"/>
        <v>20</v>
      </c>
      <c r="D246" s="60" t="s">
        <v>184</v>
      </c>
      <c r="E246" s="59" t="s">
        <v>175</v>
      </c>
      <c r="F246" s="59" t="s">
        <v>176</v>
      </c>
      <c r="G246" s="59" t="s">
        <v>165</v>
      </c>
      <c r="H246" s="59" t="s">
        <v>185</v>
      </c>
      <c r="I246" s="59" t="s">
        <v>186</v>
      </c>
      <c r="J246" s="59">
        <v>0</v>
      </c>
      <c r="K246" s="59">
        <v>0</v>
      </c>
      <c r="L246" s="59" t="s">
        <v>187</v>
      </c>
      <c r="M246" s="59" t="s">
        <v>187</v>
      </c>
      <c r="N246" s="59">
        <v>0</v>
      </c>
    </row>
    <row r="247" spans="1:15" x14ac:dyDescent="0.25">
      <c r="A247" s="61" t="str">
        <f t="shared" si="11"/>
        <v>4.21</v>
      </c>
      <c r="B247" s="61">
        <f t="shared" si="13"/>
        <v>4</v>
      </c>
      <c r="C247" s="61">
        <f t="shared" si="12"/>
        <v>21</v>
      </c>
      <c r="D247" s="60" t="s">
        <v>188</v>
      </c>
      <c r="E247" s="59" t="s">
        <v>189</v>
      </c>
      <c r="F247" s="59" t="s">
        <v>160</v>
      </c>
      <c r="G247" s="59" t="s">
        <v>165</v>
      </c>
      <c r="H247" s="59" t="s">
        <v>190</v>
      </c>
      <c r="I247" s="59" t="s">
        <v>180</v>
      </c>
      <c r="J247" s="59" t="s">
        <v>183</v>
      </c>
      <c r="K247" s="59">
        <v>0</v>
      </c>
      <c r="L247" s="59" t="s">
        <v>187</v>
      </c>
      <c r="M247" s="59" t="s">
        <v>187</v>
      </c>
      <c r="N247" s="59" t="s">
        <v>187</v>
      </c>
      <c r="O247" s="59" t="s">
        <v>187</v>
      </c>
    </row>
    <row r="248" spans="1:15" x14ac:dyDescent="0.25">
      <c r="A248" s="61" t="str">
        <f t="shared" si="11"/>
        <v>4.22</v>
      </c>
      <c r="B248" s="61">
        <f t="shared" si="13"/>
        <v>4</v>
      </c>
      <c r="C248" s="61">
        <f t="shared" si="12"/>
        <v>22</v>
      </c>
      <c r="D248" s="60" t="s">
        <v>191</v>
      </c>
      <c r="E248" s="59" t="s">
        <v>192</v>
      </c>
      <c r="F248" s="59" t="s">
        <v>165</v>
      </c>
      <c r="G248" s="59" t="s">
        <v>193</v>
      </c>
      <c r="H248" s="59" t="s">
        <v>194</v>
      </c>
      <c r="I248" s="59" t="s">
        <v>162</v>
      </c>
      <c r="J248" s="59" t="s">
        <v>195</v>
      </c>
      <c r="K248" s="59">
        <v>0</v>
      </c>
      <c r="L248" s="59">
        <v>0</v>
      </c>
      <c r="M248" s="59">
        <v>0</v>
      </c>
      <c r="N248" s="59">
        <v>0</v>
      </c>
      <c r="O248" s="59">
        <v>0</v>
      </c>
    </row>
    <row r="249" spans="1:15" x14ac:dyDescent="0.25">
      <c r="A249" s="61" t="str">
        <f t="shared" si="11"/>
        <v>4.23</v>
      </c>
      <c r="B249" s="61">
        <f t="shared" si="13"/>
        <v>4</v>
      </c>
      <c r="C249" s="61">
        <f t="shared" si="12"/>
        <v>23</v>
      </c>
      <c r="D249" s="60" t="s">
        <v>196</v>
      </c>
      <c r="E249" s="59" t="s">
        <v>197</v>
      </c>
      <c r="F249" s="59" t="s">
        <v>160</v>
      </c>
      <c r="G249" s="59" t="s">
        <v>165</v>
      </c>
      <c r="H249" s="59">
        <v>0</v>
      </c>
      <c r="I249" s="59" t="s">
        <v>187</v>
      </c>
      <c r="J249" s="59" t="s">
        <v>187</v>
      </c>
      <c r="K249" s="59" t="s">
        <v>187</v>
      </c>
      <c r="L249" s="59" t="s">
        <v>187</v>
      </c>
    </row>
    <row r="250" spans="1:15" x14ac:dyDescent="0.25">
      <c r="A250" s="61" t="str">
        <f t="shared" si="11"/>
        <v>4.24</v>
      </c>
      <c r="B250" s="61">
        <f t="shared" si="13"/>
        <v>4</v>
      </c>
      <c r="C250" s="61">
        <f t="shared" si="12"/>
        <v>24</v>
      </c>
      <c r="D250" s="60">
        <v>3.2</v>
      </c>
      <c r="E250" s="59" t="s">
        <v>198</v>
      </c>
      <c r="F250" s="59" t="s">
        <v>165</v>
      </c>
    </row>
    <row r="251" spans="1:15" x14ac:dyDescent="0.25">
      <c r="A251" s="61" t="str">
        <f t="shared" si="11"/>
        <v>4.25</v>
      </c>
      <c r="B251" s="61">
        <f t="shared" si="13"/>
        <v>4</v>
      </c>
      <c r="C251" s="61">
        <f t="shared" si="12"/>
        <v>25</v>
      </c>
      <c r="D251" s="60" t="s">
        <v>166</v>
      </c>
      <c r="E251" s="59" t="s">
        <v>154</v>
      </c>
      <c r="F251" s="59" t="s">
        <v>167</v>
      </c>
      <c r="G251" s="59" t="s">
        <v>5</v>
      </c>
      <c r="H251" s="59" t="s">
        <v>168</v>
      </c>
      <c r="I251" s="59" t="s">
        <v>169</v>
      </c>
      <c r="J251" s="59" t="s">
        <v>170</v>
      </c>
      <c r="K251" s="59" t="s">
        <v>158</v>
      </c>
    </row>
    <row r="252" spans="1:15" x14ac:dyDescent="0.25">
      <c r="A252" s="61" t="str">
        <f t="shared" si="11"/>
        <v>4.26</v>
      </c>
      <c r="B252" s="61">
        <f t="shared" si="13"/>
        <v>4</v>
      </c>
      <c r="C252" s="61">
        <f t="shared" si="12"/>
        <v>26</v>
      </c>
      <c r="D252" s="60" t="s">
        <v>167</v>
      </c>
      <c r="E252" s="59" t="s">
        <v>199</v>
      </c>
      <c r="F252" s="59" t="s">
        <v>194</v>
      </c>
      <c r="G252" s="59" t="s">
        <v>200</v>
      </c>
      <c r="H252" s="59" t="s">
        <v>201</v>
      </c>
      <c r="I252" s="59">
        <v>0</v>
      </c>
      <c r="J252" s="59">
        <v>0</v>
      </c>
    </row>
    <row r="253" spans="1:15" x14ac:dyDescent="0.25">
      <c r="A253" s="61" t="str">
        <f t="shared" si="11"/>
        <v>4.27</v>
      </c>
      <c r="B253" s="61">
        <f t="shared" si="13"/>
        <v>4</v>
      </c>
      <c r="C253" s="61">
        <f t="shared" si="12"/>
        <v>27</v>
      </c>
      <c r="D253" s="60" t="s">
        <v>167</v>
      </c>
      <c r="E253" s="59" t="s">
        <v>199</v>
      </c>
      <c r="F253" s="59" t="s">
        <v>194</v>
      </c>
      <c r="G253" s="59" t="s">
        <v>202</v>
      </c>
      <c r="H253" s="59" t="s">
        <v>168</v>
      </c>
      <c r="I253" s="59" t="s">
        <v>201</v>
      </c>
      <c r="J253" s="59">
        <v>0</v>
      </c>
      <c r="K253" s="59">
        <v>0</v>
      </c>
    </row>
    <row r="254" spans="1:15" x14ac:dyDescent="0.25">
      <c r="A254" s="61" t="str">
        <f t="shared" si="11"/>
        <v>4.28</v>
      </c>
      <c r="B254" s="61">
        <f t="shared" si="13"/>
        <v>4</v>
      </c>
      <c r="C254" s="61">
        <f t="shared" si="12"/>
        <v>28</v>
      </c>
      <c r="D254" s="60" t="s">
        <v>167</v>
      </c>
      <c r="E254" s="59" t="s">
        <v>199</v>
      </c>
      <c r="F254" s="59" t="s">
        <v>194</v>
      </c>
      <c r="G254" s="59" t="s">
        <v>203</v>
      </c>
      <c r="H254" s="59" t="s">
        <v>204</v>
      </c>
      <c r="I254" s="59">
        <v>0</v>
      </c>
      <c r="J254" s="59">
        <v>0</v>
      </c>
      <c r="K254" s="59" t="s">
        <v>205</v>
      </c>
    </row>
    <row r="255" spans="1:15" x14ac:dyDescent="0.25">
      <c r="A255" s="61" t="str">
        <f t="shared" si="11"/>
        <v>4.29</v>
      </c>
      <c r="B255" s="61">
        <f t="shared" si="13"/>
        <v>4</v>
      </c>
      <c r="C255" s="61">
        <f t="shared" si="12"/>
        <v>29</v>
      </c>
      <c r="D255" s="60">
        <v>4</v>
      </c>
      <c r="E255" s="59" t="s">
        <v>206</v>
      </c>
      <c r="F255" s="59" t="s">
        <v>207</v>
      </c>
    </row>
    <row r="256" spans="1:15" x14ac:dyDescent="0.25">
      <c r="A256" s="61" t="str">
        <f t="shared" si="11"/>
        <v>4.30</v>
      </c>
      <c r="B256" s="61">
        <f t="shared" si="13"/>
        <v>4</v>
      </c>
      <c r="C256" s="61">
        <f t="shared" si="12"/>
        <v>30</v>
      </c>
      <c r="D256" s="60" t="s">
        <v>208</v>
      </c>
      <c r="E256" s="59" t="s">
        <v>170</v>
      </c>
      <c r="F256" s="59" t="s">
        <v>158</v>
      </c>
      <c r="G256" s="59" t="s">
        <v>171</v>
      </c>
      <c r="H256" s="59" t="s">
        <v>158</v>
      </c>
      <c r="I256" s="59" t="s">
        <v>172</v>
      </c>
      <c r="J256" s="59" t="s">
        <v>158</v>
      </c>
      <c r="K256" s="59" t="s">
        <v>173</v>
      </c>
    </row>
    <row r="257" spans="1:16" x14ac:dyDescent="0.25">
      <c r="A257" s="61" t="str">
        <f t="shared" si="11"/>
        <v>4.31</v>
      </c>
      <c r="B257" s="61">
        <f t="shared" si="13"/>
        <v>4</v>
      </c>
      <c r="C257" s="61">
        <f t="shared" si="12"/>
        <v>31</v>
      </c>
      <c r="D257" s="60" t="s">
        <v>209</v>
      </c>
      <c r="E257" s="59" t="s">
        <v>207</v>
      </c>
      <c r="F257" s="59" t="s">
        <v>210</v>
      </c>
      <c r="G257" s="59">
        <v>178</v>
      </c>
      <c r="H257" s="59">
        <v>299645</v>
      </c>
      <c r="I257" s="59">
        <v>299645</v>
      </c>
      <c r="J257" s="59">
        <v>0</v>
      </c>
    </row>
    <row r="258" spans="1:16" x14ac:dyDescent="0.25">
      <c r="A258" s="61" t="str">
        <f t="shared" si="11"/>
        <v>4.32</v>
      </c>
      <c r="B258" s="61">
        <f t="shared" si="13"/>
        <v>4</v>
      </c>
      <c r="C258" s="61">
        <f t="shared" si="12"/>
        <v>32</v>
      </c>
      <c r="D258" s="60" t="s">
        <v>211</v>
      </c>
      <c r="E258" s="59" t="s">
        <v>207</v>
      </c>
      <c r="F258" s="59" t="s">
        <v>212</v>
      </c>
      <c r="G258" s="59">
        <v>0</v>
      </c>
      <c r="H258" s="59">
        <v>0</v>
      </c>
      <c r="I258" s="59">
        <v>0</v>
      </c>
      <c r="J258" s="59">
        <v>0</v>
      </c>
    </row>
    <row r="259" spans="1:16" x14ac:dyDescent="0.25">
      <c r="A259" s="61" t="str">
        <f t="shared" si="11"/>
        <v>4.33</v>
      </c>
      <c r="B259" s="61">
        <f t="shared" si="13"/>
        <v>4</v>
      </c>
      <c r="C259" s="61">
        <f t="shared" si="12"/>
        <v>33</v>
      </c>
      <c r="D259" s="60" t="s">
        <v>213</v>
      </c>
      <c r="E259" s="59" t="s">
        <v>214</v>
      </c>
      <c r="F259" s="59" t="s">
        <v>207</v>
      </c>
      <c r="G259" s="59" t="s">
        <v>210</v>
      </c>
      <c r="H259" s="59" t="s">
        <v>209</v>
      </c>
      <c r="I259" s="59" t="s">
        <v>215</v>
      </c>
      <c r="J259" s="59" t="s">
        <v>211</v>
      </c>
      <c r="K259" s="59">
        <v>178</v>
      </c>
      <c r="L259" s="59">
        <v>299645</v>
      </c>
      <c r="M259" s="59">
        <v>299645</v>
      </c>
      <c r="N259" s="59">
        <v>0</v>
      </c>
    </row>
    <row r="260" spans="1:16" x14ac:dyDescent="0.25">
      <c r="A260" s="61" t="str">
        <f t="shared" ref="A260:A323" si="14">B260&amp;"."&amp;C260</f>
        <v>4.34</v>
      </c>
      <c r="B260" s="61">
        <f t="shared" si="13"/>
        <v>4</v>
      </c>
      <c r="C260" s="61">
        <f t="shared" si="12"/>
        <v>34</v>
      </c>
      <c r="D260" s="60" t="s">
        <v>216</v>
      </c>
      <c r="E260" s="59" t="s">
        <v>217</v>
      </c>
      <c r="F260" s="59" t="s">
        <v>207</v>
      </c>
      <c r="G260" s="59">
        <v>0</v>
      </c>
      <c r="H260" s="59">
        <v>0</v>
      </c>
      <c r="I260" s="59">
        <v>0</v>
      </c>
      <c r="J260" s="59">
        <v>0</v>
      </c>
    </row>
    <row r="261" spans="1:16" x14ac:dyDescent="0.25">
      <c r="A261" s="61" t="str">
        <f t="shared" si="14"/>
        <v>4.35</v>
      </c>
      <c r="B261" s="61">
        <f t="shared" si="13"/>
        <v>4</v>
      </c>
      <c r="C261" s="61">
        <f t="shared" si="12"/>
        <v>35</v>
      </c>
      <c r="D261" s="60">
        <v>5</v>
      </c>
      <c r="E261" s="59" t="s">
        <v>218</v>
      </c>
      <c r="F261" s="59" t="s">
        <v>181</v>
      </c>
      <c r="G261" s="59" t="s">
        <v>161</v>
      </c>
      <c r="H261" s="59" t="s">
        <v>219</v>
      </c>
      <c r="I261" s="59" t="s">
        <v>220</v>
      </c>
      <c r="J261" s="59" t="s">
        <v>164</v>
      </c>
      <c r="K261" s="59" t="s">
        <v>165</v>
      </c>
    </row>
    <row r="262" spans="1:16" x14ac:dyDescent="0.25">
      <c r="A262" s="61" t="str">
        <f t="shared" si="14"/>
        <v>4.36</v>
      </c>
      <c r="B262" s="61">
        <f t="shared" si="13"/>
        <v>4</v>
      </c>
      <c r="C262" s="61">
        <f t="shared" ref="C262:C325" si="15">IF(B262=B261,C261+1,1)</f>
        <v>36</v>
      </c>
      <c r="D262" s="60" t="s">
        <v>166</v>
      </c>
      <c r="E262" s="59" t="s">
        <v>154</v>
      </c>
      <c r="F262" s="59" t="s">
        <v>167</v>
      </c>
      <c r="G262" s="59" t="s">
        <v>198</v>
      </c>
      <c r="H262" s="59" t="s">
        <v>165</v>
      </c>
      <c r="I262" s="59" t="s">
        <v>221</v>
      </c>
      <c r="J262" s="59" t="s">
        <v>165</v>
      </c>
    </row>
    <row r="263" spans="1:16" x14ac:dyDescent="0.25">
      <c r="A263" s="61" t="str">
        <f t="shared" si="14"/>
        <v>4.37</v>
      </c>
      <c r="B263" s="61">
        <f t="shared" si="13"/>
        <v>4</v>
      </c>
      <c r="C263" s="61">
        <f t="shared" si="15"/>
        <v>37</v>
      </c>
      <c r="D263" s="60" t="s">
        <v>222</v>
      </c>
      <c r="E263" s="59" t="s">
        <v>223</v>
      </c>
      <c r="F263" s="59" t="s">
        <v>224</v>
      </c>
      <c r="G263" s="59" t="s">
        <v>225</v>
      </c>
      <c r="H263" s="59" t="s">
        <v>226</v>
      </c>
      <c r="I263" s="59" t="s">
        <v>227</v>
      </c>
      <c r="J263" s="59" t="s">
        <v>38</v>
      </c>
      <c r="K263" s="59" t="s">
        <v>161</v>
      </c>
      <c r="L263" s="59" t="s">
        <v>228</v>
      </c>
      <c r="M263" s="59" t="s">
        <v>182</v>
      </c>
      <c r="N263" s="59" t="s">
        <v>229</v>
      </c>
      <c r="O263" s="59">
        <v>0</v>
      </c>
      <c r="P263" s="59">
        <v>0</v>
      </c>
    </row>
    <row r="264" spans="1:16" x14ac:dyDescent="0.25">
      <c r="A264" s="61" t="str">
        <f t="shared" si="14"/>
        <v>4.38</v>
      </c>
      <c r="B264" s="61">
        <f t="shared" si="13"/>
        <v>4</v>
      </c>
      <c r="C264" s="61">
        <f t="shared" si="15"/>
        <v>38</v>
      </c>
      <c r="D264" s="60" t="s">
        <v>197</v>
      </c>
      <c r="E264" s="59" t="s">
        <v>229</v>
      </c>
      <c r="F264" s="59">
        <v>0</v>
      </c>
      <c r="G264" s="59">
        <v>0</v>
      </c>
    </row>
    <row r="265" spans="1:16" x14ac:dyDescent="0.25">
      <c r="A265" s="61" t="str">
        <f t="shared" si="14"/>
        <v>4.39</v>
      </c>
      <c r="B265" s="61">
        <f t="shared" si="13"/>
        <v>4</v>
      </c>
      <c r="C265" s="61">
        <f t="shared" si="15"/>
        <v>39</v>
      </c>
      <c r="D265" s="60">
        <v>5.0999999999999996</v>
      </c>
      <c r="E265" s="59" t="s">
        <v>39</v>
      </c>
      <c r="F265" s="59" t="s">
        <v>161</v>
      </c>
      <c r="G265" s="59" t="s">
        <v>230</v>
      </c>
      <c r="H265" s="59" t="s">
        <v>231</v>
      </c>
    </row>
    <row r="266" spans="1:16" x14ac:dyDescent="0.25">
      <c r="A266" s="61" t="str">
        <f t="shared" si="14"/>
        <v>4.40</v>
      </c>
      <c r="B266" s="61">
        <f t="shared" si="13"/>
        <v>4</v>
      </c>
      <c r="C266" s="61">
        <f t="shared" si="15"/>
        <v>40</v>
      </c>
      <c r="D266" s="60" t="s">
        <v>208</v>
      </c>
      <c r="E266" s="59" t="s">
        <v>170</v>
      </c>
      <c r="F266" s="59" t="s">
        <v>158</v>
      </c>
      <c r="G266" s="59" t="s">
        <v>171</v>
      </c>
      <c r="H266" s="59" t="s">
        <v>158</v>
      </c>
      <c r="I266" s="59" t="s">
        <v>172</v>
      </c>
      <c r="J266" s="59" t="s">
        <v>158</v>
      </c>
      <c r="K266" s="59" t="s">
        <v>173</v>
      </c>
    </row>
    <row r="267" spans="1:16" x14ac:dyDescent="0.25">
      <c r="A267" s="61" t="str">
        <f t="shared" si="14"/>
        <v>4.41</v>
      </c>
      <c r="B267" s="61">
        <f t="shared" si="13"/>
        <v>4</v>
      </c>
      <c r="C267" s="61">
        <f t="shared" si="15"/>
        <v>41</v>
      </c>
      <c r="D267" s="60" t="s">
        <v>39</v>
      </c>
      <c r="E267" s="59">
        <v>0</v>
      </c>
      <c r="F267" s="59">
        <v>0</v>
      </c>
      <c r="G267" s="59">
        <v>0</v>
      </c>
      <c r="H267" s="59">
        <v>0</v>
      </c>
    </row>
    <row r="268" spans="1:16" x14ac:dyDescent="0.25">
      <c r="A268" s="61" t="str">
        <f t="shared" si="14"/>
        <v>4.42</v>
      </c>
      <c r="B268" s="61">
        <f t="shared" si="13"/>
        <v>4</v>
      </c>
      <c r="C268" s="61">
        <f t="shared" si="15"/>
        <v>42</v>
      </c>
      <c r="D268" s="60" t="s">
        <v>230</v>
      </c>
      <c r="E268" s="59" t="s">
        <v>231</v>
      </c>
      <c r="F268" s="59" t="s">
        <v>187</v>
      </c>
      <c r="G268" s="59">
        <v>0</v>
      </c>
      <c r="H268" s="59">
        <v>0</v>
      </c>
      <c r="I268" s="59" t="s">
        <v>187</v>
      </c>
      <c r="J268" s="59" t="s">
        <v>205</v>
      </c>
    </row>
    <row r="269" spans="1:16" x14ac:dyDescent="0.25">
      <c r="A269" s="61" t="str">
        <f t="shared" si="14"/>
        <v>4.43</v>
      </c>
      <c r="B269" s="61">
        <f t="shared" si="13"/>
        <v>4</v>
      </c>
      <c r="C269" s="61">
        <f t="shared" si="15"/>
        <v>43</v>
      </c>
      <c r="D269" s="60">
        <v>6.1</v>
      </c>
      <c r="E269" s="59" t="s">
        <v>232</v>
      </c>
      <c r="F269" s="59" t="s">
        <v>154</v>
      </c>
      <c r="G269" s="59" t="s">
        <v>233</v>
      </c>
    </row>
    <row r="270" spans="1:16" x14ac:dyDescent="0.25">
      <c r="A270" s="61" t="str">
        <f t="shared" si="14"/>
        <v>4.44</v>
      </c>
      <c r="B270" s="61">
        <f t="shared" si="13"/>
        <v>4</v>
      </c>
      <c r="C270" s="61">
        <f t="shared" si="15"/>
        <v>44</v>
      </c>
      <c r="D270" s="60" t="s">
        <v>234</v>
      </c>
      <c r="E270" s="59" t="s">
        <v>5</v>
      </c>
      <c r="F270" s="59" t="s">
        <v>233</v>
      </c>
    </row>
    <row r="271" spans="1:16" x14ac:dyDescent="0.25">
      <c r="A271" s="61" t="str">
        <f t="shared" si="14"/>
        <v>4.45</v>
      </c>
      <c r="B271" s="61">
        <f t="shared" si="13"/>
        <v>4</v>
      </c>
      <c r="C271" s="61">
        <f t="shared" si="15"/>
        <v>45</v>
      </c>
      <c r="D271" s="60" t="s">
        <v>235</v>
      </c>
    </row>
    <row r="272" spans="1:16" x14ac:dyDescent="0.25">
      <c r="A272" s="61" t="str">
        <f t="shared" si="14"/>
        <v>4.46</v>
      </c>
      <c r="B272" s="61">
        <f t="shared" si="13"/>
        <v>4</v>
      </c>
      <c r="C272" s="61">
        <f t="shared" si="15"/>
        <v>46</v>
      </c>
      <c r="D272" s="60" t="s">
        <v>158</v>
      </c>
      <c r="E272" s="59" t="s">
        <v>236</v>
      </c>
      <c r="F272" s="59" t="s">
        <v>237</v>
      </c>
      <c r="G272" s="59" t="s">
        <v>207</v>
      </c>
      <c r="H272" s="59" t="s">
        <v>238</v>
      </c>
      <c r="I272" s="59" t="s">
        <v>236</v>
      </c>
      <c r="J272" s="59" t="s">
        <v>239</v>
      </c>
    </row>
    <row r="273" spans="1:13" x14ac:dyDescent="0.25">
      <c r="A273" s="61" t="str">
        <f t="shared" si="14"/>
        <v>4.47</v>
      </c>
      <c r="B273" s="61">
        <f t="shared" ref="B273:B336" si="16">IF(E273="GSTR-3B",B272+1,B272)</f>
        <v>4</v>
      </c>
      <c r="C273" s="61">
        <f t="shared" si="15"/>
        <v>47</v>
      </c>
      <c r="D273" s="60" t="s">
        <v>240</v>
      </c>
    </row>
    <row r="274" spans="1:13" x14ac:dyDescent="0.25">
      <c r="A274" s="61" t="str">
        <f t="shared" si="14"/>
        <v>4.48</v>
      </c>
      <c r="B274" s="61">
        <f t="shared" si="16"/>
        <v>4</v>
      </c>
      <c r="C274" s="61">
        <f t="shared" si="15"/>
        <v>48</v>
      </c>
      <c r="D274" s="60" t="s">
        <v>39</v>
      </c>
      <c r="E274" s="59" t="s">
        <v>236</v>
      </c>
      <c r="F274" s="59" t="s">
        <v>239</v>
      </c>
    </row>
    <row r="275" spans="1:13" x14ac:dyDescent="0.25">
      <c r="A275" s="61" t="str">
        <f t="shared" si="14"/>
        <v>4.49</v>
      </c>
      <c r="B275" s="61">
        <f t="shared" si="16"/>
        <v>4</v>
      </c>
      <c r="C275" s="61">
        <f t="shared" si="15"/>
        <v>49</v>
      </c>
      <c r="D275" s="60" t="s">
        <v>240</v>
      </c>
    </row>
    <row r="276" spans="1:13" x14ac:dyDescent="0.25">
      <c r="A276" s="61" t="str">
        <f t="shared" si="14"/>
        <v>4.50</v>
      </c>
      <c r="B276" s="61">
        <f t="shared" si="16"/>
        <v>4</v>
      </c>
      <c r="C276" s="61">
        <f t="shared" si="15"/>
        <v>50</v>
      </c>
      <c r="D276" s="60" t="s">
        <v>230</v>
      </c>
      <c r="E276" s="59" t="s">
        <v>231</v>
      </c>
      <c r="F276" s="59" t="s">
        <v>236</v>
      </c>
      <c r="G276" s="59" t="s">
        <v>239</v>
      </c>
    </row>
    <row r="277" spans="1:13" x14ac:dyDescent="0.25">
      <c r="A277" s="61" t="str">
        <f t="shared" si="14"/>
        <v>4.51</v>
      </c>
      <c r="B277" s="61">
        <f t="shared" si="16"/>
        <v>4</v>
      </c>
      <c r="C277" s="61">
        <f t="shared" si="15"/>
        <v>51</v>
      </c>
      <c r="D277" s="60" t="s">
        <v>170</v>
      </c>
      <c r="E277" s="59" t="s">
        <v>240</v>
      </c>
    </row>
    <row r="278" spans="1:13" x14ac:dyDescent="0.25">
      <c r="A278" s="61" t="str">
        <f t="shared" si="14"/>
        <v>4.52</v>
      </c>
      <c r="B278" s="61">
        <f t="shared" si="16"/>
        <v>4</v>
      </c>
      <c r="C278" s="61">
        <f t="shared" si="15"/>
        <v>52</v>
      </c>
      <c r="D278" s="60" t="s">
        <v>158</v>
      </c>
    </row>
    <row r="279" spans="1:13" x14ac:dyDescent="0.25">
      <c r="A279" s="61" t="str">
        <f t="shared" si="14"/>
        <v>4.53</v>
      </c>
      <c r="B279" s="61">
        <f t="shared" si="16"/>
        <v>4</v>
      </c>
      <c r="C279" s="61">
        <f t="shared" si="15"/>
        <v>53</v>
      </c>
      <c r="D279" s="60" t="s">
        <v>171</v>
      </c>
    </row>
    <row r="280" spans="1:13" x14ac:dyDescent="0.25">
      <c r="A280" s="61" t="str">
        <f t="shared" si="14"/>
        <v>4.54</v>
      </c>
      <c r="B280" s="61">
        <f t="shared" si="16"/>
        <v>4</v>
      </c>
      <c r="C280" s="61">
        <f t="shared" si="15"/>
        <v>54</v>
      </c>
      <c r="D280" s="60" t="s">
        <v>158</v>
      </c>
    </row>
    <row r="281" spans="1:13" x14ac:dyDescent="0.25">
      <c r="A281" s="61" t="str">
        <f t="shared" si="14"/>
        <v>4.55</v>
      </c>
      <c r="B281" s="61">
        <f t="shared" si="16"/>
        <v>4</v>
      </c>
      <c r="C281" s="61">
        <f t="shared" si="15"/>
        <v>55</v>
      </c>
      <c r="D281" s="60" t="s">
        <v>172</v>
      </c>
    </row>
    <row r="282" spans="1:13" x14ac:dyDescent="0.25">
      <c r="A282" s="61" t="str">
        <f t="shared" si="14"/>
        <v>4.56</v>
      </c>
      <c r="B282" s="61">
        <f t="shared" si="16"/>
        <v>4</v>
      </c>
      <c r="C282" s="61">
        <f t="shared" si="15"/>
        <v>56</v>
      </c>
      <c r="D282" s="60" t="s">
        <v>158</v>
      </c>
    </row>
    <row r="283" spans="1:13" x14ac:dyDescent="0.25">
      <c r="A283" s="61" t="str">
        <f t="shared" si="14"/>
        <v>4.57</v>
      </c>
      <c r="B283" s="61">
        <f t="shared" si="16"/>
        <v>4</v>
      </c>
      <c r="C283" s="61">
        <f t="shared" si="15"/>
        <v>57</v>
      </c>
      <c r="D283" s="60" t="s">
        <v>173</v>
      </c>
    </row>
    <row r="284" spans="1:13" x14ac:dyDescent="0.25">
      <c r="A284" s="61" t="str">
        <f t="shared" si="14"/>
        <v>4.58</v>
      </c>
      <c r="B284" s="61">
        <f t="shared" si="16"/>
        <v>4</v>
      </c>
      <c r="C284" s="61">
        <f t="shared" si="15"/>
        <v>58</v>
      </c>
      <c r="D284" s="60" t="s">
        <v>209</v>
      </c>
      <c r="E284" s="59" t="s">
        <v>189</v>
      </c>
      <c r="F284" s="59" t="s">
        <v>178</v>
      </c>
      <c r="G284" s="59" t="s">
        <v>162</v>
      </c>
      <c r="H284" s="59" t="s">
        <v>163</v>
      </c>
    </row>
    <row r="285" spans="1:13" x14ac:dyDescent="0.25">
      <c r="A285" s="61" t="str">
        <f t="shared" si="14"/>
        <v>4.59</v>
      </c>
      <c r="B285" s="61">
        <f t="shared" si="16"/>
        <v>4</v>
      </c>
      <c r="C285" s="61">
        <f t="shared" si="15"/>
        <v>59</v>
      </c>
      <c r="D285" s="60" t="s">
        <v>170</v>
      </c>
    </row>
    <row r="286" spans="1:13" x14ac:dyDescent="0.25">
      <c r="A286" s="61" t="str">
        <f t="shared" si="14"/>
        <v>4.60</v>
      </c>
      <c r="B286" s="61">
        <f t="shared" si="16"/>
        <v>4</v>
      </c>
      <c r="C286" s="61">
        <f t="shared" si="15"/>
        <v>60</v>
      </c>
      <c r="D286" s="60" t="s">
        <v>158</v>
      </c>
    </row>
    <row r="287" spans="1:13" x14ac:dyDescent="0.25">
      <c r="A287" s="61" t="str">
        <f t="shared" si="14"/>
        <v>4.61</v>
      </c>
      <c r="B287" s="61">
        <f t="shared" si="16"/>
        <v>4</v>
      </c>
      <c r="C287" s="61">
        <f t="shared" si="15"/>
        <v>61</v>
      </c>
      <c r="D287" s="60">
        <v>0</v>
      </c>
      <c r="E287" s="59">
        <v>0</v>
      </c>
      <c r="F287" s="59">
        <v>0</v>
      </c>
      <c r="G287" s="59">
        <v>0</v>
      </c>
      <c r="H287" s="59" t="s">
        <v>187</v>
      </c>
      <c r="I287" s="59">
        <v>0</v>
      </c>
      <c r="J287" s="59">
        <v>0</v>
      </c>
      <c r="K287" s="59" t="s">
        <v>187</v>
      </c>
    </row>
    <row r="288" spans="1:13" x14ac:dyDescent="0.25">
      <c r="A288" s="61" t="str">
        <f t="shared" si="14"/>
        <v>4.62</v>
      </c>
      <c r="B288" s="61">
        <f t="shared" si="16"/>
        <v>4</v>
      </c>
      <c r="C288" s="61">
        <f t="shared" si="15"/>
        <v>62</v>
      </c>
      <c r="D288" s="60" t="s">
        <v>171</v>
      </c>
      <c r="E288" s="59" t="s">
        <v>158</v>
      </c>
      <c r="F288" s="59">
        <v>0</v>
      </c>
      <c r="G288" s="59">
        <v>0</v>
      </c>
      <c r="H288" s="59">
        <v>214647</v>
      </c>
      <c r="I288" s="59" t="s">
        <v>187</v>
      </c>
      <c r="J288" s="59" t="s">
        <v>187</v>
      </c>
      <c r="K288" s="59">
        <v>0</v>
      </c>
      <c r="L288" s="59">
        <v>0</v>
      </c>
      <c r="M288" s="59">
        <v>0</v>
      </c>
    </row>
    <row r="289" spans="1:13" x14ac:dyDescent="0.25">
      <c r="A289" s="61" t="str">
        <f t="shared" si="14"/>
        <v>4.63</v>
      </c>
      <c r="B289" s="61">
        <f t="shared" si="16"/>
        <v>4</v>
      </c>
      <c r="C289" s="61">
        <f t="shared" si="15"/>
        <v>63</v>
      </c>
      <c r="D289" s="60" t="s">
        <v>172</v>
      </c>
      <c r="E289" s="59" t="s">
        <v>158</v>
      </c>
      <c r="F289" s="59">
        <v>0</v>
      </c>
      <c r="G289" s="59">
        <v>0</v>
      </c>
      <c r="H289" s="59" t="s">
        <v>187</v>
      </c>
      <c r="I289" s="59">
        <v>214647</v>
      </c>
      <c r="J289" s="59" t="s">
        <v>187</v>
      </c>
      <c r="K289" s="59">
        <v>0</v>
      </c>
      <c r="L289" s="59">
        <v>0</v>
      </c>
      <c r="M289" s="59">
        <v>0</v>
      </c>
    </row>
    <row r="290" spans="1:13" x14ac:dyDescent="0.25">
      <c r="A290" s="61" t="str">
        <f t="shared" si="14"/>
        <v>4.64</v>
      </c>
      <c r="B290" s="61">
        <f t="shared" si="16"/>
        <v>4</v>
      </c>
      <c r="C290" s="61">
        <f t="shared" si="15"/>
        <v>64</v>
      </c>
      <c r="D290" s="60" t="s">
        <v>173</v>
      </c>
      <c r="E290" s="59">
        <v>0</v>
      </c>
      <c r="F290" s="59" t="s">
        <v>187</v>
      </c>
      <c r="G290" s="59" t="s">
        <v>187</v>
      </c>
      <c r="H290" s="59" t="s">
        <v>187</v>
      </c>
      <c r="I290" s="59">
        <v>0</v>
      </c>
      <c r="J290" s="59">
        <v>0</v>
      </c>
      <c r="K290" s="59">
        <v>0</v>
      </c>
      <c r="L290" s="59" t="s">
        <v>187</v>
      </c>
    </row>
    <row r="291" spans="1:13" x14ac:dyDescent="0.25">
      <c r="A291" s="61" t="str">
        <f t="shared" si="14"/>
        <v>4.65</v>
      </c>
      <c r="B291" s="61">
        <f t="shared" si="16"/>
        <v>4</v>
      </c>
      <c r="C291" s="61">
        <f t="shared" si="15"/>
        <v>65</v>
      </c>
      <c r="D291" s="60" t="s">
        <v>211</v>
      </c>
      <c r="E291" s="59" t="s">
        <v>241</v>
      </c>
      <c r="F291" s="59" t="s">
        <v>163</v>
      </c>
    </row>
    <row r="292" spans="1:13" x14ac:dyDescent="0.25">
      <c r="A292" s="61" t="str">
        <f t="shared" si="14"/>
        <v>4.66</v>
      </c>
      <c r="B292" s="61">
        <f t="shared" si="16"/>
        <v>4</v>
      </c>
      <c r="C292" s="61">
        <f t="shared" si="15"/>
        <v>66</v>
      </c>
      <c r="D292" s="60" t="s">
        <v>170</v>
      </c>
    </row>
    <row r="293" spans="1:13" x14ac:dyDescent="0.25">
      <c r="A293" s="61" t="str">
        <f t="shared" si="14"/>
        <v>4.67</v>
      </c>
      <c r="B293" s="61">
        <f t="shared" si="16"/>
        <v>4</v>
      </c>
      <c r="C293" s="61">
        <f t="shared" si="15"/>
        <v>67</v>
      </c>
      <c r="D293" s="60" t="s">
        <v>158</v>
      </c>
    </row>
    <row r="294" spans="1:13" x14ac:dyDescent="0.25">
      <c r="A294" s="61" t="str">
        <f t="shared" si="14"/>
        <v>4.68</v>
      </c>
      <c r="B294" s="61">
        <f t="shared" si="16"/>
        <v>4</v>
      </c>
      <c r="C294" s="61">
        <f t="shared" si="15"/>
        <v>68</v>
      </c>
      <c r="D294" s="60">
        <v>0</v>
      </c>
      <c r="E294" s="59" t="s">
        <v>187</v>
      </c>
      <c r="F294" s="59" t="s">
        <v>187</v>
      </c>
      <c r="G294" s="59" t="s">
        <v>187</v>
      </c>
      <c r="H294" s="59" t="s">
        <v>187</v>
      </c>
      <c r="I294" s="59">
        <v>0</v>
      </c>
      <c r="J294" s="59" t="s">
        <v>187</v>
      </c>
      <c r="K294" s="59" t="s">
        <v>187</v>
      </c>
    </row>
    <row r="295" spans="1:13" x14ac:dyDescent="0.25">
      <c r="A295" s="61" t="str">
        <f t="shared" si="14"/>
        <v>4.69</v>
      </c>
      <c r="B295" s="61">
        <f t="shared" si="16"/>
        <v>4</v>
      </c>
      <c r="C295" s="61">
        <f t="shared" si="15"/>
        <v>69</v>
      </c>
      <c r="D295" s="60" t="s">
        <v>171</v>
      </c>
      <c r="E295" s="59" t="s">
        <v>158</v>
      </c>
      <c r="F295" s="59">
        <v>0</v>
      </c>
      <c r="G295" s="59" t="s">
        <v>187</v>
      </c>
      <c r="H295" s="59" t="s">
        <v>187</v>
      </c>
      <c r="I295" s="59" t="s">
        <v>187</v>
      </c>
      <c r="J295" s="59" t="s">
        <v>187</v>
      </c>
      <c r="K295" s="59">
        <v>0</v>
      </c>
      <c r="L295" s="59" t="s">
        <v>187</v>
      </c>
      <c r="M295" s="59" t="s">
        <v>187</v>
      </c>
    </row>
    <row r="296" spans="1:13" x14ac:dyDescent="0.25">
      <c r="A296" s="61" t="str">
        <f t="shared" si="14"/>
        <v>4.70</v>
      </c>
      <c r="B296" s="61">
        <f t="shared" si="16"/>
        <v>4</v>
      </c>
      <c r="C296" s="61">
        <f t="shared" si="15"/>
        <v>70</v>
      </c>
      <c r="D296" s="60" t="s">
        <v>172</v>
      </c>
      <c r="E296" s="59" t="s">
        <v>158</v>
      </c>
      <c r="F296" s="59">
        <v>0</v>
      </c>
      <c r="G296" s="59" t="s">
        <v>187</v>
      </c>
      <c r="H296" s="59" t="s">
        <v>187</v>
      </c>
      <c r="I296" s="59" t="s">
        <v>187</v>
      </c>
      <c r="J296" s="59" t="s">
        <v>187</v>
      </c>
      <c r="K296" s="59">
        <v>0</v>
      </c>
      <c r="L296" s="59" t="s">
        <v>187</v>
      </c>
      <c r="M296" s="59" t="s">
        <v>187</v>
      </c>
    </row>
    <row r="297" spans="1:13" x14ac:dyDescent="0.25">
      <c r="A297" s="61" t="str">
        <f t="shared" si="14"/>
        <v>4.71</v>
      </c>
      <c r="B297" s="61">
        <f t="shared" si="16"/>
        <v>4</v>
      </c>
      <c r="C297" s="61">
        <f t="shared" si="15"/>
        <v>71</v>
      </c>
      <c r="D297" s="60" t="s">
        <v>173</v>
      </c>
      <c r="E297" s="59">
        <v>0</v>
      </c>
      <c r="F297" s="59" t="s">
        <v>187</v>
      </c>
      <c r="G297" s="59" t="s">
        <v>187</v>
      </c>
      <c r="H297" s="59" t="s">
        <v>187</v>
      </c>
      <c r="I297" s="59" t="s">
        <v>187</v>
      </c>
      <c r="J297" s="59">
        <v>0</v>
      </c>
      <c r="K297" s="59" t="s">
        <v>187</v>
      </c>
      <c r="L297" s="59" t="s">
        <v>187</v>
      </c>
    </row>
    <row r="298" spans="1:13" x14ac:dyDescent="0.25">
      <c r="A298" s="61" t="str">
        <f t="shared" si="14"/>
        <v>4.72</v>
      </c>
      <c r="B298" s="61">
        <f t="shared" si="16"/>
        <v>4</v>
      </c>
      <c r="C298" s="61">
        <f t="shared" si="15"/>
        <v>72</v>
      </c>
      <c r="D298" s="60" t="s">
        <v>242</v>
      </c>
      <c r="E298" s="59" t="s">
        <v>243</v>
      </c>
      <c r="F298" s="59" t="s">
        <v>244</v>
      </c>
    </row>
    <row r="299" spans="1:13" x14ac:dyDescent="0.25">
      <c r="A299" s="61" t="str">
        <f t="shared" si="14"/>
        <v>4.73</v>
      </c>
      <c r="B299" s="61">
        <f t="shared" si="16"/>
        <v>4</v>
      </c>
      <c r="C299" s="61">
        <f t="shared" si="15"/>
        <v>73</v>
      </c>
      <c r="D299" s="60" t="s">
        <v>208</v>
      </c>
      <c r="E299" s="59" t="s">
        <v>170</v>
      </c>
      <c r="F299" s="59" t="s">
        <v>158</v>
      </c>
      <c r="G299" s="59" t="s">
        <v>171</v>
      </c>
      <c r="H299" s="59" t="s">
        <v>158</v>
      </c>
      <c r="I299" s="59" t="s">
        <v>172</v>
      </c>
      <c r="J299" s="59" t="s">
        <v>158</v>
      </c>
    </row>
    <row r="300" spans="1:13" x14ac:dyDescent="0.25">
      <c r="A300" s="61" t="str">
        <f t="shared" si="14"/>
        <v>4.74</v>
      </c>
      <c r="B300" s="61">
        <f t="shared" si="16"/>
        <v>4</v>
      </c>
      <c r="C300" s="61">
        <f t="shared" si="15"/>
        <v>74</v>
      </c>
      <c r="D300" s="60" t="s">
        <v>245</v>
      </c>
      <c r="E300" s="59">
        <v>0</v>
      </c>
      <c r="F300" s="59">
        <v>0</v>
      </c>
      <c r="G300" s="59">
        <v>0</v>
      </c>
    </row>
    <row r="301" spans="1:13" x14ac:dyDescent="0.25">
      <c r="A301" s="61" t="str">
        <f t="shared" si="14"/>
        <v>4.75</v>
      </c>
      <c r="B301" s="61">
        <f t="shared" si="16"/>
        <v>4</v>
      </c>
      <c r="C301" s="61">
        <f t="shared" si="15"/>
        <v>75</v>
      </c>
      <c r="D301" s="60" t="s">
        <v>246</v>
      </c>
      <c r="E301" s="59">
        <v>0</v>
      </c>
      <c r="F301" s="59">
        <v>0</v>
      </c>
      <c r="G301" s="59">
        <v>0</v>
      </c>
      <c r="H301" s="59" t="s">
        <v>205</v>
      </c>
    </row>
    <row r="302" spans="1:13" x14ac:dyDescent="0.25">
      <c r="A302" s="61" t="str">
        <f t="shared" si="14"/>
        <v>5.1</v>
      </c>
      <c r="B302" s="61">
        <f t="shared" si="16"/>
        <v>5</v>
      </c>
      <c r="C302" s="61">
        <f t="shared" si="15"/>
        <v>1</v>
      </c>
      <c r="D302" s="77" t="s">
        <v>146</v>
      </c>
      <c r="E302" s="59" t="s">
        <v>147</v>
      </c>
    </row>
    <row r="303" spans="1:13" x14ac:dyDescent="0.25">
      <c r="A303" s="61" t="str">
        <f t="shared" si="14"/>
        <v>5.2</v>
      </c>
      <c r="B303" s="61">
        <f t="shared" si="16"/>
        <v>5</v>
      </c>
      <c r="C303" s="61">
        <f t="shared" si="15"/>
        <v>2</v>
      </c>
      <c r="D303" s="60" t="s">
        <v>148</v>
      </c>
      <c r="E303" s="59" t="s">
        <v>149</v>
      </c>
      <c r="F303" s="59" t="s">
        <v>150</v>
      </c>
    </row>
    <row r="304" spans="1:13" x14ac:dyDescent="0.25">
      <c r="A304" s="61" t="str">
        <f t="shared" si="14"/>
        <v>5.3</v>
      </c>
      <c r="B304" s="61">
        <f t="shared" si="16"/>
        <v>5</v>
      </c>
      <c r="C304" s="61">
        <f t="shared" si="15"/>
        <v>3</v>
      </c>
      <c r="D304" s="60" t="s">
        <v>36</v>
      </c>
      <c r="E304" s="59" t="s">
        <v>37</v>
      </c>
    </row>
    <row r="305" spans="1:14" x14ac:dyDescent="0.25">
      <c r="A305" s="61" t="str">
        <f t="shared" si="14"/>
        <v>5.4</v>
      </c>
      <c r="B305" s="61">
        <f t="shared" si="16"/>
        <v>5</v>
      </c>
      <c r="C305" s="61">
        <f t="shared" si="15"/>
        <v>4</v>
      </c>
      <c r="D305" s="60" t="s">
        <v>10</v>
      </c>
      <c r="E305" s="78" t="s">
        <v>326</v>
      </c>
    </row>
    <row r="306" spans="1:14" x14ac:dyDescent="0.25">
      <c r="A306" s="61" t="str">
        <f t="shared" si="14"/>
        <v>5.5</v>
      </c>
      <c r="B306" s="61">
        <f t="shared" si="16"/>
        <v>5</v>
      </c>
      <c r="C306" s="61">
        <f t="shared" si="15"/>
        <v>5</v>
      </c>
      <c r="D306" s="60">
        <v>1</v>
      </c>
      <c r="E306" s="59" t="s">
        <v>11</v>
      </c>
      <c r="F306" s="57" t="s">
        <v>319</v>
      </c>
    </row>
    <row r="307" spans="1:14" x14ac:dyDescent="0.25">
      <c r="A307" s="61" t="str">
        <f t="shared" si="14"/>
        <v>5.6</v>
      </c>
      <c r="B307" s="61">
        <f t="shared" si="16"/>
        <v>5</v>
      </c>
      <c r="C307" s="61">
        <f t="shared" si="15"/>
        <v>6</v>
      </c>
      <c r="D307" s="60">
        <v>2</v>
      </c>
      <c r="E307" s="59" t="s">
        <v>152</v>
      </c>
      <c r="F307" s="59" t="s">
        <v>153</v>
      </c>
      <c r="G307" s="59" t="s">
        <v>154</v>
      </c>
      <c r="H307" s="59" t="s">
        <v>155</v>
      </c>
      <c r="I307" s="59" t="s">
        <v>156</v>
      </c>
      <c r="J307" s="59" t="s">
        <v>157</v>
      </c>
      <c r="K307" s="78" t="s">
        <v>320</v>
      </c>
      <c r="L307" s="78" t="s">
        <v>321</v>
      </c>
    </row>
    <row r="308" spans="1:14" x14ac:dyDescent="0.25">
      <c r="A308" s="61" t="str">
        <f t="shared" si="14"/>
        <v>5.7</v>
      </c>
      <c r="B308" s="61">
        <f t="shared" si="16"/>
        <v>5</v>
      </c>
      <c r="C308" s="61">
        <f t="shared" si="15"/>
        <v>7</v>
      </c>
      <c r="D308" s="60">
        <v>3.1</v>
      </c>
      <c r="E308" s="59" t="s">
        <v>158</v>
      </c>
      <c r="F308" s="59" t="s">
        <v>159</v>
      </c>
      <c r="G308" s="59" t="s">
        <v>160</v>
      </c>
      <c r="H308" s="59" t="s">
        <v>161</v>
      </c>
      <c r="I308" s="59" t="s">
        <v>162</v>
      </c>
      <c r="J308" s="59" t="s">
        <v>163</v>
      </c>
      <c r="K308" s="59" t="s">
        <v>164</v>
      </c>
      <c r="L308" s="59" t="s">
        <v>165</v>
      </c>
    </row>
    <row r="309" spans="1:14" x14ac:dyDescent="0.25">
      <c r="A309" s="61" t="str">
        <f t="shared" si="14"/>
        <v>5.8</v>
      </c>
      <c r="B309" s="61">
        <f t="shared" si="16"/>
        <v>5</v>
      </c>
      <c r="C309" s="61">
        <f t="shared" si="15"/>
        <v>8</v>
      </c>
      <c r="D309" s="60" t="s">
        <v>166</v>
      </c>
      <c r="E309" s="59" t="s">
        <v>154</v>
      </c>
      <c r="F309" s="59" t="s">
        <v>167</v>
      </c>
      <c r="G309" s="59" t="s">
        <v>5</v>
      </c>
      <c r="H309" s="59" t="s">
        <v>168</v>
      </c>
    </row>
    <row r="310" spans="1:14" x14ac:dyDescent="0.25">
      <c r="A310" s="61" t="str">
        <f t="shared" si="14"/>
        <v>5.9</v>
      </c>
      <c r="B310" s="61">
        <f t="shared" si="16"/>
        <v>5</v>
      </c>
      <c r="C310" s="61">
        <f t="shared" si="15"/>
        <v>9</v>
      </c>
      <c r="D310" s="60" t="s">
        <v>169</v>
      </c>
    </row>
    <row r="311" spans="1:14" x14ac:dyDescent="0.25">
      <c r="A311" s="61" t="str">
        <f t="shared" si="14"/>
        <v>5.10</v>
      </c>
      <c r="B311" s="61">
        <f t="shared" si="16"/>
        <v>5</v>
      </c>
      <c r="C311" s="61">
        <f t="shared" si="15"/>
        <v>10</v>
      </c>
      <c r="D311" s="60" t="s">
        <v>170</v>
      </c>
    </row>
    <row r="312" spans="1:14" x14ac:dyDescent="0.25">
      <c r="A312" s="61" t="str">
        <f t="shared" si="14"/>
        <v>5.11</v>
      </c>
      <c r="B312" s="61">
        <f t="shared" si="16"/>
        <v>5</v>
      </c>
      <c r="C312" s="61">
        <f t="shared" si="15"/>
        <v>11</v>
      </c>
      <c r="D312" s="60" t="s">
        <v>158</v>
      </c>
    </row>
    <row r="313" spans="1:14" x14ac:dyDescent="0.25">
      <c r="A313" s="61" t="str">
        <f t="shared" si="14"/>
        <v>5.12</v>
      </c>
      <c r="B313" s="61">
        <f t="shared" si="16"/>
        <v>5</v>
      </c>
      <c r="C313" s="61">
        <f t="shared" si="15"/>
        <v>12</v>
      </c>
      <c r="D313" s="60" t="s">
        <v>171</v>
      </c>
    </row>
    <row r="314" spans="1:14" x14ac:dyDescent="0.25">
      <c r="A314" s="61" t="str">
        <f t="shared" si="14"/>
        <v>5.13</v>
      </c>
      <c r="B314" s="61">
        <f t="shared" si="16"/>
        <v>5</v>
      </c>
      <c r="C314" s="61">
        <f t="shared" si="15"/>
        <v>13</v>
      </c>
      <c r="D314" s="60" t="s">
        <v>158</v>
      </c>
    </row>
    <row r="315" spans="1:14" x14ac:dyDescent="0.25">
      <c r="A315" s="61" t="str">
        <f t="shared" si="14"/>
        <v>5.14</v>
      </c>
      <c r="B315" s="61">
        <f t="shared" si="16"/>
        <v>5</v>
      </c>
      <c r="C315" s="61">
        <f t="shared" si="15"/>
        <v>14</v>
      </c>
      <c r="D315" s="60" t="s">
        <v>172</v>
      </c>
    </row>
    <row r="316" spans="1:14" x14ac:dyDescent="0.25">
      <c r="A316" s="61" t="str">
        <f t="shared" si="14"/>
        <v>5.15</v>
      </c>
      <c r="B316" s="61">
        <f t="shared" si="16"/>
        <v>5</v>
      </c>
      <c r="C316" s="61">
        <f t="shared" si="15"/>
        <v>15</v>
      </c>
      <c r="D316" s="60" t="s">
        <v>158</v>
      </c>
    </row>
    <row r="317" spans="1:14" x14ac:dyDescent="0.25">
      <c r="A317" s="61" t="str">
        <f t="shared" si="14"/>
        <v>5.16</v>
      </c>
      <c r="B317" s="61">
        <f t="shared" si="16"/>
        <v>5</v>
      </c>
      <c r="C317" s="61">
        <f t="shared" si="15"/>
        <v>16</v>
      </c>
      <c r="D317" s="60" t="s">
        <v>173</v>
      </c>
    </row>
    <row r="318" spans="1:14" x14ac:dyDescent="0.25">
      <c r="A318" s="61" t="str">
        <f t="shared" si="14"/>
        <v>5.17</v>
      </c>
      <c r="B318" s="61">
        <f t="shared" si="16"/>
        <v>5</v>
      </c>
      <c r="C318" s="61">
        <f t="shared" si="15"/>
        <v>17</v>
      </c>
      <c r="D318" s="60" t="s">
        <v>174</v>
      </c>
      <c r="E318" s="59" t="s">
        <v>175</v>
      </c>
      <c r="F318" s="59" t="s">
        <v>176</v>
      </c>
      <c r="G318" s="59" t="s">
        <v>165</v>
      </c>
      <c r="H318" s="59" t="s">
        <v>177</v>
      </c>
      <c r="I318" s="59" t="s">
        <v>178</v>
      </c>
      <c r="J318" s="59" t="s">
        <v>179</v>
      </c>
      <c r="K318" s="59" t="s">
        <v>180</v>
      </c>
      <c r="L318" s="59" t="s">
        <v>181</v>
      </c>
      <c r="M318" s="59" t="s">
        <v>182</v>
      </c>
      <c r="N318" s="59" t="s">
        <v>161</v>
      </c>
    </row>
    <row r="319" spans="1:14" x14ac:dyDescent="0.25">
      <c r="A319" s="61" t="str">
        <f t="shared" si="14"/>
        <v>5.18</v>
      </c>
      <c r="B319" s="61">
        <f t="shared" si="16"/>
        <v>5</v>
      </c>
      <c r="C319" s="61">
        <f t="shared" si="15"/>
        <v>18</v>
      </c>
      <c r="D319" s="60" t="s">
        <v>183</v>
      </c>
    </row>
    <row r="320" spans="1:14" x14ac:dyDescent="0.25">
      <c r="A320" s="61" t="str">
        <f t="shared" si="14"/>
        <v>5.19</v>
      </c>
      <c r="B320" s="61">
        <f t="shared" si="16"/>
        <v>5</v>
      </c>
      <c r="C320" s="61">
        <f t="shared" si="15"/>
        <v>19</v>
      </c>
      <c r="D320" s="60">
        <v>2711403</v>
      </c>
      <c r="E320" s="59">
        <v>0</v>
      </c>
      <c r="F320" s="59">
        <v>214647</v>
      </c>
      <c r="G320" s="59">
        <v>214647</v>
      </c>
      <c r="H320" s="59">
        <v>0</v>
      </c>
    </row>
    <row r="321" spans="1:15" x14ac:dyDescent="0.25">
      <c r="A321" s="61" t="str">
        <f t="shared" si="14"/>
        <v>5.20</v>
      </c>
      <c r="B321" s="61">
        <f t="shared" si="16"/>
        <v>5</v>
      </c>
      <c r="C321" s="61">
        <f t="shared" si="15"/>
        <v>20</v>
      </c>
      <c r="D321" s="60" t="s">
        <v>184</v>
      </c>
      <c r="E321" s="59" t="s">
        <v>175</v>
      </c>
      <c r="F321" s="59" t="s">
        <v>176</v>
      </c>
      <c r="G321" s="59" t="s">
        <v>165</v>
      </c>
      <c r="H321" s="59" t="s">
        <v>185</v>
      </c>
      <c r="I321" s="59" t="s">
        <v>186</v>
      </c>
      <c r="J321" s="59">
        <v>0</v>
      </c>
      <c r="K321" s="59">
        <v>0</v>
      </c>
      <c r="L321" s="59" t="s">
        <v>187</v>
      </c>
      <c r="M321" s="59" t="s">
        <v>187</v>
      </c>
      <c r="N321" s="59">
        <v>0</v>
      </c>
    </row>
    <row r="322" spans="1:15" x14ac:dyDescent="0.25">
      <c r="A322" s="61" t="str">
        <f t="shared" si="14"/>
        <v>5.21</v>
      </c>
      <c r="B322" s="61">
        <f t="shared" si="16"/>
        <v>5</v>
      </c>
      <c r="C322" s="61">
        <f t="shared" si="15"/>
        <v>21</v>
      </c>
      <c r="D322" s="60" t="s">
        <v>188</v>
      </c>
      <c r="E322" s="59" t="s">
        <v>189</v>
      </c>
      <c r="F322" s="59" t="s">
        <v>160</v>
      </c>
      <c r="G322" s="59" t="s">
        <v>165</v>
      </c>
      <c r="H322" s="59" t="s">
        <v>190</v>
      </c>
      <c r="I322" s="59" t="s">
        <v>180</v>
      </c>
      <c r="J322" s="59" t="s">
        <v>183</v>
      </c>
      <c r="K322" s="59">
        <v>0</v>
      </c>
      <c r="L322" s="59" t="s">
        <v>187</v>
      </c>
      <c r="M322" s="59" t="s">
        <v>187</v>
      </c>
      <c r="N322" s="59" t="s">
        <v>187</v>
      </c>
      <c r="O322" s="59" t="s">
        <v>187</v>
      </c>
    </row>
    <row r="323" spans="1:15" x14ac:dyDescent="0.25">
      <c r="A323" s="61" t="str">
        <f t="shared" si="14"/>
        <v>5.22</v>
      </c>
      <c r="B323" s="61">
        <f t="shared" si="16"/>
        <v>5</v>
      </c>
      <c r="C323" s="61">
        <f t="shared" si="15"/>
        <v>22</v>
      </c>
      <c r="D323" s="60" t="s">
        <v>191</v>
      </c>
      <c r="E323" s="59" t="s">
        <v>192</v>
      </c>
      <c r="F323" s="59" t="s">
        <v>165</v>
      </c>
      <c r="G323" s="59" t="s">
        <v>193</v>
      </c>
      <c r="H323" s="59" t="s">
        <v>194</v>
      </c>
      <c r="I323" s="59" t="s">
        <v>162</v>
      </c>
      <c r="J323" s="59" t="s">
        <v>195</v>
      </c>
      <c r="K323" s="59">
        <v>0</v>
      </c>
      <c r="L323" s="59">
        <v>0</v>
      </c>
      <c r="M323" s="59">
        <v>0</v>
      </c>
      <c r="N323" s="59">
        <v>0</v>
      </c>
      <c r="O323" s="59">
        <v>0</v>
      </c>
    </row>
    <row r="324" spans="1:15" x14ac:dyDescent="0.25">
      <c r="A324" s="61" t="str">
        <f t="shared" ref="A324:A387" si="17">B324&amp;"."&amp;C324</f>
        <v>5.23</v>
      </c>
      <c r="B324" s="61">
        <f t="shared" si="16"/>
        <v>5</v>
      </c>
      <c r="C324" s="61">
        <f t="shared" si="15"/>
        <v>23</v>
      </c>
      <c r="D324" s="60" t="s">
        <v>196</v>
      </c>
      <c r="E324" s="59" t="s">
        <v>197</v>
      </c>
      <c r="F324" s="59" t="s">
        <v>160</v>
      </c>
      <c r="G324" s="59" t="s">
        <v>165</v>
      </c>
      <c r="H324" s="59">
        <v>0</v>
      </c>
      <c r="I324" s="59" t="s">
        <v>187</v>
      </c>
      <c r="J324" s="59" t="s">
        <v>187</v>
      </c>
      <c r="K324" s="59" t="s">
        <v>187</v>
      </c>
      <c r="L324" s="59" t="s">
        <v>187</v>
      </c>
    </row>
    <row r="325" spans="1:15" x14ac:dyDescent="0.25">
      <c r="A325" s="61" t="str">
        <f t="shared" si="17"/>
        <v>5.24</v>
      </c>
      <c r="B325" s="61">
        <f t="shared" si="16"/>
        <v>5</v>
      </c>
      <c r="C325" s="61">
        <f t="shared" si="15"/>
        <v>24</v>
      </c>
      <c r="D325" s="60">
        <v>3.2</v>
      </c>
      <c r="E325" s="59" t="s">
        <v>198</v>
      </c>
      <c r="F325" s="59" t="s">
        <v>165</v>
      </c>
    </row>
    <row r="326" spans="1:15" x14ac:dyDescent="0.25">
      <c r="A326" s="61" t="str">
        <f t="shared" si="17"/>
        <v>5.25</v>
      </c>
      <c r="B326" s="61">
        <f t="shared" si="16"/>
        <v>5</v>
      </c>
      <c r="C326" s="61">
        <f t="shared" ref="C326:C389" si="18">IF(B326=B325,C325+1,1)</f>
        <v>25</v>
      </c>
      <c r="D326" s="60" t="s">
        <v>166</v>
      </c>
      <c r="E326" s="59" t="s">
        <v>154</v>
      </c>
      <c r="F326" s="59" t="s">
        <v>167</v>
      </c>
      <c r="G326" s="59" t="s">
        <v>5</v>
      </c>
      <c r="H326" s="59" t="s">
        <v>168</v>
      </c>
      <c r="I326" s="59" t="s">
        <v>169</v>
      </c>
      <c r="J326" s="59" t="s">
        <v>170</v>
      </c>
      <c r="K326" s="59" t="s">
        <v>158</v>
      </c>
    </row>
    <row r="327" spans="1:15" x14ac:dyDescent="0.25">
      <c r="A327" s="61" t="str">
        <f t="shared" si="17"/>
        <v>5.26</v>
      </c>
      <c r="B327" s="61">
        <f t="shared" si="16"/>
        <v>5</v>
      </c>
      <c r="C327" s="61">
        <f t="shared" si="18"/>
        <v>26</v>
      </c>
      <c r="D327" s="60" t="s">
        <v>167</v>
      </c>
      <c r="E327" s="59" t="s">
        <v>199</v>
      </c>
      <c r="F327" s="59" t="s">
        <v>194</v>
      </c>
      <c r="G327" s="59" t="s">
        <v>200</v>
      </c>
      <c r="H327" s="59" t="s">
        <v>201</v>
      </c>
      <c r="I327" s="59">
        <v>0</v>
      </c>
      <c r="J327" s="59">
        <v>0</v>
      </c>
    </row>
    <row r="328" spans="1:15" x14ac:dyDescent="0.25">
      <c r="A328" s="61" t="str">
        <f t="shared" si="17"/>
        <v>5.27</v>
      </c>
      <c r="B328" s="61">
        <f t="shared" si="16"/>
        <v>5</v>
      </c>
      <c r="C328" s="61">
        <f t="shared" si="18"/>
        <v>27</v>
      </c>
      <c r="D328" s="60" t="s">
        <v>167</v>
      </c>
      <c r="E328" s="59" t="s">
        <v>199</v>
      </c>
      <c r="F328" s="59" t="s">
        <v>194</v>
      </c>
      <c r="G328" s="59" t="s">
        <v>202</v>
      </c>
      <c r="H328" s="59" t="s">
        <v>168</v>
      </c>
      <c r="I328" s="59" t="s">
        <v>201</v>
      </c>
      <c r="J328" s="59">
        <v>0</v>
      </c>
      <c r="K328" s="59">
        <v>0</v>
      </c>
    </row>
    <row r="329" spans="1:15" x14ac:dyDescent="0.25">
      <c r="A329" s="61" t="str">
        <f t="shared" si="17"/>
        <v>5.28</v>
      </c>
      <c r="B329" s="61">
        <f t="shared" si="16"/>
        <v>5</v>
      </c>
      <c r="C329" s="61">
        <f t="shared" si="18"/>
        <v>28</v>
      </c>
      <c r="D329" s="60" t="s">
        <v>167</v>
      </c>
      <c r="E329" s="59" t="s">
        <v>199</v>
      </c>
      <c r="F329" s="59" t="s">
        <v>194</v>
      </c>
      <c r="G329" s="59" t="s">
        <v>203</v>
      </c>
      <c r="H329" s="59" t="s">
        <v>204</v>
      </c>
      <c r="I329" s="59">
        <v>0</v>
      </c>
      <c r="J329" s="59">
        <v>0</v>
      </c>
      <c r="K329" s="59" t="s">
        <v>205</v>
      </c>
    </row>
    <row r="330" spans="1:15" x14ac:dyDescent="0.25">
      <c r="A330" s="61" t="str">
        <f t="shared" si="17"/>
        <v>5.29</v>
      </c>
      <c r="B330" s="61">
        <f t="shared" si="16"/>
        <v>5</v>
      </c>
      <c r="C330" s="61">
        <f t="shared" si="18"/>
        <v>29</v>
      </c>
      <c r="D330" s="60">
        <v>4</v>
      </c>
      <c r="E330" s="59" t="s">
        <v>206</v>
      </c>
      <c r="F330" s="59" t="s">
        <v>207</v>
      </c>
    </row>
    <row r="331" spans="1:15" x14ac:dyDescent="0.25">
      <c r="A331" s="61" t="str">
        <f t="shared" si="17"/>
        <v>5.30</v>
      </c>
      <c r="B331" s="61">
        <f t="shared" si="16"/>
        <v>5</v>
      </c>
      <c r="C331" s="61">
        <f t="shared" si="18"/>
        <v>30</v>
      </c>
      <c r="D331" s="60" t="s">
        <v>208</v>
      </c>
      <c r="E331" s="59" t="s">
        <v>170</v>
      </c>
      <c r="F331" s="59" t="s">
        <v>158</v>
      </c>
      <c r="G331" s="59" t="s">
        <v>171</v>
      </c>
      <c r="H331" s="59" t="s">
        <v>158</v>
      </c>
      <c r="I331" s="59" t="s">
        <v>172</v>
      </c>
      <c r="J331" s="59" t="s">
        <v>158</v>
      </c>
      <c r="K331" s="59" t="s">
        <v>173</v>
      </c>
    </row>
    <row r="332" spans="1:15" x14ac:dyDescent="0.25">
      <c r="A332" s="61" t="str">
        <f t="shared" si="17"/>
        <v>5.31</v>
      </c>
      <c r="B332" s="61">
        <f t="shared" si="16"/>
        <v>5</v>
      </c>
      <c r="C332" s="61">
        <f t="shared" si="18"/>
        <v>31</v>
      </c>
      <c r="D332" s="60" t="s">
        <v>209</v>
      </c>
      <c r="E332" s="59" t="s">
        <v>207</v>
      </c>
      <c r="F332" s="59" t="s">
        <v>210</v>
      </c>
      <c r="G332" s="59">
        <v>178</v>
      </c>
      <c r="H332" s="59">
        <v>299645</v>
      </c>
      <c r="I332" s="59">
        <v>299645</v>
      </c>
      <c r="J332" s="59">
        <v>0</v>
      </c>
    </row>
    <row r="333" spans="1:15" x14ac:dyDescent="0.25">
      <c r="A333" s="61" t="str">
        <f t="shared" si="17"/>
        <v>5.32</v>
      </c>
      <c r="B333" s="61">
        <f t="shared" si="16"/>
        <v>5</v>
      </c>
      <c r="C333" s="61">
        <f t="shared" si="18"/>
        <v>32</v>
      </c>
      <c r="D333" s="60" t="s">
        <v>211</v>
      </c>
      <c r="E333" s="59" t="s">
        <v>207</v>
      </c>
      <c r="F333" s="59" t="s">
        <v>212</v>
      </c>
      <c r="G333" s="59">
        <v>0</v>
      </c>
      <c r="H333" s="59">
        <v>0</v>
      </c>
      <c r="I333" s="59">
        <v>0</v>
      </c>
      <c r="J333" s="59">
        <v>0</v>
      </c>
    </row>
    <row r="334" spans="1:15" x14ac:dyDescent="0.25">
      <c r="A334" s="61" t="str">
        <f t="shared" si="17"/>
        <v>5.33</v>
      </c>
      <c r="B334" s="61">
        <f t="shared" si="16"/>
        <v>5</v>
      </c>
      <c r="C334" s="61">
        <f t="shared" si="18"/>
        <v>33</v>
      </c>
      <c r="D334" s="60" t="s">
        <v>213</v>
      </c>
      <c r="E334" s="59" t="s">
        <v>214</v>
      </c>
      <c r="F334" s="59" t="s">
        <v>207</v>
      </c>
      <c r="G334" s="59" t="s">
        <v>210</v>
      </c>
      <c r="H334" s="59" t="s">
        <v>209</v>
      </c>
      <c r="I334" s="59" t="s">
        <v>215</v>
      </c>
      <c r="J334" s="59" t="s">
        <v>211</v>
      </c>
      <c r="K334" s="59">
        <v>178</v>
      </c>
      <c r="L334" s="59">
        <v>299645</v>
      </c>
      <c r="M334" s="59">
        <v>299645</v>
      </c>
      <c r="N334" s="59">
        <v>0</v>
      </c>
    </row>
    <row r="335" spans="1:15" x14ac:dyDescent="0.25">
      <c r="A335" s="61" t="str">
        <f t="shared" si="17"/>
        <v>5.34</v>
      </c>
      <c r="B335" s="61">
        <f t="shared" si="16"/>
        <v>5</v>
      </c>
      <c r="C335" s="61">
        <f t="shared" si="18"/>
        <v>34</v>
      </c>
      <c r="D335" s="60" t="s">
        <v>216</v>
      </c>
      <c r="E335" s="59" t="s">
        <v>217</v>
      </c>
      <c r="F335" s="59" t="s">
        <v>207</v>
      </c>
      <c r="G335" s="59">
        <v>0</v>
      </c>
      <c r="H335" s="59">
        <v>0</v>
      </c>
      <c r="I335" s="59">
        <v>0</v>
      </c>
      <c r="J335" s="59">
        <v>0</v>
      </c>
    </row>
    <row r="336" spans="1:15" x14ac:dyDescent="0.25">
      <c r="A336" s="61" t="str">
        <f t="shared" si="17"/>
        <v>5.35</v>
      </c>
      <c r="B336" s="61">
        <f t="shared" si="16"/>
        <v>5</v>
      </c>
      <c r="C336" s="61">
        <f t="shared" si="18"/>
        <v>35</v>
      </c>
      <c r="D336" s="60">
        <v>5</v>
      </c>
      <c r="E336" s="59" t="s">
        <v>218</v>
      </c>
      <c r="F336" s="59" t="s">
        <v>181</v>
      </c>
      <c r="G336" s="59" t="s">
        <v>161</v>
      </c>
      <c r="H336" s="59" t="s">
        <v>219</v>
      </c>
      <c r="I336" s="59" t="s">
        <v>220</v>
      </c>
      <c r="J336" s="59" t="s">
        <v>164</v>
      </c>
      <c r="K336" s="59" t="s">
        <v>165</v>
      </c>
    </row>
    <row r="337" spans="1:16" x14ac:dyDescent="0.25">
      <c r="A337" s="61" t="str">
        <f t="shared" si="17"/>
        <v>5.36</v>
      </c>
      <c r="B337" s="61">
        <f t="shared" ref="B337:B400" si="19">IF(E337="GSTR-3B",B336+1,B336)</f>
        <v>5</v>
      </c>
      <c r="C337" s="61">
        <f t="shared" si="18"/>
        <v>36</v>
      </c>
      <c r="D337" s="60" t="s">
        <v>166</v>
      </c>
      <c r="E337" s="59" t="s">
        <v>154</v>
      </c>
      <c r="F337" s="59" t="s">
        <v>167</v>
      </c>
      <c r="G337" s="59" t="s">
        <v>198</v>
      </c>
      <c r="H337" s="59" t="s">
        <v>165</v>
      </c>
      <c r="I337" s="59" t="s">
        <v>221</v>
      </c>
      <c r="J337" s="59" t="s">
        <v>165</v>
      </c>
    </row>
    <row r="338" spans="1:16" x14ac:dyDescent="0.25">
      <c r="A338" s="61" t="str">
        <f t="shared" si="17"/>
        <v>5.37</v>
      </c>
      <c r="B338" s="61">
        <f t="shared" si="19"/>
        <v>5</v>
      </c>
      <c r="C338" s="61">
        <f t="shared" si="18"/>
        <v>37</v>
      </c>
      <c r="D338" s="60" t="s">
        <v>222</v>
      </c>
      <c r="E338" s="59" t="s">
        <v>223</v>
      </c>
      <c r="F338" s="59" t="s">
        <v>224</v>
      </c>
      <c r="G338" s="59" t="s">
        <v>225</v>
      </c>
      <c r="H338" s="59" t="s">
        <v>226</v>
      </c>
      <c r="I338" s="59" t="s">
        <v>227</v>
      </c>
      <c r="J338" s="59" t="s">
        <v>38</v>
      </c>
      <c r="K338" s="59" t="s">
        <v>161</v>
      </c>
      <c r="L338" s="59" t="s">
        <v>228</v>
      </c>
      <c r="M338" s="59" t="s">
        <v>182</v>
      </c>
      <c r="N338" s="59" t="s">
        <v>229</v>
      </c>
      <c r="O338" s="59">
        <v>0</v>
      </c>
      <c r="P338" s="59">
        <v>0</v>
      </c>
    </row>
    <row r="339" spans="1:16" x14ac:dyDescent="0.25">
      <c r="A339" s="61" t="str">
        <f t="shared" si="17"/>
        <v>5.38</v>
      </c>
      <c r="B339" s="61">
        <f t="shared" si="19"/>
        <v>5</v>
      </c>
      <c r="C339" s="61">
        <f t="shared" si="18"/>
        <v>38</v>
      </c>
      <c r="D339" s="60" t="s">
        <v>197</v>
      </c>
      <c r="E339" s="59" t="s">
        <v>229</v>
      </c>
      <c r="F339" s="59">
        <v>0</v>
      </c>
      <c r="G339" s="59">
        <v>0</v>
      </c>
    </row>
    <row r="340" spans="1:16" x14ac:dyDescent="0.25">
      <c r="A340" s="61" t="str">
        <f t="shared" si="17"/>
        <v>5.39</v>
      </c>
      <c r="B340" s="61">
        <f t="shared" si="19"/>
        <v>5</v>
      </c>
      <c r="C340" s="61">
        <f t="shared" si="18"/>
        <v>39</v>
      </c>
      <c r="D340" s="60">
        <v>5.0999999999999996</v>
      </c>
      <c r="E340" s="59" t="s">
        <v>39</v>
      </c>
      <c r="F340" s="59" t="s">
        <v>161</v>
      </c>
      <c r="G340" s="59" t="s">
        <v>230</v>
      </c>
      <c r="H340" s="59" t="s">
        <v>231</v>
      </c>
    </row>
    <row r="341" spans="1:16" x14ac:dyDescent="0.25">
      <c r="A341" s="61" t="str">
        <f t="shared" si="17"/>
        <v>5.40</v>
      </c>
      <c r="B341" s="61">
        <f t="shared" si="19"/>
        <v>5</v>
      </c>
      <c r="C341" s="61">
        <f t="shared" si="18"/>
        <v>40</v>
      </c>
      <c r="D341" s="60" t="s">
        <v>208</v>
      </c>
      <c r="E341" s="59" t="s">
        <v>170</v>
      </c>
      <c r="F341" s="59" t="s">
        <v>158</v>
      </c>
      <c r="G341" s="59" t="s">
        <v>171</v>
      </c>
      <c r="H341" s="59" t="s">
        <v>158</v>
      </c>
      <c r="I341" s="59" t="s">
        <v>172</v>
      </c>
      <c r="J341" s="59" t="s">
        <v>158</v>
      </c>
      <c r="K341" s="59" t="s">
        <v>173</v>
      </c>
    </row>
    <row r="342" spans="1:16" x14ac:dyDescent="0.25">
      <c r="A342" s="61" t="str">
        <f t="shared" si="17"/>
        <v>5.41</v>
      </c>
      <c r="B342" s="61">
        <f t="shared" si="19"/>
        <v>5</v>
      </c>
      <c r="C342" s="61">
        <f t="shared" si="18"/>
        <v>41</v>
      </c>
      <c r="D342" s="60" t="s">
        <v>39</v>
      </c>
      <c r="E342" s="59">
        <v>0</v>
      </c>
      <c r="F342" s="59">
        <v>0</v>
      </c>
      <c r="G342" s="59">
        <v>0</v>
      </c>
      <c r="H342" s="59">
        <v>0</v>
      </c>
    </row>
    <row r="343" spans="1:16" x14ac:dyDescent="0.25">
      <c r="A343" s="61" t="str">
        <f t="shared" si="17"/>
        <v>5.42</v>
      </c>
      <c r="B343" s="61">
        <f t="shared" si="19"/>
        <v>5</v>
      </c>
      <c r="C343" s="61">
        <f t="shared" si="18"/>
        <v>42</v>
      </c>
      <c r="D343" s="60" t="s">
        <v>230</v>
      </c>
      <c r="E343" s="59" t="s">
        <v>231</v>
      </c>
      <c r="F343" s="59" t="s">
        <v>187</v>
      </c>
      <c r="G343" s="59">
        <v>0</v>
      </c>
      <c r="H343" s="59">
        <v>0</v>
      </c>
      <c r="I343" s="59" t="s">
        <v>187</v>
      </c>
      <c r="J343" s="59" t="s">
        <v>205</v>
      </c>
    </row>
    <row r="344" spans="1:16" x14ac:dyDescent="0.25">
      <c r="A344" s="61" t="str">
        <f t="shared" si="17"/>
        <v>5.43</v>
      </c>
      <c r="B344" s="61">
        <f t="shared" si="19"/>
        <v>5</v>
      </c>
      <c r="C344" s="61">
        <f t="shared" si="18"/>
        <v>43</v>
      </c>
      <c r="D344" s="60">
        <v>6.1</v>
      </c>
      <c r="E344" s="59" t="s">
        <v>232</v>
      </c>
      <c r="F344" s="59" t="s">
        <v>154</v>
      </c>
      <c r="G344" s="59" t="s">
        <v>233</v>
      </c>
    </row>
    <row r="345" spans="1:16" x14ac:dyDescent="0.25">
      <c r="A345" s="61" t="str">
        <f t="shared" si="17"/>
        <v>5.44</v>
      </c>
      <c r="B345" s="61">
        <f t="shared" si="19"/>
        <v>5</v>
      </c>
      <c r="C345" s="61">
        <f t="shared" si="18"/>
        <v>44</v>
      </c>
      <c r="D345" s="60" t="s">
        <v>234</v>
      </c>
      <c r="E345" s="59" t="s">
        <v>5</v>
      </c>
      <c r="F345" s="59" t="s">
        <v>233</v>
      </c>
    </row>
    <row r="346" spans="1:16" x14ac:dyDescent="0.25">
      <c r="A346" s="61" t="str">
        <f t="shared" si="17"/>
        <v>5.45</v>
      </c>
      <c r="B346" s="61">
        <f t="shared" si="19"/>
        <v>5</v>
      </c>
      <c r="C346" s="61">
        <f t="shared" si="18"/>
        <v>45</v>
      </c>
      <c r="D346" s="60" t="s">
        <v>235</v>
      </c>
    </row>
    <row r="347" spans="1:16" x14ac:dyDescent="0.25">
      <c r="A347" s="61" t="str">
        <f t="shared" si="17"/>
        <v>5.46</v>
      </c>
      <c r="B347" s="61">
        <f t="shared" si="19"/>
        <v>5</v>
      </c>
      <c r="C347" s="61">
        <f t="shared" si="18"/>
        <v>46</v>
      </c>
      <c r="D347" s="60" t="s">
        <v>158</v>
      </c>
      <c r="E347" s="59" t="s">
        <v>236</v>
      </c>
      <c r="F347" s="59" t="s">
        <v>237</v>
      </c>
      <c r="G347" s="59" t="s">
        <v>207</v>
      </c>
      <c r="H347" s="59" t="s">
        <v>238</v>
      </c>
      <c r="I347" s="59" t="s">
        <v>236</v>
      </c>
      <c r="J347" s="59" t="s">
        <v>239</v>
      </c>
    </row>
    <row r="348" spans="1:16" x14ac:dyDescent="0.25">
      <c r="A348" s="61" t="str">
        <f t="shared" si="17"/>
        <v>5.47</v>
      </c>
      <c r="B348" s="61">
        <f t="shared" si="19"/>
        <v>5</v>
      </c>
      <c r="C348" s="61">
        <f t="shared" si="18"/>
        <v>47</v>
      </c>
      <c r="D348" s="60" t="s">
        <v>240</v>
      </c>
    </row>
    <row r="349" spans="1:16" x14ac:dyDescent="0.25">
      <c r="A349" s="61" t="str">
        <f t="shared" si="17"/>
        <v>5.48</v>
      </c>
      <c r="B349" s="61">
        <f t="shared" si="19"/>
        <v>5</v>
      </c>
      <c r="C349" s="61">
        <f t="shared" si="18"/>
        <v>48</v>
      </c>
      <c r="D349" s="60" t="s">
        <v>39</v>
      </c>
      <c r="E349" s="59" t="s">
        <v>236</v>
      </c>
      <c r="F349" s="59" t="s">
        <v>239</v>
      </c>
    </row>
    <row r="350" spans="1:16" x14ac:dyDescent="0.25">
      <c r="A350" s="61" t="str">
        <f t="shared" si="17"/>
        <v>5.49</v>
      </c>
      <c r="B350" s="61">
        <f t="shared" si="19"/>
        <v>5</v>
      </c>
      <c r="C350" s="61">
        <f t="shared" si="18"/>
        <v>49</v>
      </c>
      <c r="D350" s="60" t="s">
        <v>240</v>
      </c>
    </row>
    <row r="351" spans="1:16" x14ac:dyDescent="0.25">
      <c r="A351" s="61" t="str">
        <f t="shared" si="17"/>
        <v>5.50</v>
      </c>
      <c r="B351" s="61">
        <f t="shared" si="19"/>
        <v>5</v>
      </c>
      <c r="C351" s="61">
        <f t="shared" si="18"/>
        <v>50</v>
      </c>
      <c r="D351" s="60" t="s">
        <v>230</v>
      </c>
      <c r="E351" s="59" t="s">
        <v>231</v>
      </c>
      <c r="F351" s="59" t="s">
        <v>236</v>
      </c>
      <c r="G351" s="59" t="s">
        <v>239</v>
      </c>
    </row>
    <row r="352" spans="1:16" x14ac:dyDescent="0.25">
      <c r="A352" s="61" t="str">
        <f t="shared" si="17"/>
        <v>5.51</v>
      </c>
      <c r="B352" s="61">
        <f t="shared" si="19"/>
        <v>5</v>
      </c>
      <c r="C352" s="61">
        <f t="shared" si="18"/>
        <v>51</v>
      </c>
      <c r="D352" s="60" t="s">
        <v>170</v>
      </c>
      <c r="E352" s="59" t="s">
        <v>240</v>
      </c>
    </row>
    <row r="353" spans="1:13" x14ac:dyDescent="0.25">
      <c r="A353" s="61" t="str">
        <f t="shared" si="17"/>
        <v>5.52</v>
      </c>
      <c r="B353" s="61">
        <f t="shared" si="19"/>
        <v>5</v>
      </c>
      <c r="C353" s="61">
        <f t="shared" si="18"/>
        <v>52</v>
      </c>
      <c r="D353" s="60" t="s">
        <v>158</v>
      </c>
    </row>
    <row r="354" spans="1:13" x14ac:dyDescent="0.25">
      <c r="A354" s="61" t="str">
        <f t="shared" si="17"/>
        <v>5.53</v>
      </c>
      <c r="B354" s="61">
        <f t="shared" si="19"/>
        <v>5</v>
      </c>
      <c r="C354" s="61">
        <f t="shared" si="18"/>
        <v>53</v>
      </c>
      <c r="D354" s="60" t="s">
        <v>171</v>
      </c>
    </row>
    <row r="355" spans="1:13" x14ac:dyDescent="0.25">
      <c r="A355" s="61" t="str">
        <f t="shared" si="17"/>
        <v>5.54</v>
      </c>
      <c r="B355" s="61">
        <f t="shared" si="19"/>
        <v>5</v>
      </c>
      <c r="C355" s="61">
        <f t="shared" si="18"/>
        <v>54</v>
      </c>
      <c r="D355" s="60" t="s">
        <v>158</v>
      </c>
    </row>
    <row r="356" spans="1:13" x14ac:dyDescent="0.25">
      <c r="A356" s="61" t="str">
        <f t="shared" si="17"/>
        <v>5.55</v>
      </c>
      <c r="B356" s="61">
        <f t="shared" si="19"/>
        <v>5</v>
      </c>
      <c r="C356" s="61">
        <f t="shared" si="18"/>
        <v>55</v>
      </c>
      <c r="D356" s="60" t="s">
        <v>172</v>
      </c>
    </row>
    <row r="357" spans="1:13" x14ac:dyDescent="0.25">
      <c r="A357" s="61" t="str">
        <f t="shared" si="17"/>
        <v>5.56</v>
      </c>
      <c r="B357" s="61">
        <f t="shared" si="19"/>
        <v>5</v>
      </c>
      <c r="C357" s="61">
        <f t="shared" si="18"/>
        <v>56</v>
      </c>
      <c r="D357" s="60" t="s">
        <v>158</v>
      </c>
    </row>
    <row r="358" spans="1:13" x14ac:dyDescent="0.25">
      <c r="A358" s="61" t="str">
        <f t="shared" si="17"/>
        <v>5.57</v>
      </c>
      <c r="B358" s="61">
        <f t="shared" si="19"/>
        <v>5</v>
      </c>
      <c r="C358" s="61">
        <f t="shared" si="18"/>
        <v>57</v>
      </c>
      <c r="D358" s="60" t="s">
        <v>173</v>
      </c>
    </row>
    <row r="359" spans="1:13" x14ac:dyDescent="0.25">
      <c r="A359" s="61" t="str">
        <f t="shared" si="17"/>
        <v>5.58</v>
      </c>
      <c r="B359" s="61">
        <f t="shared" si="19"/>
        <v>5</v>
      </c>
      <c r="C359" s="61">
        <f t="shared" si="18"/>
        <v>58</v>
      </c>
      <c r="D359" s="60" t="s">
        <v>209</v>
      </c>
      <c r="E359" s="59" t="s">
        <v>189</v>
      </c>
      <c r="F359" s="59" t="s">
        <v>178</v>
      </c>
      <c r="G359" s="59" t="s">
        <v>162</v>
      </c>
      <c r="H359" s="59" t="s">
        <v>163</v>
      </c>
    </row>
    <row r="360" spans="1:13" x14ac:dyDescent="0.25">
      <c r="A360" s="61" t="str">
        <f t="shared" si="17"/>
        <v>5.59</v>
      </c>
      <c r="B360" s="61">
        <f t="shared" si="19"/>
        <v>5</v>
      </c>
      <c r="C360" s="61">
        <f t="shared" si="18"/>
        <v>59</v>
      </c>
      <c r="D360" s="60" t="s">
        <v>170</v>
      </c>
    </row>
    <row r="361" spans="1:13" x14ac:dyDescent="0.25">
      <c r="A361" s="61" t="str">
        <f t="shared" si="17"/>
        <v>5.60</v>
      </c>
      <c r="B361" s="61">
        <f t="shared" si="19"/>
        <v>5</v>
      </c>
      <c r="C361" s="61">
        <f t="shared" si="18"/>
        <v>60</v>
      </c>
      <c r="D361" s="60" t="s">
        <v>158</v>
      </c>
    </row>
    <row r="362" spans="1:13" x14ac:dyDescent="0.25">
      <c r="A362" s="61" t="str">
        <f t="shared" si="17"/>
        <v>5.61</v>
      </c>
      <c r="B362" s="61">
        <f t="shared" si="19"/>
        <v>5</v>
      </c>
      <c r="C362" s="61">
        <f t="shared" si="18"/>
        <v>61</v>
      </c>
      <c r="D362" s="60">
        <v>0</v>
      </c>
      <c r="E362" s="59">
        <v>0</v>
      </c>
      <c r="F362" s="59">
        <v>0</v>
      </c>
      <c r="G362" s="59">
        <v>0</v>
      </c>
      <c r="H362" s="59" t="s">
        <v>187</v>
      </c>
      <c r="I362" s="59">
        <v>0</v>
      </c>
      <c r="J362" s="59">
        <v>0</v>
      </c>
      <c r="K362" s="59" t="s">
        <v>187</v>
      </c>
    </row>
    <row r="363" spans="1:13" x14ac:dyDescent="0.25">
      <c r="A363" s="61" t="str">
        <f t="shared" si="17"/>
        <v>5.62</v>
      </c>
      <c r="B363" s="61">
        <f t="shared" si="19"/>
        <v>5</v>
      </c>
      <c r="C363" s="61">
        <f t="shared" si="18"/>
        <v>62</v>
      </c>
      <c r="D363" s="60" t="s">
        <v>171</v>
      </c>
      <c r="E363" s="59" t="s">
        <v>158</v>
      </c>
      <c r="F363" s="59">
        <v>0</v>
      </c>
      <c r="G363" s="59">
        <v>0</v>
      </c>
      <c r="H363" s="59">
        <v>214647</v>
      </c>
      <c r="I363" s="59" t="s">
        <v>187</v>
      </c>
      <c r="J363" s="59" t="s">
        <v>187</v>
      </c>
      <c r="K363" s="59">
        <v>0</v>
      </c>
      <c r="L363" s="59">
        <v>0</v>
      </c>
      <c r="M363" s="59">
        <v>0</v>
      </c>
    </row>
    <row r="364" spans="1:13" x14ac:dyDescent="0.25">
      <c r="A364" s="61" t="str">
        <f t="shared" si="17"/>
        <v>5.63</v>
      </c>
      <c r="B364" s="61">
        <f t="shared" si="19"/>
        <v>5</v>
      </c>
      <c r="C364" s="61">
        <f t="shared" si="18"/>
        <v>63</v>
      </c>
      <c r="D364" s="60" t="s">
        <v>172</v>
      </c>
      <c r="E364" s="59" t="s">
        <v>158</v>
      </c>
      <c r="F364" s="59">
        <v>0</v>
      </c>
      <c r="G364" s="59">
        <v>0</v>
      </c>
      <c r="H364" s="59" t="s">
        <v>187</v>
      </c>
      <c r="I364" s="59">
        <v>214647</v>
      </c>
      <c r="J364" s="59" t="s">
        <v>187</v>
      </c>
      <c r="K364" s="59">
        <v>0</v>
      </c>
      <c r="L364" s="59">
        <v>0</v>
      </c>
      <c r="M364" s="59">
        <v>0</v>
      </c>
    </row>
    <row r="365" spans="1:13" x14ac:dyDescent="0.25">
      <c r="A365" s="61" t="str">
        <f t="shared" si="17"/>
        <v>5.64</v>
      </c>
      <c r="B365" s="61">
        <f t="shared" si="19"/>
        <v>5</v>
      </c>
      <c r="C365" s="61">
        <f t="shared" si="18"/>
        <v>64</v>
      </c>
      <c r="D365" s="60" t="s">
        <v>173</v>
      </c>
      <c r="E365" s="59">
        <v>0</v>
      </c>
      <c r="F365" s="59" t="s">
        <v>187</v>
      </c>
      <c r="G365" s="59" t="s">
        <v>187</v>
      </c>
      <c r="H365" s="59" t="s">
        <v>187</v>
      </c>
      <c r="I365" s="59">
        <v>0</v>
      </c>
      <c r="J365" s="59">
        <v>0</v>
      </c>
      <c r="K365" s="59">
        <v>0</v>
      </c>
      <c r="L365" s="59" t="s">
        <v>187</v>
      </c>
    </row>
    <row r="366" spans="1:13" x14ac:dyDescent="0.25">
      <c r="A366" s="61" t="str">
        <f t="shared" si="17"/>
        <v>5.65</v>
      </c>
      <c r="B366" s="61">
        <f t="shared" si="19"/>
        <v>5</v>
      </c>
      <c r="C366" s="61">
        <f t="shared" si="18"/>
        <v>65</v>
      </c>
      <c r="D366" s="60" t="s">
        <v>211</v>
      </c>
      <c r="E366" s="59" t="s">
        <v>241</v>
      </c>
      <c r="F366" s="59" t="s">
        <v>163</v>
      </c>
    </row>
    <row r="367" spans="1:13" x14ac:dyDescent="0.25">
      <c r="A367" s="61" t="str">
        <f t="shared" si="17"/>
        <v>5.66</v>
      </c>
      <c r="B367" s="61">
        <f t="shared" si="19"/>
        <v>5</v>
      </c>
      <c r="C367" s="61">
        <f t="shared" si="18"/>
        <v>66</v>
      </c>
      <c r="D367" s="60" t="s">
        <v>170</v>
      </c>
    </row>
    <row r="368" spans="1:13" x14ac:dyDescent="0.25">
      <c r="A368" s="61" t="str">
        <f t="shared" si="17"/>
        <v>5.67</v>
      </c>
      <c r="B368" s="61">
        <f t="shared" si="19"/>
        <v>5</v>
      </c>
      <c r="C368" s="61">
        <f t="shared" si="18"/>
        <v>67</v>
      </c>
      <c r="D368" s="60" t="s">
        <v>158</v>
      </c>
    </row>
    <row r="369" spans="1:13" x14ac:dyDescent="0.25">
      <c r="A369" s="61" t="str">
        <f t="shared" si="17"/>
        <v>5.68</v>
      </c>
      <c r="B369" s="61">
        <f t="shared" si="19"/>
        <v>5</v>
      </c>
      <c r="C369" s="61">
        <f t="shared" si="18"/>
        <v>68</v>
      </c>
      <c r="D369" s="60">
        <v>0</v>
      </c>
      <c r="E369" s="59" t="s">
        <v>187</v>
      </c>
      <c r="F369" s="59" t="s">
        <v>187</v>
      </c>
      <c r="G369" s="59" t="s">
        <v>187</v>
      </c>
      <c r="H369" s="59" t="s">
        <v>187</v>
      </c>
      <c r="I369" s="59">
        <v>0</v>
      </c>
      <c r="J369" s="59" t="s">
        <v>187</v>
      </c>
      <c r="K369" s="59" t="s">
        <v>187</v>
      </c>
    </row>
    <row r="370" spans="1:13" x14ac:dyDescent="0.25">
      <c r="A370" s="61" t="str">
        <f t="shared" si="17"/>
        <v>5.69</v>
      </c>
      <c r="B370" s="61">
        <f t="shared" si="19"/>
        <v>5</v>
      </c>
      <c r="C370" s="61">
        <f t="shared" si="18"/>
        <v>69</v>
      </c>
      <c r="D370" s="60" t="s">
        <v>171</v>
      </c>
      <c r="E370" s="59" t="s">
        <v>158</v>
      </c>
      <c r="F370" s="59">
        <v>0</v>
      </c>
      <c r="G370" s="59" t="s">
        <v>187</v>
      </c>
      <c r="H370" s="59" t="s">
        <v>187</v>
      </c>
      <c r="I370" s="59" t="s">
        <v>187</v>
      </c>
      <c r="J370" s="59" t="s">
        <v>187</v>
      </c>
      <c r="K370" s="59">
        <v>0</v>
      </c>
      <c r="L370" s="59" t="s">
        <v>187</v>
      </c>
      <c r="M370" s="59" t="s">
        <v>187</v>
      </c>
    </row>
    <row r="371" spans="1:13" x14ac:dyDescent="0.25">
      <c r="A371" s="61" t="str">
        <f t="shared" si="17"/>
        <v>5.70</v>
      </c>
      <c r="B371" s="61">
        <f t="shared" si="19"/>
        <v>5</v>
      </c>
      <c r="C371" s="61">
        <f t="shared" si="18"/>
        <v>70</v>
      </c>
      <c r="D371" s="60" t="s">
        <v>172</v>
      </c>
      <c r="E371" s="59" t="s">
        <v>158</v>
      </c>
      <c r="F371" s="59">
        <v>0</v>
      </c>
      <c r="G371" s="59" t="s">
        <v>187</v>
      </c>
      <c r="H371" s="59" t="s">
        <v>187</v>
      </c>
      <c r="I371" s="59" t="s">
        <v>187</v>
      </c>
      <c r="J371" s="59" t="s">
        <v>187</v>
      </c>
      <c r="K371" s="59">
        <v>0</v>
      </c>
      <c r="L371" s="59" t="s">
        <v>187</v>
      </c>
      <c r="M371" s="59" t="s">
        <v>187</v>
      </c>
    </row>
    <row r="372" spans="1:13" x14ac:dyDescent="0.25">
      <c r="A372" s="61" t="str">
        <f t="shared" si="17"/>
        <v>5.71</v>
      </c>
      <c r="B372" s="61">
        <f t="shared" si="19"/>
        <v>5</v>
      </c>
      <c r="C372" s="61">
        <f t="shared" si="18"/>
        <v>71</v>
      </c>
      <c r="D372" s="60" t="s">
        <v>173</v>
      </c>
      <c r="E372" s="59">
        <v>0</v>
      </c>
      <c r="F372" s="59" t="s">
        <v>187</v>
      </c>
      <c r="G372" s="59" t="s">
        <v>187</v>
      </c>
      <c r="H372" s="59" t="s">
        <v>187</v>
      </c>
      <c r="I372" s="59" t="s">
        <v>187</v>
      </c>
      <c r="J372" s="59">
        <v>0</v>
      </c>
      <c r="K372" s="59" t="s">
        <v>187</v>
      </c>
      <c r="L372" s="59" t="s">
        <v>187</v>
      </c>
    </row>
    <row r="373" spans="1:13" x14ac:dyDescent="0.25">
      <c r="A373" s="61" t="str">
        <f t="shared" si="17"/>
        <v>5.72</v>
      </c>
      <c r="B373" s="61">
        <f t="shared" si="19"/>
        <v>5</v>
      </c>
      <c r="C373" s="61">
        <f t="shared" si="18"/>
        <v>72</v>
      </c>
      <c r="D373" s="60" t="s">
        <v>242</v>
      </c>
      <c r="E373" s="59" t="s">
        <v>243</v>
      </c>
      <c r="F373" s="59" t="s">
        <v>244</v>
      </c>
    </row>
    <row r="374" spans="1:13" x14ac:dyDescent="0.25">
      <c r="A374" s="61" t="str">
        <f t="shared" si="17"/>
        <v>5.73</v>
      </c>
      <c r="B374" s="61">
        <f t="shared" si="19"/>
        <v>5</v>
      </c>
      <c r="C374" s="61">
        <f t="shared" si="18"/>
        <v>73</v>
      </c>
      <c r="D374" s="60" t="s">
        <v>208</v>
      </c>
      <c r="E374" s="59" t="s">
        <v>170</v>
      </c>
      <c r="F374" s="59" t="s">
        <v>158</v>
      </c>
      <c r="G374" s="59" t="s">
        <v>171</v>
      </c>
      <c r="H374" s="59" t="s">
        <v>158</v>
      </c>
      <c r="I374" s="59" t="s">
        <v>172</v>
      </c>
      <c r="J374" s="59" t="s">
        <v>158</v>
      </c>
    </row>
    <row r="375" spans="1:13" x14ac:dyDescent="0.25">
      <c r="A375" s="61" t="str">
        <f t="shared" si="17"/>
        <v>5.74</v>
      </c>
      <c r="B375" s="61">
        <f t="shared" si="19"/>
        <v>5</v>
      </c>
      <c r="C375" s="61">
        <f t="shared" si="18"/>
        <v>74</v>
      </c>
      <c r="D375" s="60" t="s">
        <v>245</v>
      </c>
      <c r="E375" s="59">
        <v>0</v>
      </c>
      <c r="F375" s="59">
        <v>0</v>
      </c>
      <c r="G375" s="59">
        <v>0</v>
      </c>
    </row>
    <row r="376" spans="1:13" x14ac:dyDescent="0.25">
      <c r="A376" s="61" t="str">
        <f t="shared" si="17"/>
        <v>5.75</v>
      </c>
      <c r="B376" s="61">
        <f t="shared" si="19"/>
        <v>5</v>
      </c>
      <c r="C376" s="61">
        <f t="shared" si="18"/>
        <v>75</v>
      </c>
      <c r="D376" s="60" t="s">
        <v>246</v>
      </c>
      <c r="E376" s="59">
        <v>0</v>
      </c>
      <c r="F376" s="59">
        <v>0</v>
      </c>
      <c r="G376" s="59">
        <v>0</v>
      </c>
      <c r="H376" s="59" t="s">
        <v>205</v>
      </c>
    </row>
    <row r="377" spans="1:13" x14ac:dyDescent="0.25">
      <c r="A377" s="61" t="str">
        <f t="shared" si="17"/>
        <v>6.1</v>
      </c>
      <c r="B377" s="61">
        <f t="shared" si="19"/>
        <v>6</v>
      </c>
      <c r="C377" s="61">
        <f t="shared" si="18"/>
        <v>1</v>
      </c>
      <c r="D377" s="77" t="s">
        <v>146</v>
      </c>
      <c r="E377" s="59" t="s">
        <v>147</v>
      </c>
    </row>
    <row r="378" spans="1:13" x14ac:dyDescent="0.25">
      <c r="A378" s="61" t="str">
        <f t="shared" si="17"/>
        <v>6.2</v>
      </c>
      <c r="B378" s="61">
        <f t="shared" si="19"/>
        <v>6</v>
      </c>
      <c r="C378" s="61">
        <f t="shared" si="18"/>
        <v>2</v>
      </c>
      <c r="D378" s="60" t="s">
        <v>148</v>
      </c>
      <c r="E378" s="59" t="s">
        <v>149</v>
      </c>
      <c r="F378" s="59" t="s">
        <v>150</v>
      </c>
    </row>
    <row r="379" spans="1:13" x14ac:dyDescent="0.25">
      <c r="A379" s="61" t="str">
        <f t="shared" si="17"/>
        <v>6.3</v>
      </c>
      <c r="B379" s="61">
        <f t="shared" si="19"/>
        <v>6</v>
      </c>
      <c r="C379" s="61">
        <f t="shared" si="18"/>
        <v>3</v>
      </c>
      <c r="D379" s="60" t="s">
        <v>36</v>
      </c>
      <c r="E379" s="59" t="s">
        <v>37</v>
      </c>
    </row>
    <row r="380" spans="1:13" x14ac:dyDescent="0.25">
      <c r="A380" s="61" t="str">
        <f t="shared" si="17"/>
        <v>6.4</v>
      </c>
      <c r="B380" s="61">
        <f t="shared" si="19"/>
        <v>6</v>
      </c>
      <c r="C380" s="61">
        <f t="shared" si="18"/>
        <v>4</v>
      </c>
      <c r="D380" s="60" t="s">
        <v>10</v>
      </c>
      <c r="E380" s="78" t="s">
        <v>151</v>
      </c>
    </row>
    <row r="381" spans="1:13" x14ac:dyDescent="0.25">
      <c r="A381" s="61" t="str">
        <f t="shared" si="17"/>
        <v>6.5</v>
      </c>
      <c r="B381" s="61">
        <f t="shared" si="19"/>
        <v>6</v>
      </c>
      <c r="C381" s="61">
        <f t="shared" si="18"/>
        <v>5</v>
      </c>
      <c r="D381" s="60">
        <v>1</v>
      </c>
      <c r="E381" s="59" t="s">
        <v>11</v>
      </c>
      <c r="F381" s="57" t="s">
        <v>319</v>
      </c>
    </row>
    <row r="382" spans="1:13" x14ac:dyDescent="0.25">
      <c r="A382" s="61" t="str">
        <f t="shared" si="17"/>
        <v>6.6</v>
      </c>
      <c r="B382" s="61">
        <f t="shared" si="19"/>
        <v>6</v>
      </c>
      <c r="C382" s="61">
        <f t="shared" si="18"/>
        <v>6</v>
      </c>
      <c r="D382" s="60">
        <v>2</v>
      </c>
      <c r="E382" s="59" t="s">
        <v>152</v>
      </c>
      <c r="F382" s="59" t="s">
        <v>153</v>
      </c>
      <c r="G382" s="59" t="s">
        <v>154</v>
      </c>
      <c r="H382" s="59" t="s">
        <v>155</v>
      </c>
      <c r="I382" s="59" t="s">
        <v>156</v>
      </c>
      <c r="J382" s="59" t="s">
        <v>157</v>
      </c>
      <c r="K382" s="78" t="s">
        <v>320</v>
      </c>
      <c r="L382" s="78" t="s">
        <v>321</v>
      </c>
    </row>
    <row r="383" spans="1:13" x14ac:dyDescent="0.25">
      <c r="A383" s="61" t="str">
        <f t="shared" si="17"/>
        <v>6.7</v>
      </c>
      <c r="B383" s="61">
        <f t="shared" si="19"/>
        <v>6</v>
      </c>
      <c r="C383" s="61">
        <f t="shared" si="18"/>
        <v>7</v>
      </c>
      <c r="D383" s="60">
        <v>3.1</v>
      </c>
      <c r="E383" s="59" t="s">
        <v>158</v>
      </c>
      <c r="F383" s="59" t="s">
        <v>159</v>
      </c>
      <c r="G383" s="59" t="s">
        <v>160</v>
      </c>
      <c r="H383" s="59" t="s">
        <v>161</v>
      </c>
      <c r="I383" s="59" t="s">
        <v>162</v>
      </c>
      <c r="J383" s="59" t="s">
        <v>163</v>
      </c>
      <c r="K383" s="59" t="s">
        <v>164</v>
      </c>
      <c r="L383" s="59" t="s">
        <v>165</v>
      </c>
    </row>
    <row r="384" spans="1:13" x14ac:dyDescent="0.25">
      <c r="A384" s="61" t="str">
        <f t="shared" si="17"/>
        <v>6.8</v>
      </c>
      <c r="B384" s="61">
        <f t="shared" si="19"/>
        <v>6</v>
      </c>
      <c r="C384" s="61">
        <f t="shared" si="18"/>
        <v>8</v>
      </c>
      <c r="D384" s="60" t="s">
        <v>166</v>
      </c>
      <c r="E384" s="59" t="s">
        <v>154</v>
      </c>
      <c r="F384" s="59" t="s">
        <v>167</v>
      </c>
      <c r="G384" s="59" t="s">
        <v>5</v>
      </c>
      <c r="H384" s="59" t="s">
        <v>168</v>
      </c>
    </row>
    <row r="385" spans="1:15" x14ac:dyDescent="0.25">
      <c r="A385" s="61" t="str">
        <f t="shared" si="17"/>
        <v>6.9</v>
      </c>
      <c r="B385" s="61">
        <f t="shared" si="19"/>
        <v>6</v>
      </c>
      <c r="C385" s="61">
        <f t="shared" si="18"/>
        <v>9</v>
      </c>
      <c r="D385" s="60" t="s">
        <v>169</v>
      </c>
    </row>
    <row r="386" spans="1:15" x14ac:dyDescent="0.25">
      <c r="A386" s="61" t="str">
        <f t="shared" si="17"/>
        <v>6.10</v>
      </c>
      <c r="B386" s="61">
        <f t="shared" si="19"/>
        <v>6</v>
      </c>
      <c r="C386" s="61">
        <f t="shared" si="18"/>
        <v>10</v>
      </c>
      <c r="D386" s="60" t="s">
        <v>170</v>
      </c>
    </row>
    <row r="387" spans="1:15" x14ac:dyDescent="0.25">
      <c r="A387" s="61" t="str">
        <f t="shared" si="17"/>
        <v>6.11</v>
      </c>
      <c r="B387" s="61">
        <f t="shared" si="19"/>
        <v>6</v>
      </c>
      <c r="C387" s="61">
        <f t="shared" si="18"/>
        <v>11</v>
      </c>
      <c r="D387" s="60" t="s">
        <v>158</v>
      </c>
    </row>
    <row r="388" spans="1:15" x14ac:dyDescent="0.25">
      <c r="A388" s="61" t="str">
        <f t="shared" ref="A388:A451" si="20">B388&amp;"."&amp;C388</f>
        <v>6.12</v>
      </c>
      <c r="B388" s="61">
        <f t="shared" si="19"/>
        <v>6</v>
      </c>
      <c r="C388" s="61">
        <f t="shared" si="18"/>
        <v>12</v>
      </c>
      <c r="D388" s="60" t="s">
        <v>171</v>
      </c>
    </row>
    <row r="389" spans="1:15" x14ac:dyDescent="0.25">
      <c r="A389" s="61" t="str">
        <f t="shared" si="20"/>
        <v>6.13</v>
      </c>
      <c r="B389" s="61">
        <f t="shared" si="19"/>
        <v>6</v>
      </c>
      <c r="C389" s="61">
        <f t="shared" si="18"/>
        <v>13</v>
      </c>
      <c r="D389" s="60" t="s">
        <v>158</v>
      </c>
    </row>
    <row r="390" spans="1:15" x14ac:dyDescent="0.25">
      <c r="A390" s="61" t="str">
        <f t="shared" si="20"/>
        <v>6.14</v>
      </c>
      <c r="B390" s="61">
        <f t="shared" si="19"/>
        <v>6</v>
      </c>
      <c r="C390" s="61">
        <f t="shared" ref="C390:C453" si="21">IF(B390=B389,C389+1,1)</f>
        <v>14</v>
      </c>
      <c r="D390" s="60" t="s">
        <v>172</v>
      </c>
    </row>
    <row r="391" spans="1:15" x14ac:dyDescent="0.25">
      <c r="A391" s="61" t="str">
        <f t="shared" si="20"/>
        <v>6.15</v>
      </c>
      <c r="B391" s="61">
        <f t="shared" si="19"/>
        <v>6</v>
      </c>
      <c r="C391" s="61">
        <f t="shared" si="21"/>
        <v>15</v>
      </c>
      <c r="D391" s="60" t="s">
        <v>158</v>
      </c>
    </row>
    <row r="392" spans="1:15" x14ac:dyDescent="0.25">
      <c r="A392" s="61" t="str">
        <f t="shared" si="20"/>
        <v>6.16</v>
      </c>
      <c r="B392" s="61">
        <f t="shared" si="19"/>
        <v>6</v>
      </c>
      <c r="C392" s="61">
        <f t="shared" si="21"/>
        <v>16</v>
      </c>
      <c r="D392" s="60" t="s">
        <v>173</v>
      </c>
    </row>
    <row r="393" spans="1:15" x14ac:dyDescent="0.25">
      <c r="A393" s="61" t="str">
        <f t="shared" si="20"/>
        <v>6.17</v>
      </c>
      <c r="B393" s="61">
        <f t="shared" si="19"/>
        <v>6</v>
      </c>
      <c r="C393" s="61">
        <f t="shared" si="21"/>
        <v>17</v>
      </c>
      <c r="D393" s="60" t="s">
        <v>174</v>
      </c>
      <c r="E393" s="59" t="s">
        <v>175</v>
      </c>
      <c r="F393" s="59" t="s">
        <v>176</v>
      </c>
      <c r="G393" s="59" t="s">
        <v>165</v>
      </c>
      <c r="H393" s="59" t="s">
        <v>177</v>
      </c>
      <c r="I393" s="59" t="s">
        <v>178</v>
      </c>
      <c r="J393" s="59" t="s">
        <v>179</v>
      </c>
      <c r="K393" s="59" t="s">
        <v>180</v>
      </c>
      <c r="L393" s="59" t="s">
        <v>181</v>
      </c>
      <c r="M393" s="59" t="s">
        <v>182</v>
      </c>
      <c r="N393" s="59" t="s">
        <v>161</v>
      </c>
    </row>
    <row r="394" spans="1:15" x14ac:dyDescent="0.25">
      <c r="A394" s="61" t="str">
        <f t="shared" si="20"/>
        <v>6.18</v>
      </c>
      <c r="B394" s="61">
        <f t="shared" si="19"/>
        <v>6</v>
      </c>
      <c r="C394" s="61">
        <f t="shared" si="21"/>
        <v>18</v>
      </c>
      <c r="D394" s="60" t="s">
        <v>183</v>
      </c>
    </row>
    <row r="395" spans="1:15" x14ac:dyDescent="0.25">
      <c r="A395" s="61" t="str">
        <f t="shared" si="20"/>
        <v>6.19</v>
      </c>
      <c r="B395" s="61">
        <f t="shared" si="19"/>
        <v>6</v>
      </c>
      <c r="C395" s="61">
        <f t="shared" si="21"/>
        <v>19</v>
      </c>
      <c r="D395" s="60">
        <v>2711403</v>
      </c>
      <c r="E395" s="59">
        <v>0</v>
      </c>
      <c r="F395" s="59">
        <v>214647</v>
      </c>
      <c r="G395" s="59">
        <v>214647</v>
      </c>
      <c r="H395" s="59">
        <v>0</v>
      </c>
    </row>
    <row r="396" spans="1:15" x14ac:dyDescent="0.25">
      <c r="A396" s="61" t="str">
        <f t="shared" si="20"/>
        <v>6.20</v>
      </c>
      <c r="B396" s="61">
        <f t="shared" si="19"/>
        <v>6</v>
      </c>
      <c r="C396" s="61">
        <f t="shared" si="21"/>
        <v>20</v>
      </c>
      <c r="D396" s="60" t="s">
        <v>184</v>
      </c>
      <c r="E396" s="59" t="s">
        <v>175</v>
      </c>
      <c r="F396" s="59" t="s">
        <v>176</v>
      </c>
      <c r="G396" s="59" t="s">
        <v>165</v>
      </c>
      <c r="H396" s="59" t="s">
        <v>185</v>
      </c>
      <c r="I396" s="59" t="s">
        <v>186</v>
      </c>
      <c r="J396" s="59">
        <v>0</v>
      </c>
      <c r="K396" s="59">
        <v>0</v>
      </c>
      <c r="L396" s="59" t="s">
        <v>187</v>
      </c>
      <c r="M396" s="59" t="s">
        <v>187</v>
      </c>
      <c r="N396" s="59">
        <v>0</v>
      </c>
    </row>
    <row r="397" spans="1:15" x14ac:dyDescent="0.25">
      <c r="A397" s="61" t="str">
        <f t="shared" si="20"/>
        <v>6.21</v>
      </c>
      <c r="B397" s="61">
        <f t="shared" si="19"/>
        <v>6</v>
      </c>
      <c r="C397" s="61">
        <f t="shared" si="21"/>
        <v>21</v>
      </c>
      <c r="D397" s="60" t="s">
        <v>188</v>
      </c>
      <c r="E397" s="59" t="s">
        <v>189</v>
      </c>
      <c r="F397" s="59" t="s">
        <v>160</v>
      </c>
      <c r="G397" s="59" t="s">
        <v>165</v>
      </c>
      <c r="H397" s="59" t="s">
        <v>190</v>
      </c>
      <c r="I397" s="59" t="s">
        <v>180</v>
      </c>
      <c r="J397" s="59" t="s">
        <v>183</v>
      </c>
      <c r="K397" s="59">
        <v>0</v>
      </c>
      <c r="L397" s="59" t="s">
        <v>187</v>
      </c>
      <c r="M397" s="59" t="s">
        <v>187</v>
      </c>
      <c r="N397" s="59" t="s">
        <v>187</v>
      </c>
      <c r="O397" s="59" t="s">
        <v>187</v>
      </c>
    </row>
    <row r="398" spans="1:15" x14ac:dyDescent="0.25">
      <c r="A398" s="61" t="str">
        <f t="shared" si="20"/>
        <v>6.22</v>
      </c>
      <c r="B398" s="61">
        <f t="shared" si="19"/>
        <v>6</v>
      </c>
      <c r="C398" s="61">
        <f t="shared" si="21"/>
        <v>22</v>
      </c>
      <c r="D398" s="60" t="s">
        <v>191</v>
      </c>
      <c r="E398" s="59" t="s">
        <v>192</v>
      </c>
      <c r="F398" s="59" t="s">
        <v>165</v>
      </c>
      <c r="G398" s="59" t="s">
        <v>193</v>
      </c>
      <c r="H398" s="59" t="s">
        <v>194</v>
      </c>
      <c r="I398" s="59" t="s">
        <v>162</v>
      </c>
      <c r="J398" s="59" t="s">
        <v>195</v>
      </c>
      <c r="K398" s="59">
        <v>0</v>
      </c>
      <c r="L398" s="59">
        <v>0</v>
      </c>
      <c r="M398" s="59">
        <v>0</v>
      </c>
      <c r="N398" s="59">
        <v>0</v>
      </c>
      <c r="O398" s="59">
        <v>0</v>
      </c>
    </row>
    <row r="399" spans="1:15" x14ac:dyDescent="0.25">
      <c r="A399" s="61" t="str">
        <f t="shared" si="20"/>
        <v>6.23</v>
      </c>
      <c r="B399" s="61">
        <f t="shared" si="19"/>
        <v>6</v>
      </c>
      <c r="C399" s="61">
        <f t="shared" si="21"/>
        <v>23</v>
      </c>
      <c r="D399" s="60" t="s">
        <v>196</v>
      </c>
      <c r="E399" s="59" t="s">
        <v>197</v>
      </c>
      <c r="F399" s="59" t="s">
        <v>160</v>
      </c>
      <c r="G399" s="59" t="s">
        <v>165</v>
      </c>
      <c r="H399" s="59">
        <v>0</v>
      </c>
      <c r="I399" s="59" t="s">
        <v>187</v>
      </c>
      <c r="J399" s="59" t="s">
        <v>187</v>
      </c>
      <c r="K399" s="59" t="s">
        <v>187</v>
      </c>
      <c r="L399" s="59" t="s">
        <v>187</v>
      </c>
    </row>
    <row r="400" spans="1:15" x14ac:dyDescent="0.25">
      <c r="A400" s="61" t="str">
        <f t="shared" si="20"/>
        <v>6.24</v>
      </c>
      <c r="B400" s="61">
        <f t="shared" si="19"/>
        <v>6</v>
      </c>
      <c r="C400" s="61">
        <f t="shared" si="21"/>
        <v>24</v>
      </c>
      <c r="D400" s="60">
        <v>3.2</v>
      </c>
      <c r="E400" s="59" t="s">
        <v>198</v>
      </c>
      <c r="F400" s="59" t="s">
        <v>165</v>
      </c>
    </row>
    <row r="401" spans="1:16" x14ac:dyDescent="0.25">
      <c r="A401" s="61" t="str">
        <f t="shared" si="20"/>
        <v>6.25</v>
      </c>
      <c r="B401" s="61">
        <f t="shared" ref="B401:B462" si="22">IF(E401="GSTR-3B",B400+1,B400)</f>
        <v>6</v>
      </c>
      <c r="C401" s="61">
        <f t="shared" si="21"/>
        <v>25</v>
      </c>
      <c r="D401" s="60" t="s">
        <v>166</v>
      </c>
      <c r="E401" s="59" t="s">
        <v>154</v>
      </c>
      <c r="F401" s="59" t="s">
        <v>167</v>
      </c>
      <c r="G401" s="59" t="s">
        <v>5</v>
      </c>
      <c r="H401" s="59" t="s">
        <v>168</v>
      </c>
      <c r="I401" s="59" t="s">
        <v>169</v>
      </c>
      <c r="J401" s="59" t="s">
        <v>170</v>
      </c>
      <c r="K401" s="59" t="s">
        <v>158</v>
      </c>
    </row>
    <row r="402" spans="1:16" x14ac:dyDescent="0.25">
      <c r="A402" s="61" t="str">
        <f t="shared" si="20"/>
        <v>6.26</v>
      </c>
      <c r="B402" s="61">
        <f t="shared" si="22"/>
        <v>6</v>
      </c>
      <c r="C402" s="61">
        <f t="shared" si="21"/>
        <v>26</v>
      </c>
      <c r="D402" s="60" t="s">
        <v>167</v>
      </c>
      <c r="E402" s="59" t="s">
        <v>199</v>
      </c>
      <c r="F402" s="59" t="s">
        <v>194</v>
      </c>
      <c r="G402" s="59" t="s">
        <v>200</v>
      </c>
      <c r="H402" s="59" t="s">
        <v>201</v>
      </c>
      <c r="I402" s="59">
        <v>0</v>
      </c>
      <c r="J402" s="59">
        <v>0</v>
      </c>
    </row>
    <row r="403" spans="1:16" x14ac:dyDescent="0.25">
      <c r="A403" s="61" t="str">
        <f t="shared" si="20"/>
        <v>6.27</v>
      </c>
      <c r="B403" s="61">
        <f t="shared" si="22"/>
        <v>6</v>
      </c>
      <c r="C403" s="61">
        <f t="shared" si="21"/>
        <v>27</v>
      </c>
      <c r="D403" s="60" t="s">
        <v>167</v>
      </c>
      <c r="E403" s="59" t="s">
        <v>199</v>
      </c>
      <c r="F403" s="59" t="s">
        <v>194</v>
      </c>
      <c r="G403" s="59" t="s">
        <v>202</v>
      </c>
      <c r="H403" s="59" t="s">
        <v>168</v>
      </c>
      <c r="I403" s="59" t="s">
        <v>201</v>
      </c>
      <c r="J403" s="59">
        <v>0</v>
      </c>
      <c r="K403" s="59">
        <v>0</v>
      </c>
    </row>
    <row r="404" spans="1:16" x14ac:dyDescent="0.25">
      <c r="A404" s="61" t="str">
        <f t="shared" si="20"/>
        <v>6.28</v>
      </c>
      <c r="B404" s="61">
        <f t="shared" si="22"/>
        <v>6</v>
      </c>
      <c r="C404" s="61">
        <f t="shared" si="21"/>
        <v>28</v>
      </c>
      <c r="D404" s="60" t="s">
        <v>167</v>
      </c>
      <c r="E404" s="59" t="s">
        <v>199</v>
      </c>
      <c r="F404" s="59" t="s">
        <v>194</v>
      </c>
      <c r="G404" s="59" t="s">
        <v>203</v>
      </c>
      <c r="H404" s="59" t="s">
        <v>204</v>
      </c>
      <c r="I404" s="59">
        <v>0</v>
      </c>
      <c r="J404" s="59">
        <v>0</v>
      </c>
      <c r="K404" s="59" t="s">
        <v>205</v>
      </c>
    </row>
    <row r="405" spans="1:16" x14ac:dyDescent="0.25">
      <c r="A405" s="61" t="str">
        <f t="shared" si="20"/>
        <v>6.29</v>
      </c>
      <c r="B405" s="61">
        <f t="shared" si="22"/>
        <v>6</v>
      </c>
      <c r="C405" s="61">
        <f t="shared" si="21"/>
        <v>29</v>
      </c>
      <c r="D405" s="60">
        <v>4</v>
      </c>
      <c r="E405" s="59" t="s">
        <v>206</v>
      </c>
      <c r="F405" s="59" t="s">
        <v>207</v>
      </c>
    </row>
    <row r="406" spans="1:16" x14ac:dyDescent="0.25">
      <c r="A406" s="61" t="str">
        <f t="shared" si="20"/>
        <v>6.30</v>
      </c>
      <c r="B406" s="61">
        <f t="shared" si="22"/>
        <v>6</v>
      </c>
      <c r="C406" s="61">
        <f t="shared" si="21"/>
        <v>30</v>
      </c>
      <c r="D406" s="60" t="s">
        <v>208</v>
      </c>
      <c r="E406" s="59" t="s">
        <v>170</v>
      </c>
      <c r="F406" s="59" t="s">
        <v>158</v>
      </c>
      <c r="G406" s="59" t="s">
        <v>171</v>
      </c>
      <c r="H406" s="59" t="s">
        <v>158</v>
      </c>
      <c r="I406" s="59" t="s">
        <v>172</v>
      </c>
      <c r="J406" s="59" t="s">
        <v>158</v>
      </c>
      <c r="K406" s="59" t="s">
        <v>173</v>
      </c>
    </row>
    <row r="407" spans="1:16" x14ac:dyDescent="0.25">
      <c r="A407" s="61" t="str">
        <f t="shared" si="20"/>
        <v>6.31</v>
      </c>
      <c r="B407" s="61">
        <f t="shared" si="22"/>
        <v>6</v>
      </c>
      <c r="C407" s="61">
        <f t="shared" si="21"/>
        <v>31</v>
      </c>
      <c r="D407" s="60" t="s">
        <v>209</v>
      </c>
      <c r="E407" s="59" t="s">
        <v>207</v>
      </c>
      <c r="F407" s="59" t="s">
        <v>210</v>
      </c>
      <c r="G407" s="59">
        <v>178</v>
      </c>
      <c r="H407" s="59">
        <v>299645</v>
      </c>
      <c r="I407" s="59">
        <v>299645</v>
      </c>
      <c r="J407" s="59">
        <v>0</v>
      </c>
    </row>
    <row r="408" spans="1:16" x14ac:dyDescent="0.25">
      <c r="A408" s="61" t="str">
        <f t="shared" si="20"/>
        <v>6.32</v>
      </c>
      <c r="B408" s="61">
        <f t="shared" si="22"/>
        <v>6</v>
      </c>
      <c r="C408" s="61">
        <f t="shared" si="21"/>
        <v>32</v>
      </c>
      <c r="D408" s="60" t="s">
        <v>211</v>
      </c>
      <c r="E408" s="59" t="s">
        <v>207</v>
      </c>
      <c r="F408" s="59" t="s">
        <v>212</v>
      </c>
      <c r="G408" s="59">
        <v>0</v>
      </c>
      <c r="H408" s="59">
        <v>0</v>
      </c>
      <c r="I408" s="59">
        <v>0</v>
      </c>
      <c r="J408" s="59">
        <v>0</v>
      </c>
    </row>
    <row r="409" spans="1:16" x14ac:dyDescent="0.25">
      <c r="A409" s="61" t="str">
        <f t="shared" si="20"/>
        <v>6.33</v>
      </c>
      <c r="B409" s="61">
        <f t="shared" si="22"/>
        <v>6</v>
      </c>
      <c r="C409" s="61">
        <f t="shared" si="21"/>
        <v>33</v>
      </c>
      <c r="D409" s="60" t="s">
        <v>213</v>
      </c>
      <c r="E409" s="59" t="s">
        <v>214</v>
      </c>
      <c r="F409" s="59" t="s">
        <v>207</v>
      </c>
      <c r="G409" s="59" t="s">
        <v>210</v>
      </c>
      <c r="H409" s="59" t="s">
        <v>209</v>
      </c>
      <c r="I409" s="59" t="s">
        <v>215</v>
      </c>
      <c r="J409" s="59" t="s">
        <v>211</v>
      </c>
      <c r="K409" s="59">
        <v>178</v>
      </c>
      <c r="L409" s="59">
        <v>299645</v>
      </c>
      <c r="M409" s="59">
        <v>299645</v>
      </c>
      <c r="N409" s="59">
        <v>0</v>
      </c>
    </row>
    <row r="410" spans="1:16" x14ac:dyDescent="0.25">
      <c r="A410" s="61" t="str">
        <f t="shared" si="20"/>
        <v>6.34</v>
      </c>
      <c r="B410" s="61">
        <f t="shared" si="22"/>
        <v>6</v>
      </c>
      <c r="C410" s="61">
        <f t="shared" si="21"/>
        <v>34</v>
      </c>
      <c r="D410" s="60" t="s">
        <v>216</v>
      </c>
      <c r="E410" s="59" t="s">
        <v>217</v>
      </c>
      <c r="F410" s="59" t="s">
        <v>207</v>
      </c>
      <c r="G410" s="59">
        <v>0</v>
      </c>
      <c r="H410" s="59">
        <v>0</v>
      </c>
      <c r="I410" s="59">
        <v>0</v>
      </c>
      <c r="J410" s="59">
        <v>0</v>
      </c>
    </row>
    <row r="411" spans="1:16" x14ac:dyDescent="0.25">
      <c r="A411" s="61" t="str">
        <f t="shared" si="20"/>
        <v>6.35</v>
      </c>
      <c r="B411" s="61">
        <f t="shared" si="22"/>
        <v>6</v>
      </c>
      <c r="C411" s="61">
        <f t="shared" si="21"/>
        <v>35</v>
      </c>
      <c r="D411" s="60">
        <v>5</v>
      </c>
      <c r="E411" s="59" t="s">
        <v>218</v>
      </c>
      <c r="F411" s="59" t="s">
        <v>181</v>
      </c>
      <c r="G411" s="59" t="s">
        <v>161</v>
      </c>
      <c r="H411" s="59" t="s">
        <v>219</v>
      </c>
      <c r="I411" s="59" t="s">
        <v>220</v>
      </c>
      <c r="J411" s="59" t="s">
        <v>164</v>
      </c>
      <c r="K411" s="59" t="s">
        <v>165</v>
      </c>
    </row>
    <row r="412" spans="1:16" x14ac:dyDescent="0.25">
      <c r="A412" s="61" t="str">
        <f t="shared" si="20"/>
        <v>6.36</v>
      </c>
      <c r="B412" s="61">
        <f t="shared" si="22"/>
        <v>6</v>
      </c>
      <c r="C412" s="61">
        <f t="shared" si="21"/>
        <v>36</v>
      </c>
      <c r="D412" s="60" t="s">
        <v>166</v>
      </c>
      <c r="E412" s="59" t="s">
        <v>154</v>
      </c>
      <c r="F412" s="59" t="s">
        <v>167</v>
      </c>
      <c r="G412" s="59" t="s">
        <v>198</v>
      </c>
      <c r="H412" s="59" t="s">
        <v>165</v>
      </c>
      <c r="I412" s="59" t="s">
        <v>221</v>
      </c>
      <c r="J412" s="59" t="s">
        <v>165</v>
      </c>
    </row>
    <row r="413" spans="1:16" x14ac:dyDescent="0.25">
      <c r="A413" s="61" t="str">
        <f t="shared" si="20"/>
        <v>6.37</v>
      </c>
      <c r="B413" s="61">
        <f t="shared" si="22"/>
        <v>6</v>
      </c>
      <c r="C413" s="61">
        <f t="shared" si="21"/>
        <v>37</v>
      </c>
      <c r="D413" s="60" t="s">
        <v>222</v>
      </c>
      <c r="E413" s="59" t="s">
        <v>223</v>
      </c>
      <c r="F413" s="59" t="s">
        <v>224</v>
      </c>
      <c r="G413" s="59" t="s">
        <v>225</v>
      </c>
      <c r="H413" s="59" t="s">
        <v>226</v>
      </c>
      <c r="I413" s="59" t="s">
        <v>227</v>
      </c>
      <c r="J413" s="59" t="s">
        <v>38</v>
      </c>
      <c r="K413" s="59" t="s">
        <v>161</v>
      </c>
      <c r="L413" s="59" t="s">
        <v>228</v>
      </c>
      <c r="M413" s="59" t="s">
        <v>182</v>
      </c>
      <c r="N413" s="59" t="s">
        <v>229</v>
      </c>
      <c r="O413" s="59">
        <v>0</v>
      </c>
      <c r="P413" s="59">
        <v>0</v>
      </c>
    </row>
    <row r="414" spans="1:16" x14ac:dyDescent="0.25">
      <c r="A414" s="61" t="str">
        <f t="shared" si="20"/>
        <v>6.38</v>
      </c>
      <c r="B414" s="61">
        <f t="shared" si="22"/>
        <v>6</v>
      </c>
      <c r="C414" s="61">
        <f t="shared" si="21"/>
        <v>38</v>
      </c>
      <c r="D414" s="60" t="s">
        <v>197</v>
      </c>
      <c r="E414" s="59" t="s">
        <v>229</v>
      </c>
      <c r="F414" s="59">
        <v>0</v>
      </c>
      <c r="G414" s="59">
        <v>0</v>
      </c>
    </row>
    <row r="415" spans="1:16" x14ac:dyDescent="0.25">
      <c r="A415" s="61" t="str">
        <f t="shared" si="20"/>
        <v>6.39</v>
      </c>
      <c r="B415" s="61">
        <f t="shared" si="22"/>
        <v>6</v>
      </c>
      <c r="C415" s="61">
        <f t="shared" si="21"/>
        <v>39</v>
      </c>
      <c r="D415" s="60">
        <v>5.0999999999999996</v>
      </c>
      <c r="E415" s="59" t="s">
        <v>39</v>
      </c>
      <c r="F415" s="59" t="s">
        <v>161</v>
      </c>
      <c r="G415" s="59" t="s">
        <v>230</v>
      </c>
      <c r="H415" s="59" t="s">
        <v>231</v>
      </c>
    </row>
    <row r="416" spans="1:16" x14ac:dyDescent="0.25">
      <c r="A416" s="61" t="str">
        <f t="shared" si="20"/>
        <v>6.40</v>
      </c>
      <c r="B416" s="61">
        <f t="shared" si="22"/>
        <v>6</v>
      </c>
      <c r="C416" s="61">
        <f t="shared" si="21"/>
        <v>40</v>
      </c>
      <c r="D416" s="60" t="s">
        <v>208</v>
      </c>
      <c r="E416" s="59" t="s">
        <v>170</v>
      </c>
      <c r="F416" s="59" t="s">
        <v>158</v>
      </c>
      <c r="G416" s="59" t="s">
        <v>171</v>
      </c>
      <c r="H416" s="59" t="s">
        <v>158</v>
      </c>
      <c r="I416" s="59" t="s">
        <v>172</v>
      </c>
      <c r="J416" s="59" t="s">
        <v>158</v>
      </c>
      <c r="K416" s="59" t="s">
        <v>173</v>
      </c>
    </row>
    <row r="417" spans="1:10" x14ac:dyDescent="0.25">
      <c r="A417" s="61" t="str">
        <f t="shared" si="20"/>
        <v>6.41</v>
      </c>
      <c r="B417" s="61">
        <f t="shared" si="22"/>
        <v>6</v>
      </c>
      <c r="C417" s="61">
        <f t="shared" si="21"/>
        <v>41</v>
      </c>
      <c r="D417" s="60" t="s">
        <v>39</v>
      </c>
      <c r="E417" s="59">
        <v>0</v>
      </c>
      <c r="F417" s="59">
        <v>0</v>
      </c>
      <c r="G417" s="59">
        <v>0</v>
      </c>
      <c r="H417" s="59">
        <v>0</v>
      </c>
    </row>
    <row r="418" spans="1:10" x14ac:dyDescent="0.25">
      <c r="A418" s="61" t="str">
        <f t="shared" si="20"/>
        <v>6.42</v>
      </c>
      <c r="B418" s="61">
        <f t="shared" si="22"/>
        <v>6</v>
      </c>
      <c r="C418" s="61">
        <f t="shared" si="21"/>
        <v>42</v>
      </c>
      <c r="D418" s="60" t="s">
        <v>230</v>
      </c>
      <c r="E418" s="59" t="s">
        <v>231</v>
      </c>
      <c r="F418" s="59" t="s">
        <v>187</v>
      </c>
      <c r="G418" s="59">
        <v>0</v>
      </c>
      <c r="H418" s="59">
        <v>0</v>
      </c>
      <c r="I418" s="59" t="s">
        <v>187</v>
      </c>
      <c r="J418" s="59" t="s">
        <v>205</v>
      </c>
    </row>
    <row r="419" spans="1:10" x14ac:dyDescent="0.25">
      <c r="A419" s="61" t="str">
        <f t="shared" si="20"/>
        <v>6.43</v>
      </c>
      <c r="B419" s="61">
        <f t="shared" si="22"/>
        <v>6</v>
      </c>
      <c r="C419" s="61">
        <f t="shared" si="21"/>
        <v>43</v>
      </c>
      <c r="D419" s="60">
        <v>6.1</v>
      </c>
      <c r="E419" s="59" t="s">
        <v>232</v>
      </c>
      <c r="F419" s="59" t="s">
        <v>154</v>
      </c>
      <c r="G419" s="59" t="s">
        <v>233</v>
      </c>
    </row>
    <row r="420" spans="1:10" x14ac:dyDescent="0.25">
      <c r="A420" s="61" t="str">
        <f t="shared" si="20"/>
        <v>6.44</v>
      </c>
      <c r="B420" s="61">
        <f t="shared" si="22"/>
        <v>6</v>
      </c>
      <c r="C420" s="61">
        <f t="shared" si="21"/>
        <v>44</v>
      </c>
      <c r="D420" s="60" t="s">
        <v>234</v>
      </c>
      <c r="E420" s="59" t="s">
        <v>5</v>
      </c>
      <c r="F420" s="59" t="s">
        <v>233</v>
      </c>
    </row>
    <row r="421" spans="1:10" x14ac:dyDescent="0.25">
      <c r="A421" s="61" t="str">
        <f t="shared" si="20"/>
        <v>6.45</v>
      </c>
      <c r="B421" s="61">
        <f t="shared" si="22"/>
        <v>6</v>
      </c>
      <c r="C421" s="61">
        <f t="shared" si="21"/>
        <v>45</v>
      </c>
      <c r="D421" s="60" t="s">
        <v>235</v>
      </c>
    </row>
    <row r="422" spans="1:10" x14ac:dyDescent="0.25">
      <c r="A422" s="61" t="str">
        <f t="shared" si="20"/>
        <v>6.46</v>
      </c>
      <c r="B422" s="61">
        <f t="shared" si="22"/>
        <v>6</v>
      </c>
      <c r="C422" s="61">
        <f t="shared" si="21"/>
        <v>46</v>
      </c>
      <c r="D422" s="60" t="s">
        <v>158</v>
      </c>
      <c r="E422" s="59" t="s">
        <v>236</v>
      </c>
      <c r="F422" s="59" t="s">
        <v>237</v>
      </c>
      <c r="G422" s="59" t="s">
        <v>207</v>
      </c>
      <c r="H422" s="59" t="s">
        <v>238</v>
      </c>
      <c r="I422" s="59" t="s">
        <v>236</v>
      </c>
      <c r="J422" s="59" t="s">
        <v>239</v>
      </c>
    </row>
    <row r="423" spans="1:10" x14ac:dyDescent="0.25">
      <c r="A423" s="61" t="str">
        <f t="shared" si="20"/>
        <v>6.47</v>
      </c>
      <c r="B423" s="61">
        <f t="shared" si="22"/>
        <v>6</v>
      </c>
      <c r="C423" s="61">
        <f t="shared" si="21"/>
        <v>47</v>
      </c>
      <c r="D423" s="60" t="s">
        <v>240</v>
      </c>
    </row>
    <row r="424" spans="1:10" x14ac:dyDescent="0.25">
      <c r="A424" s="61" t="str">
        <f t="shared" si="20"/>
        <v>6.48</v>
      </c>
      <c r="B424" s="61">
        <f t="shared" si="22"/>
        <v>6</v>
      </c>
      <c r="C424" s="61">
        <f t="shared" si="21"/>
        <v>48</v>
      </c>
      <c r="D424" s="60" t="s">
        <v>39</v>
      </c>
      <c r="E424" s="59" t="s">
        <v>236</v>
      </c>
      <c r="F424" s="59" t="s">
        <v>239</v>
      </c>
    </row>
    <row r="425" spans="1:10" x14ac:dyDescent="0.25">
      <c r="A425" s="61" t="str">
        <f t="shared" si="20"/>
        <v>6.49</v>
      </c>
      <c r="B425" s="61">
        <f t="shared" si="22"/>
        <v>6</v>
      </c>
      <c r="C425" s="61">
        <f t="shared" si="21"/>
        <v>49</v>
      </c>
      <c r="D425" s="60" t="s">
        <v>240</v>
      </c>
    </row>
    <row r="426" spans="1:10" x14ac:dyDescent="0.25">
      <c r="A426" s="61" t="str">
        <f t="shared" si="20"/>
        <v>6.50</v>
      </c>
      <c r="B426" s="61">
        <f t="shared" si="22"/>
        <v>6</v>
      </c>
      <c r="C426" s="61">
        <f t="shared" si="21"/>
        <v>50</v>
      </c>
      <c r="D426" s="60" t="s">
        <v>230</v>
      </c>
      <c r="E426" s="59" t="s">
        <v>231</v>
      </c>
      <c r="F426" s="59" t="s">
        <v>236</v>
      </c>
      <c r="G426" s="59" t="s">
        <v>239</v>
      </c>
    </row>
    <row r="427" spans="1:10" x14ac:dyDescent="0.25">
      <c r="A427" s="61" t="str">
        <f t="shared" si="20"/>
        <v>6.51</v>
      </c>
      <c r="B427" s="61">
        <f t="shared" si="22"/>
        <v>6</v>
      </c>
      <c r="C427" s="61">
        <f t="shared" si="21"/>
        <v>51</v>
      </c>
      <c r="D427" s="60" t="s">
        <v>170</v>
      </c>
      <c r="E427" s="59" t="s">
        <v>240</v>
      </c>
    </row>
    <row r="428" spans="1:10" x14ac:dyDescent="0.25">
      <c r="A428" s="61" t="str">
        <f t="shared" si="20"/>
        <v>6.52</v>
      </c>
      <c r="B428" s="61">
        <f t="shared" si="22"/>
        <v>6</v>
      </c>
      <c r="C428" s="61">
        <f t="shared" si="21"/>
        <v>52</v>
      </c>
      <c r="D428" s="60" t="s">
        <v>158</v>
      </c>
    </row>
    <row r="429" spans="1:10" x14ac:dyDescent="0.25">
      <c r="A429" s="61" t="str">
        <f t="shared" si="20"/>
        <v>6.53</v>
      </c>
      <c r="B429" s="61">
        <f t="shared" si="22"/>
        <v>6</v>
      </c>
      <c r="C429" s="61">
        <f t="shared" si="21"/>
        <v>53</v>
      </c>
      <c r="D429" s="60" t="s">
        <v>171</v>
      </c>
    </row>
    <row r="430" spans="1:10" x14ac:dyDescent="0.25">
      <c r="A430" s="61" t="str">
        <f t="shared" si="20"/>
        <v>6.54</v>
      </c>
      <c r="B430" s="61">
        <f t="shared" si="22"/>
        <v>6</v>
      </c>
      <c r="C430" s="61">
        <f t="shared" si="21"/>
        <v>54</v>
      </c>
      <c r="D430" s="60" t="s">
        <v>158</v>
      </c>
    </row>
    <row r="431" spans="1:10" x14ac:dyDescent="0.25">
      <c r="A431" s="61" t="str">
        <f t="shared" si="20"/>
        <v>6.55</v>
      </c>
      <c r="B431" s="61">
        <f t="shared" si="22"/>
        <v>6</v>
      </c>
      <c r="C431" s="61">
        <f t="shared" si="21"/>
        <v>55</v>
      </c>
      <c r="D431" s="60" t="s">
        <v>172</v>
      </c>
    </row>
    <row r="432" spans="1:10" x14ac:dyDescent="0.25">
      <c r="A432" s="61" t="str">
        <f t="shared" si="20"/>
        <v>6.56</v>
      </c>
      <c r="B432" s="61">
        <f t="shared" si="22"/>
        <v>6</v>
      </c>
      <c r="C432" s="61">
        <f t="shared" si="21"/>
        <v>56</v>
      </c>
      <c r="D432" s="60" t="s">
        <v>158</v>
      </c>
    </row>
    <row r="433" spans="1:13" x14ac:dyDescent="0.25">
      <c r="A433" s="61" t="str">
        <f t="shared" si="20"/>
        <v>6.57</v>
      </c>
      <c r="B433" s="61">
        <f t="shared" si="22"/>
        <v>6</v>
      </c>
      <c r="C433" s="61">
        <f t="shared" si="21"/>
        <v>57</v>
      </c>
      <c r="D433" s="60" t="s">
        <v>173</v>
      </c>
    </row>
    <row r="434" spans="1:13" x14ac:dyDescent="0.25">
      <c r="A434" s="61" t="str">
        <f t="shared" si="20"/>
        <v>6.58</v>
      </c>
      <c r="B434" s="61">
        <f t="shared" si="22"/>
        <v>6</v>
      </c>
      <c r="C434" s="61">
        <f t="shared" si="21"/>
        <v>58</v>
      </c>
      <c r="D434" s="60" t="s">
        <v>209</v>
      </c>
      <c r="E434" s="59" t="s">
        <v>189</v>
      </c>
      <c r="F434" s="59" t="s">
        <v>178</v>
      </c>
      <c r="G434" s="59" t="s">
        <v>162</v>
      </c>
      <c r="H434" s="59" t="s">
        <v>163</v>
      </c>
    </row>
    <row r="435" spans="1:13" x14ac:dyDescent="0.25">
      <c r="A435" s="61" t="str">
        <f t="shared" si="20"/>
        <v>6.59</v>
      </c>
      <c r="B435" s="61">
        <f t="shared" si="22"/>
        <v>6</v>
      </c>
      <c r="C435" s="61">
        <f t="shared" si="21"/>
        <v>59</v>
      </c>
      <c r="D435" s="60" t="s">
        <v>170</v>
      </c>
    </row>
    <row r="436" spans="1:13" x14ac:dyDescent="0.25">
      <c r="A436" s="61" t="str">
        <f t="shared" si="20"/>
        <v>6.60</v>
      </c>
      <c r="B436" s="61">
        <f t="shared" si="22"/>
        <v>6</v>
      </c>
      <c r="C436" s="61">
        <f t="shared" si="21"/>
        <v>60</v>
      </c>
      <c r="D436" s="60" t="s">
        <v>158</v>
      </c>
    </row>
    <row r="437" spans="1:13" x14ac:dyDescent="0.25">
      <c r="A437" s="61" t="str">
        <f t="shared" si="20"/>
        <v>6.61</v>
      </c>
      <c r="B437" s="61">
        <f t="shared" si="22"/>
        <v>6</v>
      </c>
      <c r="C437" s="61">
        <f t="shared" si="21"/>
        <v>61</v>
      </c>
      <c r="D437" s="60">
        <v>0</v>
      </c>
      <c r="E437" s="59">
        <v>0</v>
      </c>
      <c r="F437" s="59">
        <v>0</v>
      </c>
      <c r="G437" s="59">
        <v>0</v>
      </c>
      <c r="H437" s="59" t="s">
        <v>187</v>
      </c>
      <c r="I437" s="59">
        <v>0</v>
      </c>
      <c r="J437" s="59">
        <v>0</v>
      </c>
      <c r="K437" s="59" t="s">
        <v>187</v>
      </c>
    </row>
    <row r="438" spans="1:13" x14ac:dyDescent="0.25">
      <c r="A438" s="61" t="str">
        <f t="shared" si="20"/>
        <v>6.62</v>
      </c>
      <c r="B438" s="61">
        <f t="shared" si="22"/>
        <v>6</v>
      </c>
      <c r="C438" s="61">
        <f t="shared" si="21"/>
        <v>62</v>
      </c>
      <c r="D438" s="60" t="s">
        <v>171</v>
      </c>
      <c r="E438" s="59" t="s">
        <v>158</v>
      </c>
      <c r="F438" s="59">
        <v>0</v>
      </c>
      <c r="G438" s="59">
        <v>0</v>
      </c>
      <c r="H438" s="59">
        <v>214647</v>
      </c>
      <c r="I438" s="59" t="s">
        <v>187</v>
      </c>
      <c r="J438" s="59" t="s">
        <v>187</v>
      </c>
      <c r="K438" s="59">
        <v>0</v>
      </c>
      <c r="L438" s="59">
        <v>0</v>
      </c>
      <c r="M438" s="59">
        <v>0</v>
      </c>
    </row>
    <row r="439" spans="1:13" x14ac:dyDescent="0.25">
      <c r="A439" s="61" t="str">
        <f t="shared" si="20"/>
        <v>6.63</v>
      </c>
      <c r="B439" s="61">
        <f t="shared" si="22"/>
        <v>6</v>
      </c>
      <c r="C439" s="61">
        <f t="shared" si="21"/>
        <v>63</v>
      </c>
      <c r="D439" s="60" t="s">
        <v>172</v>
      </c>
      <c r="E439" s="59" t="s">
        <v>158</v>
      </c>
      <c r="F439" s="59">
        <v>0</v>
      </c>
      <c r="G439" s="59">
        <v>0</v>
      </c>
      <c r="H439" s="59" t="s">
        <v>187</v>
      </c>
      <c r="I439" s="59">
        <v>214647</v>
      </c>
      <c r="J439" s="59" t="s">
        <v>187</v>
      </c>
      <c r="K439" s="59">
        <v>0</v>
      </c>
      <c r="L439" s="59">
        <v>0</v>
      </c>
      <c r="M439" s="59">
        <v>0</v>
      </c>
    </row>
    <row r="440" spans="1:13" x14ac:dyDescent="0.25">
      <c r="A440" s="61" t="str">
        <f t="shared" si="20"/>
        <v>6.64</v>
      </c>
      <c r="B440" s="61">
        <f t="shared" si="22"/>
        <v>6</v>
      </c>
      <c r="C440" s="61">
        <f t="shared" si="21"/>
        <v>64</v>
      </c>
      <c r="D440" s="60" t="s">
        <v>173</v>
      </c>
      <c r="E440" s="59">
        <v>0</v>
      </c>
      <c r="F440" s="59" t="s">
        <v>187</v>
      </c>
      <c r="G440" s="59" t="s">
        <v>187</v>
      </c>
      <c r="H440" s="59" t="s">
        <v>187</v>
      </c>
      <c r="I440" s="59">
        <v>0</v>
      </c>
      <c r="J440" s="59">
        <v>0</v>
      </c>
      <c r="K440" s="59">
        <v>0</v>
      </c>
      <c r="L440" s="59" t="s">
        <v>187</v>
      </c>
    </row>
    <row r="441" spans="1:13" x14ac:dyDescent="0.25">
      <c r="A441" s="61" t="str">
        <f t="shared" si="20"/>
        <v>6.65</v>
      </c>
      <c r="B441" s="61">
        <f t="shared" si="22"/>
        <v>6</v>
      </c>
      <c r="C441" s="61">
        <f t="shared" si="21"/>
        <v>65</v>
      </c>
      <c r="D441" s="60" t="s">
        <v>211</v>
      </c>
      <c r="E441" s="59" t="s">
        <v>241</v>
      </c>
      <c r="F441" s="59" t="s">
        <v>163</v>
      </c>
    </row>
    <row r="442" spans="1:13" x14ac:dyDescent="0.25">
      <c r="A442" s="61" t="str">
        <f t="shared" si="20"/>
        <v>6.66</v>
      </c>
      <c r="B442" s="61">
        <f t="shared" si="22"/>
        <v>6</v>
      </c>
      <c r="C442" s="61">
        <f t="shared" si="21"/>
        <v>66</v>
      </c>
      <c r="D442" s="60" t="s">
        <v>170</v>
      </c>
    </row>
    <row r="443" spans="1:13" x14ac:dyDescent="0.25">
      <c r="A443" s="61" t="str">
        <f t="shared" si="20"/>
        <v>6.67</v>
      </c>
      <c r="B443" s="61">
        <f t="shared" si="22"/>
        <v>6</v>
      </c>
      <c r="C443" s="61">
        <f t="shared" si="21"/>
        <v>67</v>
      </c>
      <c r="D443" s="60" t="s">
        <v>158</v>
      </c>
    </row>
    <row r="444" spans="1:13" x14ac:dyDescent="0.25">
      <c r="A444" s="61" t="str">
        <f t="shared" si="20"/>
        <v>6.68</v>
      </c>
      <c r="B444" s="61">
        <f t="shared" si="22"/>
        <v>6</v>
      </c>
      <c r="C444" s="61">
        <f t="shared" si="21"/>
        <v>68</v>
      </c>
      <c r="D444" s="60">
        <v>0</v>
      </c>
      <c r="E444" s="59" t="s">
        <v>187</v>
      </c>
      <c r="F444" s="59" t="s">
        <v>187</v>
      </c>
      <c r="G444" s="59" t="s">
        <v>187</v>
      </c>
      <c r="H444" s="59" t="s">
        <v>187</v>
      </c>
      <c r="I444" s="59">
        <v>0</v>
      </c>
      <c r="J444" s="59" t="s">
        <v>187</v>
      </c>
      <c r="K444" s="59" t="s">
        <v>187</v>
      </c>
    </row>
    <row r="445" spans="1:13" x14ac:dyDescent="0.25">
      <c r="A445" s="61" t="str">
        <f t="shared" si="20"/>
        <v>6.69</v>
      </c>
      <c r="B445" s="61">
        <f t="shared" si="22"/>
        <v>6</v>
      </c>
      <c r="C445" s="61">
        <f t="shared" si="21"/>
        <v>69</v>
      </c>
      <c r="D445" s="60" t="s">
        <v>171</v>
      </c>
      <c r="E445" s="59" t="s">
        <v>158</v>
      </c>
      <c r="F445" s="59">
        <v>0</v>
      </c>
      <c r="G445" s="59" t="s">
        <v>187</v>
      </c>
      <c r="H445" s="59" t="s">
        <v>187</v>
      </c>
      <c r="I445" s="59" t="s">
        <v>187</v>
      </c>
      <c r="J445" s="59" t="s">
        <v>187</v>
      </c>
      <c r="K445" s="59">
        <v>0</v>
      </c>
      <c r="L445" s="59" t="s">
        <v>187</v>
      </c>
      <c r="M445" s="59" t="s">
        <v>187</v>
      </c>
    </row>
    <row r="446" spans="1:13" x14ac:dyDescent="0.25">
      <c r="A446" s="61" t="str">
        <f t="shared" si="20"/>
        <v>6.70</v>
      </c>
      <c r="B446" s="61">
        <f t="shared" si="22"/>
        <v>6</v>
      </c>
      <c r="C446" s="61">
        <f t="shared" si="21"/>
        <v>70</v>
      </c>
      <c r="D446" s="60" t="s">
        <v>172</v>
      </c>
      <c r="E446" s="59" t="s">
        <v>158</v>
      </c>
      <c r="F446" s="59">
        <v>0</v>
      </c>
      <c r="G446" s="59" t="s">
        <v>187</v>
      </c>
      <c r="H446" s="59" t="s">
        <v>187</v>
      </c>
      <c r="I446" s="59" t="s">
        <v>187</v>
      </c>
      <c r="J446" s="59" t="s">
        <v>187</v>
      </c>
      <c r="K446" s="59">
        <v>0</v>
      </c>
      <c r="L446" s="59" t="s">
        <v>187</v>
      </c>
      <c r="M446" s="59" t="s">
        <v>187</v>
      </c>
    </row>
    <row r="447" spans="1:13" x14ac:dyDescent="0.25">
      <c r="A447" s="61" t="str">
        <f t="shared" si="20"/>
        <v>6.71</v>
      </c>
      <c r="B447" s="61">
        <f t="shared" si="22"/>
        <v>6</v>
      </c>
      <c r="C447" s="61">
        <f t="shared" si="21"/>
        <v>71</v>
      </c>
      <c r="D447" s="60" t="s">
        <v>173</v>
      </c>
      <c r="E447" s="59">
        <v>0</v>
      </c>
      <c r="F447" s="59" t="s">
        <v>187</v>
      </c>
      <c r="G447" s="59" t="s">
        <v>187</v>
      </c>
      <c r="H447" s="59" t="s">
        <v>187</v>
      </c>
      <c r="I447" s="59" t="s">
        <v>187</v>
      </c>
      <c r="J447" s="59">
        <v>0</v>
      </c>
      <c r="K447" s="59" t="s">
        <v>187</v>
      </c>
      <c r="L447" s="59" t="s">
        <v>187</v>
      </c>
    </row>
    <row r="448" spans="1:13" x14ac:dyDescent="0.25">
      <c r="A448" s="61" t="str">
        <f t="shared" si="20"/>
        <v>6.72</v>
      </c>
      <c r="B448" s="61">
        <f t="shared" si="22"/>
        <v>6</v>
      </c>
      <c r="C448" s="61">
        <f t="shared" si="21"/>
        <v>72</v>
      </c>
      <c r="D448" s="60" t="s">
        <v>242</v>
      </c>
      <c r="E448" s="59" t="s">
        <v>243</v>
      </c>
      <c r="F448" s="59" t="s">
        <v>244</v>
      </c>
    </row>
    <row r="449" spans="1:12" x14ac:dyDescent="0.25">
      <c r="A449" s="61" t="str">
        <f t="shared" si="20"/>
        <v>6.73</v>
      </c>
      <c r="B449" s="61">
        <f t="shared" si="22"/>
        <v>6</v>
      </c>
      <c r="C449" s="61">
        <f t="shared" si="21"/>
        <v>73</v>
      </c>
      <c r="D449" s="60" t="s">
        <v>208</v>
      </c>
      <c r="E449" s="59" t="s">
        <v>170</v>
      </c>
      <c r="F449" s="59" t="s">
        <v>158</v>
      </c>
      <c r="G449" s="59" t="s">
        <v>171</v>
      </c>
      <c r="H449" s="59" t="s">
        <v>158</v>
      </c>
      <c r="I449" s="59" t="s">
        <v>172</v>
      </c>
      <c r="J449" s="59" t="s">
        <v>158</v>
      </c>
    </row>
    <row r="450" spans="1:12" x14ac:dyDescent="0.25">
      <c r="A450" s="61" t="str">
        <f t="shared" si="20"/>
        <v>6.74</v>
      </c>
      <c r="B450" s="61">
        <f t="shared" si="22"/>
        <v>6</v>
      </c>
      <c r="C450" s="61">
        <f t="shared" si="21"/>
        <v>74</v>
      </c>
      <c r="D450" s="60" t="s">
        <v>245</v>
      </c>
      <c r="E450" s="59">
        <v>0</v>
      </c>
      <c r="F450" s="59">
        <v>0</v>
      </c>
      <c r="G450" s="59">
        <v>0</v>
      </c>
    </row>
    <row r="451" spans="1:12" x14ac:dyDescent="0.25">
      <c r="A451" s="61" t="str">
        <f t="shared" si="20"/>
        <v>6.75</v>
      </c>
      <c r="B451" s="61">
        <f t="shared" si="22"/>
        <v>6</v>
      </c>
      <c r="C451" s="61">
        <f t="shared" si="21"/>
        <v>75</v>
      </c>
      <c r="D451" s="60" t="s">
        <v>246</v>
      </c>
      <c r="E451" s="59">
        <v>0</v>
      </c>
      <c r="F451" s="59">
        <v>0</v>
      </c>
      <c r="G451" s="59">
        <v>0</v>
      </c>
      <c r="H451" s="59" t="s">
        <v>205</v>
      </c>
    </row>
    <row r="452" spans="1:12" x14ac:dyDescent="0.25">
      <c r="A452" s="61" t="str">
        <f t="shared" ref="A452:A517" si="23">B452&amp;"."&amp;C452</f>
        <v>7.1</v>
      </c>
      <c r="B452" s="61">
        <f t="shared" si="22"/>
        <v>7</v>
      </c>
      <c r="C452" s="61">
        <f t="shared" si="21"/>
        <v>1</v>
      </c>
      <c r="D452" s="77" t="s">
        <v>146</v>
      </c>
      <c r="E452" s="59" t="s">
        <v>147</v>
      </c>
    </row>
    <row r="453" spans="1:12" x14ac:dyDescent="0.25">
      <c r="A453" s="61" t="str">
        <f t="shared" si="23"/>
        <v>7.2</v>
      </c>
      <c r="B453" s="61">
        <f t="shared" si="22"/>
        <v>7</v>
      </c>
      <c r="C453" s="61">
        <f t="shared" si="21"/>
        <v>2</v>
      </c>
      <c r="D453" s="60" t="s">
        <v>148</v>
      </c>
      <c r="E453" s="59" t="s">
        <v>149</v>
      </c>
      <c r="F453" s="59" t="s">
        <v>150</v>
      </c>
    </row>
    <row r="454" spans="1:12" x14ac:dyDescent="0.25">
      <c r="A454" s="61" t="str">
        <f t="shared" si="23"/>
        <v>7.3</v>
      </c>
      <c r="B454" s="61">
        <f t="shared" si="22"/>
        <v>7</v>
      </c>
      <c r="C454" s="61">
        <f t="shared" ref="C454:C519" si="24">IF(B454=B453,C453+1,1)</f>
        <v>3</v>
      </c>
      <c r="D454" s="60" t="s">
        <v>36</v>
      </c>
      <c r="E454" s="59" t="s">
        <v>37</v>
      </c>
    </row>
    <row r="455" spans="1:12" x14ac:dyDescent="0.25">
      <c r="A455" s="61" t="str">
        <f t="shared" si="23"/>
        <v>7.4</v>
      </c>
      <c r="B455" s="61">
        <f t="shared" si="22"/>
        <v>7</v>
      </c>
      <c r="C455" s="61">
        <f t="shared" si="24"/>
        <v>4</v>
      </c>
      <c r="D455" s="60" t="s">
        <v>10</v>
      </c>
      <c r="E455" s="78" t="s">
        <v>327</v>
      </c>
    </row>
    <row r="456" spans="1:12" x14ac:dyDescent="0.25">
      <c r="A456" s="61" t="str">
        <f t="shared" si="23"/>
        <v>7.5</v>
      </c>
      <c r="B456" s="61">
        <f t="shared" si="22"/>
        <v>7</v>
      </c>
      <c r="C456" s="61">
        <f t="shared" si="24"/>
        <v>5</v>
      </c>
      <c r="D456" s="60">
        <v>1</v>
      </c>
      <c r="E456" s="59" t="s">
        <v>11</v>
      </c>
      <c r="F456" s="57" t="s">
        <v>319</v>
      </c>
    </row>
    <row r="457" spans="1:12" x14ac:dyDescent="0.25">
      <c r="A457" s="61" t="str">
        <f t="shared" si="23"/>
        <v>7.6</v>
      </c>
      <c r="B457" s="61">
        <f t="shared" si="22"/>
        <v>7</v>
      </c>
      <c r="C457" s="61">
        <f t="shared" si="24"/>
        <v>6</v>
      </c>
      <c r="D457" s="60">
        <v>2</v>
      </c>
      <c r="E457" s="59" t="s">
        <v>152</v>
      </c>
      <c r="F457" s="59" t="s">
        <v>153</v>
      </c>
      <c r="G457" s="59" t="s">
        <v>154</v>
      </c>
      <c r="H457" s="59" t="s">
        <v>155</v>
      </c>
      <c r="I457" s="59" t="s">
        <v>156</v>
      </c>
      <c r="J457" s="59" t="s">
        <v>157</v>
      </c>
      <c r="K457" s="78" t="s">
        <v>320</v>
      </c>
      <c r="L457" s="78" t="s">
        <v>321</v>
      </c>
    </row>
    <row r="458" spans="1:12" x14ac:dyDescent="0.25">
      <c r="A458" s="61" t="str">
        <f t="shared" si="23"/>
        <v>7.7</v>
      </c>
      <c r="B458" s="61">
        <f t="shared" si="22"/>
        <v>7</v>
      </c>
      <c r="C458" s="61">
        <f t="shared" si="24"/>
        <v>7</v>
      </c>
      <c r="D458" s="60">
        <v>3.1</v>
      </c>
      <c r="E458" s="59" t="s">
        <v>158</v>
      </c>
      <c r="F458" s="59" t="s">
        <v>159</v>
      </c>
      <c r="G458" s="59" t="s">
        <v>160</v>
      </c>
      <c r="H458" s="59" t="s">
        <v>161</v>
      </c>
      <c r="I458" s="59" t="s">
        <v>162</v>
      </c>
      <c r="J458" s="59" t="s">
        <v>163</v>
      </c>
      <c r="K458" s="59" t="s">
        <v>164</v>
      </c>
      <c r="L458" s="59" t="s">
        <v>165</v>
      </c>
    </row>
    <row r="459" spans="1:12" x14ac:dyDescent="0.25">
      <c r="A459" s="61" t="str">
        <f t="shared" si="23"/>
        <v>7.8</v>
      </c>
      <c r="B459" s="61">
        <f t="shared" si="22"/>
        <v>7</v>
      </c>
      <c r="C459" s="61">
        <f t="shared" si="24"/>
        <v>8</v>
      </c>
      <c r="D459" s="60" t="s">
        <v>166</v>
      </c>
      <c r="E459" s="59" t="s">
        <v>154</v>
      </c>
      <c r="F459" s="59" t="s">
        <v>167</v>
      </c>
      <c r="G459" s="59" t="s">
        <v>5</v>
      </c>
      <c r="H459" s="59" t="s">
        <v>168</v>
      </c>
    </row>
    <row r="460" spans="1:12" x14ac:dyDescent="0.25">
      <c r="A460" s="61" t="str">
        <f t="shared" si="23"/>
        <v>7.9</v>
      </c>
      <c r="B460" s="61">
        <f t="shared" si="22"/>
        <v>7</v>
      </c>
      <c r="C460" s="61">
        <f t="shared" si="24"/>
        <v>9</v>
      </c>
      <c r="D460" s="60" t="s">
        <v>169</v>
      </c>
    </row>
    <row r="461" spans="1:12" x14ac:dyDescent="0.25">
      <c r="A461" s="61" t="str">
        <f t="shared" si="23"/>
        <v>7.10</v>
      </c>
      <c r="B461" s="61">
        <f t="shared" si="22"/>
        <v>7</v>
      </c>
      <c r="C461" s="61">
        <f t="shared" si="24"/>
        <v>10</v>
      </c>
      <c r="D461" s="60" t="s">
        <v>170</v>
      </c>
    </row>
    <row r="462" spans="1:12" x14ac:dyDescent="0.25">
      <c r="A462" s="61" t="str">
        <f t="shared" si="23"/>
        <v>7.11</v>
      </c>
      <c r="B462" s="61">
        <f t="shared" si="22"/>
        <v>7</v>
      </c>
      <c r="C462" s="61">
        <f t="shared" si="24"/>
        <v>11</v>
      </c>
      <c r="D462" s="60" t="s">
        <v>158</v>
      </c>
    </row>
    <row r="463" spans="1:12" x14ac:dyDescent="0.25">
      <c r="A463" s="61" t="str">
        <f t="shared" si="23"/>
        <v>7.12</v>
      </c>
      <c r="B463" s="61">
        <f>IF(D464="GSTR-3B",B462+1,B462)</f>
        <v>7</v>
      </c>
      <c r="C463" s="61">
        <f t="shared" si="24"/>
        <v>12</v>
      </c>
      <c r="D463" s="60" t="s">
        <v>171</v>
      </c>
    </row>
    <row r="464" spans="1:12" x14ac:dyDescent="0.25">
      <c r="A464" s="61" t="str">
        <f t="shared" ref="A464:A466" si="25">B464&amp;"."&amp;C464</f>
        <v>7.13</v>
      </c>
      <c r="B464" s="61">
        <f t="shared" ref="B464:B466" si="26">IF(D465="GSTR-3B",B463+1,B463)</f>
        <v>7</v>
      </c>
      <c r="C464" s="61">
        <f t="shared" ref="C464:C466" si="27">IF(B464=B463,C463+1,1)</f>
        <v>13</v>
      </c>
      <c r="D464" s="60" t="s">
        <v>158</v>
      </c>
    </row>
    <row r="465" spans="1:15" x14ac:dyDescent="0.25">
      <c r="A465" s="61" t="str">
        <f t="shared" si="25"/>
        <v>7.14</v>
      </c>
      <c r="B465" s="61">
        <f t="shared" si="26"/>
        <v>7</v>
      </c>
      <c r="C465" s="61">
        <f t="shared" si="27"/>
        <v>14</v>
      </c>
      <c r="D465" s="60" t="s">
        <v>172</v>
      </c>
    </row>
    <row r="466" spans="1:15" x14ac:dyDescent="0.25">
      <c r="A466" s="61" t="str">
        <f t="shared" si="25"/>
        <v>7.15</v>
      </c>
      <c r="B466" s="61">
        <f t="shared" si="26"/>
        <v>7</v>
      </c>
      <c r="C466" s="61">
        <f t="shared" si="27"/>
        <v>15</v>
      </c>
      <c r="D466" s="60" t="s">
        <v>158</v>
      </c>
    </row>
    <row r="467" spans="1:15" x14ac:dyDescent="0.25">
      <c r="A467" s="61" t="str">
        <f t="shared" si="23"/>
        <v>7.16</v>
      </c>
      <c r="B467" s="61">
        <f t="shared" ref="B467:B498" si="28">IF(E467="GSTR-3B",B466+1,B466)</f>
        <v>7</v>
      </c>
      <c r="C467" s="61">
        <f t="shared" si="24"/>
        <v>16</v>
      </c>
      <c r="D467" s="60" t="s">
        <v>173</v>
      </c>
    </row>
    <row r="468" spans="1:15" x14ac:dyDescent="0.25">
      <c r="A468" s="61" t="str">
        <f t="shared" si="23"/>
        <v>7.17</v>
      </c>
      <c r="B468" s="61">
        <f t="shared" si="28"/>
        <v>7</v>
      </c>
      <c r="C468" s="61">
        <f t="shared" si="24"/>
        <v>17</v>
      </c>
      <c r="D468" s="60" t="s">
        <v>174</v>
      </c>
      <c r="E468" s="59" t="s">
        <v>175</v>
      </c>
      <c r="F468" s="59" t="s">
        <v>176</v>
      </c>
      <c r="G468" s="59" t="s">
        <v>165</v>
      </c>
      <c r="H468" s="59" t="s">
        <v>177</v>
      </c>
      <c r="I468" s="59" t="s">
        <v>178</v>
      </c>
      <c r="J468" s="59" t="s">
        <v>179</v>
      </c>
      <c r="K468" s="59" t="s">
        <v>180</v>
      </c>
      <c r="L468" s="59" t="s">
        <v>181</v>
      </c>
      <c r="M468" s="59" t="s">
        <v>182</v>
      </c>
      <c r="N468" s="59" t="s">
        <v>161</v>
      </c>
    </row>
    <row r="469" spans="1:15" x14ac:dyDescent="0.25">
      <c r="A469" s="61" t="str">
        <f t="shared" si="23"/>
        <v>7.18</v>
      </c>
      <c r="B469" s="61">
        <f t="shared" si="28"/>
        <v>7</v>
      </c>
      <c r="C469" s="61">
        <f t="shared" si="24"/>
        <v>18</v>
      </c>
      <c r="D469" s="60" t="s">
        <v>183</v>
      </c>
    </row>
    <row r="470" spans="1:15" x14ac:dyDescent="0.25">
      <c r="A470" s="61" t="str">
        <f t="shared" si="23"/>
        <v>7.19</v>
      </c>
      <c r="B470" s="61">
        <f t="shared" si="28"/>
        <v>7</v>
      </c>
      <c r="C470" s="61">
        <f t="shared" si="24"/>
        <v>19</v>
      </c>
      <c r="D470" s="60">
        <v>2711403</v>
      </c>
      <c r="E470" s="59">
        <v>0</v>
      </c>
      <c r="F470" s="59">
        <v>214647</v>
      </c>
      <c r="G470" s="59">
        <v>214647</v>
      </c>
      <c r="H470" s="59">
        <v>0</v>
      </c>
    </row>
    <row r="471" spans="1:15" x14ac:dyDescent="0.25">
      <c r="A471" s="61" t="str">
        <f t="shared" si="23"/>
        <v>7.20</v>
      </c>
      <c r="B471" s="61">
        <f t="shared" si="28"/>
        <v>7</v>
      </c>
      <c r="C471" s="61">
        <f t="shared" si="24"/>
        <v>20</v>
      </c>
      <c r="D471" s="60" t="s">
        <v>184</v>
      </c>
      <c r="E471" s="59" t="s">
        <v>175</v>
      </c>
      <c r="F471" s="59" t="s">
        <v>176</v>
      </c>
      <c r="G471" s="59" t="s">
        <v>165</v>
      </c>
      <c r="H471" s="59" t="s">
        <v>185</v>
      </c>
      <c r="I471" s="59" t="s">
        <v>186</v>
      </c>
      <c r="J471" s="59">
        <v>0</v>
      </c>
      <c r="K471" s="59">
        <v>0</v>
      </c>
      <c r="L471" s="59" t="s">
        <v>187</v>
      </c>
      <c r="M471" s="59" t="s">
        <v>187</v>
      </c>
      <c r="N471" s="59">
        <v>0</v>
      </c>
    </row>
    <row r="472" spans="1:15" x14ac:dyDescent="0.25">
      <c r="A472" s="61" t="str">
        <f t="shared" si="23"/>
        <v>7.21</v>
      </c>
      <c r="B472" s="61">
        <f t="shared" si="28"/>
        <v>7</v>
      </c>
      <c r="C472" s="61">
        <f t="shared" si="24"/>
        <v>21</v>
      </c>
      <c r="D472" s="60" t="s">
        <v>188</v>
      </c>
      <c r="E472" s="59" t="s">
        <v>189</v>
      </c>
      <c r="F472" s="59" t="s">
        <v>160</v>
      </c>
      <c r="G472" s="59" t="s">
        <v>165</v>
      </c>
      <c r="H472" s="59" t="s">
        <v>190</v>
      </c>
      <c r="I472" s="59" t="s">
        <v>180</v>
      </c>
      <c r="J472" s="59" t="s">
        <v>183</v>
      </c>
      <c r="K472" s="59">
        <v>0</v>
      </c>
      <c r="L472" s="59" t="s">
        <v>187</v>
      </c>
      <c r="M472" s="59" t="s">
        <v>187</v>
      </c>
      <c r="N472" s="59" t="s">
        <v>187</v>
      </c>
      <c r="O472" s="59" t="s">
        <v>187</v>
      </c>
    </row>
    <row r="473" spans="1:15" x14ac:dyDescent="0.25">
      <c r="A473" s="61" t="str">
        <f t="shared" si="23"/>
        <v>7.22</v>
      </c>
      <c r="B473" s="61">
        <f t="shared" si="28"/>
        <v>7</v>
      </c>
      <c r="C473" s="61">
        <f t="shared" si="24"/>
        <v>22</v>
      </c>
      <c r="D473" s="60" t="s">
        <v>191</v>
      </c>
      <c r="E473" s="59" t="s">
        <v>192</v>
      </c>
      <c r="F473" s="59" t="s">
        <v>165</v>
      </c>
      <c r="G473" s="59" t="s">
        <v>193</v>
      </c>
      <c r="H473" s="59" t="s">
        <v>194</v>
      </c>
      <c r="I473" s="59" t="s">
        <v>162</v>
      </c>
      <c r="J473" s="59" t="s">
        <v>195</v>
      </c>
      <c r="K473" s="59">
        <v>0</v>
      </c>
      <c r="L473" s="59">
        <v>0</v>
      </c>
      <c r="M473" s="59">
        <v>0</v>
      </c>
      <c r="N473" s="59">
        <v>0</v>
      </c>
      <c r="O473" s="59">
        <v>0</v>
      </c>
    </row>
    <row r="474" spans="1:15" x14ac:dyDescent="0.25">
      <c r="A474" s="61" t="str">
        <f t="shared" si="23"/>
        <v>7.23</v>
      </c>
      <c r="B474" s="61">
        <f t="shared" si="28"/>
        <v>7</v>
      </c>
      <c r="C474" s="61">
        <f t="shared" si="24"/>
        <v>23</v>
      </c>
      <c r="D474" s="60" t="s">
        <v>196</v>
      </c>
      <c r="E474" s="59" t="s">
        <v>197</v>
      </c>
      <c r="F474" s="59" t="s">
        <v>160</v>
      </c>
      <c r="G474" s="59" t="s">
        <v>165</v>
      </c>
      <c r="H474" s="59">
        <v>0</v>
      </c>
      <c r="I474" s="59" t="s">
        <v>187</v>
      </c>
      <c r="J474" s="59" t="s">
        <v>187</v>
      </c>
      <c r="K474" s="59" t="s">
        <v>187</v>
      </c>
      <c r="L474" s="59" t="s">
        <v>187</v>
      </c>
    </row>
    <row r="475" spans="1:15" x14ac:dyDescent="0.25">
      <c r="A475" s="61" t="str">
        <f t="shared" si="23"/>
        <v>7.24</v>
      </c>
      <c r="B475" s="61">
        <f t="shared" si="28"/>
        <v>7</v>
      </c>
      <c r="C475" s="61">
        <f t="shared" si="24"/>
        <v>24</v>
      </c>
      <c r="D475" s="60">
        <v>3.2</v>
      </c>
      <c r="E475" s="59" t="s">
        <v>198</v>
      </c>
      <c r="F475" s="59" t="s">
        <v>165</v>
      </c>
    </row>
    <row r="476" spans="1:15" x14ac:dyDescent="0.25">
      <c r="A476" s="61" t="str">
        <f t="shared" si="23"/>
        <v>7.25</v>
      </c>
      <c r="B476" s="61">
        <f t="shared" si="28"/>
        <v>7</v>
      </c>
      <c r="C476" s="61">
        <f t="shared" si="24"/>
        <v>25</v>
      </c>
      <c r="D476" s="60" t="s">
        <v>166</v>
      </c>
      <c r="E476" s="59" t="s">
        <v>154</v>
      </c>
      <c r="F476" s="59" t="s">
        <v>167</v>
      </c>
      <c r="G476" s="59" t="s">
        <v>5</v>
      </c>
      <c r="H476" s="59" t="s">
        <v>168</v>
      </c>
      <c r="I476" s="59" t="s">
        <v>169</v>
      </c>
      <c r="J476" s="59" t="s">
        <v>170</v>
      </c>
      <c r="K476" s="59" t="s">
        <v>158</v>
      </c>
    </row>
    <row r="477" spans="1:15" x14ac:dyDescent="0.25">
      <c r="A477" s="61" t="str">
        <f t="shared" si="23"/>
        <v>7.26</v>
      </c>
      <c r="B477" s="61">
        <f t="shared" si="28"/>
        <v>7</v>
      </c>
      <c r="C477" s="61">
        <f t="shared" si="24"/>
        <v>26</v>
      </c>
      <c r="D477" s="60" t="s">
        <v>167</v>
      </c>
      <c r="E477" s="59" t="s">
        <v>199</v>
      </c>
      <c r="F477" s="59" t="s">
        <v>194</v>
      </c>
      <c r="G477" s="59" t="s">
        <v>200</v>
      </c>
      <c r="H477" s="59" t="s">
        <v>201</v>
      </c>
      <c r="I477" s="59">
        <v>0</v>
      </c>
      <c r="J477" s="59">
        <v>0</v>
      </c>
    </row>
    <row r="478" spans="1:15" x14ac:dyDescent="0.25">
      <c r="A478" s="61" t="str">
        <f t="shared" si="23"/>
        <v>7.27</v>
      </c>
      <c r="B478" s="61">
        <f t="shared" si="28"/>
        <v>7</v>
      </c>
      <c r="C478" s="61">
        <f t="shared" si="24"/>
        <v>27</v>
      </c>
      <c r="D478" s="60" t="s">
        <v>167</v>
      </c>
      <c r="E478" s="59" t="s">
        <v>199</v>
      </c>
      <c r="F478" s="59" t="s">
        <v>194</v>
      </c>
      <c r="G478" s="59" t="s">
        <v>202</v>
      </c>
      <c r="H478" s="59" t="s">
        <v>168</v>
      </c>
      <c r="I478" s="59" t="s">
        <v>201</v>
      </c>
      <c r="J478" s="59">
        <v>0</v>
      </c>
      <c r="K478" s="59">
        <v>0</v>
      </c>
    </row>
    <row r="479" spans="1:15" x14ac:dyDescent="0.25">
      <c r="A479" s="61" t="str">
        <f t="shared" si="23"/>
        <v>7.28</v>
      </c>
      <c r="B479" s="61">
        <f t="shared" si="28"/>
        <v>7</v>
      </c>
      <c r="C479" s="61">
        <f t="shared" si="24"/>
        <v>28</v>
      </c>
      <c r="D479" s="60" t="s">
        <v>167</v>
      </c>
      <c r="E479" s="59" t="s">
        <v>199</v>
      </c>
      <c r="F479" s="59" t="s">
        <v>194</v>
      </c>
      <c r="G479" s="59" t="s">
        <v>203</v>
      </c>
      <c r="H479" s="59" t="s">
        <v>204</v>
      </c>
      <c r="I479" s="59">
        <v>0</v>
      </c>
      <c r="J479" s="59">
        <v>0</v>
      </c>
      <c r="K479" s="59" t="s">
        <v>205</v>
      </c>
    </row>
    <row r="480" spans="1:15" x14ac:dyDescent="0.25">
      <c r="A480" s="61" t="str">
        <f t="shared" si="23"/>
        <v>7.29</v>
      </c>
      <c r="B480" s="61">
        <f t="shared" si="28"/>
        <v>7</v>
      </c>
      <c r="C480" s="61">
        <f t="shared" si="24"/>
        <v>29</v>
      </c>
      <c r="D480" s="60">
        <v>4</v>
      </c>
      <c r="E480" s="59" t="s">
        <v>206</v>
      </c>
      <c r="F480" s="59" t="s">
        <v>207</v>
      </c>
    </row>
    <row r="481" spans="1:16" x14ac:dyDescent="0.25">
      <c r="A481" s="61" t="str">
        <f t="shared" si="23"/>
        <v>7.30</v>
      </c>
      <c r="B481" s="61">
        <f t="shared" si="28"/>
        <v>7</v>
      </c>
      <c r="C481" s="61">
        <f t="shared" si="24"/>
        <v>30</v>
      </c>
      <c r="D481" s="60" t="s">
        <v>208</v>
      </c>
      <c r="E481" s="59" t="s">
        <v>170</v>
      </c>
      <c r="F481" s="59" t="s">
        <v>158</v>
      </c>
      <c r="G481" s="59" t="s">
        <v>171</v>
      </c>
      <c r="H481" s="59" t="s">
        <v>158</v>
      </c>
      <c r="I481" s="59" t="s">
        <v>172</v>
      </c>
      <c r="J481" s="59" t="s">
        <v>158</v>
      </c>
      <c r="K481" s="59" t="s">
        <v>173</v>
      </c>
    </row>
    <row r="482" spans="1:16" x14ac:dyDescent="0.25">
      <c r="A482" s="61" t="str">
        <f t="shared" si="23"/>
        <v>7.31</v>
      </c>
      <c r="B482" s="61">
        <f t="shared" si="28"/>
        <v>7</v>
      </c>
      <c r="C482" s="61">
        <f t="shared" si="24"/>
        <v>31</v>
      </c>
      <c r="D482" s="60" t="s">
        <v>209</v>
      </c>
      <c r="E482" s="59" t="s">
        <v>207</v>
      </c>
      <c r="F482" s="59" t="s">
        <v>210</v>
      </c>
      <c r="G482" s="59">
        <v>178</v>
      </c>
      <c r="H482" s="59">
        <v>299645</v>
      </c>
      <c r="I482" s="59">
        <v>299645</v>
      </c>
      <c r="J482" s="59">
        <v>0</v>
      </c>
    </row>
    <row r="483" spans="1:16" x14ac:dyDescent="0.25">
      <c r="A483" s="61" t="str">
        <f t="shared" si="23"/>
        <v>7.32</v>
      </c>
      <c r="B483" s="61">
        <f t="shared" si="28"/>
        <v>7</v>
      </c>
      <c r="C483" s="61">
        <f t="shared" si="24"/>
        <v>32</v>
      </c>
      <c r="D483" s="60" t="s">
        <v>211</v>
      </c>
      <c r="E483" s="59" t="s">
        <v>207</v>
      </c>
      <c r="F483" s="59" t="s">
        <v>212</v>
      </c>
      <c r="G483" s="59">
        <v>0</v>
      </c>
      <c r="H483" s="59">
        <v>0</v>
      </c>
      <c r="I483" s="59">
        <v>0</v>
      </c>
      <c r="J483" s="59">
        <v>0</v>
      </c>
    </row>
    <row r="484" spans="1:16" x14ac:dyDescent="0.25">
      <c r="A484" s="61" t="str">
        <f t="shared" si="23"/>
        <v>7.33</v>
      </c>
      <c r="B484" s="61">
        <f t="shared" si="28"/>
        <v>7</v>
      </c>
      <c r="C484" s="61">
        <f t="shared" si="24"/>
        <v>33</v>
      </c>
      <c r="D484" s="60" t="s">
        <v>213</v>
      </c>
      <c r="E484" s="59" t="s">
        <v>214</v>
      </c>
      <c r="F484" s="59" t="s">
        <v>207</v>
      </c>
      <c r="G484" s="59" t="s">
        <v>210</v>
      </c>
      <c r="H484" s="59" t="s">
        <v>209</v>
      </c>
      <c r="I484" s="59" t="s">
        <v>215</v>
      </c>
      <c r="J484" s="59" t="s">
        <v>211</v>
      </c>
      <c r="K484" s="59">
        <v>178</v>
      </c>
      <c r="L484" s="59">
        <v>299645</v>
      </c>
      <c r="M484" s="59">
        <v>299645</v>
      </c>
      <c r="N484" s="59">
        <v>0</v>
      </c>
    </row>
    <row r="485" spans="1:16" x14ac:dyDescent="0.25">
      <c r="A485" s="61" t="str">
        <f t="shared" si="23"/>
        <v>7.34</v>
      </c>
      <c r="B485" s="61">
        <f t="shared" si="28"/>
        <v>7</v>
      </c>
      <c r="C485" s="61">
        <f t="shared" si="24"/>
        <v>34</v>
      </c>
      <c r="D485" s="60" t="s">
        <v>216</v>
      </c>
      <c r="E485" s="59" t="s">
        <v>217</v>
      </c>
      <c r="F485" s="59" t="s">
        <v>207</v>
      </c>
      <c r="G485" s="59">
        <v>0</v>
      </c>
      <c r="H485" s="59">
        <v>0</v>
      </c>
      <c r="I485" s="59">
        <v>0</v>
      </c>
      <c r="J485" s="59">
        <v>0</v>
      </c>
    </row>
    <row r="486" spans="1:16" x14ac:dyDescent="0.25">
      <c r="A486" s="61" t="str">
        <f t="shared" si="23"/>
        <v>7.35</v>
      </c>
      <c r="B486" s="61">
        <f t="shared" si="28"/>
        <v>7</v>
      </c>
      <c r="C486" s="61">
        <f t="shared" si="24"/>
        <v>35</v>
      </c>
      <c r="D486" s="60">
        <v>5</v>
      </c>
      <c r="E486" s="59" t="s">
        <v>218</v>
      </c>
      <c r="F486" s="59" t="s">
        <v>181</v>
      </c>
      <c r="G486" s="59" t="s">
        <v>161</v>
      </c>
      <c r="H486" s="59" t="s">
        <v>219</v>
      </c>
      <c r="I486" s="59" t="s">
        <v>220</v>
      </c>
      <c r="J486" s="59" t="s">
        <v>164</v>
      </c>
      <c r="K486" s="59" t="s">
        <v>165</v>
      </c>
    </row>
    <row r="487" spans="1:16" x14ac:dyDescent="0.25">
      <c r="A487" s="61" t="str">
        <f t="shared" si="23"/>
        <v>7.36</v>
      </c>
      <c r="B487" s="61">
        <f t="shared" si="28"/>
        <v>7</v>
      </c>
      <c r="C487" s="61">
        <f t="shared" si="24"/>
        <v>36</v>
      </c>
      <c r="D487" s="60" t="s">
        <v>166</v>
      </c>
      <c r="E487" s="59" t="s">
        <v>154</v>
      </c>
      <c r="F487" s="59" t="s">
        <v>167</v>
      </c>
      <c r="G487" s="59" t="s">
        <v>198</v>
      </c>
      <c r="H487" s="59" t="s">
        <v>165</v>
      </c>
      <c r="I487" s="59" t="s">
        <v>221</v>
      </c>
      <c r="J487" s="59" t="s">
        <v>165</v>
      </c>
    </row>
    <row r="488" spans="1:16" x14ac:dyDescent="0.25">
      <c r="A488" s="61" t="str">
        <f t="shared" si="23"/>
        <v>7.37</v>
      </c>
      <c r="B488" s="61">
        <f t="shared" si="28"/>
        <v>7</v>
      </c>
      <c r="C488" s="61">
        <f t="shared" si="24"/>
        <v>37</v>
      </c>
      <c r="D488" s="60" t="s">
        <v>222</v>
      </c>
      <c r="E488" s="59" t="s">
        <v>223</v>
      </c>
      <c r="F488" s="59" t="s">
        <v>224</v>
      </c>
      <c r="G488" s="59" t="s">
        <v>225</v>
      </c>
      <c r="H488" s="59" t="s">
        <v>226</v>
      </c>
      <c r="I488" s="59" t="s">
        <v>227</v>
      </c>
      <c r="J488" s="59" t="s">
        <v>38</v>
      </c>
      <c r="K488" s="59" t="s">
        <v>161</v>
      </c>
      <c r="L488" s="59" t="s">
        <v>228</v>
      </c>
      <c r="M488" s="59" t="s">
        <v>182</v>
      </c>
      <c r="N488" s="59" t="s">
        <v>229</v>
      </c>
      <c r="O488" s="59">
        <v>0</v>
      </c>
      <c r="P488" s="59">
        <v>0</v>
      </c>
    </row>
    <row r="489" spans="1:16" x14ac:dyDescent="0.25">
      <c r="A489" s="61" t="str">
        <f t="shared" si="23"/>
        <v>7.38</v>
      </c>
      <c r="B489" s="61">
        <f t="shared" si="28"/>
        <v>7</v>
      </c>
      <c r="C489" s="61">
        <f t="shared" si="24"/>
        <v>38</v>
      </c>
      <c r="D489" s="60" t="s">
        <v>197</v>
      </c>
      <c r="E489" s="59" t="s">
        <v>229</v>
      </c>
      <c r="F489" s="59">
        <v>0</v>
      </c>
      <c r="G489" s="59">
        <v>0</v>
      </c>
    </row>
    <row r="490" spans="1:16" x14ac:dyDescent="0.25">
      <c r="A490" s="61" t="str">
        <f t="shared" si="23"/>
        <v>7.39</v>
      </c>
      <c r="B490" s="61">
        <f t="shared" si="28"/>
        <v>7</v>
      </c>
      <c r="C490" s="61">
        <f t="shared" si="24"/>
        <v>39</v>
      </c>
      <c r="D490" s="60">
        <v>5.0999999999999996</v>
      </c>
      <c r="E490" s="59" t="s">
        <v>39</v>
      </c>
      <c r="F490" s="59" t="s">
        <v>161</v>
      </c>
      <c r="G490" s="59" t="s">
        <v>230</v>
      </c>
      <c r="H490" s="59" t="s">
        <v>231</v>
      </c>
    </row>
    <row r="491" spans="1:16" x14ac:dyDescent="0.25">
      <c r="A491" s="61" t="str">
        <f t="shared" si="23"/>
        <v>7.40</v>
      </c>
      <c r="B491" s="61">
        <f t="shared" si="28"/>
        <v>7</v>
      </c>
      <c r="C491" s="61">
        <f t="shared" si="24"/>
        <v>40</v>
      </c>
      <c r="D491" s="60" t="s">
        <v>208</v>
      </c>
      <c r="E491" s="59" t="s">
        <v>170</v>
      </c>
      <c r="F491" s="59" t="s">
        <v>158</v>
      </c>
      <c r="G491" s="59" t="s">
        <v>171</v>
      </c>
      <c r="H491" s="59" t="s">
        <v>158</v>
      </c>
      <c r="I491" s="59" t="s">
        <v>172</v>
      </c>
      <c r="J491" s="59" t="s">
        <v>158</v>
      </c>
      <c r="K491" s="59" t="s">
        <v>173</v>
      </c>
    </row>
    <row r="492" spans="1:16" x14ac:dyDescent="0.25">
      <c r="A492" s="61" t="str">
        <f t="shared" si="23"/>
        <v>7.41</v>
      </c>
      <c r="B492" s="61">
        <f t="shared" si="28"/>
        <v>7</v>
      </c>
      <c r="C492" s="61">
        <f t="shared" si="24"/>
        <v>41</v>
      </c>
      <c r="D492" s="60" t="s">
        <v>39</v>
      </c>
      <c r="E492" s="59">
        <v>0</v>
      </c>
      <c r="F492" s="59">
        <v>0</v>
      </c>
      <c r="G492" s="59">
        <v>0</v>
      </c>
      <c r="H492" s="59">
        <v>0</v>
      </c>
    </row>
    <row r="493" spans="1:16" x14ac:dyDescent="0.25">
      <c r="A493" s="61" t="str">
        <f t="shared" si="23"/>
        <v>7.42</v>
      </c>
      <c r="B493" s="61">
        <f t="shared" si="28"/>
        <v>7</v>
      </c>
      <c r="C493" s="61">
        <f t="shared" si="24"/>
        <v>42</v>
      </c>
      <c r="D493" s="60" t="s">
        <v>230</v>
      </c>
      <c r="E493" s="59" t="s">
        <v>231</v>
      </c>
      <c r="F493" s="59" t="s">
        <v>187</v>
      </c>
      <c r="G493" s="59">
        <v>0</v>
      </c>
      <c r="H493" s="59">
        <v>0</v>
      </c>
      <c r="I493" s="59" t="s">
        <v>187</v>
      </c>
      <c r="J493" s="59" t="s">
        <v>205</v>
      </c>
    </row>
    <row r="494" spans="1:16" x14ac:dyDescent="0.25">
      <c r="A494" s="61" t="str">
        <f t="shared" si="23"/>
        <v>7.43</v>
      </c>
      <c r="B494" s="61">
        <f t="shared" si="28"/>
        <v>7</v>
      </c>
      <c r="C494" s="61">
        <f t="shared" si="24"/>
        <v>43</v>
      </c>
      <c r="D494" s="60">
        <v>6.1</v>
      </c>
      <c r="E494" s="59" t="s">
        <v>232</v>
      </c>
      <c r="F494" s="59" t="s">
        <v>154</v>
      </c>
      <c r="G494" s="59" t="s">
        <v>233</v>
      </c>
    </row>
    <row r="495" spans="1:16" x14ac:dyDescent="0.25">
      <c r="A495" s="61" t="str">
        <f t="shared" si="23"/>
        <v>7.44</v>
      </c>
      <c r="B495" s="61">
        <f t="shared" si="28"/>
        <v>7</v>
      </c>
      <c r="C495" s="61">
        <f t="shared" si="24"/>
        <v>44</v>
      </c>
      <c r="D495" s="60" t="s">
        <v>234</v>
      </c>
      <c r="E495" s="59" t="s">
        <v>5</v>
      </c>
      <c r="F495" s="59" t="s">
        <v>233</v>
      </c>
    </row>
    <row r="496" spans="1:16" x14ac:dyDescent="0.25">
      <c r="A496" s="61" t="str">
        <f t="shared" si="23"/>
        <v>7.45</v>
      </c>
      <c r="B496" s="61">
        <f t="shared" si="28"/>
        <v>7</v>
      </c>
      <c r="C496" s="61">
        <f t="shared" si="24"/>
        <v>45</v>
      </c>
      <c r="D496" s="60" t="s">
        <v>235</v>
      </c>
    </row>
    <row r="497" spans="1:11" x14ac:dyDescent="0.25">
      <c r="A497" s="61" t="str">
        <f t="shared" si="23"/>
        <v>7.46</v>
      </c>
      <c r="B497" s="61">
        <f t="shared" si="28"/>
        <v>7</v>
      </c>
      <c r="C497" s="61">
        <f t="shared" si="24"/>
        <v>46</v>
      </c>
      <c r="D497" s="60" t="s">
        <v>158</v>
      </c>
      <c r="E497" s="59" t="s">
        <v>236</v>
      </c>
      <c r="F497" s="59" t="s">
        <v>237</v>
      </c>
      <c r="G497" s="59" t="s">
        <v>207</v>
      </c>
      <c r="H497" s="59" t="s">
        <v>238</v>
      </c>
      <c r="I497" s="59" t="s">
        <v>236</v>
      </c>
      <c r="J497" s="59" t="s">
        <v>239</v>
      </c>
    </row>
    <row r="498" spans="1:11" x14ac:dyDescent="0.25">
      <c r="A498" s="61" t="str">
        <f t="shared" si="23"/>
        <v>7.47</v>
      </c>
      <c r="B498" s="61">
        <f t="shared" si="28"/>
        <v>7</v>
      </c>
      <c r="C498" s="61">
        <f t="shared" si="24"/>
        <v>47</v>
      </c>
      <c r="D498" s="60" t="s">
        <v>240</v>
      </c>
    </row>
    <row r="499" spans="1:11" x14ac:dyDescent="0.25">
      <c r="A499" s="61" t="str">
        <f t="shared" si="23"/>
        <v>7.48</v>
      </c>
      <c r="B499" s="61">
        <f t="shared" ref="B499:B530" si="29">IF(E499="GSTR-3B",B498+1,B498)</f>
        <v>7</v>
      </c>
      <c r="C499" s="61">
        <f t="shared" si="24"/>
        <v>48</v>
      </c>
      <c r="D499" s="60" t="s">
        <v>39</v>
      </c>
      <c r="E499" s="59" t="s">
        <v>236</v>
      </c>
      <c r="F499" s="59" t="s">
        <v>239</v>
      </c>
    </row>
    <row r="500" spans="1:11" x14ac:dyDescent="0.25">
      <c r="A500" s="61" t="str">
        <f t="shared" si="23"/>
        <v>7.49</v>
      </c>
      <c r="B500" s="61">
        <f t="shared" si="29"/>
        <v>7</v>
      </c>
      <c r="C500" s="61">
        <f t="shared" si="24"/>
        <v>49</v>
      </c>
      <c r="D500" s="60" t="s">
        <v>240</v>
      </c>
    </row>
    <row r="501" spans="1:11" x14ac:dyDescent="0.25">
      <c r="A501" s="61" t="str">
        <f t="shared" si="23"/>
        <v>7.50</v>
      </c>
      <c r="B501" s="61">
        <f t="shared" si="29"/>
        <v>7</v>
      </c>
      <c r="C501" s="61">
        <f t="shared" si="24"/>
        <v>50</v>
      </c>
      <c r="D501" s="60" t="s">
        <v>230</v>
      </c>
      <c r="E501" s="59" t="s">
        <v>231</v>
      </c>
      <c r="F501" s="59" t="s">
        <v>236</v>
      </c>
      <c r="G501" s="59" t="s">
        <v>239</v>
      </c>
    </row>
    <row r="502" spans="1:11" x14ac:dyDescent="0.25">
      <c r="A502" s="61" t="str">
        <f t="shared" si="23"/>
        <v>7.51</v>
      </c>
      <c r="B502" s="61">
        <f t="shared" si="29"/>
        <v>7</v>
      </c>
      <c r="C502" s="61">
        <f t="shared" si="24"/>
        <v>51</v>
      </c>
      <c r="D502" s="60" t="s">
        <v>170</v>
      </c>
      <c r="E502" s="59" t="s">
        <v>240</v>
      </c>
    </row>
    <row r="503" spans="1:11" x14ac:dyDescent="0.25">
      <c r="A503" s="61" t="str">
        <f t="shared" si="23"/>
        <v>7.52</v>
      </c>
      <c r="B503" s="61">
        <f t="shared" si="29"/>
        <v>7</v>
      </c>
      <c r="C503" s="61">
        <f t="shared" si="24"/>
        <v>52</v>
      </c>
      <c r="D503" s="60" t="s">
        <v>158</v>
      </c>
    </row>
    <row r="504" spans="1:11" x14ac:dyDescent="0.25">
      <c r="A504" s="61" t="str">
        <f t="shared" si="23"/>
        <v>7.53</v>
      </c>
      <c r="B504" s="61">
        <f t="shared" si="29"/>
        <v>7</v>
      </c>
      <c r="C504" s="61">
        <f t="shared" si="24"/>
        <v>53</v>
      </c>
      <c r="D504" s="60" t="s">
        <v>171</v>
      </c>
    </row>
    <row r="505" spans="1:11" x14ac:dyDescent="0.25">
      <c r="A505" s="61" t="str">
        <f t="shared" si="23"/>
        <v>7.54</v>
      </c>
      <c r="B505" s="61">
        <f t="shared" si="29"/>
        <v>7</v>
      </c>
      <c r="C505" s="61">
        <f t="shared" si="24"/>
        <v>54</v>
      </c>
      <c r="D505" s="60" t="s">
        <v>158</v>
      </c>
    </row>
    <row r="506" spans="1:11" x14ac:dyDescent="0.25">
      <c r="A506" s="61" t="str">
        <f t="shared" si="23"/>
        <v>7.55</v>
      </c>
      <c r="B506" s="61">
        <f t="shared" si="29"/>
        <v>7</v>
      </c>
      <c r="C506" s="61">
        <f t="shared" si="24"/>
        <v>55</v>
      </c>
      <c r="D506" s="60" t="s">
        <v>172</v>
      </c>
    </row>
    <row r="507" spans="1:11" x14ac:dyDescent="0.25">
      <c r="A507" s="61" t="str">
        <f t="shared" si="23"/>
        <v>7.56</v>
      </c>
      <c r="B507" s="61">
        <f t="shared" si="29"/>
        <v>7</v>
      </c>
      <c r="C507" s="61">
        <f t="shared" si="24"/>
        <v>56</v>
      </c>
      <c r="D507" s="60" t="s">
        <v>158</v>
      </c>
    </row>
    <row r="508" spans="1:11" x14ac:dyDescent="0.25">
      <c r="A508" s="61" t="str">
        <f t="shared" si="23"/>
        <v>7.57</v>
      </c>
      <c r="B508" s="61">
        <f t="shared" si="29"/>
        <v>7</v>
      </c>
      <c r="C508" s="61">
        <f t="shared" si="24"/>
        <v>57</v>
      </c>
      <c r="D508" s="60" t="s">
        <v>173</v>
      </c>
    </row>
    <row r="509" spans="1:11" x14ac:dyDescent="0.25">
      <c r="A509" s="61" t="str">
        <f t="shared" si="23"/>
        <v>7.58</v>
      </c>
      <c r="B509" s="61">
        <f t="shared" si="29"/>
        <v>7</v>
      </c>
      <c r="C509" s="61">
        <f t="shared" si="24"/>
        <v>58</v>
      </c>
      <c r="D509" s="60" t="s">
        <v>209</v>
      </c>
      <c r="E509" s="59" t="s">
        <v>189</v>
      </c>
      <c r="F509" s="59" t="s">
        <v>178</v>
      </c>
      <c r="G509" s="59" t="s">
        <v>162</v>
      </c>
      <c r="H509" s="59" t="s">
        <v>163</v>
      </c>
    </row>
    <row r="510" spans="1:11" x14ac:dyDescent="0.25">
      <c r="A510" s="61" t="str">
        <f t="shared" si="23"/>
        <v>7.59</v>
      </c>
      <c r="B510" s="61">
        <f t="shared" si="29"/>
        <v>7</v>
      </c>
      <c r="C510" s="61">
        <f t="shared" si="24"/>
        <v>59</v>
      </c>
      <c r="D510" s="60" t="s">
        <v>170</v>
      </c>
    </row>
    <row r="511" spans="1:11" x14ac:dyDescent="0.25">
      <c r="A511" s="61" t="str">
        <f t="shared" si="23"/>
        <v>7.60</v>
      </c>
      <c r="B511" s="61">
        <f t="shared" si="29"/>
        <v>7</v>
      </c>
      <c r="C511" s="61">
        <f t="shared" si="24"/>
        <v>60</v>
      </c>
      <c r="D511" s="60" t="s">
        <v>158</v>
      </c>
    </row>
    <row r="512" spans="1:11" x14ac:dyDescent="0.25">
      <c r="A512" s="61" t="str">
        <f t="shared" si="23"/>
        <v>7.61</v>
      </c>
      <c r="B512" s="61">
        <f t="shared" si="29"/>
        <v>7</v>
      </c>
      <c r="C512" s="61">
        <f t="shared" si="24"/>
        <v>61</v>
      </c>
      <c r="D512" s="60">
        <v>0</v>
      </c>
      <c r="E512" s="59">
        <v>0</v>
      </c>
      <c r="F512" s="59">
        <v>0</v>
      </c>
      <c r="G512" s="59">
        <v>0</v>
      </c>
      <c r="H512" s="59" t="s">
        <v>187</v>
      </c>
      <c r="I512" s="59">
        <v>0</v>
      </c>
      <c r="J512" s="59">
        <v>0</v>
      </c>
      <c r="K512" s="59" t="s">
        <v>187</v>
      </c>
    </row>
    <row r="513" spans="1:13" x14ac:dyDescent="0.25">
      <c r="A513" s="61" t="str">
        <f t="shared" si="23"/>
        <v>7.62</v>
      </c>
      <c r="B513" s="61">
        <f t="shared" si="29"/>
        <v>7</v>
      </c>
      <c r="C513" s="61">
        <f t="shared" si="24"/>
        <v>62</v>
      </c>
      <c r="D513" s="60" t="s">
        <v>171</v>
      </c>
      <c r="E513" s="59" t="s">
        <v>158</v>
      </c>
      <c r="F513" s="59">
        <v>0</v>
      </c>
      <c r="G513" s="59">
        <v>0</v>
      </c>
      <c r="H513" s="59">
        <v>214647</v>
      </c>
      <c r="I513" s="59" t="s">
        <v>187</v>
      </c>
      <c r="J513" s="59" t="s">
        <v>187</v>
      </c>
      <c r="K513" s="59">
        <v>0</v>
      </c>
      <c r="L513" s="59">
        <v>0</v>
      </c>
      <c r="M513" s="59">
        <v>0</v>
      </c>
    </row>
    <row r="514" spans="1:13" x14ac:dyDescent="0.25">
      <c r="A514" s="61" t="str">
        <f t="shared" si="23"/>
        <v>7.63</v>
      </c>
      <c r="B514" s="61">
        <f t="shared" si="29"/>
        <v>7</v>
      </c>
      <c r="C514" s="61">
        <f t="shared" si="24"/>
        <v>63</v>
      </c>
      <c r="D514" s="60" t="s">
        <v>172</v>
      </c>
      <c r="E514" s="59" t="s">
        <v>158</v>
      </c>
      <c r="F514" s="59">
        <v>0</v>
      </c>
      <c r="G514" s="59">
        <v>0</v>
      </c>
      <c r="H514" s="59" t="s">
        <v>187</v>
      </c>
      <c r="I514" s="59">
        <v>214647</v>
      </c>
      <c r="J514" s="59" t="s">
        <v>187</v>
      </c>
      <c r="K514" s="59">
        <v>0</v>
      </c>
      <c r="L514" s="59">
        <v>0</v>
      </c>
      <c r="M514" s="59">
        <v>0</v>
      </c>
    </row>
    <row r="515" spans="1:13" x14ac:dyDescent="0.25">
      <c r="A515" s="61" t="str">
        <f t="shared" si="23"/>
        <v>7.64</v>
      </c>
      <c r="B515" s="61">
        <f t="shared" si="29"/>
        <v>7</v>
      </c>
      <c r="C515" s="61">
        <f t="shared" si="24"/>
        <v>64</v>
      </c>
      <c r="D515" s="60" t="s">
        <v>173</v>
      </c>
      <c r="E515" s="59">
        <v>0</v>
      </c>
      <c r="F515" s="59" t="s">
        <v>187</v>
      </c>
      <c r="G515" s="59" t="s">
        <v>187</v>
      </c>
      <c r="H515" s="59" t="s">
        <v>187</v>
      </c>
      <c r="I515" s="59">
        <v>0</v>
      </c>
      <c r="J515" s="59">
        <v>0</v>
      </c>
      <c r="K515" s="59">
        <v>0</v>
      </c>
      <c r="L515" s="59" t="s">
        <v>187</v>
      </c>
    </row>
    <row r="516" spans="1:13" x14ac:dyDescent="0.25">
      <c r="A516" s="61" t="str">
        <f t="shared" si="23"/>
        <v>7.65</v>
      </c>
      <c r="B516" s="61">
        <f t="shared" si="29"/>
        <v>7</v>
      </c>
      <c r="C516" s="61">
        <f t="shared" si="24"/>
        <v>65</v>
      </c>
      <c r="D516" s="60" t="s">
        <v>211</v>
      </c>
      <c r="E516" s="59" t="s">
        <v>241</v>
      </c>
      <c r="F516" s="59" t="s">
        <v>163</v>
      </c>
    </row>
    <row r="517" spans="1:13" x14ac:dyDescent="0.25">
      <c r="A517" s="61" t="str">
        <f t="shared" si="23"/>
        <v>7.66</v>
      </c>
      <c r="B517" s="61">
        <f t="shared" si="29"/>
        <v>7</v>
      </c>
      <c r="C517" s="61">
        <f t="shared" si="24"/>
        <v>66</v>
      </c>
      <c r="D517" s="60" t="s">
        <v>170</v>
      </c>
    </row>
    <row r="518" spans="1:13" x14ac:dyDescent="0.25">
      <c r="A518" s="61" t="str">
        <f t="shared" ref="A518:A583" si="30">B518&amp;"."&amp;C518</f>
        <v>7.67</v>
      </c>
      <c r="B518" s="61">
        <f t="shared" si="29"/>
        <v>7</v>
      </c>
      <c r="C518" s="61">
        <f t="shared" si="24"/>
        <v>67</v>
      </c>
      <c r="D518" s="60" t="s">
        <v>158</v>
      </c>
    </row>
    <row r="519" spans="1:13" x14ac:dyDescent="0.25">
      <c r="A519" s="61" t="str">
        <f t="shared" si="30"/>
        <v>7.68</v>
      </c>
      <c r="B519" s="61">
        <f t="shared" si="29"/>
        <v>7</v>
      </c>
      <c r="C519" s="61">
        <f t="shared" si="24"/>
        <v>68</v>
      </c>
      <c r="D519" s="60">
        <v>0</v>
      </c>
      <c r="E519" s="59" t="s">
        <v>187</v>
      </c>
      <c r="F519" s="59" t="s">
        <v>187</v>
      </c>
      <c r="G519" s="59" t="s">
        <v>187</v>
      </c>
      <c r="H519" s="59" t="s">
        <v>187</v>
      </c>
      <c r="I519" s="59">
        <v>0</v>
      </c>
      <c r="J519" s="59" t="s">
        <v>187</v>
      </c>
      <c r="K519" s="59" t="s">
        <v>187</v>
      </c>
    </row>
    <row r="520" spans="1:13" x14ac:dyDescent="0.25">
      <c r="A520" s="61" t="str">
        <f t="shared" si="30"/>
        <v>7.69</v>
      </c>
      <c r="B520" s="61">
        <f t="shared" si="29"/>
        <v>7</v>
      </c>
      <c r="C520" s="61">
        <f t="shared" ref="C520:C585" si="31">IF(B520=B519,C519+1,1)</f>
        <v>69</v>
      </c>
      <c r="D520" s="60" t="s">
        <v>171</v>
      </c>
      <c r="E520" s="59" t="s">
        <v>158</v>
      </c>
      <c r="F520" s="59">
        <v>0</v>
      </c>
      <c r="G520" s="59" t="s">
        <v>187</v>
      </c>
      <c r="H520" s="59" t="s">
        <v>187</v>
      </c>
      <c r="I520" s="59" t="s">
        <v>187</v>
      </c>
      <c r="J520" s="59" t="s">
        <v>187</v>
      </c>
      <c r="K520" s="59">
        <v>0</v>
      </c>
      <c r="L520" s="59" t="s">
        <v>187</v>
      </c>
      <c r="M520" s="59" t="s">
        <v>187</v>
      </c>
    </row>
    <row r="521" spans="1:13" x14ac:dyDescent="0.25">
      <c r="A521" s="61" t="str">
        <f t="shared" si="30"/>
        <v>7.70</v>
      </c>
      <c r="B521" s="61">
        <f t="shared" si="29"/>
        <v>7</v>
      </c>
      <c r="C521" s="61">
        <f t="shared" si="31"/>
        <v>70</v>
      </c>
      <c r="D521" s="60" t="s">
        <v>172</v>
      </c>
      <c r="E521" s="59" t="s">
        <v>158</v>
      </c>
      <c r="F521" s="59">
        <v>0</v>
      </c>
      <c r="G521" s="59" t="s">
        <v>187</v>
      </c>
      <c r="H521" s="59" t="s">
        <v>187</v>
      </c>
      <c r="I521" s="59" t="s">
        <v>187</v>
      </c>
      <c r="J521" s="59" t="s">
        <v>187</v>
      </c>
      <c r="K521" s="59">
        <v>0</v>
      </c>
      <c r="L521" s="59" t="s">
        <v>187</v>
      </c>
      <c r="M521" s="59" t="s">
        <v>187</v>
      </c>
    </row>
    <row r="522" spans="1:13" x14ac:dyDescent="0.25">
      <c r="A522" s="61" t="str">
        <f t="shared" si="30"/>
        <v>7.71</v>
      </c>
      <c r="B522" s="61">
        <f t="shared" si="29"/>
        <v>7</v>
      </c>
      <c r="C522" s="61">
        <f t="shared" si="31"/>
        <v>71</v>
      </c>
      <c r="D522" s="60" t="s">
        <v>173</v>
      </c>
      <c r="E522" s="59">
        <v>0</v>
      </c>
      <c r="F522" s="59" t="s">
        <v>187</v>
      </c>
      <c r="G522" s="59" t="s">
        <v>187</v>
      </c>
      <c r="H522" s="59" t="s">
        <v>187</v>
      </c>
      <c r="I522" s="59" t="s">
        <v>187</v>
      </c>
      <c r="J522" s="59">
        <v>0</v>
      </c>
      <c r="K522" s="59" t="s">
        <v>187</v>
      </c>
      <c r="L522" s="59" t="s">
        <v>187</v>
      </c>
    </row>
    <row r="523" spans="1:13" x14ac:dyDescent="0.25">
      <c r="A523" s="61" t="str">
        <f t="shared" si="30"/>
        <v>7.72</v>
      </c>
      <c r="B523" s="61">
        <f t="shared" si="29"/>
        <v>7</v>
      </c>
      <c r="C523" s="61">
        <f t="shared" si="31"/>
        <v>72</v>
      </c>
      <c r="D523" s="60" t="s">
        <v>242</v>
      </c>
      <c r="E523" s="59" t="s">
        <v>243</v>
      </c>
      <c r="F523" s="59" t="s">
        <v>244</v>
      </c>
    </row>
    <row r="524" spans="1:13" x14ac:dyDescent="0.25">
      <c r="A524" s="61" t="str">
        <f t="shared" si="30"/>
        <v>7.73</v>
      </c>
      <c r="B524" s="61">
        <f t="shared" si="29"/>
        <v>7</v>
      </c>
      <c r="C524" s="61">
        <f t="shared" si="31"/>
        <v>73</v>
      </c>
      <c r="D524" s="60" t="s">
        <v>208</v>
      </c>
      <c r="E524" s="59" t="s">
        <v>170</v>
      </c>
      <c r="F524" s="59" t="s">
        <v>158</v>
      </c>
      <c r="G524" s="59" t="s">
        <v>171</v>
      </c>
      <c r="H524" s="59" t="s">
        <v>158</v>
      </c>
      <c r="I524" s="59" t="s">
        <v>172</v>
      </c>
      <c r="J524" s="59" t="s">
        <v>158</v>
      </c>
    </row>
    <row r="525" spans="1:13" x14ac:dyDescent="0.25">
      <c r="A525" s="61" t="str">
        <f t="shared" si="30"/>
        <v>7.74</v>
      </c>
      <c r="B525" s="61">
        <f t="shared" si="29"/>
        <v>7</v>
      </c>
      <c r="C525" s="61">
        <f t="shared" si="31"/>
        <v>74</v>
      </c>
      <c r="D525" s="60" t="s">
        <v>245</v>
      </c>
      <c r="E525" s="59">
        <v>0</v>
      </c>
      <c r="F525" s="59">
        <v>0</v>
      </c>
      <c r="G525" s="59">
        <v>0</v>
      </c>
    </row>
    <row r="526" spans="1:13" x14ac:dyDescent="0.25">
      <c r="A526" s="61" t="str">
        <f t="shared" si="30"/>
        <v>7.75</v>
      </c>
      <c r="B526" s="61">
        <f t="shared" si="29"/>
        <v>7</v>
      </c>
      <c r="C526" s="61">
        <f t="shared" si="31"/>
        <v>75</v>
      </c>
      <c r="D526" s="60" t="s">
        <v>246</v>
      </c>
      <c r="E526" s="59">
        <v>0</v>
      </c>
      <c r="F526" s="59">
        <v>0</v>
      </c>
      <c r="G526" s="59">
        <v>0</v>
      </c>
      <c r="H526" s="59" t="s">
        <v>205</v>
      </c>
    </row>
    <row r="527" spans="1:13" x14ac:dyDescent="0.25">
      <c r="A527" s="61" t="str">
        <f t="shared" si="30"/>
        <v>8.1</v>
      </c>
      <c r="B527" s="61">
        <f t="shared" si="29"/>
        <v>8</v>
      </c>
      <c r="C527" s="61">
        <f t="shared" si="31"/>
        <v>1</v>
      </c>
      <c r="D527" s="77" t="s">
        <v>146</v>
      </c>
      <c r="E527" s="59" t="s">
        <v>147</v>
      </c>
    </row>
    <row r="528" spans="1:13" x14ac:dyDescent="0.25">
      <c r="A528" s="61" t="str">
        <f t="shared" si="30"/>
        <v>8.2</v>
      </c>
      <c r="B528" s="61">
        <f t="shared" si="29"/>
        <v>8</v>
      </c>
      <c r="C528" s="61">
        <f t="shared" si="31"/>
        <v>2</v>
      </c>
      <c r="D528" s="60" t="s">
        <v>148</v>
      </c>
      <c r="E528" s="59" t="s">
        <v>149</v>
      </c>
      <c r="F528" s="59" t="s">
        <v>150</v>
      </c>
    </row>
    <row r="529" spans="1:14" x14ac:dyDescent="0.25">
      <c r="A529" s="61" t="str">
        <f t="shared" si="30"/>
        <v>8.3</v>
      </c>
      <c r="B529" s="61">
        <f t="shared" si="29"/>
        <v>8</v>
      </c>
      <c r="C529" s="61">
        <f t="shared" si="31"/>
        <v>3</v>
      </c>
      <c r="D529" s="60" t="s">
        <v>36</v>
      </c>
      <c r="E529" s="59" t="s">
        <v>37</v>
      </c>
    </row>
    <row r="530" spans="1:14" x14ac:dyDescent="0.25">
      <c r="A530" s="61" t="str">
        <f t="shared" si="30"/>
        <v>8.4</v>
      </c>
      <c r="B530" s="61">
        <f t="shared" si="29"/>
        <v>8</v>
      </c>
      <c r="C530" s="61">
        <f t="shared" si="31"/>
        <v>4</v>
      </c>
      <c r="D530" s="60" t="s">
        <v>10</v>
      </c>
      <c r="E530" s="78" t="s">
        <v>328</v>
      </c>
    </row>
    <row r="531" spans="1:14" x14ac:dyDescent="0.25">
      <c r="A531" s="61" t="str">
        <f t="shared" si="30"/>
        <v>8.5</v>
      </c>
      <c r="B531" s="61">
        <f t="shared" ref="B531:B537" si="32">IF(E531="GSTR-3B",B530+1,B530)</f>
        <v>8</v>
      </c>
      <c r="C531" s="61">
        <f t="shared" si="31"/>
        <v>5</v>
      </c>
      <c r="D531" s="60">
        <v>1</v>
      </c>
      <c r="E531" s="59" t="s">
        <v>11</v>
      </c>
      <c r="F531" s="57" t="s">
        <v>319</v>
      </c>
    </row>
    <row r="532" spans="1:14" x14ac:dyDescent="0.25">
      <c r="A532" s="61" t="str">
        <f t="shared" si="30"/>
        <v>8.6</v>
      </c>
      <c r="B532" s="61">
        <f t="shared" si="32"/>
        <v>8</v>
      </c>
      <c r="C532" s="61">
        <f t="shared" si="31"/>
        <v>6</v>
      </c>
      <c r="D532" s="60">
        <v>2</v>
      </c>
      <c r="E532" s="59" t="s">
        <v>152</v>
      </c>
      <c r="F532" s="59" t="s">
        <v>153</v>
      </c>
      <c r="G532" s="59" t="s">
        <v>154</v>
      </c>
      <c r="H532" s="59" t="s">
        <v>155</v>
      </c>
      <c r="I532" s="59" t="s">
        <v>156</v>
      </c>
      <c r="J532" s="59" t="s">
        <v>157</v>
      </c>
      <c r="K532" s="78" t="s">
        <v>320</v>
      </c>
      <c r="L532" s="78" t="s">
        <v>321</v>
      </c>
    </row>
    <row r="533" spans="1:14" x14ac:dyDescent="0.25">
      <c r="A533" s="61" t="str">
        <f t="shared" si="30"/>
        <v>8.7</v>
      </c>
      <c r="B533" s="61">
        <f t="shared" si="32"/>
        <v>8</v>
      </c>
      <c r="C533" s="61">
        <f t="shared" si="31"/>
        <v>7</v>
      </c>
      <c r="D533" s="60">
        <v>3.1</v>
      </c>
      <c r="E533" s="59" t="s">
        <v>158</v>
      </c>
      <c r="F533" s="59" t="s">
        <v>159</v>
      </c>
      <c r="G533" s="59" t="s">
        <v>160</v>
      </c>
      <c r="H533" s="59" t="s">
        <v>161</v>
      </c>
      <c r="I533" s="59" t="s">
        <v>162</v>
      </c>
      <c r="J533" s="59" t="s">
        <v>163</v>
      </c>
      <c r="K533" s="59" t="s">
        <v>164</v>
      </c>
      <c r="L533" s="59" t="s">
        <v>165</v>
      </c>
    </row>
    <row r="534" spans="1:14" x14ac:dyDescent="0.25">
      <c r="A534" s="61" t="str">
        <f t="shared" si="30"/>
        <v>8.8</v>
      </c>
      <c r="B534" s="61">
        <f t="shared" si="32"/>
        <v>8</v>
      </c>
      <c r="C534" s="61">
        <f t="shared" si="31"/>
        <v>8</v>
      </c>
      <c r="D534" s="60" t="s">
        <v>166</v>
      </c>
      <c r="E534" s="59" t="s">
        <v>154</v>
      </c>
      <c r="F534" s="59" t="s">
        <v>167</v>
      </c>
      <c r="G534" s="59" t="s">
        <v>5</v>
      </c>
      <c r="H534" s="59" t="s">
        <v>168</v>
      </c>
    </row>
    <row r="535" spans="1:14" x14ac:dyDescent="0.25">
      <c r="A535" s="61" t="str">
        <f t="shared" si="30"/>
        <v>8.9</v>
      </c>
      <c r="B535" s="61">
        <f t="shared" si="32"/>
        <v>8</v>
      </c>
      <c r="C535" s="61">
        <f t="shared" si="31"/>
        <v>9</v>
      </c>
      <c r="D535" s="60" t="s">
        <v>169</v>
      </c>
    </row>
    <row r="536" spans="1:14" x14ac:dyDescent="0.25">
      <c r="A536" s="61" t="str">
        <f t="shared" si="30"/>
        <v>8.10</v>
      </c>
      <c r="B536" s="61">
        <f t="shared" si="32"/>
        <v>8</v>
      </c>
      <c r="C536" s="61">
        <f t="shared" si="31"/>
        <v>10</v>
      </c>
      <c r="D536" s="60" t="s">
        <v>170</v>
      </c>
    </row>
    <row r="537" spans="1:14" x14ac:dyDescent="0.25">
      <c r="A537" s="61" t="str">
        <f t="shared" si="30"/>
        <v>8.11</v>
      </c>
      <c r="B537" s="61">
        <f t="shared" si="32"/>
        <v>8</v>
      </c>
      <c r="C537" s="61">
        <f t="shared" si="31"/>
        <v>11</v>
      </c>
      <c r="D537" s="60" t="s">
        <v>158</v>
      </c>
    </row>
    <row r="538" spans="1:14" x14ac:dyDescent="0.25">
      <c r="A538" s="61" t="str">
        <f t="shared" si="30"/>
        <v>8.12</v>
      </c>
      <c r="B538" s="61">
        <f>IF(D539="GSTR-3B",B537+1,B537)</f>
        <v>8</v>
      </c>
      <c r="C538" s="61">
        <f t="shared" si="31"/>
        <v>12</v>
      </c>
      <c r="D538" s="60" t="s">
        <v>171</v>
      </c>
    </row>
    <row r="539" spans="1:14" x14ac:dyDescent="0.25">
      <c r="A539" s="61" t="str">
        <f t="shared" ref="A539:A541" si="33">B539&amp;"."&amp;C539</f>
        <v>8.13</v>
      </c>
      <c r="B539" s="61">
        <f t="shared" ref="B539:B541" si="34">IF(D540="GSTR-3B",B538+1,B538)</f>
        <v>8</v>
      </c>
      <c r="C539" s="61">
        <f t="shared" ref="C539:C541" si="35">IF(B539=B538,C538+1,1)</f>
        <v>13</v>
      </c>
      <c r="D539" s="60" t="s">
        <v>158</v>
      </c>
    </row>
    <row r="540" spans="1:14" x14ac:dyDescent="0.25">
      <c r="A540" s="61" t="str">
        <f t="shared" si="33"/>
        <v>8.14</v>
      </c>
      <c r="B540" s="61">
        <f t="shared" si="34"/>
        <v>8</v>
      </c>
      <c r="C540" s="61">
        <f t="shared" si="35"/>
        <v>14</v>
      </c>
      <c r="D540" s="60" t="s">
        <v>172</v>
      </c>
    </row>
    <row r="541" spans="1:14" x14ac:dyDescent="0.25">
      <c r="A541" s="61" t="str">
        <f t="shared" si="33"/>
        <v>8.15</v>
      </c>
      <c r="B541" s="61">
        <f t="shared" si="34"/>
        <v>8</v>
      </c>
      <c r="C541" s="61">
        <f t="shared" si="35"/>
        <v>15</v>
      </c>
      <c r="D541" s="60" t="s">
        <v>158</v>
      </c>
    </row>
    <row r="542" spans="1:14" x14ac:dyDescent="0.25">
      <c r="A542" s="61" t="str">
        <f t="shared" si="30"/>
        <v>8.16</v>
      </c>
      <c r="B542" s="61">
        <f t="shared" ref="B542:B573" si="36">IF(E542="GSTR-3B",B541+1,B541)</f>
        <v>8</v>
      </c>
      <c r="C542" s="61">
        <f t="shared" si="31"/>
        <v>16</v>
      </c>
      <c r="D542" s="60" t="s">
        <v>173</v>
      </c>
    </row>
    <row r="543" spans="1:14" x14ac:dyDescent="0.25">
      <c r="A543" s="61" t="str">
        <f t="shared" si="30"/>
        <v>8.17</v>
      </c>
      <c r="B543" s="61">
        <f t="shared" si="36"/>
        <v>8</v>
      </c>
      <c r="C543" s="61">
        <f t="shared" si="31"/>
        <v>17</v>
      </c>
      <c r="D543" s="60" t="s">
        <v>174</v>
      </c>
      <c r="E543" s="59" t="s">
        <v>175</v>
      </c>
      <c r="F543" s="59" t="s">
        <v>176</v>
      </c>
      <c r="G543" s="59" t="s">
        <v>165</v>
      </c>
      <c r="H543" s="59" t="s">
        <v>177</v>
      </c>
      <c r="I543" s="59" t="s">
        <v>178</v>
      </c>
      <c r="J543" s="59" t="s">
        <v>179</v>
      </c>
      <c r="K543" s="59" t="s">
        <v>180</v>
      </c>
      <c r="L543" s="59" t="s">
        <v>181</v>
      </c>
      <c r="M543" s="59" t="s">
        <v>182</v>
      </c>
      <c r="N543" s="59" t="s">
        <v>161</v>
      </c>
    </row>
    <row r="544" spans="1:14" x14ac:dyDescent="0.25">
      <c r="A544" s="61" t="str">
        <f t="shared" si="30"/>
        <v>8.18</v>
      </c>
      <c r="B544" s="61">
        <f t="shared" si="36"/>
        <v>8</v>
      </c>
      <c r="C544" s="61">
        <f t="shared" si="31"/>
        <v>18</v>
      </c>
      <c r="D544" s="60" t="s">
        <v>183</v>
      </c>
    </row>
    <row r="545" spans="1:15" x14ac:dyDescent="0.25">
      <c r="A545" s="61" t="str">
        <f t="shared" si="30"/>
        <v>8.19</v>
      </c>
      <c r="B545" s="61">
        <f t="shared" si="36"/>
        <v>8</v>
      </c>
      <c r="C545" s="61">
        <f t="shared" si="31"/>
        <v>19</v>
      </c>
      <c r="D545" s="60">
        <v>2711403</v>
      </c>
      <c r="E545" s="59">
        <v>0</v>
      </c>
      <c r="F545" s="59">
        <v>214647</v>
      </c>
      <c r="G545" s="59">
        <v>214647</v>
      </c>
      <c r="H545" s="59">
        <v>0</v>
      </c>
    </row>
    <row r="546" spans="1:15" x14ac:dyDescent="0.25">
      <c r="A546" s="61" t="str">
        <f t="shared" si="30"/>
        <v>8.20</v>
      </c>
      <c r="B546" s="61">
        <f t="shared" si="36"/>
        <v>8</v>
      </c>
      <c r="C546" s="61">
        <f t="shared" si="31"/>
        <v>20</v>
      </c>
      <c r="D546" s="60" t="s">
        <v>184</v>
      </c>
      <c r="E546" s="59" t="s">
        <v>175</v>
      </c>
      <c r="F546" s="59" t="s">
        <v>176</v>
      </c>
      <c r="G546" s="59" t="s">
        <v>165</v>
      </c>
      <c r="H546" s="59" t="s">
        <v>185</v>
      </c>
      <c r="I546" s="59" t="s">
        <v>186</v>
      </c>
      <c r="J546" s="59">
        <v>0</v>
      </c>
      <c r="K546" s="59">
        <v>0</v>
      </c>
      <c r="L546" s="59" t="s">
        <v>187</v>
      </c>
      <c r="M546" s="59" t="s">
        <v>187</v>
      </c>
      <c r="N546" s="59">
        <v>0</v>
      </c>
    </row>
    <row r="547" spans="1:15" x14ac:dyDescent="0.25">
      <c r="A547" s="61" t="str">
        <f t="shared" si="30"/>
        <v>8.21</v>
      </c>
      <c r="B547" s="61">
        <f t="shared" si="36"/>
        <v>8</v>
      </c>
      <c r="C547" s="61">
        <f t="shared" si="31"/>
        <v>21</v>
      </c>
      <c r="D547" s="60" t="s">
        <v>188</v>
      </c>
      <c r="E547" s="59" t="s">
        <v>189</v>
      </c>
      <c r="F547" s="59" t="s">
        <v>160</v>
      </c>
      <c r="G547" s="59" t="s">
        <v>165</v>
      </c>
      <c r="H547" s="59" t="s">
        <v>190</v>
      </c>
      <c r="I547" s="59" t="s">
        <v>180</v>
      </c>
      <c r="J547" s="59" t="s">
        <v>183</v>
      </c>
      <c r="K547" s="59">
        <v>0</v>
      </c>
      <c r="L547" s="59" t="s">
        <v>187</v>
      </c>
      <c r="M547" s="59" t="s">
        <v>187</v>
      </c>
      <c r="N547" s="59" t="s">
        <v>187</v>
      </c>
      <c r="O547" s="59" t="s">
        <v>187</v>
      </c>
    </row>
    <row r="548" spans="1:15" x14ac:dyDescent="0.25">
      <c r="A548" s="61" t="str">
        <f t="shared" si="30"/>
        <v>8.22</v>
      </c>
      <c r="B548" s="61">
        <f t="shared" si="36"/>
        <v>8</v>
      </c>
      <c r="C548" s="61">
        <f t="shared" si="31"/>
        <v>22</v>
      </c>
      <c r="D548" s="60" t="s">
        <v>191</v>
      </c>
      <c r="E548" s="59" t="s">
        <v>192</v>
      </c>
      <c r="F548" s="59" t="s">
        <v>165</v>
      </c>
      <c r="G548" s="59" t="s">
        <v>193</v>
      </c>
      <c r="H548" s="59" t="s">
        <v>194</v>
      </c>
      <c r="I548" s="59" t="s">
        <v>162</v>
      </c>
      <c r="J548" s="59" t="s">
        <v>195</v>
      </c>
      <c r="K548" s="59">
        <v>0</v>
      </c>
      <c r="L548" s="59">
        <v>0</v>
      </c>
      <c r="M548" s="59">
        <v>0</v>
      </c>
      <c r="N548" s="59">
        <v>0</v>
      </c>
      <c r="O548" s="59">
        <v>0</v>
      </c>
    </row>
    <row r="549" spans="1:15" x14ac:dyDescent="0.25">
      <c r="A549" s="61" t="str">
        <f t="shared" si="30"/>
        <v>8.23</v>
      </c>
      <c r="B549" s="61">
        <f t="shared" si="36"/>
        <v>8</v>
      </c>
      <c r="C549" s="61">
        <f t="shared" si="31"/>
        <v>23</v>
      </c>
      <c r="D549" s="60" t="s">
        <v>196</v>
      </c>
      <c r="E549" s="59" t="s">
        <v>197</v>
      </c>
      <c r="F549" s="59" t="s">
        <v>160</v>
      </c>
      <c r="G549" s="59" t="s">
        <v>165</v>
      </c>
      <c r="H549" s="59">
        <v>0</v>
      </c>
      <c r="I549" s="59" t="s">
        <v>187</v>
      </c>
      <c r="J549" s="59" t="s">
        <v>187</v>
      </c>
      <c r="K549" s="59" t="s">
        <v>187</v>
      </c>
      <c r="L549" s="59" t="s">
        <v>187</v>
      </c>
    </row>
    <row r="550" spans="1:15" x14ac:dyDescent="0.25">
      <c r="A550" s="61" t="str">
        <f t="shared" si="30"/>
        <v>8.24</v>
      </c>
      <c r="B550" s="61">
        <f t="shared" si="36"/>
        <v>8</v>
      </c>
      <c r="C550" s="61">
        <f t="shared" si="31"/>
        <v>24</v>
      </c>
      <c r="D550" s="60">
        <v>3.2</v>
      </c>
      <c r="E550" s="59" t="s">
        <v>198</v>
      </c>
      <c r="F550" s="59" t="s">
        <v>165</v>
      </c>
    </row>
    <row r="551" spans="1:15" x14ac:dyDescent="0.25">
      <c r="A551" s="61" t="str">
        <f t="shared" si="30"/>
        <v>8.25</v>
      </c>
      <c r="B551" s="61">
        <f t="shared" si="36"/>
        <v>8</v>
      </c>
      <c r="C551" s="61">
        <f t="shared" si="31"/>
        <v>25</v>
      </c>
      <c r="D551" s="60" t="s">
        <v>166</v>
      </c>
      <c r="E551" s="59" t="s">
        <v>154</v>
      </c>
      <c r="F551" s="59" t="s">
        <v>167</v>
      </c>
      <c r="G551" s="59" t="s">
        <v>5</v>
      </c>
      <c r="H551" s="59" t="s">
        <v>168</v>
      </c>
      <c r="I551" s="59" t="s">
        <v>169</v>
      </c>
      <c r="J551" s="59" t="s">
        <v>170</v>
      </c>
      <c r="K551" s="59" t="s">
        <v>158</v>
      </c>
    </row>
    <row r="552" spans="1:15" x14ac:dyDescent="0.25">
      <c r="A552" s="61" t="str">
        <f t="shared" si="30"/>
        <v>8.26</v>
      </c>
      <c r="B552" s="61">
        <f t="shared" si="36"/>
        <v>8</v>
      </c>
      <c r="C552" s="61">
        <f t="shared" si="31"/>
        <v>26</v>
      </c>
      <c r="D552" s="60" t="s">
        <v>167</v>
      </c>
      <c r="E552" s="59" t="s">
        <v>199</v>
      </c>
      <c r="F552" s="59" t="s">
        <v>194</v>
      </c>
      <c r="G552" s="59" t="s">
        <v>200</v>
      </c>
      <c r="H552" s="59" t="s">
        <v>201</v>
      </c>
      <c r="I552" s="59">
        <v>0</v>
      </c>
      <c r="J552" s="59">
        <v>0</v>
      </c>
    </row>
    <row r="553" spans="1:15" x14ac:dyDescent="0.25">
      <c r="A553" s="61" t="str">
        <f t="shared" si="30"/>
        <v>8.27</v>
      </c>
      <c r="B553" s="61">
        <f t="shared" si="36"/>
        <v>8</v>
      </c>
      <c r="C553" s="61">
        <f t="shared" si="31"/>
        <v>27</v>
      </c>
      <c r="D553" s="60" t="s">
        <v>167</v>
      </c>
      <c r="E553" s="59" t="s">
        <v>199</v>
      </c>
      <c r="F553" s="59" t="s">
        <v>194</v>
      </c>
      <c r="G553" s="59" t="s">
        <v>202</v>
      </c>
      <c r="H553" s="59" t="s">
        <v>168</v>
      </c>
      <c r="I553" s="59" t="s">
        <v>201</v>
      </c>
      <c r="J553" s="59">
        <v>0</v>
      </c>
      <c r="K553" s="59">
        <v>0</v>
      </c>
    </row>
    <row r="554" spans="1:15" x14ac:dyDescent="0.25">
      <c r="A554" s="61" t="str">
        <f t="shared" si="30"/>
        <v>8.28</v>
      </c>
      <c r="B554" s="61">
        <f t="shared" si="36"/>
        <v>8</v>
      </c>
      <c r="C554" s="61">
        <f t="shared" si="31"/>
        <v>28</v>
      </c>
      <c r="D554" s="60" t="s">
        <v>167</v>
      </c>
      <c r="E554" s="59" t="s">
        <v>199</v>
      </c>
      <c r="F554" s="59" t="s">
        <v>194</v>
      </c>
      <c r="G554" s="59" t="s">
        <v>203</v>
      </c>
      <c r="H554" s="59" t="s">
        <v>204</v>
      </c>
      <c r="I554" s="59">
        <v>0</v>
      </c>
      <c r="J554" s="59">
        <v>0</v>
      </c>
      <c r="K554" s="59" t="s">
        <v>205</v>
      </c>
    </row>
    <row r="555" spans="1:15" x14ac:dyDescent="0.25">
      <c r="A555" s="61" t="str">
        <f t="shared" si="30"/>
        <v>8.29</v>
      </c>
      <c r="B555" s="61">
        <f t="shared" si="36"/>
        <v>8</v>
      </c>
      <c r="C555" s="61">
        <f t="shared" si="31"/>
        <v>29</v>
      </c>
      <c r="D555" s="60">
        <v>4</v>
      </c>
      <c r="E555" s="59" t="s">
        <v>206</v>
      </c>
      <c r="F555" s="59" t="s">
        <v>207</v>
      </c>
    </row>
    <row r="556" spans="1:15" x14ac:dyDescent="0.25">
      <c r="A556" s="61" t="str">
        <f t="shared" si="30"/>
        <v>8.30</v>
      </c>
      <c r="B556" s="61">
        <f t="shared" si="36"/>
        <v>8</v>
      </c>
      <c r="C556" s="61">
        <f t="shared" si="31"/>
        <v>30</v>
      </c>
      <c r="D556" s="60" t="s">
        <v>208</v>
      </c>
      <c r="E556" s="59" t="s">
        <v>170</v>
      </c>
      <c r="F556" s="59" t="s">
        <v>158</v>
      </c>
      <c r="G556" s="59" t="s">
        <v>171</v>
      </c>
      <c r="H556" s="59" t="s">
        <v>158</v>
      </c>
      <c r="I556" s="59" t="s">
        <v>172</v>
      </c>
      <c r="J556" s="59" t="s">
        <v>158</v>
      </c>
      <c r="K556" s="59" t="s">
        <v>173</v>
      </c>
    </row>
    <row r="557" spans="1:15" x14ac:dyDescent="0.25">
      <c r="A557" s="61" t="str">
        <f t="shared" si="30"/>
        <v>8.31</v>
      </c>
      <c r="B557" s="61">
        <f t="shared" si="36"/>
        <v>8</v>
      </c>
      <c r="C557" s="61">
        <f t="shared" si="31"/>
        <v>31</v>
      </c>
      <c r="D557" s="60" t="s">
        <v>209</v>
      </c>
      <c r="E557" s="59" t="s">
        <v>207</v>
      </c>
      <c r="F557" s="59" t="s">
        <v>210</v>
      </c>
      <c r="G557" s="59">
        <v>178</v>
      </c>
      <c r="H557" s="59">
        <v>299645</v>
      </c>
      <c r="I557" s="59">
        <v>299645</v>
      </c>
      <c r="J557" s="59">
        <v>0</v>
      </c>
    </row>
    <row r="558" spans="1:15" x14ac:dyDescent="0.25">
      <c r="A558" s="61" t="str">
        <f t="shared" si="30"/>
        <v>8.32</v>
      </c>
      <c r="B558" s="61">
        <f t="shared" si="36"/>
        <v>8</v>
      </c>
      <c r="C558" s="61">
        <f t="shared" si="31"/>
        <v>32</v>
      </c>
      <c r="D558" s="60" t="s">
        <v>211</v>
      </c>
      <c r="E558" s="59" t="s">
        <v>207</v>
      </c>
      <c r="F558" s="59" t="s">
        <v>212</v>
      </c>
      <c r="G558" s="59">
        <v>0</v>
      </c>
      <c r="H558" s="59">
        <v>0</v>
      </c>
      <c r="I558" s="59">
        <v>0</v>
      </c>
      <c r="J558" s="59">
        <v>0</v>
      </c>
    </row>
    <row r="559" spans="1:15" x14ac:dyDescent="0.25">
      <c r="A559" s="61" t="str">
        <f t="shared" si="30"/>
        <v>8.33</v>
      </c>
      <c r="B559" s="61">
        <f t="shared" si="36"/>
        <v>8</v>
      </c>
      <c r="C559" s="61">
        <f t="shared" si="31"/>
        <v>33</v>
      </c>
      <c r="D559" s="60" t="s">
        <v>213</v>
      </c>
      <c r="E559" s="59" t="s">
        <v>214</v>
      </c>
      <c r="F559" s="59" t="s">
        <v>207</v>
      </c>
      <c r="G559" s="59" t="s">
        <v>210</v>
      </c>
      <c r="H559" s="59" t="s">
        <v>209</v>
      </c>
      <c r="I559" s="59" t="s">
        <v>215</v>
      </c>
      <c r="J559" s="59" t="s">
        <v>211</v>
      </c>
      <c r="K559" s="59">
        <v>178</v>
      </c>
      <c r="L559" s="59">
        <v>299645</v>
      </c>
      <c r="M559" s="59">
        <v>299645</v>
      </c>
      <c r="N559" s="59">
        <v>0</v>
      </c>
    </row>
    <row r="560" spans="1:15" x14ac:dyDescent="0.25">
      <c r="A560" s="61" t="str">
        <f t="shared" si="30"/>
        <v>8.34</v>
      </c>
      <c r="B560" s="61">
        <f t="shared" si="36"/>
        <v>8</v>
      </c>
      <c r="C560" s="61">
        <f t="shared" si="31"/>
        <v>34</v>
      </c>
      <c r="D560" s="60" t="s">
        <v>216</v>
      </c>
      <c r="E560" s="59" t="s">
        <v>217</v>
      </c>
      <c r="F560" s="59" t="s">
        <v>207</v>
      </c>
      <c r="G560" s="59">
        <v>0</v>
      </c>
      <c r="H560" s="59">
        <v>0</v>
      </c>
      <c r="I560" s="59">
        <v>0</v>
      </c>
      <c r="J560" s="59">
        <v>0</v>
      </c>
    </row>
    <row r="561" spans="1:16" x14ac:dyDescent="0.25">
      <c r="A561" s="61" t="str">
        <f t="shared" si="30"/>
        <v>8.35</v>
      </c>
      <c r="B561" s="61">
        <f t="shared" si="36"/>
        <v>8</v>
      </c>
      <c r="C561" s="61">
        <f t="shared" si="31"/>
        <v>35</v>
      </c>
      <c r="D561" s="60">
        <v>5</v>
      </c>
      <c r="E561" s="59" t="s">
        <v>218</v>
      </c>
      <c r="F561" s="59" t="s">
        <v>181</v>
      </c>
      <c r="G561" s="59" t="s">
        <v>161</v>
      </c>
      <c r="H561" s="59" t="s">
        <v>219</v>
      </c>
      <c r="I561" s="59" t="s">
        <v>220</v>
      </c>
      <c r="J561" s="59" t="s">
        <v>164</v>
      </c>
      <c r="K561" s="59" t="s">
        <v>165</v>
      </c>
    </row>
    <row r="562" spans="1:16" x14ac:dyDescent="0.25">
      <c r="A562" s="61" t="str">
        <f t="shared" si="30"/>
        <v>8.36</v>
      </c>
      <c r="B562" s="61">
        <f t="shared" si="36"/>
        <v>8</v>
      </c>
      <c r="C562" s="61">
        <f t="shared" si="31"/>
        <v>36</v>
      </c>
      <c r="D562" s="60" t="s">
        <v>166</v>
      </c>
      <c r="E562" s="59" t="s">
        <v>154</v>
      </c>
      <c r="F562" s="59" t="s">
        <v>167</v>
      </c>
      <c r="G562" s="59" t="s">
        <v>198</v>
      </c>
      <c r="H562" s="59" t="s">
        <v>165</v>
      </c>
      <c r="I562" s="59" t="s">
        <v>221</v>
      </c>
      <c r="J562" s="59" t="s">
        <v>165</v>
      </c>
    </row>
    <row r="563" spans="1:16" x14ac:dyDescent="0.25">
      <c r="A563" s="61" t="str">
        <f t="shared" si="30"/>
        <v>8.37</v>
      </c>
      <c r="B563" s="61">
        <f t="shared" si="36"/>
        <v>8</v>
      </c>
      <c r="C563" s="61">
        <f t="shared" si="31"/>
        <v>37</v>
      </c>
      <c r="D563" s="60" t="s">
        <v>222</v>
      </c>
      <c r="E563" s="59" t="s">
        <v>223</v>
      </c>
      <c r="F563" s="59" t="s">
        <v>224</v>
      </c>
      <c r="G563" s="59" t="s">
        <v>225</v>
      </c>
      <c r="H563" s="59" t="s">
        <v>226</v>
      </c>
      <c r="I563" s="59" t="s">
        <v>227</v>
      </c>
      <c r="J563" s="59" t="s">
        <v>38</v>
      </c>
      <c r="K563" s="59" t="s">
        <v>161</v>
      </c>
      <c r="L563" s="59" t="s">
        <v>228</v>
      </c>
      <c r="M563" s="59" t="s">
        <v>182</v>
      </c>
      <c r="N563" s="59" t="s">
        <v>229</v>
      </c>
      <c r="O563" s="59">
        <v>0</v>
      </c>
      <c r="P563" s="59">
        <v>0</v>
      </c>
    </row>
    <row r="564" spans="1:16" x14ac:dyDescent="0.25">
      <c r="A564" s="61" t="str">
        <f t="shared" si="30"/>
        <v>8.38</v>
      </c>
      <c r="B564" s="61">
        <f t="shared" si="36"/>
        <v>8</v>
      </c>
      <c r="C564" s="61">
        <f t="shared" si="31"/>
        <v>38</v>
      </c>
      <c r="D564" s="60" t="s">
        <v>197</v>
      </c>
      <c r="E564" s="59" t="s">
        <v>229</v>
      </c>
      <c r="F564" s="59">
        <v>0</v>
      </c>
      <c r="G564" s="59">
        <v>0</v>
      </c>
    </row>
    <row r="565" spans="1:16" x14ac:dyDescent="0.25">
      <c r="A565" s="61" t="str">
        <f t="shared" si="30"/>
        <v>8.39</v>
      </c>
      <c r="B565" s="61">
        <f t="shared" si="36"/>
        <v>8</v>
      </c>
      <c r="C565" s="61">
        <f t="shared" si="31"/>
        <v>39</v>
      </c>
      <c r="D565" s="60">
        <v>5.0999999999999996</v>
      </c>
      <c r="E565" s="59" t="s">
        <v>39</v>
      </c>
      <c r="F565" s="59" t="s">
        <v>161</v>
      </c>
      <c r="G565" s="59" t="s">
        <v>230</v>
      </c>
      <c r="H565" s="59" t="s">
        <v>231</v>
      </c>
    </row>
    <row r="566" spans="1:16" x14ac:dyDescent="0.25">
      <c r="A566" s="61" t="str">
        <f t="shared" si="30"/>
        <v>8.40</v>
      </c>
      <c r="B566" s="61">
        <f t="shared" si="36"/>
        <v>8</v>
      </c>
      <c r="C566" s="61">
        <f t="shared" si="31"/>
        <v>40</v>
      </c>
      <c r="D566" s="60" t="s">
        <v>208</v>
      </c>
      <c r="E566" s="59" t="s">
        <v>170</v>
      </c>
      <c r="F566" s="59" t="s">
        <v>158</v>
      </c>
      <c r="G566" s="59" t="s">
        <v>171</v>
      </c>
      <c r="H566" s="59" t="s">
        <v>158</v>
      </c>
      <c r="I566" s="59" t="s">
        <v>172</v>
      </c>
      <c r="J566" s="59" t="s">
        <v>158</v>
      </c>
      <c r="K566" s="59" t="s">
        <v>173</v>
      </c>
    </row>
    <row r="567" spans="1:16" x14ac:dyDescent="0.25">
      <c r="A567" s="61" t="str">
        <f t="shared" si="30"/>
        <v>8.41</v>
      </c>
      <c r="B567" s="61">
        <f t="shared" si="36"/>
        <v>8</v>
      </c>
      <c r="C567" s="61">
        <f t="shared" si="31"/>
        <v>41</v>
      </c>
      <c r="D567" s="60" t="s">
        <v>39</v>
      </c>
      <c r="E567" s="59">
        <v>0</v>
      </c>
      <c r="F567" s="59">
        <v>0</v>
      </c>
      <c r="G567" s="59">
        <v>0</v>
      </c>
      <c r="H567" s="59">
        <v>0</v>
      </c>
    </row>
    <row r="568" spans="1:16" x14ac:dyDescent="0.25">
      <c r="A568" s="61" t="str">
        <f t="shared" si="30"/>
        <v>8.42</v>
      </c>
      <c r="B568" s="61">
        <f t="shared" si="36"/>
        <v>8</v>
      </c>
      <c r="C568" s="61">
        <f t="shared" si="31"/>
        <v>42</v>
      </c>
      <c r="D568" s="60" t="s">
        <v>230</v>
      </c>
      <c r="E568" s="59" t="s">
        <v>231</v>
      </c>
      <c r="F568" s="59" t="s">
        <v>187</v>
      </c>
      <c r="G568" s="59">
        <v>0</v>
      </c>
      <c r="H568" s="59">
        <v>0</v>
      </c>
      <c r="I568" s="59" t="s">
        <v>187</v>
      </c>
      <c r="J568" s="59" t="s">
        <v>205</v>
      </c>
    </row>
    <row r="569" spans="1:16" x14ac:dyDescent="0.25">
      <c r="A569" s="61" t="str">
        <f t="shared" si="30"/>
        <v>8.43</v>
      </c>
      <c r="B569" s="61">
        <f t="shared" si="36"/>
        <v>8</v>
      </c>
      <c r="C569" s="61">
        <f t="shared" si="31"/>
        <v>43</v>
      </c>
      <c r="D569" s="60">
        <v>6.1</v>
      </c>
      <c r="E569" s="59" t="s">
        <v>232</v>
      </c>
      <c r="F569" s="59" t="s">
        <v>154</v>
      </c>
      <c r="G569" s="59" t="s">
        <v>233</v>
      </c>
    </row>
    <row r="570" spans="1:16" x14ac:dyDescent="0.25">
      <c r="A570" s="61" t="str">
        <f t="shared" si="30"/>
        <v>8.44</v>
      </c>
      <c r="B570" s="61">
        <f t="shared" si="36"/>
        <v>8</v>
      </c>
      <c r="C570" s="61">
        <f t="shared" si="31"/>
        <v>44</v>
      </c>
      <c r="D570" s="60" t="s">
        <v>234</v>
      </c>
      <c r="E570" s="59" t="s">
        <v>5</v>
      </c>
      <c r="F570" s="59" t="s">
        <v>233</v>
      </c>
    </row>
    <row r="571" spans="1:16" x14ac:dyDescent="0.25">
      <c r="A571" s="61" t="str">
        <f t="shared" si="30"/>
        <v>8.45</v>
      </c>
      <c r="B571" s="61">
        <f t="shared" si="36"/>
        <v>8</v>
      </c>
      <c r="C571" s="61">
        <f t="shared" si="31"/>
        <v>45</v>
      </c>
      <c r="D571" s="60" t="s">
        <v>235</v>
      </c>
    </row>
    <row r="572" spans="1:16" x14ac:dyDescent="0.25">
      <c r="A572" s="61" t="str">
        <f t="shared" si="30"/>
        <v>8.46</v>
      </c>
      <c r="B572" s="61">
        <f t="shared" si="36"/>
        <v>8</v>
      </c>
      <c r="C572" s="61">
        <f t="shared" si="31"/>
        <v>46</v>
      </c>
      <c r="D572" s="60" t="s">
        <v>158</v>
      </c>
      <c r="E572" s="59" t="s">
        <v>236</v>
      </c>
      <c r="F572" s="59" t="s">
        <v>237</v>
      </c>
      <c r="G572" s="59" t="s">
        <v>207</v>
      </c>
      <c r="H572" s="59" t="s">
        <v>238</v>
      </c>
      <c r="I572" s="59" t="s">
        <v>236</v>
      </c>
      <c r="J572" s="59" t="s">
        <v>239</v>
      </c>
    </row>
    <row r="573" spans="1:16" x14ac:dyDescent="0.25">
      <c r="A573" s="61" t="str">
        <f t="shared" si="30"/>
        <v>8.47</v>
      </c>
      <c r="B573" s="61">
        <f t="shared" si="36"/>
        <v>8</v>
      </c>
      <c r="C573" s="61">
        <f t="shared" si="31"/>
        <v>47</v>
      </c>
      <c r="D573" s="60" t="s">
        <v>240</v>
      </c>
    </row>
    <row r="574" spans="1:16" x14ac:dyDescent="0.25">
      <c r="A574" s="61" t="str">
        <f t="shared" si="30"/>
        <v>8.48</v>
      </c>
      <c r="B574" s="61">
        <f t="shared" ref="B574:B605" si="37">IF(E574="GSTR-3B",B573+1,B573)</f>
        <v>8</v>
      </c>
      <c r="C574" s="61">
        <f t="shared" si="31"/>
        <v>48</v>
      </c>
      <c r="D574" s="60" t="s">
        <v>39</v>
      </c>
      <c r="E574" s="59" t="s">
        <v>236</v>
      </c>
      <c r="F574" s="59" t="s">
        <v>239</v>
      </c>
    </row>
    <row r="575" spans="1:16" x14ac:dyDescent="0.25">
      <c r="A575" s="61" t="str">
        <f t="shared" si="30"/>
        <v>8.49</v>
      </c>
      <c r="B575" s="61">
        <f t="shared" si="37"/>
        <v>8</v>
      </c>
      <c r="C575" s="61">
        <f t="shared" si="31"/>
        <v>49</v>
      </c>
      <c r="D575" s="60" t="s">
        <v>240</v>
      </c>
    </row>
    <row r="576" spans="1:16" x14ac:dyDescent="0.25">
      <c r="A576" s="61" t="str">
        <f t="shared" si="30"/>
        <v>8.50</v>
      </c>
      <c r="B576" s="61">
        <f t="shared" si="37"/>
        <v>8</v>
      </c>
      <c r="C576" s="61">
        <f t="shared" si="31"/>
        <v>50</v>
      </c>
      <c r="D576" s="60" t="s">
        <v>230</v>
      </c>
      <c r="E576" s="59" t="s">
        <v>231</v>
      </c>
      <c r="F576" s="59" t="s">
        <v>236</v>
      </c>
      <c r="G576" s="59" t="s">
        <v>239</v>
      </c>
    </row>
    <row r="577" spans="1:13" x14ac:dyDescent="0.25">
      <c r="A577" s="61" t="str">
        <f t="shared" si="30"/>
        <v>8.51</v>
      </c>
      <c r="B577" s="61">
        <f t="shared" si="37"/>
        <v>8</v>
      </c>
      <c r="C577" s="61">
        <f t="shared" si="31"/>
        <v>51</v>
      </c>
      <c r="D577" s="60" t="s">
        <v>170</v>
      </c>
      <c r="E577" s="59" t="s">
        <v>240</v>
      </c>
    </row>
    <row r="578" spans="1:13" x14ac:dyDescent="0.25">
      <c r="A578" s="61" t="str">
        <f t="shared" si="30"/>
        <v>8.52</v>
      </c>
      <c r="B578" s="61">
        <f t="shared" si="37"/>
        <v>8</v>
      </c>
      <c r="C578" s="61">
        <f t="shared" si="31"/>
        <v>52</v>
      </c>
      <c r="D578" s="60" t="s">
        <v>158</v>
      </c>
    </row>
    <row r="579" spans="1:13" x14ac:dyDescent="0.25">
      <c r="A579" s="61" t="str">
        <f t="shared" si="30"/>
        <v>8.53</v>
      </c>
      <c r="B579" s="61">
        <f t="shared" si="37"/>
        <v>8</v>
      </c>
      <c r="C579" s="61">
        <f t="shared" si="31"/>
        <v>53</v>
      </c>
      <c r="D579" s="60" t="s">
        <v>171</v>
      </c>
    </row>
    <row r="580" spans="1:13" x14ac:dyDescent="0.25">
      <c r="A580" s="61" t="str">
        <f t="shared" si="30"/>
        <v>8.54</v>
      </c>
      <c r="B580" s="61">
        <f t="shared" si="37"/>
        <v>8</v>
      </c>
      <c r="C580" s="61">
        <f t="shared" si="31"/>
        <v>54</v>
      </c>
      <c r="D580" s="60" t="s">
        <v>158</v>
      </c>
    </row>
    <row r="581" spans="1:13" x14ac:dyDescent="0.25">
      <c r="A581" s="61" t="str">
        <f t="shared" si="30"/>
        <v>8.55</v>
      </c>
      <c r="B581" s="61">
        <f t="shared" si="37"/>
        <v>8</v>
      </c>
      <c r="C581" s="61">
        <f t="shared" si="31"/>
        <v>55</v>
      </c>
      <c r="D581" s="60" t="s">
        <v>172</v>
      </c>
    </row>
    <row r="582" spans="1:13" x14ac:dyDescent="0.25">
      <c r="A582" s="61" t="str">
        <f t="shared" si="30"/>
        <v>8.56</v>
      </c>
      <c r="B582" s="61">
        <f t="shared" si="37"/>
        <v>8</v>
      </c>
      <c r="C582" s="61">
        <f t="shared" si="31"/>
        <v>56</v>
      </c>
      <c r="D582" s="60" t="s">
        <v>158</v>
      </c>
    </row>
    <row r="583" spans="1:13" x14ac:dyDescent="0.25">
      <c r="A583" s="61" t="str">
        <f t="shared" si="30"/>
        <v>8.57</v>
      </c>
      <c r="B583" s="61">
        <f t="shared" si="37"/>
        <v>8</v>
      </c>
      <c r="C583" s="61">
        <f t="shared" si="31"/>
        <v>57</v>
      </c>
      <c r="D583" s="60" t="s">
        <v>173</v>
      </c>
    </row>
    <row r="584" spans="1:13" x14ac:dyDescent="0.25">
      <c r="A584" s="61" t="str">
        <f t="shared" ref="A584:A649" si="38">B584&amp;"."&amp;C584</f>
        <v>8.58</v>
      </c>
      <c r="B584" s="61">
        <f t="shared" si="37"/>
        <v>8</v>
      </c>
      <c r="C584" s="61">
        <f t="shared" si="31"/>
        <v>58</v>
      </c>
      <c r="D584" s="60" t="s">
        <v>209</v>
      </c>
      <c r="E584" s="59" t="s">
        <v>189</v>
      </c>
      <c r="F584" s="59" t="s">
        <v>178</v>
      </c>
      <c r="G584" s="59" t="s">
        <v>162</v>
      </c>
      <c r="H584" s="59" t="s">
        <v>163</v>
      </c>
    </row>
    <row r="585" spans="1:13" x14ac:dyDescent="0.25">
      <c r="A585" s="61" t="str">
        <f t="shared" si="38"/>
        <v>8.59</v>
      </c>
      <c r="B585" s="61">
        <f t="shared" si="37"/>
        <v>8</v>
      </c>
      <c r="C585" s="61">
        <f t="shared" si="31"/>
        <v>59</v>
      </c>
      <c r="D585" s="60" t="s">
        <v>170</v>
      </c>
    </row>
    <row r="586" spans="1:13" x14ac:dyDescent="0.25">
      <c r="A586" s="61" t="str">
        <f t="shared" si="38"/>
        <v>8.60</v>
      </c>
      <c r="B586" s="61">
        <f t="shared" si="37"/>
        <v>8</v>
      </c>
      <c r="C586" s="61">
        <f t="shared" ref="C586:C651" si="39">IF(B586=B585,C585+1,1)</f>
        <v>60</v>
      </c>
      <c r="D586" s="60" t="s">
        <v>158</v>
      </c>
    </row>
    <row r="587" spans="1:13" x14ac:dyDescent="0.25">
      <c r="A587" s="61" t="str">
        <f t="shared" si="38"/>
        <v>8.61</v>
      </c>
      <c r="B587" s="61">
        <f t="shared" si="37"/>
        <v>8</v>
      </c>
      <c r="C587" s="61">
        <f t="shared" si="39"/>
        <v>61</v>
      </c>
      <c r="D587" s="60">
        <v>0</v>
      </c>
      <c r="E587" s="59">
        <v>0</v>
      </c>
      <c r="F587" s="59">
        <v>0</v>
      </c>
      <c r="G587" s="59">
        <v>0</v>
      </c>
      <c r="H587" s="59" t="s">
        <v>187</v>
      </c>
      <c r="I587" s="59">
        <v>0</v>
      </c>
      <c r="J587" s="59">
        <v>0</v>
      </c>
      <c r="K587" s="59" t="s">
        <v>187</v>
      </c>
    </row>
    <row r="588" spans="1:13" x14ac:dyDescent="0.25">
      <c r="A588" s="61" t="str">
        <f t="shared" si="38"/>
        <v>8.62</v>
      </c>
      <c r="B588" s="61">
        <f t="shared" si="37"/>
        <v>8</v>
      </c>
      <c r="C588" s="61">
        <f t="shared" si="39"/>
        <v>62</v>
      </c>
      <c r="D588" s="60" t="s">
        <v>171</v>
      </c>
      <c r="E588" s="59" t="s">
        <v>158</v>
      </c>
      <c r="F588" s="59">
        <v>0</v>
      </c>
      <c r="G588" s="59">
        <v>0</v>
      </c>
      <c r="H588" s="59">
        <v>214647</v>
      </c>
      <c r="I588" s="59" t="s">
        <v>187</v>
      </c>
      <c r="J588" s="59" t="s">
        <v>187</v>
      </c>
      <c r="K588" s="59">
        <v>0</v>
      </c>
      <c r="L588" s="59">
        <v>0</v>
      </c>
      <c r="M588" s="59">
        <v>0</v>
      </c>
    </row>
    <row r="589" spans="1:13" x14ac:dyDescent="0.25">
      <c r="A589" s="61" t="str">
        <f t="shared" si="38"/>
        <v>8.63</v>
      </c>
      <c r="B589" s="61">
        <f t="shared" si="37"/>
        <v>8</v>
      </c>
      <c r="C589" s="61">
        <f t="shared" si="39"/>
        <v>63</v>
      </c>
      <c r="D589" s="60" t="s">
        <v>172</v>
      </c>
      <c r="E589" s="59" t="s">
        <v>158</v>
      </c>
      <c r="F589" s="59">
        <v>0</v>
      </c>
      <c r="G589" s="59">
        <v>0</v>
      </c>
      <c r="H589" s="59" t="s">
        <v>187</v>
      </c>
      <c r="I589" s="59">
        <v>214647</v>
      </c>
      <c r="J589" s="59" t="s">
        <v>187</v>
      </c>
      <c r="K589" s="59">
        <v>0</v>
      </c>
      <c r="L589" s="59">
        <v>0</v>
      </c>
      <c r="M589" s="59">
        <v>0</v>
      </c>
    </row>
    <row r="590" spans="1:13" x14ac:dyDescent="0.25">
      <c r="A590" s="61" t="str">
        <f t="shared" si="38"/>
        <v>8.64</v>
      </c>
      <c r="B590" s="61">
        <f t="shared" si="37"/>
        <v>8</v>
      </c>
      <c r="C590" s="61">
        <f t="shared" si="39"/>
        <v>64</v>
      </c>
      <c r="D590" s="60" t="s">
        <v>173</v>
      </c>
      <c r="E590" s="59">
        <v>0</v>
      </c>
      <c r="F590" s="59" t="s">
        <v>187</v>
      </c>
      <c r="G590" s="59" t="s">
        <v>187</v>
      </c>
      <c r="H590" s="59" t="s">
        <v>187</v>
      </c>
      <c r="I590" s="59">
        <v>0</v>
      </c>
      <c r="J590" s="59">
        <v>0</v>
      </c>
      <c r="K590" s="59">
        <v>0</v>
      </c>
      <c r="L590" s="59" t="s">
        <v>187</v>
      </c>
    </row>
    <row r="591" spans="1:13" x14ac:dyDescent="0.25">
      <c r="A591" s="61" t="str">
        <f t="shared" si="38"/>
        <v>8.65</v>
      </c>
      <c r="B591" s="61">
        <f t="shared" si="37"/>
        <v>8</v>
      </c>
      <c r="C591" s="61">
        <f t="shared" si="39"/>
        <v>65</v>
      </c>
      <c r="D591" s="60" t="s">
        <v>211</v>
      </c>
      <c r="E591" s="59" t="s">
        <v>241</v>
      </c>
      <c r="F591" s="59" t="s">
        <v>163</v>
      </c>
    </row>
    <row r="592" spans="1:13" x14ac:dyDescent="0.25">
      <c r="A592" s="61" t="str">
        <f t="shared" si="38"/>
        <v>8.66</v>
      </c>
      <c r="B592" s="61">
        <f t="shared" si="37"/>
        <v>8</v>
      </c>
      <c r="C592" s="61">
        <f t="shared" si="39"/>
        <v>66</v>
      </c>
      <c r="D592" s="60" t="s">
        <v>170</v>
      </c>
    </row>
    <row r="593" spans="1:13" x14ac:dyDescent="0.25">
      <c r="A593" s="61" t="str">
        <f t="shared" si="38"/>
        <v>8.67</v>
      </c>
      <c r="B593" s="61">
        <f t="shared" si="37"/>
        <v>8</v>
      </c>
      <c r="C593" s="61">
        <f t="shared" si="39"/>
        <v>67</v>
      </c>
      <c r="D593" s="60" t="s">
        <v>158</v>
      </c>
    </row>
    <row r="594" spans="1:13" x14ac:dyDescent="0.25">
      <c r="A594" s="61" t="str">
        <f t="shared" si="38"/>
        <v>8.68</v>
      </c>
      <c r="B594" s="61">
        <f t="shared" si="37"/>
        <v>8</v>
      </c>
      <c r="C594" s="61">
        <f t="shared" si="39"/>
        <v>68</v>
      </c>
      <c r="D594" s="60">
        <v>0</v>
      </c>
      <c r="E594" s="59" t="s">
        <v>187</v>
      </c>
      <c r="F594" s="59" t="s">
        <v>187</v>
      </c>
      <c r="G594" s="59" t="s">
        <v>187</v>
      </c>
      <c r="H594" s="59" t="s">
        <v>187</v>
      </c>
      <c r="I594" s="59">
        <v>0</v>
      </c>
      <c r="J594" s="59" t="s">
        <v>187</v>
      </c>
      <c r="K594" s="59" t="s">
        <v>187</v>
      </c>
    </row>
    <row r="595" spans="1:13" x14ac:dyDescent="0.25">
      <c r="A595" s="61" t="str">
        <f t="shared" si="38"/>
        <v>8.69</v>
      </c>
      <c r="B595" s="61">
        <f t="shared" si="37"/>
        <v>8</v>
      </c>
      <c r="C595" s="61">
        <f t="shared" si="39"/>
        <v>69</v>
      </c>
      <c r="D595" s="60" t="s">
        <v>171</v>
      </c>
      <c r="E595" s="59" t="s">
        <v>158</v>
      </c>
      <c r="F595" s="59">
        <v>0</v>
      </c>
      <c r="G595" s="59" t="s">
        <v>187</v>
      </c>
      <c r="H595" s="59" t="s">
        <v>187</v>
      </c>
      <c r="I595" s="59" t="s">
        <v>187</v>
      </c>
      <c r="J595" s="59" t="s">
        <v>187</v>
      </c>
      <c r="K595" s="59">
        <v>0</v>
      </c>
      <c r="L595" s="59" t="s">
        <v>187</v>
      </c>
      <c r="M595" s="59" t="s">
        <v>187</v>
      </c>
    </row>
    <row r="596" spans="1:13" x14ac:dyDescent="0.25">
      <c r="A596" s="61" t="str">
        <f t="shared" si="38"/>
        <v>8.70</v>
      </c>
      <c r="B596" s="61">
        <f t="shared" si="37"/>
        <v>8</v>
      </c>
      <c r="C596" s="61">
        <f t="shared" si="39"/>
        <v>70</v>
      </c>
      <c r="D596" s="60" t="s">
        <v>172</v>
      </c>
      <c r="E596" s="59" t="s">
        <v>158</v>
      </c>
      <c r="F596" s="59">
        <v>0</v>
      </c>
      <c r="G596" s="59" t="s">
        <v>187</v>
      </c>
      <c r="H596" s="59" t="s">
        <v>187</v>
      </c>
      <c r="I596" s="59" t="s">
        <v>187</v>
      </c>
      <c r="J596" s="59" t="s">
        <v>187</v>
      </c>
      <c r="K596" s="59">
        <v>0</v>
      </c>
      <c r="L596" s="59" t="s">
        <v>187</v>
      </c>
      <c r="M596" s="59" t="s">
        <v>187</v>
      </c>
    </row>
    <row r="597" spans="1:13" x14ac:dyDescent="0.25">
      <c r="A597" s="61" t="str">
        <f t="shared" si="38"/>
        <v>8.71</v>
      </c>
      <c r="B597" s="61">
        <f t="shared" si="37"/>
        <v>8</v>
      </c>
      <c r="C597" s="61">
        <f t="shared" si="39"/>
        <v>71</v>
      </c>
      <c r="D597" s="60" t="s">
        <v>173</v>
      </c>
      <c r="E597" s="59">
        <v>0</v>
      </c>
      <c r="F597" s="59" t="s">
        <v>187</v>
      </c>
      <c r="G597" s="59" t="s">
        <v>187</v>
      </c>
      <c r="H597" s="59" t="s">
        <v>187</v>
      </c>
      <c r="I597" s="59" t="s">
        <v>187</v>
      </c>
      <c r="J597" s="59">
        <v>0</v>
      </c>
      <c r="K597" s="59" t="s">
        <v>187</v>
      </c>
      <c r="L597" s="59" t="s">
        <v>187</v>
      </c>
    </row>
    <row r="598" spans="1:13" x14ac:dyDescent="0.25">
      <c r="A598" s="61" t="str">
        <f t="shared" si="38"/>
        <v>8.72</v>
      </c>
      <c r="B598" s="61">
        <f t="shared" si="37"/>
        <v>8</v>
      </c>
      <c r="C598" s="61">
        <f t="shared" si="39"/>
        <v>72</v>
      </c>
      <c r="D598" s="60" t="s">
        <v>242</v>
      </c>
      <c r="E598" s="59" t="s">
        <v>243</v>
      </c>
      <c r="F598" s="59" t="s">
        <v>244</v>
      </c>
    </row>
    <row r="599" spans="1:13" x14ac:dyDescent="0.25">
      <c r="A599" s="61" t="str">
        <f t="shared" si="38"/>
        <v>8.73</v>
      </c>
      <c r="B599" s="61">
        <f t="shared" si="37"/>
        <v>8</v>
      </c>
      <c r="C599" s="61">
        <f t="shared" si="39"/>
        <v>73</v>
      </c>
      <c r="D599" s="60" t="s">
        <v>208</v>
      </c>
      <c r="E599" s="59" t="s">
        <v>170</v>
      </c>
      <c r="F599" s="59" t="s">
        <v>158</v>
      </c>
      <c r="G599" s="59" t="s">
        <v>171</v>
      </c>
      <c r="H599" s="59" t="s">
        <v>158</v>
      </c>
      <c r="I599" s="59" t="s">
        <v>172</v>
      </c>
      <c r="J599" s="59" t="s">
        <v>158</v>
      </c>
    </row>
    <row r="600" spans="1:13" x14ac:dyDescent="0.25">
      <c r="A600" s="61" t="str">
        <f t="shared" si="38"/>
        <v>8.74</v>
      </c>
      <c r="B600" s="61">
        <f t="shared" si="37"/>
        <v>8</v>
      </c>
      <c r="C600" s="61">
        <f t="shared" si="39"/>
        <v>74</v>
      </c>
      <c r="D600" s="60" t="s">
        <v>245</v>
      </c>
      <c r="E600" s="59">
        <v>0</v>
      </c>
      <c r="F600" s="59">
        <v>0</v>
      </c>
      <c r="G600" s="59">
        <v>0</v>
      </c>
    </row>
    <row r="601" spans="1:13" x14ac:dyDescent="0.25">
      <c r="A601" s="61" t="str">
        <f t="shared" si="38"/>
        <v>8.75</v>
      </c>
      <c r="B601" s="61">
        <f t="shared" si="37"/>
        <v>8</v>
      </c>
      <c r="C601" s="61">
        <f t="shared" si="39"/>
        <v>75</v>
      </c>
      <c r="D601" s="60" t="s">
        <v>246</v>
      </c>
      <c r="E601" s="59">
        <v>0</v>
      </c>
      <c r="F601" s="59">
        <v>0</v>
      </c>
      <c r="G601" s="59">
        <v>0</v>
      </c>
      <c r="H601" s="59" t="s">
        <v>205</v>
      </c>
    </row>
    <row r="602" spans="1:13" x14ac:dyDescent="0.25">
      <c r="A602" s="61" t="str">
        <f t="shared" si="38"/>
        <v>9.1</v>
      </c>
      <c r="B602" s="61">
        <f t="shared" si="37"/>
        <v>9</v>
      </c>
      <c r="C602" s="61">
        <f t="shared" si="39"/>
        <v>1</v>
      </c>
      <c r="D602" s="77" t="s">
        <v>146</v>
      </c>
      <c r="E602" s="59" t="s">
        <v>147</v>
      </c>
    </row>
    <row r="603" spans="1:13" x14ac:dyDescent="0.25">
      <c r="A603" s="61" t="str">
        <f t="shared" si="38"/>
        <v>9.2</v>
      </c>
      <c r="B603" s="61">
        <f t="shared" si="37"/>
        <v>9</v>
      </c>
      <c r="C603" s="61">
        <f t="shared" si="39"/>
        <v>2</v>
      </c>
      <c r="D603" s="60" t="s">
        <v>148</v>
      </c>
      <c r="E603" s="59" t="s">
        <v>149</v>
      </c>
      <c r="F603" s="59" t="s">
        <v>150</v>
      </c>
    </row>
    <row r="604" spans="1:13" x14ac:dyDescent="0.25">
      <c r="A604" s="61" t="str">
        <f t="shared" si="38"/>
        <v>9.3</v>
      </c>
      <c r="B604" s="61">
        <f t="shared" si="37"/>
        <v>9</v>
      </c>
      <c r="C604" s="61">
        <f t="shared" si="39"/>
        <v>3</v>
      </c>
      <c r="D604" s="60" t="s">
        <v>36</v>
      </c>
      <c r="E604" s="59" t="s">
        <v>37</v>
      </c>
    </row>
    <row r="605" spans="1:13" x14ac:dyDescent="0.25">
      <c r="A605" s="61" t="str">
        <f t="shared" si="38"/>
        <v>9.4</v>
      </c>
      <c r="B605" s="61">
        <f t="shared" si="37"/>
        <v>9</v>
      </c>
      <c r="C605" s="61">
        <f t="shared" si="39"/>
        <v>4</v>
      </c>
      <c r="D605" s="60" t="s">
        <v>10</v>
      </c>
      <c r="E605" s="78" t="s">
        <v>329</v>
      </c>
    </row>
    <row r="606" spans="1:13" x14ac:dyDescent="0.25">
      <c r="A606" s="61" t="str">
        <f t="shared" si="38"/>
        <v>9.5</v>
      </c>
      <c r="B606" s="61">
        <f t="shared" ref="B606:B612" si="40">IF(E606="GSTR-3B",B605+1,B605)</f>
        <v>9</v>
      </c>
      <c r="C606" s="61">
        <f t="shared" si="39"/>
        <v>5</v>
      </c>
      <c r="D606" s="60">
        <v>1</v>
      </c>
      <c r="E606" s="59" t="s">
        <v>11</v>
      </c>
      <c r="F606" s="57" t="s">
        <v>319</v>
      </c>
    </row>
    <row r="607" spans="1:13" x14ac:dyDescent="0.25">
      <c r="A607" s="61" t="str">
        <f t="shared" si="38"/>
        <v>9.6</v>
      </c>
      <c r="B607" s="61">
        <f t="shared" si="40"/>
        <v>9</v>
      </c>
      <c r="C607" s="61">
        <f t="shared" si="39"/>
        <v>6</v>
      </c>
      <c r="D607" s="60">
        <v>2</v>
      </c>
      <c r="E607" s="59" t="s">
        <v>152</v>
      </c>
      <c r="F607" s="59" t="s">
        <v>153</v>
      </c>
      <c r="G607" s="59" t="s">
        <v>154</v>
      </c>
      <c r="H607" s="59" t="s">
        <v>155</v>
      </c>
      <c r="I607" s="59" t="s">
        <v>156</v>
      </c>
      <c r="J607" s="59" t="s">
        <v>157</v>
      </c>
      <c r="K607" s="78" t="s">
        <v>320</v>
      </c>
      <c r="L607" s="78" t="s">
        <v>321</v>
      </c>
    </row>
    <row r="608" spans="1:13" x14ac:dyDescent="0.25">
      <c r="A608" s="61" t="str">
        <f t="shared" si="38"/>
        <v>9.7</v>
      </c>
      <c r="B608" s="61">
        <f t="shared" si="40"/>
        <v>9</v>
      </c>
      <c r="C608" s="61">
        <f t="shared" si="39"/>
        <v>7</v>
      </c>
      <c r="D608" s="60">
        <v>3.1</v>
      </c>
      <c r="E608" s="59" t="s">
        <v>158</v>
      </c>
      <c r="F608" s="59" t="s">
        <v>159</v>
      </c>
      <c r="G608" s="59" t="s">
        <v>160</v>
      </c>
      <c r="H608" s="59" t="s">
        <v>161</v>
      </c>
      <c r="I608" s="59" t="s">
        <v>162</v>
      </c>
      <c r="J608" s="59" t="s">
        <v>163</v>
      </c>
      <c r="K608" s="59" t="s">
        <v>164</v>
      </c>
      <c r="L608" s="59" t="s">
        <v>165</v>
      </c>
    </row>
    <row r="609" spans="1:15" x14ac:dyDescent="0.25">
      <c r="A609" s="61" t="str">
        <f t="shared" si="38"/>
        <v>9.8</v>
      </c>
      <c r="B609" s="61">
        <f t="shared" si="40"/>
        <v>9</v>
      </c>
      <c r="C609" s="61">
        <f t="shared" si="39"/>
        <v>8</v>
      </c>
      <c r="D609" s="60" t="s">
        <v>166</v>
      </c>
      <c r="E609" s="59" t="s">
        <v>154</v>
      </c>
      <c r="F609" s="59" t="s">
        <v>167</v>
      </c>
      <c r="G609" s="59" t="s">
        <v>5</v>
      </c>
      <c r="H609" s="59" t="s">
        <v>168</v>
      </c>
    </row>
    <row r="610" spans="1:15" x14ac:dyDescent="0.25">
      <c r="A610" s="61" t="str">
        <f t="shared" si="38"/>
        <v>9.9</v>
      </c>
      <c r="B610" s="61">
        <f t="shared" si="40"/>
        <v>9</v>
      </c>
      <c r="C610" s="61">
        <f t="shared" si="39"/>
        <v>9</v>
      </c>
      <c r="D610" s="60" t="s">
        <v>169</v>
      </c>
    </row>
    <row r="611" spans="1:15" x14ac:dyDescent="0.25">
      <c r="A611" s="61" t="str">
        <f t="shared" si="38"/>
        <v>9.10</v>
      </c>
      <c r="B611" s="61">
        <f t="shared" si="40"/>
        <v>9</v>
      </c>
      <c r="C611" s="61">
        <f t="shared" si="39"/>
        <v>10</v>
      </c>
      <c r="D611" s="60" t="s">
        <v>170</v>
      </c>
    </row>
    <row r="612" spans="1:15" x14ac:dyDescent="0.25">
      <c r="A612" s="61" t="str">
        <f t="shared" si="38"/>
        <v>9.11</v>
      </c>
      <c r="B612" s="61">
        <f t="shared" si="40"/>
        <v>9</v>
      </c>
      <c r="C612" s="61">
        <f t="shared" si="39"/>
        <v>11</v>
      </c>
      <c r="D612" s="60" t="s">
        <v>158</v>
      </c>
    </row>
    <row r="613" spans="1:15" x14ac:dyDescent="0.25">
      <c r="A613" s="61" t="str">
        <f t="shared" si="38"/>
        <v>9.12</v>
      </c>
      <c r="B613" s="61">
        <f>IF(D614="GSTR-3B",B612+1,B612)</f>
        <v>9</v>
      </c>
      <c r="C613" s="61">
        <f t="shared" si="39"/>
        <v>12</v>
      </c>
      <c r="D613" s="60" t="s">
        <v>171</v>
      </c>
    </row>
    <row r="614" spans="1:15" x14ac:dyDescent="0.25">
      <c r="A614" s="61" t="str">
        <f t="shared" ref="A614:A616" si="41">B614&amp;"."&amp;C614</f>
        <v>9.13</v>
      </c>
      <c r="B614" s="61">
        <f t="shared" ref="B614:B616" si="42">IF(D615="GSTR-3B",B613+1,B613)</f>
        <v>9</v>
      </c>
      <c r="C614" s="61">
        <f t="shared" ref="C614:C616" si="43">IF(B614=B613,C613+1,1)</f>
        <v>13</v>
      </c>
      <c r="D614" s="60" t="s">
        <v>158</v>
      </c>
    </row>
    <row r="615" spans="1:15" x14ac:dyDescent="0.25">
      <c r="A615" s="61" t="str">
        <f t="shared" si="41"/>
        <v>9.14</v>
      </c>
      <c r="B615" s="61">
        <f t="shared" si="42"/>
        <v>9</v>
      </c>
      <c r="C615" s="61">
        <f t="shared" si="43"/>
        <v>14</v>
      </c>
      <c r="D615" s="60" t="s">
        <v>172</v>
      </c>
    </row>
    <row r="616" spans="1:15" x14ac:dyDescent="0.25">
      <c r="A616" s="61" t="str">
        <f t="shared" si="41"/>
        <v>9.15</v>
      </c>
      <c r="B616" s="61">
        <f t="shared" si="42"/>
        <v>9</v>
      </c>
      <c r="C616" s="61">
        <f t="shared" si="43"/>
        <v>15</v>
      </c>
      <c r="D616" s="60" t="s">
        <v>158</v>
      </c>
    </row>
    <row r="617" spans="1:15" x14ac:dyDescent="0.25">
      <c r="A617" s="61" t="str">
        <f t="shared" si="38"/>
        <v>9.16</v>
      </c>
      <c r="B617" s="61">
        <f t="shared" ref="B617:B680" si="44">IF(E617="GSTR-3B",B616+1,B616)</f>
        <v>9</v>
      </c>
      <c r="C617" s="61">
        <f t="shared" si="39"/>
        <v>16</v>
      </c>
      <c r="D617" s="60" t="s">
        <v>173</v>
      </c>
    </row>
    <row r="618" spans="1:15" x14ac:dyDescent="0.25">
      <c r="A618" s="61" t="str">
        <f t="shared" si="38"/>
        <v>9.17</v>
      </c>
      <c r="B618" s="61">
        <f t="shared" si="44"/>
        <v>9</v>
      </c>
      <c r="C618" s="61">
        <f t="shared" si="39"/>
        <v>17</v>
      </c>
      <c r="D618" s="60" t="s">
        <v>174</v>
      </c>
      <c r="E618" s="59" t="s">
        <v>175</v>
      </c>
      <c r="F618" s="59" t="s">
        <v>176</v>
      </c>
      <c r="G618" s="59" t="s">
        <v>165</v>
      </c>
      <c r="H618" s="59" t="s">
        <v>177</v>
      </c>
      <c r="I618" s="59" t="s">
        <v>178</v>
      </c>
      <c r="J618" s="59" t="s">
        <v>179</v>
      </c>
      <c r="K618" s="59" t="s">
        <v>180</v>
      </c>
      <c r="L618" s="59" t="s">
        <v>181</v>
      </c>
      <c r="M618" s="59" t="s">
        <v>182</v>
      </c>
      <c r="N618" s="59" t="s">
        <v>161</v>
      </c>
    </row>
    <row r="619" spans="1:15" x14ac:dyDescent="0.25">
      <c r="A619" s="61" t="str">
        <f t="shared" si="38"/>
        <v>9.18</v>
      </c>
      <c r="B619" s="61">
        <f t="shared" si="44"/>
        <v>9</v>
      </c>
      <c r="C619" s="61">
        <f t="shared" si="39"/>
        <v>18</v>
      </c>
      <c r="D619" s="60" t="s">
        <v>183</v>
      </c>
    </row>
    <row r="620" spans="1:15" x14ac:dyDescent="0.25">
      <c r="A620" s="61" t="str">
        <f t="shared" si="38"/>
        <v>9.19</v>
      </c>
      <c r="B620" s="61">
        <f t="shared" si="44"/>
        <v>9</v>
      </c>
      <c r="C620" s="61">
        <f t="shared" si="39"/>
        <v>19</v>
      </c>
      <c r="D620" s="60">
        <v>2711403</v>
      </c>
      <c r="E620" s="59">
        <v>0</v>
      </c>
      <c r="F620" s="59">
        <v>214647</v>
      </c>
      <c r="G620" s="59">
        <v>214647</v>
      </c>
      <c r="H620" s="59">
        <v>0</v>
      </c>
    </row>
    <row r="621" spans="1:15" x14ac:dyDescent="0.25">
      <c r="A621" s="61" t="str">
        <f t="shared" si="38"/>
        <v>9.20</v>
      </c>
      <c r="B621" s="61">
        <f t="shared" si="44"/>
        <v>9</v>
      </c>
      <c r="C621" s="61">
        <f t="shared" si="39"/>
        <v>20</v>
      </c>
      <c r="D621" s="60" t="s">
        <v>184</v>
      </c>
      <c r="E621" s="59" t="s">
        <v>175</v>
      </c>
      <c r="F621" s="59" t="s">
        <v>176</v>
      </c>
      <c r="G621" s="59" t="s">
        <v>165</v>
      </c>
      <c r="H621" s="59" t="s">
        <v>185</v>
      </c>
      <c r="I621" s="59" t="s">
        <v>186</v>
      </c>
      <c r="J621" s="59">
        <v>0</v>
      </c>
      <c r="K621" s="59">
        <v>0</v>
      </c>
      <c r="L621" s="59" t="s">
        <v>187</v>
      </c>
      <c r="M621" s="59" t="s">
        <v>187</v>
      </c>
      <c r="N621" s="59">
        <v>0</v>
      </c>
    </row>
    <row r="622" spans="1:15" x14ac:dyDescent="0.25">
      <c r="A622" s="61" t="str">
        <f t="shared" si="38"/>
        <v>9.21</v>
      </c>
      <c r="B622" s="61">
        <f t="shared" si="44"/>
        <v>9</v>
      </c>
      <c r="C622" s="61">
        <f t="shared" si="39"/>
        <v>21</v>
      </c>
      <c r="D622" s="60" t="s">
        <v>188</v>
      </c>
      <c r="E622" s="59" t="s">
        <v>189</v>
      </c>
      <c r="F622" s="59" t="s">
        <v>160</v>
      </c>
      <c r="G622" s="59" t="s">
        <v>165</v>
      </c>
      <c r="H622" s="59" t="s">
        <v>190</v>
      </c>
      <c r="I622" s="59" t="s">
        <v>180</v>
      </c>
      <c r="J622" s="59" t="s">
        <v>183</v>
      </c>
      <c r="K622" s="59">
        <v>0</v>
      </c>
      <c r="L622" s="59" t="s">
        <v>187</v>
      </c>
      <c r="M622" s="59" t="s">
        <v>187</v>
      </c>
      <c r="N622" s="59" t="s">
        <v>187</v>
      </c>
      <c r="O622" s="59" t="s">
        <v>187</v>
      </c>
    </row>
    <row r="623" spans="1:15" x14ac:dyDescent="0.25">
      <c r="A623" s="61" t="str">
        <f t="shared" si="38"/>
        <v>9.22</v>
      </c>
      <c r="B623" s="61">
        <f t="shared" si="44"/>
        <v>9</v>
      </c>
      <c r="C623" s="61">
        <f t="shared" si="39"/>
        <v>22</v>
      </c>
      <c r="D623" s="60" t="s">
        <v>191</v>
      </c>
      <c r="E623" s="59" t="s">
        <v>192</v>
      </c>
      <c r="F623" s="59" t="s">
        <v>165</v>
      </c>
      <c r="G623" s="59" t="s">
        <v>193</v>
      </c>
      <c r="H623" s="59" t="s">
        <v>194</v>
      </c>
      <c r="I623" s="59" t="s">
        <v>162</v>
      </c>
      <c r="J623" s="59" t="s">
        <v>195</v>
      </c>
      <c r="K623" s="59">
        <v>0</v>
      </c>
      <c r="L623" s="59">
        <v>0</v>
      </c>
      <c r="M623" s="59">
        <v>0</v>
      </c>
      <c r="N623" s="59">
        <v>0</v>
      </c>
      <c r="O623" s="59">
        <v>0</v>
      </c>
    </row>
    <row r="624" spans="1:15" x14ac:dyDescent="0.25">
      <c r="A624" s="61" t="str">
        <f t="shared" si="38"/>
        <v>9.23</v>
      </c>
      <c r="B624" s="61">
        <f t="shared" si="44"/>
        <v>9</v>
      </c>
      <c r="C624" s="61">
        <f t="shared" si="39"/>
        <v>23</v>
      </c>
      <c r="D624" s="60" t="s">
        <v>196</v>
      </c>
      <c r="E624" s="59" t="s">
        <v>197</v>
      </c>
      <c r="F624" s="59" t="s">
        <v>160</v>
      </c>
      <c r="G624" s="59" t="s">
        <v>165</v>
      </c>
      <c r="H624" s="59">
        <v>0</v>
      </c>
      <c r="I624" s="59" t="s">
        <v>187</v>
      </c>
      <c r="J624" s="59" t="s">
        <v>187</v>
      </c>
      <c r="K624" s="59" t="s">
        <v>187</v>
      </c>
      <c r="L624" s="59" t="s">
        <v>187</v>
      </c>
    </row>
    <row r="625" spans="1:16" x14ac:dyDescent="0.25">
      <c r="A625" s="61" t="str">
        <f t="shared" si="38"/>
        <v>9.24</v>
      </c>
      <c r="B625" s="61">
        <f t="shared" si="44"/>
        <v>9</v>
      </c>
      <c r="C625" s="61">
        <f t="shared" si="39"/>
        <v>24</v>
      </c>
      <c r="D625" s="60">
        <v>3.2</v>
      </c>
      <c r="E625" s="59" t="s">
        <v>198</v>
      </c>
      <c r="F625" s="59" t="s">
        <v>165</v>
      </c>
    </row>
    <row r="626" spans="1:16" x14ac:dyDescent="0.25">
      <c r="A626" s="61" t="str">
        <f t="shared" si="38"/>
        <v>9.25</v>
      </c>
      <c r="B626" s="61">
        <f t="shared" si="44"/>
        <v>9</v>
      </c>
      <c r="C626" s="61">
        <f t="shared" si="39"/>
        <v>25</v>
      </c>
      <c r="D626" s="60" t="s">
        <v>166</v>
      </c>
      <c r="E626" s="59" t="s">
        <v>154</v>
      </c>
      <c r="F626" s="59" t="s">
        <v>167</v>
      </c>
      <c r="G626" s="59" t="s">
        <v>5</v>
      </c>
      <c r="H626" s="59" t="s">
        <v>168</v>
      </c>
      <c r="I626" s="59" t="s">
        <v>169</v>
      </c>
      <c r="J626" s="59" t="s">
        <v>170</v>
      </c>
      <c r="K626" s="59" t="s">
        <v>158</v>
      </c>
    </row>
    <row r="627" spans="1:16" x14ac:dyDescent="0.25">
      <c r="A627" s="61" t="str">
        <f t="shared" si="38"/>
        <v>9.26</v>
      </c>
      <c r="B627" s="61">
        <f t="shared" si="44"/>
        <v>9</v>
      </c>
      <c r="C627" s="61">
        <f t="shared" si="39"/>
        <v>26</v>
      </c>
      <c r="D627" s="60" t="s">
        <v>167</v>
      </c>
      <c r="E627" s="59" t="s">
        <v>199</v>
      </c>
      <c r="F627" s="59" t="s">
        <v>194</v>
      </c>
      <c r="G627" s="59" t="s">
        <v>200</v>
      </c>
      <c r="H627" s="59" t="s">
        <v>201</v>
      </c>
      <c r="I627" s="59">
        <v>0</v>
      </c>
      <c r="J627" s="59">
        <v>0</v>
      </c>
    </row>
    <row r="628" spans="1:16" x14ac:dyDescent="0.25">
      <c r="A628" s="61" t="str">
        <f t="shared" si="38"/>
        <v>9.27</v>
      </c>
      <c r="B628" s="61">
        <f t="shared" si="44"/>
        <v>9</v>
      </c>
      <c r="C628" s="61">
        <f t="shared" si="39"/>
        <v>27</v>
      </c>
      <c r="D628" s="60" t="s">
        <v>167</v>
      </c>
      <c r="E628" s="59" t="s">
        <v>199</v>
      </c>
      <c r="F628" s="59" t="s">
        <v>194</v>
      </c>
      <c r="G628" s="59" t="s">
        <v>202</v>
      </c>
      <c r="H628" s="59" t="s">
        <v>168</v>
      </c>
      <c r="I628" s="59" t="s">
        <v>201</v>
      </c>
      <c r="J628" s="59">
        <v>0</v>
      </c>
      <c r="K628" s="59">
        <v>0</v>
      </c>
    </row>
    <row r="629" spans="1:16" x14ac:dyDescent="0.25">
      <c r="A629" s="61" t="str">
        <f t="shared" si="38"/>
        <v>9.28</v>
      </c>
      <c r="B629" s="61">
        <f t="shared" si="44"/>
        <v>9</v>
      </c>
      <c r="C629" s="61">
        <f t="shared" si="39"/>
        <v>28</v>
      </c>
      <c r="D629" s="60" t="s">
        <v>167</v>
      </c>
      <c r="E629" s="59" t="s">
        <v>199</v>
      </c>
      <c r="F629" s="59" t="s">
        <v>194</v>
      </c>
      <c r="G629" s="59" t="s">
        <v>203</v>
      </c>
      <c r="H629" s="59" t="s">
        <v>204</v>
      </c>
      <c r="I629" s="59">
        <v>0</v>
      </c>
      <c r="J629" s="59">
        <v>0</v>
      </c>
      <c r="K629" s="59" t="s">
        <v>205</v>
      </c>
    </row>
    <row r="630" spans="1:16" x14ac:dyDescent="0.25">
      <c r="A630" s="61" t="str">
        <f t="shared" si="38"/>
        <v>9.29</v>
      </c>
      <c r="B630" s="61">
        <f t="shared" si="44"/>
        <v>9</v>
      </c>
      <c r="C630" s="61">
        <f t="shared" si="39"/>
        <v>29</v>
      </c>
      <c r="D630" s="60">
        <v>4</v>
      </c>
      <c r="E630" s="59" t="s">
        <v>206</v>
      </c>
      <c r="F630" s="59" t="s">
        <v>207</v>
      </c>
    </row>
    <row r="631" spans="1:16" x14ac:dyDescent="0.25">
      <c r="A631" s="61" t="str">
        <f t="shared" si="38"/>
        <v>9.30</v>
      </c>
      <c r="B631" s="61">
        <f t="shared" si="44"/>
        <v>9</v>
      </c>
      <c r="C631" s="61">
        <f t="shared" si="39"/>
        <v>30</v>
      </c>
      <c r="D631" s="60" t="s">
        <v>208</v>
      </c>
      <c r="E631" s="59" t="s">
        <v>170</v>
      </c>
      <c r="F631" s="59" t="s">
        <v>158</v>
      </c>
      <c r="G631" s="59" t="s">
        <v>171</v>
      </c>
      <c r="H631" s="59" t="s">
        <v>158</v>
      </c>
      <c r="I631" s="59" t="s">
        <v>172</v>
      </c>
      <c r="J631" s="59" t="s">
        <v>158</v>
      </c>
      <c r="K631" s="59" t="s">
        <v>173</v>
      </c>
    </row>
    <row r="632" spans="1:16" x14ac:dyDescent="0.25">
      <c r="A632" s="61" t="str">
        <f t="shared" si="38"/>
        <v>9.31</v>
      </c>
      <c r="B632" s="61">
        <f t="shared" si="44"/>
        <v>9</v>
      </c>
      <c r="C632" s="61">
        <f t="shared" si="39"/>
        <v>31</v>
      </c>
      <c r="D632" s="60" t="s">
        <v>209</v>
      </c>
      <c r="E632" s="59" t="s">
        <v>207</v>
      </c>
      <c r="F632" s="59" t="s">
        <v>210</v>
      </c>
      <c r="G632" s="59">
        <v>178</v>
      </c>
      <c r="H632" s="59">
        <v>299645</v>
      </c>
      <c r="I632" s="59">
        <v>299645</v>
      </c>
      <c r="J632" s="59">
        <v>0</v>
      </c>
    </row>
    <row r="633" spans="1:16" x14ac:dyDescent="0.25">
      <c r="A633" s="61" t="str">
        <f t="shared" si="38"/>
        <v>9.32</v>
      </c>
      <c r="B633" s="61">
        <f t="shared" si="44"/>
        <v>9</v>
      </c>
      <c r="C633" s="61">
        <f t="shared" si="39"/>
        <v>32</v>
      </c>
      <c r="D633" s="60" t="s">
        <v>211</v>
      </c>
      <c r="E633" s="59" t="s">
        <v>207</v>
      </c>
      <c r="F633" s="59" t="s">
        <v>212</v>
      </c>
      <c r="G633" s="59">
        <v>0</v>
      </c>
      <c r="H633" s="59">
        <v>0</v>
      </c>
      <c r="I633" s="59">
        <v>0</v>
      </c>
      <c r="J633" s="59">
        <v>0</v>
      </c>
    </row>
    <row r="634" spans="1:16" x14ac:dyDescent="0.25">
      <c r="A634" s="61" t="str">
        <f t="shared" si="38"/>
        <v>9.33</v>
      </c>
      <c r="B634" s="61">
        <f t="shared" si="44"/>
        <v>9</v>
      </c>
      <c r="C634" s="61">
        <f t="shared" si="39"/>
        <v>33</v>
      </c>
      <c r="D634" s="60" t="s">
        <v>213</v>
      </c>
      <c r="E634" s="59" t="s">
        <v>214</v>
      </c>
      <c r="F634" s="59" t="s">
        <v>207</v>
      </c>
      <c r="G634" s="59" t="s">
        <v>210</v>
      </c>
      <c r="H634" s="59" t="s">
        <v>209</v>
      </c>
      <c r="I634" s="59" t="s">
        <v>215</v>
      </c>
      <c r="J634" s="59" t="s">
        <v>211</v>
      </c>
      <c r="K634" s="59">
        <v>178</v>
      </c>
      <c r="L634" s="59">
        <v>299645</v>
      </c>
      <c r="M634" s="59">
        <v>299645</v>
      </c>
      <c r="N634" s="59">
        <v>0</v>
      </c>
    </row>
    <row r="635" spans="1:16" x14ac:dyDescent="0.25">
      <c r="A635" s="61" t="str">
        <f t="shared" si="38"/>
        <v>9.34</v>
      </c>
      <c r="B635" s="61">
        <f t="shared" si="44"/>
        <v>9</v>
      </c>
      <c r="C635" s="61">
        <f t="shared" si="39"/>
        <v>34</v>
      </c>
      <c r="D635" s="60" t="s">
        <v>216</v>
      </c>
      <c r="E635" s="59" t="s">
        <v>217</v>
      </c>
      <c r="F635" s="59" t="s">
        <v>207</v>
      </c>
      <c r="G635" s="59">
        <v>0</v>
      </c>
      <c r="H635" s="59">
        <v>0</v>
      </c>
      <c r="I635" s="59">
        <v>0</v>
      </c>
      <c r="J635" s="59">
        <v>0</v>
      </c>
    </row>
    <row r="636" spans="1:16" x14ac:dyDescent="0.25">
      <c r="A636" s="61" t="str">
        <f t="shared" si="38"/>
        <v>9.35</v>
      </c>
      <c r="B636" s="61">
        <f t="shared" si="44"/>
        <v>9</v>
      </c>
      <c r="C636" s="61">
        <f t="shared" si="39"/>
        <v>35</v>
      </c>
      <c r="D636" s="60">
        <v>5</v>
      </c>
      <c r="E636" s="59" t="s">
        <v>218</v>
      </c>
      <c r="F636" s="59" t="s">
        <v>181</v>
      </c>
      <c r="G636" s="59" t="s">
        <v>161</v>
      </c>
      <c r="H636" s="59" t="s">
        <v>219</v>
      </c>
      <c r="I636" s="59" t="s">
        <v>220</v>
      </c>
      <c r="J636" s="59" t="s">
        <v>164</v>
      </c>
      <c r="K636" s="59" t="s">
        <v>165</v>
      </c>
    </row>
    <row r="637" spans="1:16" x14ac:dyDescent="0.25">
      <c r="A637" s="61" t="str">
        <f t="shared" si="38"/>
        <v>9.36</v>
      </c>
      <c r="B637" s="61">
        <f t="shared" si="44"/>
        <v>9</v>
      </c>
      <c r="C637" s="61">
        <f t="shared" si="39"/>
        <v>36</v>
      </c>
      <c r="D637" s="60" t="s">
        <v>166</v>
      </c>
      <c r="E637" s="59" t="s">
        <v>154</v>
      </c>
      <c r="F637" s="59" t="s">
        <v>167</v>
      </c>
      <c r="G637" s="59" t="s">
        <v>198</v>
      </c>
      <c r="H637" s="59" t="s">
        <v>165</v>
      </c>
      <c r="I637" s="59" t="s">
        <v>221</v>
      </c>
      <c r="J637" s="59" t="s">
        <v>165</v>
      </c>
    </row>
    <row r="638" spans="1:16" x14ac:dyDescent="0.25">
      <c r="A638" s="61" t="str">
        <f t="shared" si="38"/>
        <v>9.37</v>
      </c>
      <c r="B638" s="61">
        <f t="shared" si="44"/>
        <v>9</v>
      </c>
      <c r="C638" s="61">
        <f t="shared" si="39"/>
        <v>37</v>
      </c>
      <c r="D638" s="60" t="s">
        <v>222</v>
      </c>
      <c r="E638" s="59" t="s">
        <v>223</v>
      </c>
      <c r="F638" s="59" t="s">
        <v>224</v>
      </c>
      <c r="G638" s="59" t="s">
        <v>225</v>
      </c>
      <c r="H638" s="59" t="s">
        <v>226</v>
      </c>
      <c r="I638" s="59" t="s">
        <v>227</v>
      </c>
      <c r="J638" s="59" t="s">
        <v>38</v>
      </c>
      <c r="K638" s="59" t="s">
        <v>161</v>
      </c>
      <c r="L638" s="59" t="s">
        <v>228</v>
      </c>
      <c r="M638" s="59" t="s">
        <v>182</v>
      </c>
      <c r="N638" s="59" t="s">
        <v>229</v>
      </c>
      <c r="O638" s="59">
        <v>0</v>
      </c>
      <c r="P638" s="59">
        <v>0</v>
      </c>
    </row>
    <row r="639" spans="1:16" x14ac:dyDescent="0.25">
      <c r="A639" s="61" t="str">
        <f t="shared" si="38"/>
        <v>9.38</v>
      </c>
      <c r="B639" s="61">
        <f t="shared" si="44"/>
        <v>9</v>
      </c>
      <c r="C639" s="61">
        <f t="shared" si="39"/>
        <v>38</v>
      </c>
      <c r="D639" s="60" t="s">
        <v>197</v>
      </c>
      <c r="E639" s="59" t="s">
        <v>229</v>
      </c>
      <c r="F639" s="59">
        <v>0</v>
      </c>
      <c r="G639" s="59">
        <v>0</v>
      </c>
    </row>
    <row r="640" spans="1:16" x14ac:dyDescent="0.25">
      <c r="A640" s="61" t="str">
        <f t="shared" si="38"/>
        <v>9.39</v>
      </c>
      <c r="B640" s="61">
        <f t="shared" si="44"/>
        <v>9</v>
      </c>
      <c r="C640" s="61">
        <f t="shared" si="39"/>
        <v>39</v>
      </c>
      <c r="D640" s="60">
        <v>5.0999999999999996</v>
      </c>
      <c r="E640" s="59" t="s">
        <v>39</v>
      </c>
      <c r="F640" s="59" t="s">
        <v>161</v>
      </c>
      <c r="G640" s="59" t="s">
        <v>230</v>
      </c>
      <c r="H640" s="59" t="s">
        <v>231</v>
      </c>
    </row>
    <row r="641" spans="1:11" x14ac:dyDescent="0.25">
      <c r="A641" s="61" t="str">
        <f t="shared" si="38"/>
        <v>9.40</v>
      </c>
      <c r="B641" s="61">
        <f t="shared" si="44"/>
        <v>9</v>
      </c>
      <c r="C641" s="61">
        <f t="shared" si="39"/>
        <v>40</v>
      </c>
      <c r="D641" s="60" t="s">
        <v>208</v>
      </c>
      <c r="E641" s="59" t="s">
        <v>170</v>
      </c>
      <c r="F641" s="59" t="s">
        <v>158</v>
      </c>
      <c r="G641" s="59" t="s">
        <v>171</v>
      </c>
      <c r="H641" s="59" t="s">
        <v>158</v>
      </c>
      <c r="I641" s="59" t="s">
        <v>172</v>
      </c>
      <c r="J641" s="59" t="s">
        <v>158</v>
      </c>
      <c r="K641" s="59" t="s">
        <v>173</v>
      </c>
    </row>
    <row r="642" spans="1:11" x14ac:dyDescent="0.25">
      <c r="A642" s="61" t="str">
        <f t="shared" si="38"/>
        <v>9.41</v>
      </c>
      <c r="B642" s="61">
        <f t="shared" si="44"/>
        <v>9</v>
      </c>
      <c r="C642" s="61">
        <f t="shared" si="39"/>
        <v>41</v>
      </c>
      <c r="D642" s="60" t="s">
        <v>39</v>
      </c>
      <c r="E642" s="59">
        <v>0</v>
      </c>
      <c r="F642" s="59">
        <v>0</v>
      </c>
      <c r="G642" s="59">
        <v>0</v>
      </c>
      <c r="H642" s="59">
        <v>0</v>
      </c>
    </row>
    <row r="643" spans="1:11" x14ac:dyDescent="0.25">
      <c r="A643" s="61" t="str">
        <f t="shared" si="38"/>
        <v>9.42</v>
      </c>
      <c r="B643" s="61">
        <f t="shared" si="44"/>
        <v>9</v>
      </c>
      <c r="C643" s="61">
        <f t="shared" si="39"/>
        <v>42</v>
      </c>
      <c r="D643" s="60" t="s">
        <v>230</v>
      </c>
      <c r="E643" s="59" t="s">
        <v>231</v>
      </c>
      <c r="F643" s="59" t="s">
        <v>187</v>
      </c>
      <c r="G643" s="59">
        <v>0</v>
      </c>
      <c r="H643" s="59">
        <v>0</v>
      </c>
      <c r="I643" s="59" t="s">
        <v>187</v>
      </c>
      <c r="J643" s="59" t="s">
        <v>205</v>
      </c>
    </row>
    <row r="644" spans="1:11" x14ac:dyDescent="0.25">
      <c r="A644" s="61" t="str">
        <f t="shared" si="38"/>
        <v>9.43</v>
      </c>
      <c r="B644" s="61">
        <f t="shared" si="44"/>
        <v>9</v>
      </c>
      <c r="C644" s="61">
        <f t="shared" si="39"/>
        <v>43</v>
      </c>
      <c r="D644" s="60">
        <v>6.1</v>
      </c>
      <c r="E644" s="59" t="s">
        <v>232</v>
      </c>
      <c r="F644" s="59" t="s">
        <v>154</v>
      </c>
      <c r="G644" s="59" t="s">
        <v>233</v>
      </c>
    </row>
    <row r="645" spans="1:11" x14ac:dyDescent="0.25">
      <c r="A645" s="61" t="str">
        <f t="shared" si="38"/>
        <v>9.44</v>
      </c>
      <c r="B645" s="61">
        <f t="shared" si="44"/>
        <v>9</v>
      </c>
      <c r="C645" s="61">
        <f t="shared" si="39"/>
        <v>44</v>
      </c>
      <c r="D645" s="60" t="s">
        <v>234</v>
      </c>
      <c r="E645" s="59" t="s">
        <v>5</v>
      </c>
      <c r="F645" s="59" t="s">
        <v>233</v>
      </c>
    </row>
    <row r="646" spans="1:11" x14ac:dyDescent="0.25">
      <c r="A646" s="61" t="str">
        <f t="shared" si="38"/>
        <v>9.45</v>
      </c>
      <c r="B646" s="61">
        <f t="shared" si="44"/>
        <v>9</v>
      </c>
      <c r="C646" s="61">
        <f t="shared" si="39"/>
        <v>45</v>
      </c>
      <c r="D646" s="60" t="s">
        <v>235</v>
      </c>
    </row>
    <row r="647" spans="1:11" x14ac:dyDescent="0.25">
      <c r="A647" s="61" t="str">
        <f t="shared" si="38"/>
        <v>9.46</v>
      </c>
      <c r="B647" s="61">
        <f t="shared" si="44"/>
        <v>9</v>
      </c>
      <c r="C647" s="61">
        <f t="shared" si="39"/>
        <v>46</v>
      </c>
      <c r="D647" s="60" t="s">
        <v>158</v>
      </c>
      <c r="E647" s="59" t="s">
        <v>236</v>
      </c>
      <c r="F647" s="59" t="s">
        <v>237</v>
      </c>
      <c r="G647" s="59" t="s">
        <v>207</v>
      </c>
      <c r="H647" s="59" t="s">
        <v>238</v>
      </c>
      <c r="I647" s="59" t="s">
        <v>236</v>
      </c>
      <c r="J647" s="59" t="s">
        <v>239</v>
      </c>
    </row>
    <row r="648" spans="1:11" x14ac:dyDescent="0.25">
      <c r="A648" s="61" t="str">
        <f t="shared" si="38"/>
        <v>9.47</v>
      </c>
      <c r="B648" s="61">
        <f t="shared" si="44"/>
        <v>9</v>
      </c>
      <c r="C648" s="61">
        <f t="shared" si="39"/>
        <v>47</v>
      </c>
      <c r="D648" s="60" t="s">
        <v>240</v>
      </c>
    </row>
    <row r="649" spans="1:11" x14ac:dyDescent="0.25">
      <c r="A649" s="61" t="str">
        <f t="shared" si="38"/>
        <v>9.48</v>
      </c>
      <c r="B649" s="61">
        <f t="shared" si="44"/>
        <v>9</v>
      </c>
      <c r="C649" s="61">
        <f t="shared" si="39"/>
        <v>48</v>
      </c>
      <c r="D649" s="60" t="s">
        <v>39</v>
      </c>
      <c r="E649" s="59" t="s">
        <v>236</v>
      </c>
      <c r="F649" s="59" t="s">
        <v>239</v>
      </c>
    </row>
    <row r="650" spans="1:11" x14ac:dyDescent="0.25">
      <c r="A650" s="61" t="str">
        <f t="shared" ref="A650:A713" si="45">B650&amp;"."&amp;C650</f>
        <v>9.49</v>
      </c>
      <c r="B650" s="61">
        <f t="shared" si="44"/>
        <v>9</v>
      </c>
      <c r="C650" s="61">
        <f t="shared" si="39"/>
        <v>49</v>
      </c>
      <c r="D650" s="60" t="s">
        <v>240</v>
      </c>
    </row>
    <row r="651" spans="1:11" x14ac:dyDescent="0.25">
      <c r="A651" s="61" t="str">
        <f t="shared" si="45"/>
        <v>9.50</v>
      </c>
      <c r="B651" s="61">
        <f t="shared" si="44"/>
        <v>9</v>
      </c>
      <c r="C651" s="61">
        <f t="shared" si="39"/>
        <v>50</v>
      </c>
      <c r="D651" s="60" t="s">
        <v>230</v>
      </c>
      <c r="E651" s="59" t="s">
        <v>231</v>
      </c>
      <c r="F651" s="59" t="s">
        <v>236</v>
      </c>
      <c r="G651" s="59" t="s">
        <v>239</v>
      </c>
    </row>
    <row r="652" spans="1:11" x14ac:dyDescent="0.25">
      <c r="A652" s="61" t="str">
        <f t="shared" si="45"/>
        <v>9.51</v>
      </c>
      <c r="B652" s="61">
        <f t="shared" si="44"/>
        <v>9</v>
      </c>
      <c r="C652" s="61">
        <f t="shared" ref="C652:C715" si="46">IF(B652=B651,C651+1,1)</f>
        <v>51</v>
      </c>
      <c r="D652" s="60" t="s">
        <v>170</v>
      </c>
      <c r="E652" s="59" t="s">
        <v>240</v>
      </c>
    </row>
    <row r="653" spans="1:11" x14ac:dyDescent="0.25">
      <c r="A653" s="61" t="str">
        <f t="shared" si="45"/>
        <v>9.52</v>
      </c>
      <c r="B653" s="61">
        <f t="shared" si="44"/>
        <v>9</v>
      </c>
      <c r="C653" s="61">
        <f t="shared" si="46"/>
        <v>52</v>
      </c>
      <c r="D653" s="60" t="s">
        <v>158</v>
      </c>
    </row>
    <row r="654" spans="1:11" x14ac:dyDescent="0.25">
      <c r="A654" s="61" t="str">
        <f t="shared" si="45"/>
        <v>9.53</v>
      </c>
      <c r="B654" s="61">
        <f t="shared" si="44"/>
        <v>9</v>
      </c>
      <c r="C654" s="61">
        <f t="shared" si="46"/>
        <v>53</v>
      </c>
      <c r="D654" s="60" t="s">
        <v>171</v>
      </c>
    </row>
    <row r="655" spans="1:11" x14ac:dyDescent="0.25">
      <c r="A655" s="61" t="str">
        <f t="shared" si="45"/>
        <v>9.54</v>
      </c>
      <c r="B655" s="61">
        <f t="shared" si="44"/>
        <v>9</v>
      </c>
      <c r="C655" s="61">
        <f t="shared" si="46"/>
        <v>54</v>
      </c>
      <c r="D655" s="60" t="s">
        <v>158</v>
      </c>
    </row>
    <row r="656" spans="1:11" x14ac:dyDescent="0.25">
      <c r="A656" s="61" t="str">
        <f t="shared" si="45"/>
        <v>9.55</v>
      </c>
      <c r="B656" s="61">
        <f t="shared" si="44"/>
        <v>9</v>
      </c>
      <c r="C656" s="61">
        <f t="shared" si="46"/>
        <v>55</v>
      </c>
      <c r="D656" s="60" t="s">
        <v>172</v>
      </c>
    </row>
    <row r="657" spans="1:13" x14ac:dyDescent="0.25">
      <c r="A657" s="61" t="str">
        <f t="shared" si="45"/>
        <v>9.56</v>
      </c>
      <c r="B657" s="61">
        <f t="shared" si="44"/>
        <v>9</v>
      </c>
      <c r="C657" s="61">
        <f t="shared" si="46"/>
        <v>56</v>
      </c>
      <c r="D657" s="60" t="s">
        <v>158</v>
      </c>
    </row>
    <row r="658" spans="1:13" x14ac:dyDescent="0.25">
      <c r="A658" s="61" t="str">
        <f t="shared" si="45"/>
        <v>9.57</v>
      </c>
      <c r="B658" s="61">
        <f t="shared" si="44"/>
        <v>9</v>
      </c>
      <c r="C658" s="61">
        <f t="shared" si="46"/>
        <v>57</v>
      </c>
      <c r="D658" s="60" t="s">
        <v>173</v>
      </c>
    </row>
    <row r="659" spans="1:13" x14ac:dyDescent="0.25">
      <c r="A659" s="61" t="str">
        <f t="shared" si="45"/>
        <v>9.58</v>
      </c>
      <c r="B659" s="61">
        <f t="shared" si="44"/>
        <v>9</v>
      </c>
      <c r="C659" s="61">
        <f t="shared" si="46"/>
        <v>58</v>
      </c>
      <c r="D659" s="60" t="s">
        <v>209</v>
      </c>
      <c r="E659" s="59" t="s">
        <v>189</v>
      </c>
      <c r="F659" s="59" t="s">
        <v>178</v>
      </c>
      <c r="G659" s="59" t="s">
        <v>162</v>
      </c>
      <c r="H659" s="59" t="s">
        <v>163</v>
      </c>
    </row>
    <row r="660" spans="1:13" x14ac:dyDescent="0.25">
      <c r="A660" s="61" t="str">
        <f t="shared" si="45"/>
        <v>9.59</v>
      </c>
      <c r="B660" s="61">
        <f t="shared" si="44"/>
        <v>9</v>
      </c>
      <c r="C660" s="61">
        <f t="shared" si="46"/>
        <v>59</v>
      </c>
      <c r="D660" s="60" t="s">
        <v>170</v>
      </c>
    </row>
    <row r="661" spans="1:13" x14ac:dyDescent="0.25">
      <c r="A661" s="61" t="str">
        <f t="shared" si="45"/>
        <v>9.60</v>
      </c>
      <c r="B661" s="61">
        <f t="shared" si="44"/>
        <v>9</v>
      </c>
      <c r="C661" s="61">
        <f t="shared" si="46"/>
        <v>60</v>
      </c>
      <c r="D661" s="60" t="s">
        <v>158</v>
      </c>
    </row>
    <row r="662" spans="1:13" x14ac:dyDescent="0.25">
      <c r="A662" s="61" t="str">
        <f t="shared" si="45"/>
        <v>9.61</v>
      </c>
      <c r="B662" s="61">
        <f t="shared" si="44"/>
        <v>9</v>
      </c>
      <c r="C662" s="61">
        <f t="shared" si="46"/>
        <v>61</v>
      </c>
      <c r="D662" s="60">
        <v>0</v>
      </c>
      <c r="E662" s="59">
        <v>0</v>
      </c>
      <c r="F662" s="59">
        <v>0</v>
      </c>
      <c r="G662" s="59">
        <v>0</v>
      </c>
      <c r="H662" s="59" t="s">
        <v>187</v>
      </c>
      <c r="I662" s="59">
        <v>0</v>
      </c>
      <c r="J662" s="59">
        <v>0</v>
      </c>
      <c r="K662" s="59" t="s">
        <v>187</v>
      </c>
    </row>
    <row r="663" spans="1:13" x14ac:dyDescent="0.25">
      <c r="A663" s="61" t="str">
        <f t="shared" si="45"/>
        <v>9.62</v>
      </c>
      <c r="B663" s="61">
        <f t="shared" si="44"/>
        <v>9</v>
      </c>
      <c r="C663" s="61">
        <f t="shared" si="46"/>
        <v>62</v>
      </c>
      <c r="D663" s="60" t="s">
        <v>171</v>
      </c>
      <c r="E663" s="59" t="s">
        <v>158</v>
      </c>
      <c r="F663" s="59">
        <v>0</v>
      </c>
      <c r="G663" s="59">
        <v>0</v>
      </c>
      <c r="H663" s="59">
        <v>214647</v>
      </c>
      <c r="I663" s="59" t="s">
        <v>187</v>
      </c>
      <c r="J663" s="59" t="s">
        <v>187</v>
      </c>
      <c r="K663" s="59">
        <v>0</v>
      </c>
      <c r="L663" s="59">
        <v>0</v>
      </c>
      <c r="M663" s="59">
        <v>0</v>
      </c>
    </row>
    <row r="664" spans="1:13" x14ac:dyDescent="0.25">
      <c r="A664" s="61" t="str">
        <f t="shared" si="45"/>
        <v>9.63</v>
      </c>
      <c r="B664" s="61">
        <f t="shared" si="44"/>
        <v>9</v>
      </c>
      <c r="C664" s="61">
        <f t="shared" si="46"/>
        <v>63</v>
      </c>
      <c r="D664" s="60" t="s">
        <v>172</v>
      </c>
      <c r="E664" s="59" t="s">
        <v>158</v>
      </c>
      <c r="F664" s="59">
        <v>0</v>
      </c>
      <c r="G664" s="59">
        <v>0</v>
      </c>
      <c r="H664" s="59" t="s">
        <v>187</v>
      </c>
      <c r="I664" s="59">
        <v>214647</v>
      </c>
      <c r="J664" s="59" t="s">
        <v>187</v>
      </c>
      <c r="K664" s="59">
        <v>0</v>
      </c>
      <c r="L664" s="59">
        <v>0</v>
      </c>
      <c r="M664" s="59">
        <v>0</v>
      </c>
    </row>
    <row r="665" spans="1:13" x14ac:dyDescent="0.25">
      <c r="A665" s="61" t="str">
        <f t="shared" si="45"/>
        <v>9.64</v>
      </c>
      <c r="B665" s="61">
        <f t="shared" si="44"/>
        <v>9</v>
      </c>
      <c r="C665" s="61">
        <f t="shared" si="46"/>
        <v>64</v>
      </c>
      <c r="D665" s="60" t="s">
        <v>173</v>
      </c>
      <c r="E665" s="59">
        <v>0</v>
      </c>
      <c r="F665" s="59" t="s">
        <v>187</v>
      </c>
      <c r="G665" s="59" t="s">
        <v>187</v>
      </c>
      <c r="H665" s="59" t="s">
        <v>187</v>
      </c>
      <c r="I665" s="59">
        <v>0</v>
      </c>
      <c r="J665" s="59">
        <v>0</v>
      </c>
      <c r="K665" s="59">
        <v>0</v>
      </c>
      <c r="L665" s="59" t="s">
        <v>187</v>
      </c>
    </row>
    <row r="666" spans="1:13" x14ac:dyDescent="0.25">
      <c r="A666" s="61" t="str">
        <f t="shared" si="45"/>
        <v>9.65</v>
      </c>
      <c r="B666" s="61">
        <f t="shared" si="44"/>
        <v>9</v>
      </c>
      <c r="C666" s="61">
        <f t="shared" si="46"/>
        <v>65</v>
      </c>
      <c r="D666" s="60" t="s">
        <v>211</v>
      </c>
      <c r="E666" s="59" t="s">
        <v>241</v>
      </c>
      <c r="F666" s="59" t="s">
        <v>163</v>
      </c>
    </row>
    <row r="667" spans="1:13" x14ac:dyDescent="0.25">
      <c r="A667" s="61" t="str">
        <f t="shared" si="45"/>
        <v>9.66</v>
      </c>
      <c r="B667" s="61">
        <f t="shared" si="44"/>
        <v>9</v>
      </c>
      <c r="C667" s="61">
        <f t="shared" si="46"/>
        <v>66</v>
      </c>
      <c r="D667" s="60" t="s">
        <v>170</v>
      </c>
    </row>
    <row r="668" spans="1:13" x14ac:dyDescent="0.25">
      <c r="A668" s="61" t="str">
        <f t="shared" si="45"/>
        <v>9.67</v>
      </c>
      <c r="B668" s="61">
        <f t="shared" si="44"/>
        <v>9</v>
      </c>
      <c r="C668" s="61">
        <f t="shared" si="46"/>
        <v>67</v>
      </c>
      <c r="D668" s="60" t="s">
        <v>158</v>
      </c>
    </row>
    <row r="669" spans="1:13" x14ac:dyDescent="0.25">
      <c r="A669" s="61" t="str">
        <f t="shared" si="45"/>
        <v>9.68</v>
      </c>
      <c r="B669" s="61">
        <f t="shared" si="44"/>
        <v>9</v>
      </c>
      <c r="C669" s="61">
        <f t="shared" si="46"/>
        <v>68</v>
      </c>
      <c r="D669" s="60">
        <v>0</v>
      </c>
      <c r="E669" s="59" t="s">
        <v>187</v>
      </c>
      <c r="F669" s="59" t="s">
        <v>187</v>
      </c>
      <c r="G669" s="59" t="s">
        <v>187</v>
      </c>
      <c r="H669" s="59" t="s">
        <v>187</v>
      </c>
      <c r="I669" s="59">
        <v>0</v>
      </c>
      <c r="J669" s="59" t="s">
        <v>187</v>
      </c>
      <c r="K669" s="59" t="s">
        <v>187</v>
      </c>
    </row>
    <row r="670" spans="1:13" x14ac:dyDescent="0.25">
      <c r="A670" s="61" t="str">
        <f t="shared" si="45"/>
        <v>9.69</v>
      </c>
      <c r="B670" s="61">
        <f t="shared" si="44"/>
        <v>9</v>
      </c>
      <c r="C670" s="61">
        <f t="shared" si="46"/>
        <v>69</v>
      </c>
      <c r="D670" s="60" t="s">
        <v>171</v>
      </c>
      <c r="E670" s="59" t="s">
        <v>158</v>
      </c>
      <c r="F670" s="59">
        <v>0</v>
      </c>
      <c r="G670" s="59" t="s">
        <v>187</v>
      </c>
      <c r="H670" s="59" t="s">
        <v>187</v>
      </c>
      <c r="I670" s="59" t="s">
        <v>187</v>
      </c>
      <c r="J670" s="59" t="s">
        <v>187</v>
      </c>
      <c r="K670" s="59">
        <v>0</v>
      </c>
      <c r="L670" s="59" t="s">
        <v>187</v>
      </c>
      <c r="M670" s="59" t="s">
        <v>187</v>
      </c>
    </row>
    <row r="671" spans="1:13" x14ac:dyDescent="0.25">
      <c r="A671" s="61" t="str">
        <f t="shared" si="45"/>
        <v>9.70</v>
      </c>
      <c r="B671" s="61">
        <f t="shared" si="44"/>
        <v>9</v>
      </c>
      <c r="C671" s="61">
        <f t="shared" si="46"/>
        <v>70</v>
      </c>
      <c r="D671" s="60" t="s">
        <v>172</v>
      </c>
      <c r="E671" s="59" t="s">
        <v>158</v>
      </c>
      <c r="F671" s="59">
        <v>0</v>
      </c>
      <c r="G671" s="59" t="s">
        <v>187</v>
      </c>
      <c r="H671" s="59" t="s">
        <v>187</v>
      </c>
      <c r="I671" s="59" t="s">
        <v>187</v>
      </c>
      <c r="J671" s="59" t="s">
        <v>187</v>
      </c>
      <c r="K671" s="59">
        <v>0</v>
      </c>
      <c r="L671" s="59" t="s">
        <v>187</v>
      </c>
      <c r="M671" s="59" t="s">
        <v>187</v>
      </c>
    </row>
    <row r="672" spans="1:13" x14ac:dyDescent="0.25">
      <c r="A672" s="61" t="str">
        <f t="shared" si="45"/>
        <v>9.71</v>
      </c>
      <c r="B672" s="61">
        <f t="shared" si="44"/>
        <v>9</v>
      </c>
      <c r="C672" s="61">
        <f t="shared" si="46"/>
        <v>71</v>
      </c>
      <c r="D672" s="60" t="s">
        <v>173</v>
      </c>
      <c r="E672" s="59">
        <v>0</v>
      </c>
      <c r="F672" s="59" t="s">
        <v>187</v>
      </c>
      <c r="G672" s="59" t="s">
        <v>187</v>
      </c>
      <c r="H672" s="59" t="s">
        <v>187</v>
      </c>
      <c r="I672" s="59" t="s">
        <v>187</v>
      </c>
      <c r="J672" s="59">
        <v>0</v>
      </c>
      <c r="K672" s="59" t="s">
        <v>187</v>
      </c>
      <c r="L672" s="59" t="s">
        <v>187</v>
      </c>
    </row>
    <row r="673" spans="1:12" x14ac:dyDescent="0.25">
      <c r="A673" s="61" t="str">
        <f t="shared" si="45"/>
        <v>9.72</v>
      </c>
      <c r="B673" s="61">
        <f t="shared" si="44"/>
        <v>9</v>
      </c>
      <c r="C673" s="61">
        <f t="shared" si="46"/>
        <v>72</v>
      </c>
      <c r="D673" s="60" t="s">
        <v>242</v>
      </c>
      <c r="E673" s="59" t="s">
        <v>243</v>
      </c>
      <c r="F673" s="59" t="s">
        <v>244</v>
      </c>
    </row>
    <row r="674" spans="1:12" x14ac:dyDescent="0.25">
      <c r="A674" s="61" t="str">
        <f t="shared" si="45"/>
        <v>9.73</v>
      </c>
      <c r="B674" s="61">
        <f t="shared" si="44"/>
        <v>9</v>
      </c>
      <c r="C674" s="61">
        <f t="shared" si="46"/>
        <v>73</v>
      </c>
      <c r="D674" s="60" t="s">
        <v>208</v>
      </c>
      <c r="E674" s="59" t="s">
        <v>170</v>
      </c>
      <c r="F674" s="59" t="s">
        <v>158</v>
      </c>
      <c r="G674" s="59" t="s">
        <v>171</v>
      </c>
      <c r="H674" s="59" t="s">
        <v>158</v>
      </c>
      <c r="I674" s="59" t="s">
        <v>172</v>
      </c>
      <c r="J674" s="59" t="s">
        <v>158</v>
      </c>
    </row>
    <row r="675" spans="1:12" x14ac:dyDescent="0.25">
      <c r="A675" s="61" t="str">
        <f t="shared" si="45"/>
        <v>9.74</v>
      </c>
      <c r="B675" s="61">
        <f t="shared" si="44"/>
        <v>9</v>
      </c>
      <c r="C675" s="61">
        <f t="shared" si="46"/>
        <v>74</v>
      </c>
      <c r="D675" s="60" t="s">
        <v>245</v>
      </c>
      <c r="E675" s="59">
        <v>0</v>
      </c>
      <c r="F675" s="59">
        <v>0</v>
      </c>
      <c r="G675" s="59">
        <v>0</v>
      </c>
    </row>
    <row r="676" spans="1:12" x14ac:dyDescent="0.25">
      <c r="A676" s="61" t="str">
        <f t="shared" si="45"/>
        <v>9.75</v>
      </c>
      <c r="B676" s="61">
        <f t="shared" si="44"/>
        <v>9</v>
      </c>
      <c r="C676" s="61">
        <f t="shared" si="46"/>
        <v>75</v>
      </c>
      <c r="D676" s="60" t="s">
        <v>246</v>
      </c>
      <c r="E676" s="59">
        <v>0</v>
      </c>
      <c r="F676" s="59">
        <v>0</v>
      </c>
      <c r="G676" s="59">
        <v>0</v>
      </c>
      <c r="H676" s="59" t="s">
        <v>205</v>
      </c>
    </row>
    <row r="677" spans="1:12" x14ac:dyDescent="0.25">
      <c r="A677" s="61" t="str">
        <f t="shared" si="45"/>
        <v>10.1</v>
      </c>
      <c r="B677" s="61">
        <f t="shared" si="44"/>
        <v>10</v>
      </c>
      <c r="C677" s="61">
        <f t="shared" si="46"/>
        <v>1</v>
      </c>
      <c r="D677" s="77" t="s">
        <v>146</v>
      </c>
      <c r="E677" s="59" t="s">
        <v>147</v>
      </c>
    </row>
    <row r="678" spans="1:12" x14ac:dyDescent="0.25">
      <c r="A678" s="61" t="str">
        <f t="shared" si="45"/>
        <v>10.2</v>
      </c>
      <c r="B678" s="61">
        <f t="shared" si="44"/>
        <v>10</v>
      </c>
      <c r="C678" s="61">
        <f t="shared" si="46"/>
        <v>2</v>
      </c>
      <c r="D678" s="60" t="s">
        <v>148</v>
      </c>
      <c r="E678" s="59" t="s">
        <v>149</v>
      </c>
      <c r="F678" s="59" t="s">
        <v>150</v>
      </c>
    </row>
    <row r="679" spans="1:12" x14ac:dyDescent="0.25">
      <c r="A679" s="61" t="str">
        <f t="shared" si="45"/>
        <v>10.3</v>
      </c>
      <c r="B679" s="61">
        <f t="shared" si="44"/>
        <v>10</v>
      </c>
      <c r="C679" s="61">
        <f t="shared" si="46"/>
        <v>3</v>
      </c>
      <c r="D679" s="60" t="s">
        <v>36</v>
      </c>
      <c r="E679" s="59" t="s">
        <v>37</v>
      </c>
    </row>
    <row r="680" spans="1:12" x14ac:dyDescent="0.25">
      <c r="A680" s="61" t="str">
        <f t="shared" si="45"/>
        <v>10.4</v>
      </c>
      <c r="B680" s="61">
        <f t="shared" si="44"/>
        <v>10</v>
      </c>
      <c r="C680" s="61">
        <f t="shared" si="46"/>
        <v>4</v>
      </c>
      <c r="D680" s="60" t="s">
        <v>10</v>
      </c>
      <c r="E680" s="78" t="s">
        <v>322</v>
      </c>
    </row>
    <row r="681" spans="1:12" x14ac:dyDescent="0.25">
      <c r="A681" s="61" t="str">
        <f t="shared" si="45"/>
        <v>10.5</v>
      </c>
      <c r="B681" s="61">
        <f t="shared" ref="B681:B744" si="47">IF(E681="GSTR-3B",B680+1,B680)</f>
        <v>10</v>
      </c>
      <c r="C681" s="61">
        <f t="shared" si="46"/>
        <v>5</v>
      </c>
      <c r="D681" s="60">
        <v>1</v>
      </c>
      <c r="E681" s="59" t="s">
        <v>11</v>
      </c>
      <c r="F681" s="57" t="s">
        <v>319</v>
      </c>
    </row>
    <row r="682" spans="1:12" x14ac:dyDescent="0.25">
      <c r="A682" s="61" t="str">
        <f t="shared" si="45"/>
        <v>10.6</v>
      </c>
      <c r="B682" s="61">
        <f t="shared" si="47"/>
        <v>10</v>
      </c>
      <c r="C682" s="61">
        <f t="shared" si="46"/>
        <v>6</v>
      </c>
      <c r="D682" s="60">
        <v>2</v>
      </c>
      <c r="E682" s="59" t="s">
        <v>152</v>
      </c>
      <c r="F682" s="59" t="s">
        <v>153</v>
      </c>
      <c r="G682" s="59" t="s">
        <v>154</v>
      </c>
      <c r="H682" s="59" t="s">
        <v>155</v>
      </c>
      <c r="I682" s="59" t="s">
        <v>156</v>
      </c>
      <c r="J682" s="59" t="s">
        <v>157</v>
      </c>
      <c r="K682" s="78" t="s">
        <v>320</v>
      </c>
      <c r="L682" s="78" t="s">
        <v>321</v>
      </c>
    </row>
    <row r="683" spans="1:12" x14ac:dyDescent="0.25">
      <c r="A683" s="61" t="str">
        <f t="shared" si="45"/>
        <v>10.7</v>
      </c>
      <c r="B683" s="61">
        <f t="shared" si="47"/>
        <v>10</v>
      </c>
      <c r="C683" s="61">
        <f t="shared" si="46"/>
        <v>7</v>
      </c>
      <c r="D683" s="60">
        <v>3.1</v>
      </c>
      <c r="E683" s="59" t="s">
        <v>158</v>
      </c>
      <c r="F683" s="59" t="s">
        <v>159</v>
      </c>
      <c r="G683" s="59" t="s">
        <v>160</v>
      </c>
      <c r="H683" s="59" t="s">
        <v>161</v>
      </c>
      <c r="I683" s="59" t="s">
        <v>162</v>
      </c>
      <c r="J683" s="59" t="s">
        <v>163</v>
      </c>
      <c r="K683" s="59" t="s">
        <v>164</v>
      </c>
      <c r="L683" s="59" t="s">
        <v>165</v>
      </c>
    </row>
    <row r="684" spans="1:12" x14ac:dyDescent="0.25">
      <c r="A684" s="61" t="str">
        <f t="shared" si="45"/>
        <v>10.8</v>
      </c>
      <c r="B684" s="61">
        <f t="shared" si="47"/>
        <v>10</v>
      </c>
      <c r="C684" s="61">
        <f t="shared" si="46"/>
        <v>8</v>
      </c>
      <c r="D684" s="60" t="s">
        <v>166</v>
      </c>
      <c r="E684" s="59" t="s">
        <v>154</v>
      </c>
      <c r="F684" s="59" t="s">
        <v>167</v>
      </c>
      <c r="G684" s="59" t="s">
        <v>5</v>
      </c>
      <c r="H684" s="59" t="s">
        <v>168</v>
      </c>
    </row>
    <row r="685" spans="1:12" x14ac:dyDescent="0.25">
      <c r="A685" s="61" t="str">
        <f t="shared" si="45"/>
        <v>10.9</v>
      </c>
      <c r="B685" s="61">
        <f t="shared" si="47"/>
        <v>10</v>
      </c>
      <c r="C685" s="61">
        <f t="shared" si="46"/>
        <v>9</v>
      </c>
      <c r="D685" s="60" t="s">
        <v>169</v>
      </c>
    </row>
    <row r="686" spans="1:12" x14ac:dyDescent="0.25">
      <c r="A686" s="61" t="str">
        <f t="shared" si="45"/>
        <v>10.10</v>
      </c>
      <c r="B686" s="61">
        <f t="shared" si="47"/>
        <v>10</v>
      </c>
      <c r="C686" s="61">
        <f t="shared" si="46"/>
        <v>10</v>
      </c>
      <c r="D686" s="60" t="s">
        <v>170</v>
      </c>
    </row>
    <row r="687" spans="1:12" x14ac:dyDescent="0.25">
      <c r="A687" s="61" t="str">
        <f t="shared" si="45"/>
        <v>10.11</v>
      </c>
      <c r="B687" s="61">
        <f t="shared" si="47"/>
        <v>10</v>
      </c>
      <c r="C687" s="61">
        <f t="shared" si="46"/>
        <v>11</v>
      </c>
      <c r="D687" s="60" t="s">
        <v>158</v>
      </c>
    </row>
    <row r="688" spans="1:12" x14ac:dyDescent="0.25">
      <c r="A688" s="61" t="str">
        <f t="shared" si="45"/>
        <v>10.12</v>
      </c>
      <c r="B688" s="61">
        <f t="shared" si="47"/>
        <v>10</v>
      </c>
      <c r="C688" s="61">
        <f t="shared" si="46"/>
        <v>12</v>
      </c>
      <c r="D688" s="60" t="s">
        <v>171</v>
      </c>
    </row>
    <row r="689" spans="1:15" x14ac:dyDescent="0.25">
      <c r="A689" s="61" t="str">
        <f t="shared" si="45"/>
        <v>10.13</v>
      </c>
      <c r="B689" s="61">
        <f t="shared" si="47"/>
        <v>10</v>
      </c>
      <c r="C689" s="61">
        <f t="shared" si="46"/>
        <v>13</v>
      </c>
      <c r="D689" s="60" t="s">
        <v>158</v>
      </c>
    </row>
    <row r="690" spans="1:15" x14ac:dyDescent="0.25">
      <c r="A690" s="61" t="str">
        <f t="shared" si="45"/>
        <v>10.14</v>
      </c>
      <c r="B690" s="61">
        <f t="shared" si="47"/>
        <v>10</v>
      </c>
      <c r="C690" s="61">
        <f t="shared" si="46"/>
        <v>14</v>
      </c>
      <c r="D690" s="60" t="s">
        <v>172</v>
      </c>
    </row>
    <row r="691" spans="1:15" x14ac:dyDescent="0.25">
      <c r="A691" s="61" t="str">
        <f t="shared" si="45"/>
        <v>10.15</v>
      </c>
      <c r="B691" s="61">
        <f t="shared" si="47"/>
        <v>10</v>
      </c>
      <c r="C691" s="61">
        <f t="shared" si="46"/>
        <v>15</v>
      </c>
      <c r="D691" s="60" t="s">
        <v>158</v>
      </c>
    </row>
    <row r="692" spans="1:15" x14ac:dyDescent="0.25">
      <c r="A692" s="61" t="str">
        <f t="shared" si="45"/>
        <v>10.16</v>
      </c>
      <c r="B692" s="61">
        <f t="shared" si="47"/>
        <v>10</v>
      </c>
      <c r="C692" s="61">
        <f t="shared" si="46"/>
        <v>16</v>
      </c>
      <c r="D692" s="60" t="s">
        <v>173</v>
      </c>
    </row>
    <row r="693" spans="1:15" x14ac:dyDescent="0.25">
      <c r="A693" s="61" t="str">
        <f t="shared" si="45"/>
        <v>10.17</v>
      </c>
      <c r="B693" s="61">
        <f t="shared" si="47"/>
        <v>10</v>
      </c>
      <c r="C693" s="61">
        <f t="shared" si="46"/>
        <v>17</v>
      </c>
      <c r="D693" s="60" t="s">
        <v>174</v>
      </c>
      <c r="E693" s="59" t="s">
        <v>175</v>
      </c>
      <c r="F693" s="59" t="s">
        <v>176</v>
      </c>
      <c r="G693" s="59" t="s">
        <v>165</v>
      </c>
      <c r="H693" s="59" t="s">
        <v>177</v>
      </c>
      <c r="I693" s="59" t="s">
        <v>178</v>
      </c>
      <c r="J693" s="59" t="s">
        <v>179</v>
      </c>
      <c r="K693" s="59" t="s">
        <v>180</v>
      </c>
      <c r="L693" s="59" t="s">
        <v>181</v>
      </c>
      <c r="M693" s="59" t="s">
        <v>182</v>
      </c>
      <c r="N693" s="59" t="s">
        <v>161</v>
      </c>
    </row>
    <row r="694" spans="1:15" x14ac:dyDescent="0.25">
      <c r="A694" s="61" t="str">
        <f t="shared" si="45"/>
        <v>10.18</v>
      </c>
      <c r="B694" s="61">
        <f t="shared" si="47"/>
        <v>10</v>
      </c>
      <c r="C694" s="61">
        <f t="shared" si="46"/>
        <v>18</v>
      </c>
      <c r="D694" s="60" t="s">
        <v>183</v>
      </c>
    </row>
    <row r="695" spans="1:15" x14ac:dyDescent="0.25">
      <c r="A695" s="61" t="str">
        <f t="shared" si="45"/>
        <v>10.19</v>
      </c>
      <c r="B695" s="61">
        <f t="shared" si="47"/>
        <v>10</v>
      </c>
      <c r="C695" s="61">
        <f t="shared" si="46"/>
        <v>19</v>
      </c>
      <c r="D695" s="60">
        <v>2711403</v>
      </c>
      <c r="E695" s="59">
        <v>0</v>
      </c>
      <c r="F695" s="59">
        <v>214647</v>
      </c>
      <c r="G695" s="59">
        <v>214647</v>
      </c>
      <c r="H695" s="59">
        <v>0</v>
      </c>
    </row>
    <row r="696" spans="1:15" x14ac:dyDescent="0.25">
      <c r="A696" s="61" t="str">
        <f t="shared" si="45"/>
        <v>10.20</v>
      </c>
      <c r="B696" s="61">
        <f t="shared" si="47"/>
        <v>10</v>
      </c>
      <c r="C696" s="61">
        <f t="shared" si="46"/>
        <v>20</v>
      </c>
      <c r="D696" s="60" t="s">
        <v>184</v>
      </c>
      <c r="E696" s="59" t="s">
        <v>175</v>
      </c>
      <c r="F696" s="59" t="s">
        <v>176</v>
      </c>
      <c r="G696" s="59" t="s">
        <v>165</v>
      </c>
      <c r="H696" s="59" t="s">
        <v>185</v>
      </c>
      <c r="I696" s="59" t="s">
        <v>186</v>
      </c>
      <c r="J696" s="59">
        <v>0</v>
      </c>
      <c r="K696" s="59">
        <v>0</v>
      </c>
      <c r="L696" s="59" t="s">
        <v>187</v>
      </c>
      <c r="M696" s="59" t="s">
        <v>187</v>
      </c>
      <c r="N696" s="59">
        <v>0</v>
      </c>
    </row>
    <row r="697" spans="1:15" x14ac:dyDescent="0.25">
      <c r="A697" s="61" t="str">
        <f t="shared" si="45"/>
        <v>10.21</v>
      </c>
      <c r="B697" s="61">
        <f t="shared" si="47"/>
        <v>10</v>
      </c>
      <c r="C697" s="61">
        <f t="shared" si="46"/>
        <v>21</v>
      </c>
      <c r="D697" s="60" t="s">
        <v>188</v>
      </c>
      <c r="E697" s="59" t="s">
        <v>189</v>
      </c>
      <c r="F697" s="59" t="s">
        <v>160</v>
      </c>
      <c r="G697" s="59" t="s">
        <v>165</v>
      </c>
      <c r="H697" s="59" t="s">
        <v>190</v>
      </c>
      <c r="I697" s="59" t="s">
        <v>180</v>
      </c>
      <c r="J697" s="59" t="s">
        <v>183</v>
      </c>
      <c r="K697" s="59">
        <v>0</v>
      </c>
      <c r="L697" s="59" t="s">
        <v>187</v>
      </c>
      <c r="M697" s="59" t="s">
        <v>187</v>
      </c>
      <c r="N697" s="59" t="s">
        <v>187</v>
      </c>
      <c r="O697" s="59" t="s">
        <v>187</v>
      </c>
    </row>
    <row r="698" spans="1:15" x14ac:dyDescent="0.25">
      <c r="A698" s="61" t="str">
        <f t="shared" si="45"/>
        <v>10.22</v>
      </c>
      <c r="B698" s="61">
        <f t="shared" si="47"/>
        <v>10</v>
      </c>
      <c r="C698" s="61">
        <f t="shared" si="46"/>
        <v>22</v>
      </c>
      <c r="D698" s="60" t="s">
        <v>191</v>
      </c>
      <c r="E698" s="59" t="s">
        <v>192</v>
      </c>
      <c r="F698" s="59" t="s">
        <v>165</v>
      </c>
      <c r="G698" s="59" t="s">
        <v>193</v>
      </c>
      <c r="H698" s="59" t="s">
        <v>194</v>
      </c>
      <c r="I698" s="59" t="s">
        <v>162</v>
      </c>
      <c r="J698" s="59" t="s">
        <v>195</v>
      </c>
      <c r="K698" s="59">
        <v>0</v>
      </c>
      <c r="L698" s="59">
        <v>0</v>
      </c>
      <c r="M698" s="59">
        <v>0</v>
      </c>
      <c r="N698" s="59">
        <v>0</v>
      </c>
      <c r="O698" s="59">
        <v>0</v>
      </c>
    </row>
    <row r="699" spans="1:15" x14ac:dyDescent="0.25">
      <c r="A699" s="61" t="str">
        <f t="shared" si="45"/>
        <v>10.23</v>
      </c>
      <c r="B699" s="61">
        <f t="shared" si="47"/>
        <v>10</v>
      </c>
      <c r="C699" s="61">
        <f t="shared" si="46"/>
        <v>23</v>
      </c>
      <c r="D699" s="60" t="s">
        <v>196</v>
      </c>
      <c r="E699" s="59" t="s">
        <v>197</v>
      </c>
      <c r="F699" s="59" t="s">
        <v>160</v>
      </c>
      <c r="G699" s="59" t="s">
        <v>165</v>
      </c>
      <c r="H699" s="59">
        <v>0</v>
      </c>
      <c r="I699" s="59" t="s">
        <v>187</v>
      </c>
      <c r="J699" s="59" t="s">
        <v>187</v>
      </c>
      <c r="K699" s="59" t="s">
        <v>187</v>
      </c>
      <c r="L699" s="59" t="s">
        <v>187</v>
      </c>
    </row>
    <row r="700" spans="1:15" x14ac:dyDescent="0.25">
      <c r="A700" s="61" t="str">
        <f t="shared" si="45"/>
        <v>10.24</v>
      </c>
      <c r="B700" s="61">
        <f t="shared" si="47"/>
        <v>10</v>
      </c>
      <c r="C700" s="61">
        <f t="shared" si="46"/>
        <v>24</v>
      </c>
      <c r="D700" s="60">
        <v>3.2</v>
      </c>
      <c r="E700" s="59" t="s">
        <v>198</v>
      </c>
      <c r="F700" s="59" t="s">
        <v>165</v>
      </c>
    </row>
    <row r="701" spans="1:15" x14ac:dyDescent="0.25">
      <c r="A701" s="61" t="str">
        <f t="shared" si="45"/>
        <v>10.25</v>
      </c>
      <c r="B701" s="61">
        <f t="shared" si="47"/>
        <v>10</v>
      </c>
      <c r="C701" s="61">
        <f t="shared" si="46"/>
        <v>25</v>
      </c>
      <c r="D701" s="60" t="s">
        <v>166</v>
      </c>
      <c r="E701" s="59" t="s">
        <v>154</v>
      </c>
      <c r="F701" s="59" t="s">
        <v>167</v>
      </c>
      <c r="G701" s="59" t="s">
        <v>5</v>
      </c>
      <c r="H701" s="59" t="s">
        <v>168</v>
      </c>
      <c r="I701" s="59" t="s">
        <v>169</v>
      </c>
      <c r="J701" s="59" t="s">
        <v>170</v>
      </c>
      <c r="K701" s="59" t="s">
        <v>158</v>
      </c>
    </row>
    <row r="702" spans="1:15" x14ac:dyDescent="0.25">
      <c r="A702" s="61" t="str">
        <f t="shared" si="45"/>
        <v>10.26</v>
      </c>
      <c r="B702" s="61">
        <f t="shared" si="47"/>
        <v>10</v>
      </c>
      <c r="C702" s="61">
        <f t="shared" si="46"/>
        <v>26</v>
      </c>
      <c r="D702" s="60" t="s">
        <v>167</v>
      </c>
      <c r="E702" s="59" t="s">
        <v>199</v>
      </c>
      <c r="F702" s="59" t="s">
        <v>194</v>
      </c>
      <c r="G702" s="59" t="s">
        <v>200</v>
      </c>
      <c r="H702" s="59" t="s">
        <v>201</v>
      </c>
      <c r="I702" s="59">
        <v>0</v>
      </c>
      <c r="J702" s="59">
        <v>0</v>
      </c>
    </row>
    <row r="703" spans="1:15" x14ac:dyDescent="0.25">
      <c r="A703" s="61" t="str">
        <f t="shared" si="45"/>
        <v>10.27</v>
      </c>
      <c r="B703" s="61">
        <f t="shared" si="47"/>
        <v>10</v>
      </c>
      <c r="C703" s="61">
        <f t="shared" si="46"/>
        <v>27</v>
      </c>
      <c r="D703" s="60" t="s">
        <v>167</v>
      </c>
      <c r="E703" s="59" t="s">
        <v>199</v>
      </c>
      <c r="F703" s="59" t="s">
        <v>194</v>
      </c>
      <c r="G703" s="59" t="s">
        <v>202</v>
      </c>
      <c r="H703" s="59" t="s">
        <v>168</v>
      </c>
      <c r="I703" s="59" t="s">
        <v>201</v>
      </c>
      <c r="J703" s="59">
        <v>0</v>
      </c>
      <c r="K703" s="59">
        <v>0</v>
      </c>
    </row>
    <row r="704" spans="1:15" x14ac:dyDescent="0.25">
      <c r="A704" s="61" t="str">
        <f t="shared" si="45"/>
        <v>10.28</v>
      </c>
      <c r="B704" s="61">
        <f t="shared" si="47"/>
        <v>10</v>
      </c>
      <c r="C704" s="61">
        <f t="shared" si="46"/>
        <v>28</v>
      </c>
      <c r="D704" s="60" t="s">
        <v>167</v>
      </c>
      <c r="E704" s="59" t="s">
        <v>199</v>
      </c>
      <c r="F704" s="59" t="s">
        <v>194</v>
      </c>
      <c r="G704" s="59" t="s">
        <v>203</v>
      </c>
      <c r="H704" s="59" t="s">
        <v>204</v>
      </c>
      <c r="I704" s="59">
        <v>0</v>
      </c>
      <c r="J704" s="59">
        <v>0</v>
      </c>
      <c r="K704" s="59" t="s">
        <v>205</v>
      </c>
    </row>
    <row r="705" spans="1:16" x14ac:dyDescent="0.25">
      <c r="A705" s="61" t="str">
        <f t="shared" si="45"/>
        <v>10.29</v>
      </c>
      <c r="B705" s="61">
        <f t="shared" si="47"/>
        <v>10</v>
      </c>
      <c r="C705" s="61">
        <f t="shared" si="46"/>
        <v>29</v>
      </c>
      <c r="D705" s="60">
        <v>4</v>
      </c>
      <c r="E705" s="59" t="s">
        <v>206</v>
      </c>
      <c r="F705" s="59" t="s">
        <v>207</v>
      </c>
    </row>
    <row r="706" spans="1:16" x14ac:dyDescent="0.25">
      <c r="A706" s="61" t="str">
        <f t="shared" si="45"/>
        <v>10.30</v>
      </c>
      <c r="B706" s="61">
        <f t="shared" si="47"/>
        <v>10</v>
      </c>
      <c r="C706" s="61">
        <f t="shared" si="46"/>
        <v>30</v>
      </c>
      <c r="D706" s="60" t="s">
        <v>208</v>
      </c>
      <c r="E706" s="59" t="s">
        <v>170</v>
      </c>
      <c r="F706" s="59" t="s">
        <v>158</v>
      </c>
      <c r="G706" s="59" t="s">
        <v>171</v>
      </c>
      <c r="H706" s="59" t="s">
        <v>158</v>
      </c>
      <c r="I706" s="59" t="s">
        <v>172</v>
      </c>
      <c r="J706" s="59" t="s">
        <v>158</v>
      </c>
      <c r="K706" s="59" t="s">
        <v>173</v>
      </c>
    </row>
    <row r="707" spans="1:16" x14ac:dyDescent="0.25">
      <c r="A707" s="61" t="str">
        <f t="shared" si="45"/>
        <v>10.31</v>
      </c>
      <c r="B707" s="61">
        <f t="shared" si="47"/>
        <v>10</v>
      </c>
      <c r="C707" s="61">
        <f t="shared" si="46"/>
        <v>31</v>
      </c>
      <c r="D707" s="60" t="s">
        <v>209</v>
      </c>
      <c r="E707" s="59" t="s">
        <v>207</v>
      </c>
      <c r="F707" s="59" t="s">
        <v>210</v>
      </c>
      <c r="G707" s="59">
        <v>178</v>
      </c>
      <c r="H707" s="59">
        <v>299645</v>
      </c>
      <c r="I707" s="59">
        <v>299645</v>
      </c>
      <c r="J707" s="59">
        <v>0</v>
      </c>
    </row>
    <row r="708" spans="1:16" x14ac:dyDescent="0.25">
      <c r="A708" s="61" t="str">
        <f t="shared" si="45"/>
        <v>10.32</v>
      </c>
      <c r="B708" s="61">
        <f t="shared" si="47"/>
        <v>10</v>
      </c>
      <c r="C708" s="61">
        <f t="shared" si="46"/>
        <v>32</v>
      </c>
      <c r="D708" s="60" t="s">
        <v>211</v>
      </c>
      <c r="E708" s="59" t="s">
        <v>207</v>
      </c>
      <c r="F708" s="59" t="s">
        <v>212</v>
      </c>
      <c r="G708" s="59">
        <v>0</v>
      </c>
      <c r="H708" s="59">
        <v>0</v>
      </c>
      <c r="I708" s="59">
        <v>0</v>
      </c>
      <c r="J708" s="59">
        <v>0</v>
      </c>
    </row>
    <row r="709" spans="1:16" x14ac:dyDescent="0.25">
      <c r="A709" s="61" t="str">
        <f t="shared" si="45"/>
        <v>10.33</v>
      </c>
      <c r="B709" s="61">
        <f t="shared" si="47"/>
        <v>10</v>
      </c>
      <c r="C709" s="61">
        <f t="shared" si="46"/>
        <v>33</v>
      </c>
      <c r="D709" s="60" t="s">
        <v>213</v>
      </c>
      <c r="E709" s="59" t="s">
        <v>214</v>
      </c>
      <c r="F709" s="59" t="s">
        <v>207</v>
      </c>
      <c r="G709" s="59" t="s">
        <v>210</v>
      </c>
      <c r="H709" s="59" t="s">
        <v>209</v>
      </c>
      <c r="I709" s="59" t="s">
        <v>215</v>
      </c>
      <c r="J709" s="59" t="s">
        <v>211</v>
      </c>
      <c r="K709" s="59">
        <v>178</v>
      </c>
      <c r="L709" s="59">
        <v>299645</v>
      </c>
      <c r="M709" s="59">
        <v>299645</v>
      </c>
      <c r="N709" s="59">
        <v>0</v>
      </c>
    </row>
    <row r="710" spans="1:16" x14ac:dyDescent="0.25">
      <c r="A710" s="61" t="str">
        <f t="shared" si="45"/>
        <v>10.34</v>
      </c>
      <c r="B710" s="61">
        <f t="shared" si="47"/>
        <v>10</v>
      </c>
      <c r="C710" s="61">
        <f t="shared" si="46"/>
        <v>34</v>
      </c>
      <c r="D710" s="60" t="s">
        <v>216</v>
      </c>
      <c r="E710" s="59" t="s">
        <v>217</v>
      </c>
      <c r="F710" s="59" t="s">
        <v>207</v>
      </c>
      <c r="G710" s="59">
        <v>0</v>
      </c>
      <c r="H710" s="59">
        <v>0</v>
      </c>
      <c r="I710" s="59">
        <v>0</v>
      </c>
      <c r="J710" s="59">
        <v>0</v>
      </c>
    </row>
    <row r="711" spans="1:16" x14ac:dyDescent="0.25">
      <c r="A711" s="61" t="str">
        <f t="shared" si="45"/>
        <v>10.35</v>
      </c>
      <c r="B711" s="61">
        <f t="shared" si="47"/>
        <v>10</v>
      </c>
      <c r="C711" s="61">
        <f t="shared" si="46"/>
        <v>35</v>
      </c>
      <c r="D711" s="60">
        <v>5</v>
      </c>
      <c r="E711" s="59" t="s">
        <v>218</v>
      </c>
      <c r="F711" s="59" t="s">
        <v>181</v>
      </c>
      <c r="G711" s="59" t="s">
        <v>161</v>
      </c>
      <c r="H711" s="59" t="s">
        <v>219</v>
      </c>
      <c r="I711" s="59" t="s">
        <v>220</v>
      </c>
      <c r="J711" s="59" t="s">
        <v>164</v>
      </c>
      <c r="K711" s="59" t="s">
        <v>165</v>
      </c>
    </row>
    <row r="712" spans="1:16" x14ac:dyDescent="0.25">
      <c r="A712" s="61" t="str">
        <f t="shared" si="45"/>
        <v>10.36</v>
      </c>
      <c r="B712" s="61">
        <f t="shared" si="47"/>
        <v>10</v>
      </c>
      <c r="C712" s="61">
        <f t="shared" si="46"/>
        <v>36</v>
      </c>
      <c r="D712" s="60" t="s">
        <v>166</v>
      </c>
      <c r="E712" s="59" t="s">
        <v>154</v>
      </c>
      <c r="F712" s="59" t="s">
        <v>167</v>
      </c>
      <c r="G712" s="59" t="s">
        <v>198</v>
      </c>
      <c r="H712" s="59" t="s">
        <v>165</v>
      </c>
      <c r="I712" s="59" t="s">
        <v>221</v>
      </c>
      <c r="J712" s="59" t="s">
        <v>165</v>
      </c>
    </row>
    <row r="713" spans="1:16" x14ac:dyDescent="0.25">
      <c r="A713" s="61" t="str">
        <f t="shared" si="45"/>
        <v>10.37</v>
      </c>
      <c r="B713" s="61">
        <f t="shared" si="47"/>
        <v>10</v>
      </c>
      <c r="C713" s="61">
        <f t="shared" si="46"/>
        <v>37</v>
      </c>
      <c r="D713" s="60" t="s">
        <v>222</v>
      </c>
      <c r="E713" s="59" t="s">
        <v>223</v>
      </c>
      <c r="F713" s="59" t="s">
        <v>224</v>
      </c>
      <c r="G713" s="59" t="s">
        <v>225</v>
      </c>
      <c r="H713" s="59" t="s">
        <v>226</v>
      </c>
      <c r="I713" s="59" t="s">
        <v>227</v>
      </c>
      <c r="J713" s="59" t="s">
        <v>38</v>
      </c>
      <c r="K713" s="59" t="s">
        <v>161</v>
      </c>
      <c r="L713" s="59" t="s">
        <v>228</v>
      </c>
      <c r="M713" s="59" t="s">
        <v>182</v>
      </c>
      <c r="N713" s="59" t="s">
        <v>229</v>
      </c>
      <c r="O713" s="59">
        <v>0</v>
      </c>
      <c r="P713" s="59">
        <v>0</v>
      </c>
    </row>
    <row r="714" spans="1:16" x14ac:dyDescent="0.25">
      <c r="A714" s="61" t="str">
        <f t="shared" ref="A714:A777" si="48">B714&amp;"."&amp;C714</f>
        <v>10.38</v>
      </c>
      <c r="B714" s="61">
        <f t="shared" si="47"/>
        <v>10</v>
      </c>
      <c r="C714" s="61">
        <f t="shared" si="46"/>
        <v>38</v>
      </c>
      <c r="D714" s="60" t="s">
        <v>197</v>
      </c>
      <c r="E714" s="59" t="s">
        <v>229</v>
      </c>
      <c r="F714" s="59">
        <v>0</v>
      </c>
      <c r="G714" s="59">
        <v>0</v>
      </c>
    </row>
    <row r="715" spans="1:16" x14ac:dyDescent="0.25">
      <c r="A715" s="61" t="str">
        <f t="shared" si="48"/>
        <v>10.39</v>
      </c>
      <c r="B715" s="61">
        <f t="shared" si="47"/>
        <v>10</v>
      </c>
      <c r="C715" s="61">
        <f t="shared" si="46"/>
        <v>39</v>
      </c>
      <c r="D715" s="60">
        <v>5.0999999999999996</v>
      </c>
      <c r="E715" s="59" t="s">
        <v>39</v>
      </c>
      <c r="F715" s="59" t="s">
        <v>161</v>
      </c>
      <c r="G715" s="59" t="s">
        <v>230</v>
      </c>
      <c r="H715" s="59" t="s">
        <v>231</v>
      </c>
    </row>
    <row r="716" spans="1:16" x14ac:dyDescent="0.25">
      <c r="A716" s="61" t="str">
        <f t="shared" si="48"/>
        <v>10.40</v>
      </c>
      <c r="B716" s="61">
        <f t="shared" si="47"/>
        <v>10</v>
      </c>
      <c r="C716" s="61">
        <f t="shared" ref="C716:C779" si="49">IF(B716=B715,C715+1,1)</f>
        <v>40</v>
      </c>
      <c r="D716" s="60" t="s">
        <v>208</v>
      </c>
      <c r="E716" s="59" t="s">
        <v>170</v>
      </c>
      <c r="F716" s="59" t="s">
        <v>158</v>
      </c>
      <c r="G716" s="59" t="s">
        <v>171</v>
      </c>
      <c r="H716" s="59" t="s">
        <v>158</v>
      </c>
      <c r="I716" s="59" t="s">
        <v>172</v>
      </c>
      <c r="J716" s="59" t="s">
        <v>158</v>
      </c>
      <c r="K716" s="59" t="s">
        <v>173</v>
      </c>
    </row>
    <row r="717" spans="1:16" x14ac:dyDescent="0.25">
      <c r="A717" s="61" t="str">
        <f t="shared" si="48"/>
        <v>10.41</v>
      </c>
      <c r="B717" s="61">
        <f t="shared" si="47"/>
        <v>10</v>
      </c>
      <c r="C717" s="61">
        <f t="shared" si="49"/>
        <v>41</v>
      </c>
      <c r="D717" s="60" t="s">
        <v>39</v>
      </c>
      <c r="E717" s="59">
        <v>0</v>
      </c>
      <c r="F717" s="59">
        <v>0</v>
      </c>
      <c r="G717" s="59">
        <v>0</v>
      </c>
      <c r="H717" s="59">
        <v>0</v>
      </c>
    </row>
    <row r="718" spans="1:16" x14ac:dyDescent="0.25">
      <c r="A718" s="61" t="str">
        <f t="shared" si="48"/>
        <v>10.42</v>
      </c>
      <c r="B718" s="61">
        <f t="shared" si="47"/>
        <v>10</v>
      </c>
      <c r="C718" s="61">
        <f t="shared" si="49"/>
        <v>42</v>
      </c>
      <c r="D718" s="60" t="s">
        <v>230</v>
      </c>
      <c r="E718" s="59" t="s">
        <v>231</v>
      </c>
      <c r="F718" s="59" t="s">
        <v>187</v>
      </c>
      <c r="G718" s="59">
        <v>0</v>
      </c>
      <c r="H718" s="59">
        <v>0</v>
      </c>
      <c r="I718" s="59" t="s">
        <v>187</v>
      </c>
      <c r="J718" s="59" t="s">
        <v>205</v>
      </c>
    </row>
    <row r="719" spans="1:16" x14ac:dyDescent="0.25">
      <c r="A719" s="61" t="str">
        <f t="shared" si="48"/>
        <v>10.43</v>
      </c>
      <c r="B719" s="61">
        <f t="shared" si="47"/>
        <v>10</v>
      </c>
      <c r="C719" s="61">
        <f t="shared" si="49"/>
        <v>43</v>
      </c>
      <c r="D719" s="60">
        <v>6.1</v>
      </c>
      <c r="E719" s="59" t="s">
        <v>232</v>
      </c>
      <c r="F719" s="59" t="s">
        <v>154</v>
      </c>
      <c r="G719" s="59" t="s">
        <v>233</v>
      </c>
    </row>
    <row r="720" spans="1:16" x14ac:dyDescent="0.25">
      <c r="A720" s="61" t="str">
        <f t="shared" si="48"/>
        <v>10.44</v>
      </c>
      <c r="B720" s="61">
        <f t="shared" si="47"/>
        <v>10</v>
      </c>
      <c r="C720" s="61">
        <f t="shared" si="49"/>
        <v>44</v>
      </c>
      <c r="D720" s="60" t="s">
        <v>234</v>
      </c>
      <c r="E720" s="59" t="s">
        <v>5</v>
      </c>
      <c r="F720" s="59" t="s">
        <v>233</v>
      </c>
    </row>
    <row r="721" spans="1:10" x14ac:dyDescent="0.25">
      <c r="A721" s="61" t="str">
        <f t="shared" si="48"/>
        <v>10.45</v>
      </c>
      <c r="B721" s="61">
        <f t="shared" si="47"/>
        <v>10</v>
      </c>
      <c r="C721" s="61">
        <f t="shared" si="49"/>
        <v>45</v>
      </c>
      <c r="D721" s="60" t="s">
        <v>235</v>
      </c>
    </row>
    <row r="722" spans="1:10" x14ac:dyDescent="0.25">
      <c r="A722" s="61" t="str">
        <f t="shared" si="48"/>
        <v>10.46</v>
      </c>
      <c r="B722" s="61">
        <f t="shared" si="47"/>
        <v>10</v>
      </c>
      <c r="C722" s="61">
        <f t="shared" si="49"/>
        <v>46</v>
      </c>
      <c r="D722" s="60" t="s">
        <v>158</v>
      </c>
      <c r="E722" s="59" t="s">
        <v>236</v>
      </c>
      <c r="F722" s="59" t="s">
        <v>237</v>
      </c>
      <c r="G722" s="59" t="s">
        <v>207</v>
      </c>
      <c r="H722" s="59" t="s">
        <v>238</v>
      </c>
      <c r="I722" s="59" t="s">
        <v>236</v>
      </c>
      <c r="J722" s="59" t="s">
        <v>239</v>
      </c>
    </row>
    <row r="723" spans="1:10" x14ac:dyDescent="0.25">
      <c r="A723" s="61" t="str">
        <f t="shared" si="48"/>
        <v>10.47</v>
      </c>
      <c r="B723" s="61">
        <f t="shared" si="47"/>
        <v>10</v>
      </c>
      <c r="C723" s="61">
        <f t="shared" si="49"/>
        <v>47</v>
      </c>
      <c r="D723" s="60" t="s">
        <v>240</v>
      </c>
    </row>
    <row r="724" spans="1:10" x14ac:dyDescent="0.25">
      <c r="A724" s="61" t="str">
        <f t="shared" si="48"/>
        <v>10.48</v>
      </c>
      <c r="B724" s="61">
        <f t="shared" si="47"/>
        <v>10</v>
      </c>
      <c r="C724" s="61">
        <f t="shared" si="49"/>
        <v>48</v>
      </c>
      <c r="D724" s="60" t="s">
        <v>39</v>
      </c>
      <c r="E724" s="59" t="s">
        <v>236</v>
      </c>
      <c r="F724" s="59" t="s">
        <v>239</v>
      </c>
    </row>
    <row r="725" spans="1:10" x14ac:dyDescent="0.25">
      <c r="A725" s="61" t="str">
        <f t="shared" si="48"/>
        <v>10.49</v>
      </c>
      <c r="B725" s="61">
        <f t="shared" si="47"/>
        <v>10</v>
      </c>
      <c r="C725" s="61">
        <f t="shared" si="49"/>
        <v>49</v>
      </c>
      <c r="D725" s="60" t="s">
        <v>240</v>
      </c>
    </row>
    <row r="726" spans="1:10" x14ac:dyDescent="0.25">
      <c r="A726" s="61" t="str">
        <f t="shared" si="48"/>
        <v>10.50</v>
      </c>
      <c r="B726" s="61">
        <f t="shared" si="47"/>
        <v>10</v>
      </c>
      <c r="C726" s="61">
        <f t="shared" si="49"/>
        <v>50</v>
      </c>
      <c r="D726" s="60" t="s">
        <v>230</v>
      </c>
      <c r="E726" s="59" t="s">
        <v>231</v>
      </c>
      <c r="F726" s="59" t="s">
        <v>236</v>
      </c>
      <c r="G726" s="59" t="s">
        <v>239</v>
      </c>
    </row>
    <row r="727" spans="1:10" x14ac:dyDescent="0.25">
      <c r="A727" s="61" t="str">
        <f t="shared" si="48"/>
        <v>10.51</v>
      </c>
      <c r="B727" s="61">
        <f t="shared" si="47"/>
        <v>10</v>
      </c>
      <c r="C727" s="61">
        <f t="shared" si="49"/>
        <v>51</v>
      </c>
      <c r="D727" s="60" t="s">
        <v>170</v>
      </c>
      <c r="E727" s="59" t="s">
        <v>240</v>
      </c>
    </row>
    <row r="728" spans="1:10" x14ac:dyDescent="0.25">
      <c r="A728" s="61" t="str">
        <f t="shared" si="48"/>
        <v>10.52</v>
      </c>
      <c r="B728" s="61">
        <f t="shared" si="47"/>
        <v>10</v>
      </c>
      <c r="C728" s="61">
        <f t="shared" si="49"/>
        <v>52</v>
      </c>
      <c r="D728" s="60" t="s">
        <v>158</v>
      </c>
    </row>
    <row r="729" spans="1:10" x14ac:dyDescent="0.25">
      <c r="A729" s="61" t="str">
        <f t="shared" si="48"/>
        <v>10.53</v>
      </c>
      <c r="B729" s="61">
        <f t="shared" si="47"/>
        <v>10</v>
      </c>
      <c r="C729" s="61">
        <f t="shared" si="49"/>
        <v>53</v>
      </c>
      <c r="D729" s="60" t="s">
        <v>171</v>
      </c>
    </row>
    <row r="730" spans="1:10" x14ac:dyDescent="0.25">
      <c r="A730" s="61" t="str">
        <f t="shared" si="48"/>
        <v>10.54</v>
      </c>
      <c r="B730" s="61">
        <f t="shared" si="47"/>
        <v>10</v>
      </c>
      <c r="C730" s="61">
        <f t="shared" si="49"/>
        <v>54</v>
      </c>
      <c r="D730" s="60" t="s">
        <v>158</v>
      </c>
    </row>
    <row r="731" spans="1:10" x14ac:dyDescent="0.25">
      <c r="A731" s="61" t="str">
        <f t="shared" si="48"/>
        <v>10.55</v>
      </c>
      <c r="B731" s="61">
        <f t="shared" si="47"/>
        <v>10</v>
      </c>
      <c r="C731" s="61">
        <f t="shared" si="49"/>
        <v>55</v>
      </c>
      <c r="D731" s="60" t="s">
        <v>172</v>
      </c>
    </row>
    <row r="732" spans="1:10" x14ac:dyDescent="0.25">
      <c r="A732" s="61" t="str">
        <f t="shared" si="48"/>
        <v>10.56</v>
      </c>
      <c r="B732" s="61">
        <f t="shared" si="47"/>
        <v>10</v>
      </c>
      <c r="C732" s="61">
        <f t="shared" si="49"/>
        <v>56</v>
      </c>
      <c r="D732" s="60" t="s">
        <v>158</v>
      </c>
    </row>
    <row r="733" spans="1:10" x14ac:dyDescent="0.25">
      <c r="A733" s="61" t="str">
        <f t="shared" si="48"/>
        <v>10.57</v>
      </c>
      <c r="B733" s="61">
        <f t="shared" si="47"/>
        <v>10</v>
      </c>
      <c r="C733" s="61">
        <f t="shared" si="49"/>
        <v>57</v>
      </c>
      <c r="D733" s="60" t="s">
        <v>173</v>
      </c>
    </row>
    <row r="734" spans="1:10" x14ac:dyDescent="0.25">
      <c r="A734" s="61" t="str">
        <f t="shared" si="48"/>
        <v>10.58</v>
      </c>
      <c r="B734" s="61">
        <f t="shared" si="47"/>
        <v>10</v>
      </c>
      <c r="C734" s="61">
        <f t="shared" si="49"/>
        <v>58</v>
      </c>
      <c r="D734" s="60" t="s">
        <v>209</v>
      </c>
      <c r="E734" s="59" t="s">
        <v>189</v>
      </c>
      <c r="F734" s="59" t="s">
        <v>178</v>
      </c>
      <c r="G734" s="59" t="s">
        <v>162</v>
      </c>
      <c r="H734" s="59" t="s">
        <v>163</v>
      </c>
    </row>
    <row r="735" spans="1:10" x14ac:dyDescent="0.25">
      <c r="A735" s="61" t="str">
        <f t="shared" si="48"/>
        <v>10.59</v>
      </c>
      <c r="B735" s="61">
        <f t="shared" si="47"/>
        <v>10</v>
      </c>
      <c r="C735" s="61">
        <f t="shared" si="49"/>
        <v>59</v>
      </c>
      <c r="D735" s="60" t="s">
        <v>170</v>
      </c>
    </row>
    <row r="736" spans="1:10" x14ac:dyDescent="0.25">
      <c r="A736" s="61" t="str">
        <f t="shared" si="48"/>
        <v>10.60</v>
      </c>
      <c r="B736" s="61">
        <f t="shared" si="47"/>
        <v>10</v>
      </c>
      <c r="C736" s="61">
        <f t="shared" si="49"/>
        <v>60</v>
      </c>
      <c r="D736" s="60" t="s">
        <v>158</v>
      </c>
    </row>
    <row r="737" spans="1:13" x14ac:dyDescent="0.25">
      <c r="A737" s="61" t="str">
        <f t="shared" si="48"/>
        <v>10.61</v>
      </c>
      <c r="B737" s="61">
        <f t="shared" si="47"/>
        <v>10</v>
      </c>
      <c r="C737" s="61">
        <f t="shared" si="49"/>
        <v>61</v>
      </c>
      <c r="D737" s="60">
        <v>0</v>
      </c>
      <c r="E737" s="59">
        <v>0</v>
      </c>
      <c r="F737" s="59">
        <v>0</v>
      </c>
      <c r="G737" s="59">
        <v>0</v>
      </c>
      <c r="H737" s="59" t="s">
        <v>187</v>
      </c>
      <c r="I737" s="59">
        <v>0</v>
      </c>
      <c r="J737" s="59">
        <v>0</v>
      </c>
      <c r="K737" s="59" t="s">
        <v>187</v>
      </c>
    </row>
    <row r="738" spans="1:13" x14ac:dyDescent="0.25">
      <c r="A738" s="61" t="str">
        <f t="shared" si="48"/>
        <v>10.62</v>
      </c>
      <c r="B738" s="61">
        <f t="shared" si="47"/>
        <v>10</v>
      </c>
      <c r="C738" s="61">
        <f t="shared" si="49"/>
        <v>62</v>
      </c>
      <c r="D738" s="60" t="s">
        <v>171</v>
      </c>
      <c r="E738" s="59" t="s">
        <v>158</v>
      </c>
      <c r="F738" s="59">
        <v>0</v>
      </c>
      <c r="G738" s="59">
        <v>0</v>
      </c>
      <c r="H738" s="59">
        <v>214647</v>
      </c>
      <c r="I738" s="59" t="s">
        <v>187</v>
      </c>
      <c r="J738" s="59" t="s">
        <v>187</v>
      </c>
      <c r="K738" s="59">
        <v>0</v>
      </c>
      <c r="L738" s="59">
        <v>0</v>
      </c>
      <c r="M738" s="59">
        <v>0</v>
      </c>
    </row>
    <row r="739" spans="1:13" x14ac:dyDescent="0.25">
      <c r="A739" s="61" t="str">
        <f t="shared" si="48"/>
        <v>10.63</v>
      </c>
      <c r="B739" s="61">
        <f t="shared" si="47"/>
        <v>10</v>
      </c>
      <c r="C739" s="61">
        <f t="shared" si="49"/>
        <v>63</v>
      </c>
      <c r="D739" s="60" t="s">
        <v>172</v>
      </c>
      <c r="E739" s="59" t="s">
        <v>158</v>
      </c>
      <c r="F739" s="59">
        <v>0</v>
      </c>
      <c r="G739" s="59">
        <v>0</v>
      </c>
      <c r="H739" s="59" t="s">
        <v>187</v>
      </c>
      <c r="I739" s="59">
        <v>214647</v>
      </c>
      <c r="J739" s="59" t="s">
        <v>187</v>
      </c>
      <c r="K739" s="59">
        <v>0</v>
      </c>
      <c r="L739" s="59">
        <v>0</v>
      </c>
      <c r="M739" s="59">
        <v>0</v>
      </c>
    </row>
    <row r="740" spans="1:13" x14ac:dyDescent="0.25">
      <c r="A740" s="61" t="str">
        <f t="shared" si="48"/>
        <v>10.64</v>
      </c>
      <c r="B740" s="61">
        <f t="shared" si="47"/>
        <v>10</v>
      </c>
      <c r="C740" s="61">
        <f t="shared" si="49"/>
        <v>64</v>
      </c>
      <c r="D740" s="60" t="s">
        <v>173</v>
      </c>
      <c r="E740" s="59">
        <v>0</v>
      </c>
      <c r="F740" s="59" t="s">
        <v>187</v>
      </c>
      <c r="G740" s="59" t="s">
        <v>187</v>
      </c>
      <c r="H740" s="59" t="s">
        <v>187</v>
      </c>
      <c r="I740" s="59">
        <v>0</v>
      </c>
      <c r="J740" s="59">
        <v>0</v>
      </c>
      <c r="K740" s="59">
        <v>0</v>
      </c>
      <c r="L740" s="59" t="s">
        <v>187</v>
      </c>
    </row>
    <row r="741" spans="1:13" x14ac:dyDescent="0.25">
      <c r="A741" s="61" t="str">
        <f t="shared" si="48"/>
        <v>10.65</v>
      </c>
      <c r="B741" s="61">
        <f t="shared" si="47"/>
        <v>10</v>
      </c>
      <c r="C741" s="61">
        <f t="shared" si="49"/>
        <v>65</v>
      </c>
      <c r="D741" s="60" t="s">
        <v>211</v>
      </c>
      <c r="E741" s="59" t="s">
        <v>241</v>
      </c>
      <c r="F741" s="59" t="s">
        <v>163</v>
      </c>
    </row>
    <row r="742" spans="1:13" x14ac:dyDescent="0.25">
      <c r="A742" s="61" t="str">
        <f t="shared" si="48"/>
        <v>10.66</v>
      </c>
      <c r="B742" s="61">
        <f t="shared" si="47"/>
        <v>10</v>
      </c>
      <c r="C742" s="61">
        <f t="shared" si="49"/>
        <v>66</v>
      </c>
      <c r="D742" s="60" t="s">
        <v>170</v>
      </c>
    </row>
    <row r="743" spans="1:13" x14ac:dyDescent="0.25">
      <c r="A743" s="61" t="str">
        <f t="shared" si="48"/>
        <v>10.67</v>
      </c>
      <c r="B743" s="61">
        <f t="shared" si="47"/>
        <v>10</v>
      </c>
      <c r="C743" s="61">
        <f t="shared" si="49"/>
        <v>67</v>
      </c>
      <c r="D743" s="60" t="s">
        <v>158</v>
      </c>
    </row>
    <row r="744" spans="1:13" x14ac:dyDescent="0.25">
      <c r="A744" s="61" t="str">
        <f t="shared" si="48"/>
        <v>10.68</v>
      </c>
      <c r="B744" s="61">
        <f t="shared" si="47"/>
        <v>10</v>
      </c>
      <c r="C744" s="61">
        <f t="shared" si="49"/>
        <v>68</v>
      </c>
      <c r="D744" s="60">
        <v>0</v>
      </c>
      <c r="E744" s="59" t="s">
        <v>187</v>
      </c>
      <c r="F744" s="59" t="s">
        <v>187</v>
      </c>
      <c r="G744" s="59" t="s">
        <v>187</v>
      </c>
      <c r="H744" s="59" t="s">
        <v>187</v>
      </c>
      <c r="I744" s="59">
        <v>0</v>
      </c>
      <c r="J744" s="59" t="s">
        <v>187</v>
      </c>
      <c r="K744" s="59" t="s">
        <v>187</v>
      </c>
    </row>
    <row r="745" spans="1:13" x14ac:dyDescent="0.25">
      <c r="A745" s="61" t="str">
        <f t="shared" si="48"/>
        <v>10.69</v>
      </c>
      <c r="B745" s="61">
        <f t="shared" ref="B745:B808" si="50">IF(E745="GSTR-3B",B744+1,B744)</f>
        <v>10</v>
      </c>
      <c r="C745" s="61">
        <f t="shared" si="49"/>
        <v>69</v>
      </c>
      <c r="D745" s="60" t="s">
        <v>171</v>
      </c>
      <c r="E745" s="59" t="s">
        <v>158</v>
      </c>
      <c r="F745" s="59">
        <v>0</v>
      </c>
      <c r="G745" s="59" t="s">
        <v>187</v>
      </c>
      <c r="H745" s="59" t="s">
        <v>187</v>
      </c>
      <c r="I745" s="59" t="s">
        <v>187</v>
      </c>
      <c r="J745" s="59" t="s">
        <v>187</v>
      </c>
      <c r="K745" s="59">
        <v>0</v>
      </c>
      <c r="L745" s="59" t="s">
        <v>187</v>
      </c>
      <c r="M745" s="59" t="s">
        <v>187</v>
      </c>
    </row>
    <row r="746" spans="1:13" x14ac:dyDescent="0.25">
      <c r="A746" s="61" t="str">
        <f t="shared" si="48"/>
        <v>10.70</v>
      </c>
      <c r="B746" s="61">
        <f t="shared" si="50"/>
        <v>10</v>
      </c>
      <c r="C746" s="61">
        <f t="shared" si="49"/>
        <v>70</v>
      </c>
      <c r="D746" s="60" t="s">
        <v>172</v>
      </c>
      <c r="E746" s="59" t="s">
        <v>158</v>
      </c>
      <c r="F746" s="59">
        <v>0</v>
      </c>
      <c r="G746" s="59" t="s">
        <v>187</v>
      </c>
      <c r="H746" s="59" t="s">
        <v>187</v>
      </c>
      <c r="I746" s="59" t="s">
        <v>187</v>
      </c>
      <c r="J746" s="59" t="s">
        <v>187</v>
      </c>
      <c r="K746" s="59">
        <v>0</v>
      </c>
      <c r="L746" s="59" t="s">
        <v>187</v>
      </c>
      <c r="M746" s="59" t="s">
        <v>187</v>
      </c>
    </row>
    <row r="747" spans="1:13" x14ac:dyDescent="0.25">
      <c r="A747" s="61" t="str">
        <f t="shared" si="48"/>
        <v>10.71</v>
      </c>
      <c r="B747" s="61">
        <f t="shared" si="50"/>
        <v>10</v>
      </c>
      <c r="C747" s="61">
        <f t="shared" si="49"/>
        <v>71</v>
      </c>
      <c r="D747" s="60" t="s">
        <v>173</v>
      </c>
      <c r="E747" s="59">
        <v>0</v>
      </c>
      <c r="F747" s="59" t="s">
        <v>187</v>
      </c>
      <c r="G747" s="59" t="s">
        <v>187</v>
      </c>
      <c r="H747" s="59" t="s">
        <v>187</v>
      </c>
      <c r="I747" s="59" t="s">
        <v>187</v>
      </c>
      <c r="J747" s="59">
        <v>0</v>
      </c>
      <c r="K747" s="59" t="s">
        <v>187</v>
      </c>
      <c r="L747" s="59" t="s">
        <v>187</v>
      </c>
    </row>
    <row r="748" spans="1:13" x14ac:dyDescent="0.25">
      <c r="A748" s="61" t="str">
        <f t="shared" si="48"/>
        <v>10.72</v>
      </c>
      <c r="B748" s="61">
        <f t="shared" si="50"/>
        <v>10</v>
      </c>
      <c r="C748" s="61">
        <f t="shared" si="49"/>
        <v>72</v>
      </c>
      <c r="D748" s="60" t="s">
        <v>242</v>
      </c>
      <c r="E748" s="59" t="s">
        <v>243</v>
      </c>
      <c r="F748" s="59" t="s">
        <v>244</v>
      </c>
    </row>
    <row r="749" spans="1:13" x14ac:dyDescent="0.25">
      <c r="A749" s="61" t="str">
        <f t="shared" si="48"/>
        <v>10.73</v>
      </c>
      <c r="B749" s="61">
        <f t="shared" si="50"/>
        <v>10</v>
      </c>
      <c r="C749" s="61">
        <f t="shared" si="49"/>
        <v>73</v>
      </c>
      <c r="D749" s="60" t="s">
        <v>208</v>
      </c>
      <c r="E749" s="59" t="s">
        <v>170</v>
      </c>
      <c r="F749" s="59" t="s">
        <v>158</v>
      </c>
      <c r="G749" s="59" t="s">
        <v>171</v>
      </c>
      <c r="H749" s="59" t="s">
        <v>158</v>
      </c>
      <c r="I749" s="59" t="s">
        <v>172</v>
      </c>
      <c r="J749" s="59" t="s">
        <v>158</v>
      </c>
    </row>
    <row r="750" spans="1:13" x14ac:dyDescent="0.25">
      <c r="A750" s="61" t="str">
        <f t="shared" si="48"/>
        <v>10.74</v>
      </c>
      <c r="B750" s="61">
        <f t="shared" si="50"/>
        <v>10</v>
      </c>
      <c r="C750" s="61">
        <f t="shared" si="49"/>
        <v>74</v>
      </c>
      <c r="D750" s="60" t="s">
        <v>245</v>
      </c>
      <c r="E750" s="59">
        <v>0</v>
      </c>
      <c r="F750" s="59">
        <v>0</v>
      </c>
      <c r="G750" s="59">
        <v>0</v>
      </c>
    </row>
    <row r="751" spans="1:13" x14ac:dyDescent="0.25">
      <c r="A751" s="61" t="str">
        <f t="shared" si="48"/>
        <v>10.75</v>
      </c>
      <c r="B751" s="61">
        <f t="shared" si="50"/>
        <v>10</v>
      </c>
      <c r="C751" s="61">
        <f t="shared" si="49"/>
        <v>75</v>
      </c>
      <c r="D751" s="60" t="s">
        <v>246</v>
      </c>
      <c r="E751" s="59">
        <v>0</v>
      </c>
      <c r="F751" s="59">
        <v>0</v>
      </c>
      <c r="G751" s="59">
        <v>0</v>
      </c>
      <c r="H751" s="59" t="s">
        <v>205</v>
      </c>
    </row>
    <row r="752" spans="1:13" x14ac:dyDescent="0.25">
      <c r="A752" s="61" t="str">
        <f t="shared" si="48"/>
        <v>10.76</v>
      </c>
      <c r="B752" s="61">
        <f t="shared" si="50"/>
        <v>10</v>
      </c>
      <c r="C752" s="61">
        <f t="shared" si="49"/>
        <v>76</v>
      </c>
      <c r="D752" s="77"/>
    </row>
    <row r="753" spans="1:12" x14ac:dyDescent="0.25">
      <c r="A753" s="61" t="str">
        <f t="shared" si="48"/>
        <v>10.77</v>
      </c>
      <c r="B753" s="61">
        <f t="shared" si="50"/>
        <v>10</v>
      </c>
      <c r="C753" s="61">
        <f t="shared" si="49"/>
        <v>77</v>
      </c>
    </row>
    <row r="754" spans="1:12" x14ac:dyDescent="0.25">
      <c r="A754" s="61" t="str">
        <f t="shared" si="48"/>
        <v>10.78</v>
      </c>
      <c r="B754" s="61">
        <f t="shared" si="50"/>
        <v>10</v>
      </c>
      <c r="C754" s="61">
        <f t="shared" si="49"/>
        <v>78</v>
      </c>
    </row>
    <row r="755" spans="1:12" x14ac:dyDescent="0.25">
      <c r="A755" s="61" t="str">
        <f t="shared" si="48"/>
        <v>10.79</v>
      </c>
      <c r="B755" s="61">
        <f t="shared" si="50"/>
        <v>10</v>
      </c>
      <c r="C755" s="61">
        <f t="shared" si="49"/>
        <v>79</v>
      </c>
      <c r="E755" s="78"/>
    </row>
    <row r="756" spans="1:12" x14ac:dyDescent="0.25">
      <c r="A756" s="61" t="str">
        <f t="shared" si="48"/>
        <v>10.80</v>
      </c>
      <c r="B756" s="61">
        <f t="shared" si="50"/>
        <v>10</v>
      </c>
      <c r="C756" s="61">
        <f t="shared" si="49"/>
        <v>80</v>
      </c>
      <c r="F756" s="57"/>
    </row>
    <row r="757" spans="1:12" x14ac:dyDescent="0.25">
      <c r="A757" s="61" t="str">
        <f t="shared" si="48"/>
        <v>10.81</v>
      </c>
      <c r="B757" s="61">
        <f t="shared" si="50"/>
        <v>10</v>
      </c>
      <c r="C757" s="61">
        <f t="shared" si="49"/>
        <v>81</v>
      </c>
      <c r="K757" s="78"/>
      <c r="L757" s="78"/>
    </row>
    <row r="758" spans="1:12" x14ac:dyDescent="0.25">
      <c r="A758" s="61" t="str">
        <f t="shared" si="48"/>
        <v>10.82</v>
      </c>
      <c r="B758" s="61">
        <f t="shared" si="50"/>
        <v>10</v>
      </c>
      <c r="C758" s="61">
        <f t="shared" si="49"/>
        <v>82</v>
      </c>
    </row>
    <row r="759" spans="1:12" x14ac:dyDescent="0.25">
      <c r="A759" s="61" t="str">
        <f t="shared" si="48"/>
        <v>10.83</v>
      </c>
      <c r="B759" s="61">
        <f t="shared" si="50"/>
        <v>10</v>
      </c>
      <c r="C759" s="61">
        <f t="shared" si="49"/>
        <v>83</v>
      </c>
    </row>
    <row r="760" spans="1:12" x14ac:dyDescent="0.25">
      <c r="A760" s="61" t="str">
        <f t="shared" si="48"/>
        <v>10.84</v>
      </c>
      <c r="B760" s="61">
        <f t="shared" si="50"/>
        <v>10</v>
      </c>
      <c r="C760" s="61">
        <f t="shared" si="49"/>
        <v>84</v>
      </c>
    </row>
    <row r="761" spans="1:12" x14ac:dyDescent="0.25">
      <c r="A761" s="61" t="str">
        <f t="shared" si="48"/>
        <v>10.85</v>
      </c>
      <c r="B761" s="61">
        <f t="shared" si="50"/>
        <v>10</v>
      </c>
      <c r="C761" s="61">
        <f t="shared" si="49"/>
        <v>85</v>
      </c>
    </row>
    <row r="762" spans="1:12" x14ac:dyDescent="0.25">
      <c r="A762" s="61" t="str">
        <f t="shared" si="48"/>
        <v>10.86</v>
      </c>
      <c r="B762" s="61">
        <f t="shared" si="50"/>
        <v>10</v>
      </c>
      <c r="C762" s="61">
        <f t="shared" si="49"/>
        <v>86</v>
      </c>
    </row>
    <row r="763" spans="1:12" x14ac:dyDescent="0.25">
      <c r="A763" s="61" t="str">
        <f t="shared" si="48"/>
        <v>10.87</v>
      </c>
      <c r="B763" s="61">
        <f t="shared" si="50"/>
        <v>10</v>
      </c>
      <c r="C763" s="61">
        <f t="shared" si="49"/>
        <v>87</v>
      </c>
    </row>
    <row r="764" spans="1:12" x14ac:dyDescent="0.25">
      <c r="A764" s="61" t="str">
        <f t="shared" si="48"/>
        <v>10.88</v>
      </c>
      <c r="B764" s="61">
        <f t="shared" si="50"/>
        <v>10</v>
      </c>
      <c r="C764" s="61">
        <f t="shared" si="49"/>
        <v>88</v>
      </c>
    </row>
    <row r="765" spans="1:12" x14ac:dyDescent="0.25">
      <c r="A765" s="61" t="str">
        <f t="shared" si="48"/>
        <v>10.89</v>
      </c>
      <c r="B765" s="61">
        <f t="shared" si="50"/>
        <v>10</v>
      </c>
      <c r="C765" s="61">
        <f t="shared" si="49"/>
        <v>89</v>
      </c>
    </row>
    <row r="766" spans="1:12" x14ac:dyDescent="0.25">
      <c r="A766" s="61" t="str">
        <f t="shared" si="48"/>
        <v>10.90</v>
      </c>
      <c r="B766" s="61">
        <f t="shared" si="50"/>
        <v>10</v>
      </c>
      <c r="C766" s="61">
        <f t="shared" si="49"/>
        <v>90</v>
      </c>
    </row>
    <row r="767" spans="1:12" x14ac:dyDescent="0.25">
      <c r="A767" s="61" t="str">
        <f t="shared" si="48"/>
        <v>10.91</v>
      </c>
      <c r="B767" s="61">
        <f t="shared" si="50"/>
        <v>10</v>
      </c>
      <c r="C767" s="61">
        <f t="shared" si="49"/>
        <v>91</v>
      </c>
    </row>
    <row r="768" spans="1:12" x14ac:dyDescent="0.25">
      <c r="A768" s="61" t="str">
        <f t="shared" si="48"/>
        <v>10.92</v>
      </c>
      <c r="B768" s="61">
        <f t="shared" si="50"/>
        <v>10</v>
      </c>
      <c r="C768" s="61">
        <f t="shared" si="49"/>
        <v>92</v>
      </c>
    </row>
    <row r="769" spans="1:3" x14ac:dyDescent="0.25">
      <c r="A769" s="61" t="str">
        <f t="shared" si="48"/>
        <v>10.93</v>
      </c>
      <c r="B769" s="61">
        <f t="shared" si="50"/>
        <v>10</v>
      </c>
      <c r="C769" s="61">
        <f t="shared" si="49"/>
        <v>93</v>
      </c>
    </row>
    <row r="770" spans="1:3" x14ac:dyDescent="0.25">
      <c r="A770" s="61" t="str">
        <f t="shared" si="48"/>
        <v>10.94</v>
      </c>
      <c r="B770" s="61">
        <f t="shared" si="50"/>
        <v>10</v>
      </c>
      <c r="C770" s="61">
        <f t="shared" si="49"/>
        <v>94</v>
      </c>
    </row>
    <row r="771" spans="1:3" x14ac:dyDescent="0.25">
      <c r="A771" s="61" t="str">
        <f t="shared" si="48"/>
        <v>10.95</v>
      </c>
      <c r="B771" s="61">
        <f t="shared" si="50"/>
        <v>10</v>
      </c>
      <c r="C771" s="61">
        <f t="shared" si="49"/>
        <v>95</v>
      </c>
    </row>
    <row r="772" spans="1:3" x14ac:dyDescent="0.25">
      <c r="A772" s="61" t="str">
        <f t="shared" si="48"/>
        <v>10.96</v>
      </c>
      <c r="B772" s="61">
        <f t="shared" si="50"/>
        <v>10</v>
      </c>
      <c r="C772" s="61">
        <f t="shared" si="49"/>
        <v>96</v>
      </c>
    </row>
    <row r="773" spans="1:3" x14ac:dyDescent="0.25">
      <c r="A773" s="61" t="str">
        <f t="shared" si="48"/>
        <v>10.97</v>
      </c>
      <c r="B773" s="61">
        <f t="shared" si="50"/>
        <v>10</v>
      </c>
      <c r="C773" s="61">
        <f t="shared" si="49"/>
        <v>97</v>
      </c>
    </row>
    <row r="774" spans="1:3" x14ac:dyDescent="0.25">
      <c r="A774" s="61" t="str">
        <f t="shared" si="48"/>
        <v>10.98</v>
      </c>
      <c r="B774" s="61">
        <f t="shared" si="50"/>
        <v>10</v>
      </c>
      <c r="C774" s="61">
        <f t="shared" si="49"/>
        <v>98</v>
      </c>
    </row>
    <row r="775" spans="1:3" x14ac:dyDescent="0.25">
      <c r="A775" s="61" t="str">
        <f t="shared" si="48"/>
        <v>10.99</v>
      </c>
      <c r="B775" s="61">
        <f t="shared" si="50"/>
        <v>10</v>
      </c>
      <c r="C775" s="61">
        <f t="shared" si="49"/>
        <v>99</v>
      </c>
    </row>
    <row r="776" spans="1:3" x14ac:dyDescent="0.25">
      <c r="A776" s="61" t="str">
        <f t="shared" si="48"/>
        <v>10.100</v>
      </c>
      <c r="B776" s="61">
        <f t="shared" si="50"/>
        <v>10</v>
      </c>
      <c r="C776" s="61">
        <f t="shared" si="49"/>
        <v>100</v>
      </c>
    </row>
    <row r="777" spans="1:3" x14ac:dyDescent="0.25">
      <c r="A777" s="61" t="str">
        <f t="shared" si="48"/>
        <v>10.101</v>
      </c>
      <c r="B777" s="61">
        <f t="shared" si="50"/>
        <v>10</v>
      </c>
      <c r="C777" s="61">
        <f t="shared" si="49"/>
        <v>101</v>
      </c>
    </row>
    <row r="778" spans="1:3" x14ac:dyDescent="0.25">
      <c r="A778" s="61" t="str">
        <f t="shared" ref="A778:A841" si="51">B778&amp;"."&amp;C778</f>
        <v>10.102</v>
      </c>
      <c r="B778" s="61">
        <f t="shared" si="50"/>
        <v>10</v>
      </c>
      <c r="C778" s="61">
        <f t="shared" si="49"/>
        <v>102</v>
      </c>
    </row>
    <row r="779" spans="1:3" x14ac:dyDescent="0.25">
      <c r="A779" s="61" t="str">
        <f t="shared" si="51"/>
        <v>10.103</v>
      </c>
      <c r="B779" s="61">
        <f t="shared" si="50"/>
        <v>10</v>
      </c>
      <c r="C779" s="61">
        <f t="shared" si="49"/>
        <v>103</v>
      </c>
    </row>
    <row r="780" spans="1:3" x14ac:dyDescent="0.25">
      <c r="A780" s="61" t="str">
        <f t="shared" si="51"/>
        <v>10.104</v>
      </c>
      <c r="B780" s="61">
        <f t="shared" si="50"/>
        <v>10</v>
      </c>
      <c r="C780" s="61">
        <f t="shared" ref="C780:C843" si="52">IF(B780=B779,C779+1,1)</f>
        <v>104</v>
      </c>
    </row>
    <row r="781" spans="1:3" x14ac:dyDescent="0.25">
      <c r="A781" s="61" t="str">
        <f t="shared" si="51"/>
        <v>10.105</v>
      </c>
      <c r="B781" s="61">
        <f t="shared" si="50"/>
        <v>10</v>
      </c>
      <c r="C781" s="61">
        <f t="shared" si="52"/>
        <v>105</v>
      </c>
    </row>
    <row r="782" spans="1:3" x14ac:dyDescent="0.25">
      <c r="A782" s="61" t="str">
        <f t="shared" si="51"/>
        <v>10.106</v>
      </c>
      <c r="B782" s="61">
        <f t="shared" si="50"/>
        <v>10</v>
      </c>
      <c r="C782" s="61">
        <f t="shared" si="52"/>
        <v>106</v>
      </c>
    </row>
    <row r="783" spans="1:3" x14ac:dyDescent="0.25">
      <c r="A783" s="61" t="str">
        <f t="shared" si="51"/>
        <v>10.107</v>
      </c>
      <c r="B783" s="61">
        <f t="shared" si="50"/>
        <v>10</v>
      </c>
      <c r="C783" s="61">
        <f t="shared" si="52"/>
        <v>107</v>
      </c>
    </row>
    <row r="784" spans="1:3" x14ac:dyDescent="0.25">
      <c r="A784" s="61" t="str">
        <f t="shared" si="51"/>
        <v>10.108</v>
      </c>
      <c r="B784" s="61">
        <f t="shared" si="50"/>
        <v>10</v>
      </c>
      <c r="C784" s="61">
        <f t="shared" si="52"/>
        <v>108</v>
      </c>
    </row>
    <row r="785" spans="1:3" x14ac:dyDescent="0.25">
      <c r="A785" s="61" t="str">
        <f t="shared" si="51"/>
        <v>10.109</v>
      </c>
      <c r="B785" s="61">
        <f t="shared" si="50"/>
        <v>10</v>
      </c>
      <c r="C785" s="61">
        <f t="shared" si="52"/>
        <v>109</v>
      </c>
    </row>
    <row r="786" spans="1:3" x14ac:dyDescent="0.25">
      <c r="A786" s="61" t="str">
        <f t="shared" si="51"/>
        <v>10.110</v>
      </c>
      <c r="B786" s="61">
        <f t="shared" si="50"/>
        <v>10</v>
      </c>
      <c r="C786" s="61">
        <f t="shared" si="52"/>
        <v>110</v>
      </c>
    </row>
    <row r="787" spans="1:3" x14ac:dyDescent="0.25">
      <c r="A787" s="61" t="str">
        <f t="shared" si="51"/>
        <v>10.111</v>
      </c>
      <c r="B787" s="61">
        <f t="shared" si="50"/>
        <v>10</v>
      </c>
      <c r="C787" s="61">
        <f t="shared" si="52"/>
        <v>111</v>
      </c>
    </row>
    <row r="788" spans="1:3" x14ac:dyDescent="0.25">
      <c r="A788" s="61" t="str">
        <f t="shared" si="51"/>
        <v>10.112</v>
      </c>
      <c r="B788" s="61">
        <f t="shared" si="50"/>
        <v>10</v>
      </c>
      <c r="C788" s="61">
        <f t="shared" si="52"/>
        <v>112</v>
      </c>
    </row>
    <row r="789" spans="1:3" x14ac:dyDescent="0.25">
      <c r="A789" s="61" t="str">
        <f t="shared" si="51"/>
        <v>10.113</v>
      </c>
      <c r="B789" s="61">
        <f t="shared" si="50"/>
        <v>10</v>
      </c>
      <c r="C789" s="61">
        <f t="shared" si="52"/>
        <v>113</v>
      </c>
    </row>
    <row r="790" spans="1:3" x14ac:dyDescent="0.25">
      <c r="A790" s="61" t="str">
        <f t="shared" si="51"/>
        <v>10.114</v>
      </c>
      <c r="B790" s="61">
        <f t="shared" si="50"/>
        <v>10</v>
      </c>
      <c r="C790" s="61">
        <f t="shared" si="52"/>
        <v>114</v>
      </c>
    </row>
    <row r="791" spans="1:3" x14ac:dyDescent="0.25">
      <c r="A791" s="61" t="str">
        <f t="shared" si="51"/>
        <v>10.115</v>
      </c>
      <c r="B791" s="61">
        <f t="shared" si="50"/>
        <v>10</v>
      </c>
      <c r="C791" s="61">
        <f t="shared" si="52"/>
        <v>115</v>
      </c>
    </row>
    <row r="792" spans="1:3" x14ac:dyDescent="0.25">
      <c r="A792" s="61" t="str">
        <f t="shared" si="51"/>
        <v>10.116</v>
      </c>
      <c r="B792" s="61">
        <f t="shared" si="50"/>
        <v>10</v>
      </c>
      <c r="C792" s="61">
        <f t="shared" si="52"/>
        <v>116</v>
      </c>
    </row>
    <row r="793" spans="1:3" x14ac:dyDescent="0.25">
      <c r="A793" s="61" t="str">
        <f t="shared" si="51"/>
        <v>10.117</v>
      </c>
      <c r="B793" s="61">
        <f t="shared" si="50"/>
        <v>10</v>
      </c>
      <c r="C793" s="61">
        <f t="shared" si="52"/>
        <v>117</v>
      </c>
    </row>
    <row r="794" spans="1:3" x14ac:dyDescent="0.25">
      <c r="A794" s="61" t="str">
        <f t="shared" si="51"/>
        <v>10.118</v>
      </c>
      <c r="B794" s="61">
        <f t="shared" si="50"/>
        <v>10</v>
      </c>
      <c r="C794" s="61">
        <f t="shared" si="52"/>
        <v>118</v>
      </c>
    </row>
    <row r="795" spans="1:3" x14ac:dyDescent="0.25">
      <c r="A795" s="61" t="str">
        <f t="shared" si="51"/>
        <v>10.119</v>
      </c>
      <c r="B795" s="61">
        <f t="shared" si="50"/>
        <v>10</v>
      </c>
      <c r="C795" s="61">
        <f t="shared" si="52"/>
        <v>119</v>
      </c>
    </row>
    <row r="796" spans="1:3" x14ac:dyDescent="0.25">
      <c r="A796" s="61" t="str">
        <f t="shared" si="51"/>
        <v>10.120</v>
      </c>
      <c r="B796" s="61">
        <f t="shared" si="50"/>
        <v>10</v>
      </c>
      <c r="C796" s="61">
        <f t="shared" si="52"/>
        <v>120</v>
      </c>
    </row>
    <row r="797" spans="1:3" x14ac:dyDescent="0.25">
      <c r="A797" s="61" t="str">
        <f t="shared" si="51"/>
        <v>10.121</v>
      </c>
      <c r="B797" s="61">
        <f t="shared" si="50"/>
        <v>10</v>
      </c>
      <c r="C797" s="61">
        <f t="shared" si="52"/>
        <v>121</v>
      </c>
    </row>
    <row r="798" spans="1:3" x14ac:dyDescent="0.25">
      <c r="A798" s="61" t="str">
        <f t="shared" si="51"/>
        <v>10.122</v>
      </c>
      <c r="B798" s="61">
        <f t="shared" si="50"/>
        <v>10</v>
      </c>
      <c r="C798" s="61">
        <f t="shared" si="52"/>
        <v>122</v>
      </c>
    </row>
    <row r="799" spans="1:3" x14ac:dyDescent="0.25">
      <c r="A799" s="61" t="str">
        <f t="shared" si="51"/>
        <v>10.123</v>
      </c>
      <c r="B799" s="61">
        <f t="shared" si="50"/>
        <v>10</v>
      </c>
      <c r="C799" s="61">
        <f t="shared" si="52"/>
        <v>123</v>
      </c>
    </row>
    <row r="800" spans="1:3" x14ac:dyDescent="0.25">
      <c r="A800" s="61" t="str">
        <f t="shared" si="51"/>
        <v>10.124</v>
      </c>
      <c r="B800" s="61">
        <f t="shared" si="50"/>
        <v>10</v>
      </c>
      <c r="C800" s="61">
        <f t="shared" si="52"/>
        <v>124</v>
      </c>
    </row>
    <row r="801" spans="1:3" x14ac:dyDescent="0.25">
      <c r="A801" s="61" t="str">
        <f t="shared" si="51"/>
        <v>10.125</v>
      </c>
      <c r="B801" s="61">
        <f t="shared" si="50"/>
        <v>10</v>
      </c>
      <c r="C801" s="61">
        <f t="shared" si="52"/>
        <v>125</v>
      </c>
    </row>
    <row r="802" spans="1:3" x14ac:dyDescent="0.25">
      <c r="A802" s="61" t="str">
        <f t="shared" si="51"/>
        <v>10.126</v>
      </c>
      <c r="B802" s="61">
        <f t="shared" si="50"/>
        <v>10</v>
      </c>
      <c r="C802" s="61">
        <f t="shared" si="52"/>
        <v>126</v>
      </c>
    </row>
    <row r="803" spans="1:3" x14ac:dyDescent="0.25">
      <c r="A803" s="61" t="str">
        <f t="shared" si="51"/>
        <v>10.127</v>
      </c>
      <c r="B803" s="61">
        <f t="shared" si="50"/>
        <v>10</v>
      </c>
      <c r="C803" s="61">
        <f t="shared" si="52"/>
        <v>127</v>
      </c>
    </row>
    <row r="804" spans="1:3" x14ac:dyDescent="0.25">
      <c r="A804" s="61" t="str">
        <f t="shared" si="51"/>
        <v>10.128</v>
      </c>
      <c r="B804" s="61">
        <f t="shared" si="50"/>
        <v>10</v>
      </c>
      <c r="C804" s="61">
        <f t="shared" si="52"/>
        <v>128</v>
      </c>
    </row>
    <row r="805" spans="1:3" x14ac:dyDescent="0.25">
      <c r="A805" s="61" t="str">
        <f t="shared" si="51"/>
        <v>10.129</v>
      </c>
      <c r="B805" s="61">
        <f t="shared" si="50"/>
        <v>10</v>
      </c>
      <c r="C805" s="61">
        <f t="shared" si="52"/>
        <v>129</v>
      </c>
    </row>
    <row r="806" spans="1:3" x14ac:dyDescent="0.25">
      <c r="A806" s="61" t="str">
        <f t="shared" si="51"/>
        <v>10.130</v>
      </c>
      <c r="B806" s="61">
        <f t="shared" si="50"/>
        <v>10</v>
      </c>
      <c r="C806" s="61">
        <f t="shared" si="52"/>
        <v>130</v>
      </c>
    </row>
    <row r="807" spans="1:3" x14ac:dyDescent="0.25">
      <c r="A807" s="61" t="str">
        <f t="shared" si="51"/>
        <v>10.131</v>
      </c>
      <c r="B807" s="61">
        <f t="shared" si="50"/>
        <v>10</v>
      </c>
      <c r="C807" s="61">
        <f t="shared" si="52"/>
        <v>131</v>
      </c>
    </row>
    <row r="808" spans="1:3" x14ac:dyDescent="0.25">
      <c r="A808" s="61" t="str">
        <f t="shared" si="51"/>
        <v>10.132</v>
      </c>
      <c r="B808" s="61">
        <f t="shared" si="50"/>
        <v>10</v>
      </c>
      <c r="C808" s="61">
        <f t="shared" si="52"/>
        <v>132</v>
      </c>
    </row>
    <row r="809" spans="1:3" x14ac:dyDescent="0.25">
      <c r="A809" s="61" t="str">
        <f t="shared" si="51"/>
        <v>10.133</v>
      </c>
      <c r="B809" s="61">
        <f t="shared" ref="B809:B872" si="53">IF(E809="GSTR-3B",B808+1,B808)</f>
        <v>10</v>
      </c>
      <c r="C809" s="61">
        <f t="shared" si="52"/>
        <v>133</v>
      </c>
    </row>
    <row r="810" spans="1:3" x14ac:dyDescent="0.25">
      <c r="A810" s="61" t="str">
        <f t="shared" si="51"/>
        <v>10.134</v>
      </c>
      <c r="B810" s="61">
        <f t="shared" si="53"/>
        <v>10</v>
      </c>
      <c r="C810" s="61">
        <f t="shared" si="52"/>
        <v>134</v>
      </c>
    </row>
    <row r="811" spans="1:3" x14ac:dyDescent="0.25">
      <c r="A811" s="61" t="str">
        <f t="shared" si="51"/>
        <v>10.135</v>
      </c>
      <c r="B811" s="61">
        <f t="shared" si="53"/>
        <v>10</v>
      </c>
      <c r="C811" s="61">
        <f t="shared" si="52"/>
        <v>135</v>
      </c>
    </row>
    <row r="812" spans="1:3" x14ac:dyDescent="0.25">
      <c r="A812" s="61" t="str">
        <f t="shared" si="51"/>
        <v>10.136</v>
      </c>
      <c r="B812" s="61">
        <f t="shared" si="53"/>
        <v>10</v>
      </c>
      <c r="C812" s="61">
        <f t="shared" si="52"/>
        <v>136</v>
      </c>
    </row>
    <row r="813" spans="1:3" x14ac:dyDescent="0.25">
      <c r="A813" s="61" t="str">
        <f t="shared" si="51"/>
        <v>10.137</v>
      </c>
      <c r="B813" s="61">
        <f t="shared" si="53"/>
        <v>10</v>
      </c>
      <c r="C813" s="61">
        <f t="shared" si="52"/>
        <v>137</v>
      </c>
    </row>
    <row r="814" spans="1:3" x14ac:dyDescent="0.25">
      <c r="A814" s="61" t="str">
        <f t="shared" si="51"/>
        <v>10.138</v>
      </c>
      <c r="B814" s="61">
        <f t="shared" si="53"/>
        <v>10</v>
      </c>
      <c r="C814" s="61">
        <f t="shared" si="52"/>
        <v>138</v>
      </c>
    </row>
    <row r="815" spans="1:3" x14ac:dyDescent="0.25">
      <c r="A815" s="61" t="str">
        <f t="shared" si="51"/>
        <v>10.139</v>
      </c>
      <c r="B815" s="61">
        <f t="shared" si="53"/>
        <v>10</v>
      </c>
      <c r="C815" s="61">
        <f t="shared" si="52"/>
        <v>139</v>
      </c>
    </row>
    <row r="816" spans="1:3" x14ac:dyDescent="0.25">
      <c r="A816" s="61" t="str">
        <f t="shared" si="51"/>
        <v>10.140</v>
      </c>
      <c r="B816" s="61">
        <f t="shared" si="53"/>
        <v>10</v>
      </c>
      <c r="C816" s="61">
        <f t="shared" si="52"/>
        <v>140</v>
      </c>
    </row>
    <row r="817" spans="1:12" x14ac:dyDescent="0.25">
      <c r="A817" s="61" t="str">
        <f t="shared" si="51"/>
        <v>10.141</v>
      </c>
      <c r="B817" s="61">
        <f t="shared" si="53"/>
        <v>10</v>
      </c>
      <c r="C817" s="61">
        <f t="shared" si="52"/>
        <v>141</v>
      </c>
    </row>
    <row r="818" spans="1:12" x14ac:dyDescent="0.25">
      <c r="A818" s="61" t="str">
        <f t="shared" si="51"/>
        <v>10.142</v>
      </c>
      <c r="B818" s="61">
        <f t="shared" si="53"/>
        <v>10</v>
      </c>
      <c r="C818" s="61">
        <f t="shared" si="52"/>
        <v>142</v>
      </c>
    </row>
    <row r="819" spans="1:12" x14ac:dyDescent="0.25">
      <c r="A819" s="61" t="str">
        <f t="shared" si="51"/>
        <v>10.143</v>
      </c>
      <c r="B819" s="61">
        <f t="shared" si="53"/>
        <v>10</v>
      </c>
      <c r="C819" s="61">
        <f t="shared" si="52"/>
        <v>143</v>
      </c>
    </row>
    <row r="820" spans="1:12" x14ac:dyDescent="0.25">
      <c r="A820" s="61" t="str">
        <f t="shared" si="51"/>
        <v>10.144</v>
      </c>
      <c r="B820" s="61">
        <f t="shared" si="53"/>
        <v>10</v>
      </c>
      <c r="C820" s="61">
        <f t="shared" si="52"/>
        <v>144</v>
      </c>
    </row>
    <row r="821" spans="1:12" x14ac:dyDescent="0.25">
      <c r="A821" s="61" t="str">
        <f t="shared" si="51"/>
        <v>10.145</v>
      </c>
      <c r="B821" s="61">
        <f t="shared" si="53"/>
        <v>10</v>
      </c>
      <c r="C821" s="61">
        <f t="shared" si="52"/>
        <v>145</v>
      </c>
    </row>
    <row r="822" spans="1:12" x14ac:dyDescent="0.25">
      <c r="A822" s="61" t="str">
        <f t="shared" si="51"/>
        <v>10.146</v>
      </c>
      <c r="B822" s="61">
        <f t="shared" si="53"/>
        <v>10</v>
      </c>
      <c r="C822" s="61">
        <f t="shared" si="52"/>
        <v>146</v>
      </c>
    </row>
    <row r="823" spans="1:12" x14ac:dyDescent="0.25">
      <c r="A823" s="61" t="str">
        <f t="shared" si="51"/>
        <v>10.147</v>
      </c>
      <c r="B823" s="61">
        <f t="shared" si="53"/>
        <v>10</v>
      </c>
      <c r="C823" s="61">
        <f t="shared" si="52"/>
        <v>147</v>
      </c>
    </row>
    <row r="824" spans="1:12" x14ac:dyDescent="0.25">
      <c r="A824" s="61" t="str">
        <f t="shared" si="51"/>
        <v>10.148</v>
      </c>
      <c r="B824" s="61">
        <f t="shared" si="53"/>
        <v>10</v>
      </c>
      <c r="C824" s="61">
        <f t="shared" si="52"/>
        <v>148</v>
      </c>
    </row>
    <row r="825" spans="1:12" x14ac:dyDescent="0.25">
      <c r="A825" s="61" t="str">
        <f t="shared" si="51"/>
        <v>10.149</v>
      </c>
      <c r="B825" s="61">
        <f t="shared" si="53"/>
        <v>10</v>
      </c>
      <c r="C825" s="61">
        <f t="shared" si="52"/>
        <v>149</v>
      </c>
    </row>
    <row r="826" spans="1:12" x14ac:dyDescent="0.25">
      <c r="A826" s="61" t="str">
        <f t="shared" si="51"/>
        <v>10.150</v>
      </c>
      <c r="B826" s="61">
        <f t="shared" si="53"/>
        <v>10</v>
      </c>
      <c r="C826" s="61">
        <f t="shared" si="52"/>
        <v>150</v>
      </c>
    </row>
    <row r="827" spans="1:12" x14ac:dyDescent="0.25">
      <c r="A827" s="61" t="str">
        <f t="shared" si="51"/>
        <v>10.151</v>
      </c>
      <c r="B827" s="61">
        <f t="shared" si="53"/>
        <v>10</v>
      </c>
      <c r="C827" s="61">
        <f t="shared" si="52"/>
        <v>151</v>
      </c>
      <c r="D827" s="77"/>
    </row>
    <row r="828" spans="1:12" x14ac:dyDescent="0.25">
      <c r="A828" s="61" t="str">
        <f t="shared" si="51"/>
        <v>10.152</v>
      </c>
      <c r="B828" s="61">
        <f t="shared" si="53"/>
        <v>10</v>
      </c>
      <c r="C828" s="61">
        <f t="shared" si="52"/>
        <v>152</v>
      </c>
    </row>
    <row r="829" spans="1:12" x14ac:dyDescent="0.25">
      <c r="A829" s="61" t="str">
        <f t="shared" si="51"/>
        <v>10.153</v>
      </c>
      <c r="B829" s="61">
        <f t="shared" si="53"/>
        <v>10</v>
      </c>
      <c r="C829" s="61">
        <f t="shared" si="52"/>
        <v>153</v>
      </c>
    </row>
    <row r="830" spans="1:12" x14ac:dyDescent="0.25">
      <c r="A830" s="61" t="str">
        <f t="shared" si="51"/>
        <v>10.154</v>
      </c>
      <c r="B830" s="61">
        <f t="shared" si="53"/>
        <v>10</v>
      </c>
      <c r="C830" s="61">
        <f t="shared" si="52"/>
        <v>154</v>
      </c>
      <c r="E830" s="78"/>
    </row>
    <row r="831" spans="1:12" x14ac:dyDescent="0.25">
      <c r="A831" s="61" t="str">
        <f t="shared" si="51"/>
        <v>10.155</v>
      </c>
      <c r="B831" s="61">
        <f t="shared" si="53"/>
        <v>10</v>
      </c>
      <c r="C831" s="61">
        <f t="shared" si="52"/>
        <v>155</v>
      </c>
      <c r="F831" s="57"/>
    </row>
    <row r="832" spans="1:12" x14ac:dyDescent="0.25">
      <c r="A832" s="61" t="str">
        <f t="shared" si="51"/>
        <v>10.156</v>
      </c>
      <c r="B832" s="61">
        <f t="shared" si="53"/>
        <v>10</v>
      </c>
      <c r="C832" s="61">
        <f t="shared" si="52"/>
        <v>156</v>
      </c>
      <c r="K832" s="78"/>
      <c r="L832" s="78"/>
    </row>
    <row r="833" spans="1:3" x14ac:dyDescent="0.25">
      <c r="A833" s="61" t="str">
        <f t="shared" si="51"/>
        <v>10.157</v>
      </c>
      <c r="B833" s="61">
        <f t="shared" si="53"/>
        <v>10</v>
      </c>
      <c r="C833" s="61">
        <f t="shared" si="52"/>
        <v>157</v>
      </c>
    </row>
    <row r="834" spans="1:3" x14ac:dyDescent="0.25">
      <c r="A834" s="61" t="str">
        <f t="shared" si="51"/>
        <v>10.158</v>
      </c>
      <c r="B834" s="61">
        <f t="shared" si="53"/>
        <v>10</v>
      </c>
      <c r="C834" s="61">
        <f t="shared" si="52"/>
        <v>158</v>
      </c>
    </row>
    <row r="835" spans="1:3" x14ac:dyDescent="0.25">
      <c r="A835" s="61" t="str">
        <f t="shared" si="51"/>
        <v>10.159</v>
      </c>
      <c r="B835" s="61">
        <f t="shared" si="53"/>
        <v>10</v>
      </c>
      <c r="C835" s="61">
        <f t="shared" si="52"/>
        <v>159</v>
      </c>
    </row>
    <row r="836" spans="1:3" x14ac:dyDescent="0.25">
      <c r="A836" s="61" t="str">
        <f t="shared" si="51"/>
        <v>10.160</v>
      </c>
      <c r="B836" s="61">
        <f t="shared" si="53"/>
        <v>10</v>
      </c>
      <c r="C836" s="61">
        <f t="shared" si="52"/>
        <v>160</v>
      </c>
    </row>
    <row r="837" spans="1:3" x14ac:dyDescent="0.25">
      <c r="A837" s="61" t="str">
        <f t="shared" si="51"/>
        <v>10.161</v>
      </c>
      <c r="B837" s="61">
        <f t="shared" si="53"/>
        <v>10</v>
      </c>
      <c r="C837" s="61">
        <f t="shared" si="52"/>
        <v>161</v>
      </c>
    </row>
    <row r="838" spans="1:3" x14ac:dyDescent="0.25">
      <c r="A838" s="61" t="str">
        <f t="shared" si="51"/>
        <v>10.162</v>
      </c>
      <c r="B838" s="61">
        <f t="shared" si="53"/>
        <v>10</v>
      </c>
      <c r="C838" s="61">
        <f t="shared" si="52"/>
        <v>162</v>
      </c>
    </row>
    <row r="839" spans="1:3" x14ac:dyDescent="0.25">
      <c r="A839" s="61" t="str">
        <f t="shared" si="51"/>
        <v>10.163</v>
      </c>
      <c r="B839" s="61">
        <f t="shared" si="53"/>
        <v>10</v>
      </c>
      <c r="C839" s="61">
        <f t="shared" si="52"/>
        <v>163</v>
      </c>
    </row>
    <row r="840" spans="1:3" x14ac:dyDescent="0.25">
      <c r="A840" s="61" t="str">
        <f t="shared" si="51"/>
        <v>10.164</v>
      </c>
      <c r="B840" s="61">
        <f t="shared" si="53"/>
        <v>10</v>
      </c>
      <c r="C840" s="61">
        <f t="shared" si="52"/>
        <v>164</v>
      </c>
    </row>
    <row r="841" spans="1:3" x14ac:dyDescent="0.25">
      <c r="A841" s="61" t="str">
        <f t="shared" si="51"/>
        <v>10.165</v>
      </c>
      <c r="B841" s="61">
        <f t="shared" si="53"/>
        <v>10</v>
      </c>
      <c r="C841" s="61">
        <f t="shared" si="52"/>
        <v>165</v>
      </c>
    </row>
    <row r="842" spans="1:3" x14ac:dyDescent="0.25">
      <c r="A842" s="61" t="str">
        <f t="shared" ref="A842:A901" si="54">B842&amp;"."&amp;C842</f>
        <v>10.166</v>
      </c>
      <c r="B842" s="61">
        <f t="shared" si="53"/>
        <v>10</v>
      </c>
      <c r="C842" s="61">
        <f t="shared" si="52"/>
        <v>166</v>
      </c>
    </row>
    <row r="843" spans="1:3" x14ac:dyDescent="0.25">
      <c r="A843" s="61" t="str">
        <f t="shared" si="54"/>
        <v>10.167</v>
      </c>
      <c r="B843" s="61">
        <f t="shared" si="53"/>
        <v>10</v>
      </c>
      <c r="C843" s="61">
        <f t="shared" si="52"/>
        <v>167</v>
      </c>
    </row>
    <row r="844" spans="1:3" x14ac:dyDescent="0.25">
      <c r="A844" s="61" t="str">
        <f t="shared" si="54"/>
        <v>10.168</v>
      </c>
      <c r="B844" s="61">
        <f t="shared" si="53"/>
        <v>10</v>
      </c>
      <c r="C844" s="61">
        <f t="shared" ref="C844:C901" si="55">IF(B844=B843,C843+1,1)</f>
        <v>168</v>
      </c>
    </row>
    <row r="845" spans="1:3" x14ac:dyDescent="0.25">
      <c r="A845" s="61" t="str">
        <f t="shared" si="54"/>
        <v>10.169</v>
      </c>
      <c r="B845" s="61">
        <f t="shared" si="53"/>
        <v>10</v>
      </c>
      <c r="C845" s="61">
        <f t="shared" si="55"/>
        <v>169</v>
      </c>
    </row>
    <row r="846" spans="1:3" x14ac:dyDescent="0.25">
      <c r="A846" s="61" t="str">
        <f t="shared" si="54"/>
        <v>10.170</v>
      </c>
      <c r="B846" s="61">
        <f t="shared" si="53"/>
        <v>10</v>
      </c>
      <c r="C846" s="61">
        <f t="shared" si="55"/>
        <v>170</v>
      </c>
    </row>
    <row r="847" spans="1:3" x14ac:dyDescent="0.25">
      <c r="A847" s="61" t="str">
        <f t="shared" si="54"/>
        <v>10.171</v>
      </c>
      <c r="B847" s="61">
        <f t="shared" si="53"/>
        <v>10</v>
      </c>
      <c r="C847" s="61">
        <f t="shared" si="55"/>
        <v>171</v>
      </c>
    </row>
    <row r="848" spans="1:3" x14ac:dyDescent="0.25">
      <c r="A848" s="61" t="str">
        <f t="shared" si="54"/>
        <v>10.172</v>
      </c>
      <c r="B848" s="61">
        <f t="shared" si="53"/>
        <v>10</v>
      </c>
      <c r="C848" s="61">
        <f t="shared" si="55"/>
        <v>172</v>
      </c>
    </row>
    <row r="849" spans="1:3" x14ac:dyDescent="0.25">
      <c r="A849" s="61" t="str">
        <f t="shared" si="54"/>
        <v>10.173</v>
      </c>
      <c r="B849" s="61">
        <f t="shared" si="53"/>
        <v>10</v>
      </c>
      <c r="C849" s="61">
        <f t="shared" si="55"/>
        <v>173</v>
      </c>
    </row>
    <row r="850" spans="1:3" x14ac:dyDescent="0.25">
      <c r="A850" s="61" t="str">
        <f t="shared" si="54"/>
        <v>10.174</v>
      </c>
      <c r="B850" s="61">
        <f t="shared" si="53"/>
        <v>10</v>
      </c>
      <c r="C850" s="61">
        <f t="shared" si="55"/>
        <v>174</v>
      </c>
    </row>
    <row r="851" spans="1:3" x14ac:dyDescent="0.25">
      <c r="A851" s="61" t="str">
        <f t="shared" si="54"/>
        <v>10.175</v>
      </c>
      <c r="B851" s="61">
        <f t="shared" si="53"/>
        <v>10</v>
      </c>
      <c r="C851" s="61">
        <f t="shared" si="55"/>
        <v>175</v>
      </c>
    </row>
    <row r="852" spans="1:3" x14ac:dyDescent="0.25">
      <c r="A852" s="61" t="str">
        <f t="shared" si="54"/>
        <v>10.176</v>
      </c>
      <c r="B852" s="61">
        <f t="shared" si="53"/>
        <v>10</v>
      </c>
      <c r="C852" s="61">
        <f t="shared" si="55"/>
        <v>176</v>
      </c>
    </row>
    <row r="853" spans="1:3" x14ac:dyDescent="0.25">
      <c r="A853" s="61" t="str">
        <f t="shared" si="54"/>
        <v>10.177</v>
      </c>
      <c r="B853" s="61">
        <f t="shared" si="53"/>
        <v>10</v>
      </c>
      <c r="C853" s="61">
        <f t="shared" si="55"/>
        <v>177</v>
      </c>
    </row>
    <row r="854" spans="1:3" x14ac:dyDescent="0.25">
      <c r="A854" s="61" t="str">
        <f t="shared" si="54"/>
        <v>10.178</v>
      </c>
      <c r="B854" s="61">
        <f t="shared" si="53"/>
        <v>10</v>
      </c>
      <c r="C854" s="61">
        <f t="shared" si="55"/>
        <v>178</v>
      </c>
    </row>
    <row r="855" spans="1:3" x14ac:dyDescent="0.25">
      <c r="A855" s="61" t="str">
        <f t="shared" si="54"/>
        <v>10.179</v>
      </c>
      <c r="B855" s="61">
        <f t="shared" si="53"/>
        <v>10</v>
      </c>
      <c r="C855" s="61">
        <f t="shared" si="55"/>
        <v>179</v>
      </c>
    </row>
    <row r="856" spans="1:3" x14ac:dyDescent="0.25">
      <c r="A856" s="61" t="str">
        <f t="shared" si="54"/>
        <v>10.180</v>
      </c>
      <c r="B856" s="61">
        <f t="shared" si="53"/>
        <v>10</v>
      </c>
      <c r="C856" s="61">
        <f t="shared" si="55"/>
        <v>180</v>
      </c>
    </row>
    <row r="857" spans="1:3" x14ac:dyDescent="0.25">
      <c r="A857" s="61" t="str">
        <f t="shared" si="54"/>
        <v>10.181</v>
      </c>
      <c r="B857" s="61">
        <f t="shared" si="53"/>
        <v>10</v>
      </c>
      <c r="C857" s="61">
        <f t="shared" si="55"/>
        <v>181</v>
      </c>
    </row>
    <row r="858" spans="1:3" x14ac:dyDescent="0.25">
      <c r="A858" s="61" t="str">
        <f t="shared" si="54"/>
        <v>10.182</v>
      </c>
      <c r="B858" s="61">
        <f t="shared" si="53"/>
        <v>10</v>
      </c>
      <c r="C858" s="61">
        <f t="shared" si="55"/>
        <v>182</v>
      </c>
    </row>
    <row r="859" spans="1:3" x14ac:dyDescent="0.25">
      <c r="A859" s="61" t="str">
        <f t="shared" si="54"/>
        <v>10.183</v>
      </c>
      <c r="B859" s="61">
        <f t="shared" si="53"/>
        <v>10</v>
      </c>
      <c r="C859" s="61">
        <f t="shared" si="55"/>
        <v>183</v>
      </c>
    </row>
    <row r="860" spans="1:3" x14ac:dyDescent="0.25">
      <c r="A860" s="61" t="str">
        <f t="shared" si="54"/>
        <v>10.184</v>
      </c>
      <c r="B860" s="61">
        <f t="shared" si="53"/>
        <v>10</v>
      </c>
      <c r="C860" s="61">
        <f t="shared" si="55"/>
        <v>184</v>
      </c>
    </row>
    <row r="861" spans="1:3" x14ac:dyDescent="0.25">
      <c r="A861" s="61" t="str">
        <f t="shared" si="54"/>
        <v>10.185</v>
      </c>
      <c r="B861" s="61">
        <f t="shared" si="53"/>
        <v>10</v>
      </c>
      <c r="C861" s="61">
        <f t="shared" si="55"/>
        <v>185</v>
      </c>
    </row>
    <row r="862" spans="1:3" x14ac:dyDescent="0.25">
      <c r="A862" s="61" t="str">
        <f t="shared" si="54"/>
        <v>10.186</v>
      </c>
      <c r="B862" s="61">
        <f t="shared" si="53"/>
        <v>10</v>
      </c>
      <c r="C862" s="61">
        <f t="shared" si="55"/>
        <v>186</v>
      </c>
    </row>
    <row r="863" spans="1:3" x14ac:dyDescent="0.25">
      <c r="A863" s="61" t="str">
        <f t="shared" si="54"/>
        <v>10.187</v>
      </c>
      <c r="B863" s="61">
        <f t="shared" si="53"/>
        <v>10</v>
      </c>
      <c r="C863" s="61">
        <f t="shared" si="55"/>
        <v>187</v>
      </c>
    </row>
    <row r="864" spans="1:3" x14ac:dyDescent="0.25">
      <c r="A864" s="61" t="str">
        <f t="shared" si="54"/>
        <v>10.188</v>
      </c>
      <c r="B864" s="61">
        <f t="shared" si="53"/>
        <v>10</v>
      </c>
      <c r="C864" s="61">
        <f t="shared" si="55"/>
        <v>188</v>
      </c>
    </row>
    <row r="865" spans="1:3" x14ac:dyDescent="0.25">
      <c r="A865" s="61" t="str">
        <f t="shared" si="54"/>
        <v>10.189</v>
      </c>
      <c r="B865" s="61">
        <f t="shared" si="53"/>
        <v>10</v>
      </c>
      <c r="C865" s="61">
        <f t="shared" si="55"/>
        <v>189</v>
      </c>
    </row>
    <row r="866" spans="1:3" x14ac:dyDescent="0.25">
      <c r="A866" s="61" t="str">
        <f t="shared" si="54"/>
        <v>10.190</v>
      </c>
      <c r="B866" s="61">
        <f t="shared" si="53"/>
        <v>10</v>
      </c>
      <c r="C866" s="61">
        <f t="shared" si="55"/>
        <v>190</v>
      </c>
    </row>
    <row r="867" spans="1:3" x14ac:dyDescent="0.25">
      <c r="A867" s="61" t="str">
        <f t="shared" si="54"/>
        <v>10.191</v>
      </c>
      <c r="B867" s="61">
        <f t="shared" si="53"/>
        <v>10</v>
      </c>
      <c r="C867" s="61">
        <f t="shared" si="55"/>
        <v>191</v>
      </c>
    </row>
    <row r="868" spans="1:3" x14ac:dyDescent="0.25">
      <c r="A868" s="61" t="str">
        <f t="shared" si="54"/>
        <v>10.192</v>
      </c>
      <c r="B868" s="61">
        <f t="shared" si="53"/>
        <v>10</v>
      </c>
      <c r="C868" s="61">
        <f t="shared" si="55"/>
        <v>192</v>
      </c>
    </row>
    <row r="869" spans="1:3" x14ac:dyDescent="0.25">
      <c r="A869" s="61" t="str">
        <f t="shared" si="54"/>
        <v>10.193</v>
      </c>
      <c r="B869" s="61">
        <f t="shared" si="53"/>
        <v>10</v>
      </c>
      <c r="C869" s="61">
        <f t="shared" si="55"/>
        <v>193</v>
      </c>
    </row>
    <row r="870" spans="1:3" x14ac:dyDescent="0.25">
      <c r="A870" s="61" t="str">
        <f t="shared" si="54"/>
        <v>10.194</v>
      </c>
      <c r="B870" s="61">
        <f t="shared" si="53"/>
        <v>10</v>
      </c>
      <c r="C870" s="61">
        <f t="shared" si="55"/>
        <v>194</v>
      </c>
    </row>
    <row r="871" spans="1:3" x14ac:dyDescent="0.25">
      <c r="A871" s="61" t="str">
        <f t="shared" si="54"/>
        <v>10.195</v>
      </c>
      <c r="B871" s="61">
        <f t="shared" si="53"/>
        <v>10</v>
      </c>
      <c r="C871" s="61">
        <f t="shared" si="55"/>
        <v>195</v>
      </c>
    </row>
    <row r="872" spans="1:3" x14ac:dyDescent="0.25">
      <c r="A872" s="61" t="str">
        <f t="shared" si="54"/>
        <v>10.196</v>
      </c>
      <c r="B872" s="61">
        <f t="shared" si="53"/>
        <v>10</v>
      </c>
      <c r="C872" s="61">
        <f t="shared" si="55"/>
        <v>196</v>
      </c>
    </row>
    <row r="873" spans="1:3" x14ac:dyDescent="0.25">
      <c r="A873" s="61" t="str">
        <f t="shared" si="54"/>
        <v>10.197</v>
      </c>
      <c r="B873" s="61">
        <f t="shared" ref="B873:B901" si="56">IF(E873="GSTR-3B",B872+1,B872)</f>
        <v>10</v>
      </c>
      <c r="C873" s="61">
        <f t="shared" si="55"/>
        <v>197</v>
      </c>
    </row>
    <row r="874" spans="1:3" x14ac:dyDescent="0.25">
      <c r="A874" s="61" t="str">
        <f t="shared" si="54"/>
        <v>10.198</v>
      </c>
      <c r="B874" s="61">
        <f t="shared" si="56"/>
        <v>10</v>
      </c>
      <c r="C874" s="61">
        <f t="shared" si="55"/>
        <v>198</v>
      </c>
    </row>
    <row r="875" spans="1:3" x14ac:dyDescent="0.25">
      <c r="A875" s="61" t="str">
        <f t="shared" si="54"/>
        <v>10.199</v>
      </c>
      <c r="B875" s="61">
        <f t="shared" si="56"/>
        <v>10</v>
      </c>
      <c r="C875" s="61">
        <f t="shared" si="55"/>
        <v>199</v>
      </c>
    </row>
    <row r="876" spans="1:3" x14ac:dyDescent="0.25">
      <c r="A876" s="61" t="str">
        <f t="shared" si="54"/>
        <v>10.200</v>
      </c>
      <c r="B876" s="61">
        <f t="shared" si="56"/>
        <v>10</v>
      </c>
      <c r="C876" s="61">
        <f t="shared" si="55"/>
        <v>200</v>
      </c>
    </row>
    <row r="877" spans="1:3" x14ac:dyDescent="0.25">
      <c r="A877" s="61" t="str">
        <f t="shared" si="54"/>
        <v>10.201</v>
      </c>
      <c r="B877" s="61">
        <f t="shared" si="56"/>
        <v>10</v>
      </c>
      <c r="C877" s="61">
        <f t="shared" si="55"/>
        <v>201</v>
      </c>
    </row>
    <row r="878" spans="1:3" x14ac:dyDescent="0.25">
      <c r="A878" s="61" t="str">
        <f t="shared" si="54"/>
        <v>10.202</v>
      </c>
      <c r="B878" s="61">
        <f t="shared" si="56"/>
        <v>10</v>
      </c>
      <c r="C878" s="61">
        <f t="shared" si="55"/>
        <v>202</v>
      </c>
    </row>
    <row r="879" spans="1:3" x14ac:dyDescent="0.25">
      <c r="A879" s="61" t="str">
        <f t="shared" si="54"/>
        <v>10.203</v>
      </c>
      <c r="B879" s="61">
        <f t="shared" si="56"/>
        <v>10</v>
      </c>
      <c r="C879" s="61">
        <f t="shared" si="55"/>
        <v>203</v>
      </c>
    </row>
    <row r="880" spans="1:3" x14ac:dyDescent="0.25">
      <c r="A880" s="61" t="str">
        <f t="shared" si="54"/>
        <v>10.204</v>
      </c>
      <c r="B880" s="61">
        <f t="shared" si="56"/>
        <v>10</v>
      </c>
      <c r="C880" s="61">
        <f t="shared" si="55"/>
        <v>204</v>
      </c>
    </row>
    <row r="881" spans="1:3" x14ac:dyDescent="0.25">
      <c r="A881" s="61" t="str">
        <f t="shared" si="54"/>
        <v>10.205</v>
      </c>
      <c r="B881" s="61">
        <f t="shared" si="56"/>
        <v>10</v>
      </c>
      <c r="C881" s="61">
        <f t="shared" si="55"/>
        <v>205</v>
      </c>
    </row>
    <row r="882" spans="1:3" x14ac:dyDescent="0.25">
      <c r="A882" s="61" t="str">
        <f t="shared" si="54"/>
        <v>10.206</v>
      </c>
      <c r="B882" s="61">
        <f t="shared" si="56"/>
        <v>10</v>
      </c>
      <c r="C882" s="61">
        <f t="shared" si="55"/>
        <v>206</v>
      </c>
    </row>
    <row r="883" spans="1:3" x14ac:dyDescent="0.25">
      <c r="A883" s="61" t="str">
        <f t="shared" si="54"/>
        <v>10.207</v>
      </c>
      <c r="B883" s="61">
        <f t="shared" si="56"/>
        <v>10</v>
      </c>
      <c r="C883" s="61">
        <f t="shared" si="55"/>
        <v>207</v>
      </c>
    </row>
    <row r="884" spans="1:3" x14ac:dyDescent="0.25">
      <c r="A884" s="61" t="str">
        <f t="shared" si="54"/>
        <v>10.208</v>
      </c>
      <c r="B884" s="61">
        <f t="shared" si="56"/>
        <v>10</v>
      </c>
      <c r="C884" s="61">
        <f t="shared" si="55"/>
        <v>208</v>
      </c>
    </row>
    <row r="885" spans="1:3" x14ac:dyDescent="0.25">
      <c r="A885" s="61" t="str">
        <f t="shared" si="54"/>
        <v>10.209</v>
      </c>
      <c r="B885" s="61">
        <f t="shared" si="56"/>
        <v>10</v>
      </c>
      <c r="C885" s="61">
        <f t="shared" si="55"/>
        <v>209</v>
      </c>
    </row>
    <row r="886" spans="1:3" x14ac:dyDescent="0.25">
      <c r="A886" s="61" t="str">
        <f t="shared" si="54"/>
        <v>10.210</v>
      </c>
      <c r="B886" s="61">
        <f t="shared" si="56"/>
        <v>10</v>
      </c>
      <c r="C886" s="61">
        <f t="shared" si="55"/>
        <v>210</v>
      </c>
    </row>
    <row r="887" spans="1:3" x14ac:dyDescent="0.25">
      <c r="A887" s="61" t="str">
        <f t="shared" si="54"/>
        <v>10.211</v>
      </c>
      <c r="B887" s="61">
        <f t="shared" si="56"/>
        <v>10</v>
      </c>
      <c r="C887" s="61">
        <f t="shared" si="55"/>
        <v>211</v>
      </c>
    </row>
    <row r="888" spans="1:3" x14ac:dyDescent="0.25">
      <c r="A888" s="61" t="str">
        <f t="shared" si="54"/>
        <v>10.212</v>
      </c>
      <c r="B888" s="61">
        <f t="shared" si="56"/>
        <v>10</v>
      </c>
      <c r="C888" s="61">
        <f t="shared" si="55"/>
        <v>212</v>
      </c>
    </row>
    <row r="889" spans="1:3" x14ac:dyDescent="0.25">
      <c r="A889" s="61" t="str">
        <f t="shared" si="54"/>
        <v>10.213</v>
      </c>
      <c r="B889" s="61">
        <f t="shared" si="56"/>
        <v>10</v>
      </c>
      <c r="C889" s="61">
        <f t="shared" si="55"/>
        <v>213</v>
      </c>
    </row>
    <row r="890" spans="1:3" x14ac:dyDescent="0.25">
      <c r="A890" s="61" t="str">
        <f t="shared" si="54"/>
        <v>10.214</v>
      </c>
      <c r="B890" s="61">
        <f t="shared" si="56"/>
        <v>10</v>
      </c>
      <c r="C890" s="61">
        <f t="shared" si="55"/>
        <v>214</v>
      </c>
    </row>
    <row r="891" spans="1:3" x14ac:dyDescent="0.25">
      <c r="A891" s="61" t="str">
        <f t="shared" si="54"/>
        <v>10.215</v>
      </c>
      <c r="B891" s="61">
        <f t="shared" si="56"/>
        <v>10</v>
      </c>
      <c r="C891" s="61">
        <f t="shared" si="55"/>
        <v>215</v>
      </c>
    </row>
    <row r="892" spans="1:3" x14ac:dyDescent="0.25">
      <c r="A892" s="61" t="str">
        <f t="shared" si="54"/>
        <v>10.216</v>
      </c>
      <c r="B892" s="61">
        <f t="shared" si="56"/>
        <v>10</v>
      </c>
      <c r="C892" s="61">
        <f t="shared" si="55"/>
        <v>216</v>
      </c>
    </row>
    <row r="893" spans="1:3" x14ac:dyDescent="0.25">
      <c r="A893" s="61" t="str">
        <f t="shared" si="54"/>
        <v>10.217</v>
      </c>
      <c r="B893" s="61">
        <f t="shared" si="56"/>
        <v>10</v>
      </c>
      <c r="C893" s="61">
        <f t="shared" si="55"/>
        <v>217</v>
      </c>
    </row>
    <row r="894" spans="1:3" x14ac:dyDescent="0.25">
      <c r="A894" s="61" t="str">
        <f t="shared" si="54"/>
        <v>10.218</v>
      </c>
      <c r="B894" s="61">
        <f t="shared" si="56"/>
        <v>10</v>
      </c>
      <c r="C894" s="61">
        <f t="shared" si="55"/>
        <v>218</v>
      </c>
    </row>
    <row r="895" spans="1:3" x14ac:dyDescent="0.25">
      <c r="A895" s="61" t="str">
        <f t="shared" si="54"/>
        <v>10.219</v>
      </c>
      <c r="B895" s="61">
        <f t="shared" si="56"/>
        <v>10</v>
      </c>
      <c r="C895" s="61">
        <f t="shared" si="55"/>
        <v>219</v>
      </c>
    </row>
    <row r="896" spans="1:3" x14ac:dyDescent="0.25">
      <c r="A896" s="61" t="str">
        <f t="shared" si="54"/>
        <v>10.220</v>
      </c>
      <c r="B896" s="61">
        <f t="shared" si="56"/>
        <v>10</v>
      </c>
      <c r="C896" s="61">
        <f t="shared" si="55"/>
        <v>220</v>
      </c>
    </row>
    <row r="897" spans="1:3" x14ac:dyDescent="0.25">
      <c r="A897" s="61" t="str">
        <f t="shared" si="54"/>
        <v>10.221</v>
      </c>
      <c r="B897" s="61">
        <f t="shared" si="56"/>
        <v>10</v>
      </c>
      <c r="C897" s="61">
        <f t="shared" si="55"/>
        <v>221</v>
      </c>
    </row>
    <row r="898" spans="1:3" x14ac:dyDescent="0.25">
      <c r="A898" s="61" t="str">
        <f t="shared" si="54"/>
        <v>10.222</v>
      </c>
      <c r="B898" s="61">
        <f t="shared" si="56"/>
        <v>10</v>
      </c>
      <c r="C898" s="61">
        <f t="shared" si="55"/>
        <v>222</v>
      </c>
    </row>
    <row r="899" spans="1:3" x14ac:dyDescent="0.25">
      <c r="A899" s="61" t="str">
        <f t="shared" si="54"/>
        <v>10.223</v>
      </c>
      <c r="B899" s="61">
        <f t="shared" si="56"/>
        <v>10</v>
      </c>
      <c r="C899" s="61">
        <f t="shared" si="55"/>
        <v>223</v>
      </c>
    </row>
    <row r="900" spans="1:3" x14ac:dyDescent="0.25">
      <c r="A900" s="61" t="str">
        <f t="shared" si="54"/>
        <v>10.224</v>
      </c>
      <c r="B900" s="61">
        <f t="shared" si="56"/>
        <v>10</v>
      </c>
      <c r="C900" s="61">
        <f t="shared" si="55"/>
        <v>224</v>
      </c>
    </row>
    <row r="901" spans="1:3" x14ac:dyDescent="0.25">
      <c r="A901" s="61" t="str">
        <f t="shared" si="54"/>
        <v>10.225</v>
      </c>
      <c r="B901" s="61">
        <f t="shared" si="56"/>
        <v>10</v>
      </c>
      <c r="C901" s="61">
        <f t="shared" si="55"/>
        <v>225</v>
      </c>
    </row>
    <row r="902" spans="1:3" x14ac:dyDescent="0.25">
      <c r="A902" s="61"/>
      <c r="B902" s="61"/>
      <c r="C902" s="61"/>
    </row>
    <row r="903" spans="1:3" x14ac:dyDescent="0.25">
      <c r="A903" s="61"/>
      <c r="B903" s="61"/>
      <c r="C903" s="61"/>
    </row>
    <row r="904" spans="1:3" x14ac:dyDescent="0.25">
      <c r="A904" s="61"/>
      <c r="B904" s="61"/>
      <c r="C904" s="61"/>
    </row>
    <row r="905" spans="1:3" x14ac:dyDescent="0.25">
      <c r="A905" s="61"/>
      <c r="B905" s="61"/>
      <c r="C905" s="61"/>
    </row>
    <row r="906" spans="1:3" x14ac:dyDescent="0.25">
      <c r="A906" s="61"/>
      <c r="B906" s="61"/>
      <c r="C906" s="61"/>
    </row>
    <row r="907" spans="1:3" x14ac:dyDescent="0.25">
      <c r="A907" s="61"/>
      <c r="B907" s="61"/>
      <c r="C907" s="61"/>
    </row>
    <row r="908" spans="1:3" x14ac:dyDescent="0.25">
      <c r="A908" s="61"/>
      <c r="B908" s="61"/>
      <c r="C908" s="61"/>
    </row>
    <row r="909" spans="1:3" x14ac:dyDescent="0.25">
      <c r="A909" s="61"/>
      <c r="B909" s="61"/>
      <c r="C909" s="61"/>
    </row>
    <row r="910" spans="1:3" x14ac:dyDescent="0.25">
      <c r="A910" s="61"/>
      <c r="B910" s="61"/>
      <c r="C910" s="61"/>
    </row>
    <row r="911" spans="1:3" x14ac:dyDescent="0.25">
      <c r="A911" s="61"/>
      <c r="B911" s="61"/>
      <c r="C911" s="61"/>
    </row>
    <row r="912" spans="1:3" x14ac:dyDescent="0.25">
      <c r="A912" s="61"/>
      <c r="B912" s="61"/>
      <c r="C912" s="61"/>
    </row>
    <row r="913" spans="1:3" x14ac:dyDescent="0.25">
      <c r="A913" s="61"/>
      <c r="B913" s="61"/>
      <c r="C913" s="61"/>
    </row>
    <row r="914" spans="1:3" x14ac:dyDescent="0.25">
      <c r="A914" s="61"/>
      <c r="B914" s="61"/>
      <c r="C914" s="61"/>
    </row>
    <row r="915" spans="1:3" x14ac:dyDescent="0.25">
      <c r="A915" s="61"/>
      <c r="B915" s="61"/>
      <c r="C915" s="61"/>
    </row>
    <row r="916" spans="1:3" x14ac:dyDescent="0.25">
      <c r="A916" s="61"/>
      <c r="B916" s="61"/>
      <c r="C916" s="61"/>
    </row>
    <row r="917" spans="1:3" x14ac:dyDescent="0.25">
      <c r="A917" s="61"/>
      <c r="B917" s="61"/>
      <c r="C917" s="61"/>
    </row>
    <row r="918" spans="1:3" x14ac:dyDescent="0.25">
      <c r="A918" s="61"/>
      <c r="B918" s="61"/>
      <c r="C918" s="61"/>
    </row>
    <row r="919" spans="1:3" x14ac:dyDescent="0.25">
      <c r="A919" s="61"/>
      <c r="B919" s="61"/>
      <c r="C919" s="61"/>
    </row>
    <row r="920" spans="1:3" x14ac:dyDescent="0.25">
      <c r="A920" s="61"/>
      <c r="B920" s="61"/>
      <c r="C920" s="61"/>
    </row>
    <row r="921" spans="1:3" x14ac:dyDescent="0.25">
      <c r="A921" s="61"/>
      <c r="B921" s="61"/>
      <c r="C921" s="61"/>
    </row>
    <row r="922" spans="1:3" x14ac:dyDescent="0.25">
      <c r="A922" s="61"/>
      <c r="B922" s="61"/>
      <c r="C922" s="61"/>
    </row>
    <row r="923" spans="1:3" x14ac:dyDescent="0.25">
      <c r="A923" s="61"/>
      <c r="B923" s="61"/>
      <c r="C923" s="61"/>
    </row>
    <row r="924" spans="1:3" x14ac:dyDescent="0.25">
      <c r="A924" s="61"/>
      <c r="B924" s="61"/>
      <c r="C924" s="61"/>
    </row>
    <row r="925" spans="1:3" x14ac:dyDescent="0.25">
      <c r="A925" s="61"/>
      <c r="B925" s="61"/>
      <c r="C925" s="61"/>
    </row>
    <row r="926" spans="1:3" x14ac:dyDescent="0.25">
      <c r="A926" s="61"/>
      <c r="B926" s="61"/>
      <c r="C926" s="61"/>
    </row>
    <row r="927" spans="1:3" x14ac:dyDescent="0.25">
      <c r="A927" s="61"/>
      <c r="B927" s="61"/>
      <c r="C927" s="61"/>
    </row>
    <row r="928" spans="1:3" x14ac:dyDescent="0.25">
      <c r="A928" s="61"/>
      <c r="B928" s="61"/>
      <c r="C928" s="61"/>
    </row>
    <row r="929" spans="1:3" x14ac:dyDescent="0.25">
      <c r="A929" s="61"/>
      <c r="B929" s="61"/>
      <c r="C929" s="61"/>
    </row>
    <row r="930" spans="1:3" x14ac:dyDescent="0.25">
      <c r="A930" s="61"/>
      <c r="B930" s="61"/>
      <c r="C930" s="61"/>
    </row>
    <row r="931" spans="1:3" x14ac:dyDescent="0.25">
      <c r="A931" s="61"/>
      <c r="B931" s="61"/>
      <c r="C931" s="61"/>
    </row>
    <row r="932" spans="1:3" x14ac:dyDescent="0.25">
      <c r="A932" s="61"/>
      <c r="B932" s="61"/>
      <c r="C932" s="61"/>
    </row>
    <row r="933" spans="1:3" x14ac:dyDescent="0.25">
      <c r="A933" s="61"/>
      <c r="B933" s="61"/>
      <c r="C933" s="61"/>
    </row>
    <row r="934" spans="1:3" x14ac:dyDescent="0.25">
      <c r="A934" s="61"/>
      <c r="B934" s="61"/>
      <c r="C934" s="61"/>
    </row>
    <row r="935" spans="1:3" x14ac:dyDescent="0.25">
      <c r="A935" s="61"/>
      <c r="B935" s="61"/>
      <c r="C935" s="61"/>
    </row>
    <row r="936" spans="1:3" x14ac:dyDescent="0.25">
      <c r="A936" s="61"/>
      <c r="B936" s="61"/>
      <c r="C936" s="61"/>
    </row>
    <row r="937" spans="1:3" x14ac:dyDescent="0.25">
      <c r="A937" s="61"/>
      <c r="B937" s="61"/>
      <c r="C937" s="61"/>
    </row>
    <row r="938" spans="1:3" x14ac:dyDescent="0.25">
      <c r="A938" s="61"/>
      <c r="B938" s="61"/>
      <c r="C938" s="61"/>
    </row>
    <row r="939" spans="1:3" x14ac:dyDescent="0.25">
      <c r="A939" s="61"/>
      <c r="B939" s="61"/>
      <c r="C939" s="61"/>
    </row>
    <row r="940" spans="1:3" x14ac:dyDescent="0.25">
      <c r="A940" s="61"/>
      <c r="B940" s="61"/>
      <c r="C940" s="61"/>
    </row>
    <row r="941" spans="1:3" x14ac:dyDescent="0.25">
      <c r="A941" s="61"/>
      <c r="B941" s="61"/>
      <c r="C941" s="61"/>
    </row>
    <row r="942" spans="1:3" x14ac:dyDescent="0.25">
      <c r="A942" s="61"/>
      <c r="B942" s="61"/>
      <c r="C942" s="61"/>
    </row>
    <row r="943" spans="1:3" x14ac:dyDescent="0.25">
      <c r="A943" s="61"/>
      <c r="B943" s="61"/>
      <c r="C943" s="61"/>
    </row>
    <row r="944" spans="1:3" x14ac:dyDescent="0.25">
      <c r="A944" s="61"/>
      <c r="B944" s="61"/>
      <c r="C944" s="61"/>
    </row>
    <row r="945" spans="1:3" x14ac:dyDescent="0.25">
      <c r="A945" s="61"/>
      <c r="B945" s="61"/>
      <c r="C945" s="61"/>
    </row>
    <row r="946" spans="1:3" x14ac:dyDescent="0.25">
      <c r="A946" s="61"/>
      <c r="B946" s="61"/>
      <c r="C946" s="61"/>
    </row>
    <row r="947" spans="1:3" x14ac:dyDescent="0.25">
      <c r="A947" s="61"/>
      <c r="B947" s="61"/>
      <c r="C947" s="61"/>
    </row>
    <row r="948" spans="1:3" x14ac:dyDescent="0.25">
      <c r="A948" s="61"/>
      <c r="B948" s="61"/>
      <c r="C948" s="61"/>
    </row>
    <row r="949" spans="1:3" x14ac:dyDescent="0.25">
      <c r="A949" s="61"/>
      <c r="B949" s="61"/>
      <c r="C949" s="61"/>
    </row>
    <row r="950" spans="1:3" x14ac:dyDescent="0.25">
      <c r="A950" s="61"/>
      <c r="B950" s="61"/>
      <c r="C950" s="61"/>
    </row>
    <row r="951" spans="1:3" x14ac:dyDescent="0.25">
      <c r="A951" s="61"/>
      <c r="B951" s="61"/>
      <c r="C951" s="61"/>
    </row>
    <row r="952" spans="1:3" x14ac:dyDescent="0.25">
      <c r="A952" s="61"/>
      <c r="B952" s="61"/>
      <c r="C952" s="61"/>
    </row>
    <row r="953" spans="1:3" x14ac:dyDescent="0.25">
      <c r="A953" s="61"/>
      <c r="B953" s="61"/>
      <c r="C953" s="61"/>
    </row>
    <row r="954" spans="1:3" x14ac:dyDescent="0.25">
      <c r="A954" s="61"/>
      <c r="B954" s="61"/>
      <c r="C954" s="61"/>
    </row>
    <row r="955" spans="1:3" x14ac:dyDescent="0.25">
      <c r="A955" s="61"/>
      <c r="B955" s="61"/>
      <c r="C955" s="61"/>
    </row>
    <row r="956" spans="1:3" x14ac:dyDescent="0.25">
      <c r="A956" s="61"/>
      <c r="B956" s="61"/>
      <c r="C956" s="61"/>
    </row>
    <row r="957" spans="1:3" x14ac:dyDescent="0.25">
      <c r="A957" s="61"/>
      <c r="B957" s="61"/>
      <c r="C957" s="61"/>
    </row>
    <row r="958" spans="1:3" x14ac:dyDescent="0.25">
      <c r="A958" s="61"/>
      <c r="B958" s="61"/>
      <c r="C958" s="61"/>
    </row>
    <row r="959" spans="1:3" x14ac:dyDescent="0.25">
      <c r="A959" s="61"/>
      <c r="B959" s="61"/>
      <c r="C959" s="61"/>
    </row>
    <row r="960" spans="1:3" x14ac:dyDescent="0.25">
      <c r="A960" s="61"/>
      <c r="B960" s="61"/>
      <c r="C960" s="61"/>
    </row>
    <row r="961" spans="1:3" x14ac:dyDescent="0.25">
      <c r="A961" s="61"/>
      <c r="B961" s="61"/>
      <c r="C961" s="61"/>
    </row>
    <row r="962" spans="1:3" x14ac:dyDescent="0.25">
      <c r="A962" s="61"/>
      <c r="B962" s="61"/>
      <c r="C962" s="61"/>
    </row>
    <row r="963" spans="1:3" x14ac:dyDescent="0.25">
      <c r="A963" s="61"/>
      <c r="B963" s="61"/>
      <c r="C963" s="61"/>
    </row>
    <row r="964" spans="1:3" x14ac:dyDescent="0.25">
      <c r="A964" s="61"/>
      <c r="B964" s="61"/>
      <c r="C964" s="61"/>
    </row>
    <row r="965" spans="1:3" x14ac:dyDescent="0.25">
      <c r="A965" s="61"/>
      <c r="B965" s="61"/>
      <c r="C965" s="61"/>
    </row>
    <row r="966" spans="1:3" x14ac:dyDescent="0.25">
      <c r="A966" s="61"/>
      <c r="B966" s="61"/>
      <c r="C966" s="61"/>
    </row>
    <row r="967" spans="1:3" x14ac:dyDescent="0.25">
      <c r="A967" s="61"/>
      <c r="B967" s="61"/>
      <c r="C967" s="61"/>
    </row>
    <row r="968" spans="1:3" x14ac:dyDescent="0.25">
      <c r="A968" s="61"/>
      <c r="B968" s="61"/>
      <c r="C968" s="61"/>
    </row>
    <row r="969" spans="1:3" x14ac:dyDescent="0.25">
      <c r="A969" s="61"/>
      <c r="B969" s="61"/>
      <c r="C969" s="61"/>
    </row>
    <row r="970" spans="1:3" x14ac:dyDescent="0.25">
      <c r="A970" s="61"/>
      <c r="B970" s="61"/>
      <c r="C970" s="61"/>
    </row>
    <row r="971" spans="1:3" x14ac:dyDescent="0.25">
      <c r="A971" s="61"/>
      <c r="B971" s="61"/>
      <c r="C971" s="61"/>
    </row>
    <row r="972" spans="1:3" x14ac:dyDescent="0.25">
      <c r="A972" s="61"/>
      <c r="B972" s="61"/>
      <c r="C972" s="61"/>
    </row>
    <row r="973" spans="1:3" x14ac:dyDescent="0.25">
      <c r="A973" s="61"/>
      <c r="B973" s="61"/>
      <c r="C973" s="61"/>
    </row>
    <row r="974" spans="1:3" x14ac:dyDescent="0.25">
      <c r="A974" s="61"/>
      <c r="B974" s="61"/>
      <c r="C974" s="61"/>
    </row>
    <row r="975" spans="1:3" x14ac:dyDescent="0.25">
      <c r="A975" s="61"/>
      <c r="B975" s="61"/>
      <c r="C975" s="61"/>
    </row>
    <row r="976" spans="1:3" x14ac:dyDescent="0.25">
      <c r="A976" s="61"/>
      <c r="B976" s="61"/>
      <c r="C976" s="61"/>
    </row>
    <row r="977" spans="1:3" x14ac:dyDescent="0.25">
      <c r="A977" s="61"/>
      <c r="B977" s="61"/>
      <c r="C977" s="61"/>
    </row>
    <row r="978" spans="1:3" x14ac:dyDescent="0.25">
      <c r="A978" s="61"/>
      <c r="B978" s="61"/>
      <c r="C978" s="61"/>
    </row>
    <row r="979" spans="1:3" x14ac:dyDescent="0.25">
      <c r="A979" s="61"/>
      <c r="B979" s="61"/>
      <c r="C979" s="61"/>
    </row>
    <row r="980" spans="1:3" x14ac:dyDescent="0.25">
      <c r="A980" s="61"/>
      <c r="B980" s="61"/>
      <c r="C980" s="61"/>
    </row>
    <row r="981" spans="1:3" x14ac:dyDescent="0.25">
      <c r="A981" s="61"/>
      <c r="B981" s="61"/>
      <c r="C981" s="61"/>
    </row>
    <row r="982" spans="1:3" x14ac:dyDescent="0.25">
      <c r="A982" s="61"/>
      <c r="B982" s="61"/>
      <c r="C982" s="61"/>
    </row>
    <row r="983" spans="1:3" x14ac:dyDescent="0.25">
      <c r="A983" s="61"/>
      <c r="B983" s="61"/>
      <c r="C983" s="61"/>
    </row>
    <row r="984" spans="1:3" x14ac:dyDescent="0.25">
      <c r="A984" s="61"/>
      <c r="B984" s="61"/>
      <c r="C984" s="61"/>
    </row>
    <row r="985" spans="1:3" x14ac:dyDescent="0.25">
      <c r="A985" s="61"/>
      <c r="B985" s="61"/>
      <c r="C985" s="61"/>
    </row>
    <row r="986" spans="1:3" x14ac:dyDescent="0.25">
      <c r="A986" s="61"/>
      <c r="B986" s="61"/>
      <c r="C986" s="61"/>
    </row>
    <row r="987" spans="1:3" x14ac:dyDescent="0.25">
      <c r="A987" s="61"/>
      <c r="B987" s="61"/>
      <c r="C987" s="61"/>
    </row>
    <row r="988" spans="1:3" x14ac:dyDescent="0.25">
      <c r="A988" s="61"/>
      <c r="B988" s="61"/>
      <c r="C988" s="61"/>
    </row>
    <row r="989" spans="1:3" x14ac:dyDescent="0.25">
      <c r="A989" s="61"/>
      <c r="B989" s="61"/>
      <c r="C989" s="61"/>
    </row>
    <row r="990" spans="1:3" x14ac:dyDescent="0.25">
      <c r="A990" s="61"/>
      <c r="B990" s="61"/>
      <c r="C990" s="61"/>
    </row>
    <row r="991" spans="1:3" x14ac:dyDescent="0.25">
      <c r="A991" s="61"/>
      <c r="B991" s="61"/>
      <c r="C991" s="61"/>
    </row>
    <row r="992" spans="1:3" x14ac:dyDescent="0.25">
      <c r="A992" s="61"/>
      <c r="B992" s="61"/>
      <c r="C992" s="61"/>
    </row>
    <row r="993" spans="1:3" x14ac:dyDescent="0.25">
      <c r="A993" s="61"/>
      <c r="B993" s="61"/>
      <c r="C993" s="61"/>
    </row>
    <row r="994" spans="1:3" x14ac:dyDescent="0.25">
      <c r="A994" s="61"/>
      <c r="B994" s="61"/>
      <c r="C994" s="61"/>
    </row>
    <row r="995" spans="1:3" x14ac:dyDescent="0.25">
      <c r="A995" s="61"/>
      <c r="B995" s="61"/>
      <c r="C995" s="61"/>
    </row>
    <row r="996" spans="1:3" x14ac:dyDescent="0.25">
      <c r="A996" s="61"/>
      <c r="B996" s="61"/>
      <c r="C996" s="61"/>
    </row>
    <row r="997" spans="1:3" x14ac:dyDescent="0.25">
      <c r="A997" s="61"/>
      <c r="B997" s="61"/>
      <c r="C997" s="61"/>
    </row>
    <row r="998" spans="1:3" x14ac:dyDescent="0.25">
      <c r="A998" s="61"/>
      <c r="B998" s="61"/>
      <c r="C998" s="61"/>
    </row>
    <row r="999" spans="1:3" x14ac:dyDescent="0.25">
      <c r="A999" s="61"/>
      <c r="B999" s="61"/>
      <c r="C999" s="61"/>
    </row>
    <row r="1000" spans="1:3" x14ac:dyDescent="0.25">
      <c r="A1000" s="61"/>
      <c r="B1000" s="61"/>
      <c r="C1000" s="61"/>
    </row>
    <row r="1001" spans="1:3" x14ac:dyDescent="0.25">
      <c r="A1001" s="61"/>
      <c r="B1001" s="61"/>
      <c r="C1001" s="61"/>
    </row>
    <row r="1002" spans="1:3" x14ac:dyDescent="0.25">
      <c r="A1002" s="61"/>
      <c r="B1002" s="61"/>
      <c r="C1002" s="61"/>
    </row>
    <row r="1003" spans="1:3" x14ac:dyDescent="0.25">
      <c r="A1003" s="61"/>
      <c r="B1003" s="61"/>
      <c r="C1003" s="61"/>
    </row>
    <row r="1004" spans="1:3" x14ac:dyDescent="0.25">
      <c r="A1004" s="61"/>
      <c r="B1004" s="61"/>
      <c r="C1004" s="61"/>
    </row>
    <row r="1005" spans="1:3" x14ac:dyDescent="0.25">
      <c r="A1005" s="61"/>
      <c r="B1005" s="61"/>
      <c r="C1005" s="61"/>
    </row>
    <row r="1006" spans="1:3" x14ac:dyDescent="0.25">
      <c r="A1006" s="61"/>
      <c r="B1006" s="61"/>
      <c r="C1006" s="61"/>
    </row>
    <row r="1007" spans="1:3" x14ac:dyDescent="0.25">
      <c r="A1007" s="61"/>
      <c r="B1007" s="61"/>
      <c r="C1007" s="61"/>
    </row>
    <row r="1008" spans="1:3" x14ac:dyDescent="0.25">
      <c r="A1008" s="61"/>
      <c r="B1008" s="61"/>
      <c r="C1008" s="61"/>
    </row>
  </sheetData>
  <sheetProtection password="CF28" sheet="1" objects="1" scenarios="1"/>
  <autoFilter ref="A1:T16507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1"/>
  <sheetViews>
    <sheetView topLeftCell="B2" zoomScaleNormal="100" workbookViewId="0">
      <pane xSplit="1" ySplit="3" topLeftCell="C5" activePane="bottomRight" state="frozen"/>
      <selection activeCell="B2" sqref="B2"/>
      <selection pane="topRight" activeCell="C2" sqref="C2"/>
      <selection pane="bottomLeft" activeCell="B5" sqref="B5"/>
      <selection pane="bottomRight" activeCell="B7" sqref="B7"/>
    </sheetView>
  </sheetViews>
  <sheetFormatPr defaultRowHeight="15.75" x14ac:dyDescent="0.25"/>
  <cols>
    <col min="1" max="1" width="3.21875" style="28" hidden="1" customWidth="1"/>
    <col min="2" max="2" width="20.33203125" style="28" bestFit="1" customWidth="1"/>
    <col min="3" max="14" width="15.77734375" style="28" customWidth="1"/>
    <col min="15" max="16384" width="8.88671875" style="28"/>
  </cols>
  <sheetData>
    <row r="1" spans="1:14" hidden="1" x14ac:dyDescent="0.25">
      <c r="A1" s="27"/>
      <c r="B1" s="27" t="s">
        <v>35</v>
      </c>
      <c r="C1" s="28">
        <v>1</v>
      </c>
      <c r="D1" s="28">
        <v>2</v>
      </c>
      <c r="E1" s="28">
        <v>3</v>
      </c>
      <c r="F1" s="28">
        <v>4</v>
      </c>
      <c r="G1" s="28">
        <v>5</v>
      </c>
      <c r="H1" s="28">
        <v>6</v>
      </c>
      <c r="I1" s="28">
        <v>7</v>
      </c>
      <c r="J1" s="28">
        <v>8</v>
      </c>
      <c r="K1" s="28">
        <v>9</v>
      </c>
      <c r="L1" s="28">
        <v>10</v>
      </c>
      <c r="M1" s="28">
        <v>11</v>
      </c>
      <c r="N1" s="28">
        <v>12</v>
      </c>
    </row>
    <row r="2" spans="1:14" x14ac:dyDescent="0.25">
      <c r="A2" s="29">
        <v>8</v>
      </c>
      <c r="B2" s="30" t="str">
        <f>IFERROR(VLOOKUP(C1&amp;"."&amp;$A$2,'PASTE GSTR-1'!$A$1:$W$853,9,0),0)&amp;" "&amp;IFERROR(VLOOKUP(C1&amp;"."&amp;$A$2,'PASTE GSTR-1'!$A$1:$W$853,10,0),0)&amp;" "&amp;IFERROR(VLOOKUP(C1&amp;"."&amp;$A$2,'PASTE GSTR-1'!$A$1:$W$853,11,0),0)&amp;" "&amp;IFERROR(VLOOKUP(C1&amp;"."&amp;$A$2,'PASTE GSTR-1'!$A$1:$W$853,12,0),0)&amp;" "&amp;IFERROR(VLOOKUP(C1&amp;"."&amp;$A$2,'PASTE GSTR-1'!$A$1:$W$853,13,0),0)&amp;" "&amp;IFERROR(VLOOKUP(C1&amp;"."&amp;$A$2,'PASTE GSTR-1'!$A$1:$W$853,14,0),0)</f>
        <v xml:space="preserve">ABC XYZ    </v>
      </c>
    </row>
    <row r="3" spans="1:14" s="32" customFormat="1" x14ac:dyDescent="0.25">
      <c r="A3" s="29">
        <v>5</v>
      </c>
      <c r="B3" s="27" t="s">
        <v>23</v>
      </c>
      <c r="C3" s="31" t="str">
        <f>IFERROR(VLOOKUP(C1&amp;"."&amp;$A$3,'PASTE GSTR-1'!$A$1:$W$853,5,0),0)</f>
        <v>July</v>
      </c>
      <c r="D3" s="31" t="str">
        <f>IFERROR(VLOOKUP(D1&amp;"."&amp;$A$3,'PASTE GSTR-1'!$A$1:$W$853,5,0),0)</f>
        <v>August</v>
      </c>
      <c r="E3" s="31" t="str">
        <f>IFERROR(VLOOKUP(E1&amp;"."&amp;$A$3,'PASTE GSTR-1'!$A$1:$W$853,5,0),0)</f>
        <v>September</v>
      </c>
      <c r="F3" s="31" t="str">
        <f>IFERROR(VLOOKUP(F1&amp;"."&amp;$A$3,'PASTE GSTR-1'!$A$1:$W$853,5,0),0)</f>
        <v>October</v>
      </c>
      <c r="G3" s="31" t="str">
        <f>IFERROR(VLOOKUP(G1&amp;"."&amp;$A$3,'PASTE GSTR-1'!$A$1:$W$853,5,0),0)</f>
        <v>November</v>
      </c>
      <c r="H3" s="31" t="str">
        <f>IFERROR(VLOOKUP(H1&amp;"."&amp;$A$3,'PASTE GSTR-1'!$A$1:$W$853,5,0),0)</f>
        <v>December</v>
      </c>
      <c r="I3" s="31" t="str">
        <f>IFERROR(VLOOKUP(I1&amp;"."&amp;$A$3,'PASTE GSTR-1'!$A$1:$W$853,5,0),0)</f>
        <v>January</v>
      </c>
      <c r="J3" s="31" t="str">
        <f>IFERROR(VLOOKUP(J1&amp;"."&amp;$A$3,'PASTE GSTR-1'!$A$1:$W$853,5,0),0)</f>
        <v>February</v>
      </c>
      <c r="K3" s="31" t="str">
        <f>IFERROR(VLOOKUP(K1&amp;"."&amp;$A$3,'PASTE GSTR-1'!$A$1:$W$853,5,0),0)</f>
        <v>March</v>
      </c>
      <c r="L3" s="32">
        <f>IFERROR(VLOOKUP(L1&amp;"."&amp;$A$3,'PASTE GSTR-1'!$A$1:$W$853,5,0),0)</f>
        <v>0</v>
      </c>
      <c r="M3" s="32">
        <f>IFERROR(VLOOKUP(M1&amp;"."&amp;$A$3,'PASTE GSTR-1'!$A$1:$W$853,5,0),0)</f>
        <v>0</v>
      </c>
      <c r="N3" s="32">
        <f>IFERROR(VLOOKUP(N1&amp;"."&amp;$A$3,'PASTE GSTR-1'!$A$1:$W$853,5,0),0)</f>
        <v>0</v>
      </c>
    </row>
    <row r="4" spans="1:14" x14ac:dyDescent="0.25">
      <c r="A4" s="33">
        <v>6</v>
      </c>
      <c r="B4" s="34" t="s">
        <v>11</v>
      </c>
      <c r="C4" s="35" t="str">
        <f>IFERROR(VLOOKUP(C1&amp;"."&amp;$A$4,'PASTE GSTR-1'!$A$1:$W$853,6,0),0)</f>
        <v>27AAAPP1234A1Z1</v>
      </c>
      <c r="D4" s="35" t="str">
        <f>IFERROR(VLOOKUP(D1&amp;"."&amp;$A$4,'PASTE GSTR-1'!$A$1:$W$853,6,0),0)</f>
        <v>27AAAPP1234A1Z1</v>
      </c>
      <c r="E4" s="35" t="str">
        <f>IFERROR(VLOOKUP(E1&amp;"."&amp;$A$4,'PASTE GSTR-1'!$A$1:$W$853,6,0),0)</f>
        <v>27AAAPP1234A1Z1</v>
      </c>
      <c r="F4" s="35" t="str">
        <f>IFERROR(VLOOKUP(F1&amp;"."&amp;$A$4,'PASTE GSTR-1'!$A$1:$W$853,6,0),0)</f>
        <v>27AAAPP1234A1Z1</v>
      </c>
      <c r="G4" s="35" t="str">
        <f>IFERROR(VLOOKUP(G1&amp;"."&amp;$A$4,'PASTE GSTR-1'!$A$1:$W$853,6,0),0)</f>
        <v>27AAAPP1234A1Z1</v>
      </c>
      <c r="H4" s="35" t="str">
        <f>IFERROR(VLOOKUP(H1&amp;"."&amp;$A$4,'PASTE GSTR-1'!$A$1:$W$853,6,0),0)</f>
        <v>27AAAPP1234A1Z1</v>
      </c>
      <c r="I4" s="35" t="str">
        <f>IFERROR(VLOOKUP(I1&amp;"."&amp;$A$4,'PASTE GSTR-1'!$A$1:$W$853,6,0),0)</f>
        <v>27AAAPP1234A1Z1</v>
      </c>
      <c r="J4" s="35" t="str">
        <f>IFERROR(VLOOKUP(J1&amp;"."&amp;$A$4,'PASTE GSTR-1'!$A$1:$W$853,6,0),0)</f>
        <v>27AAAPP1234A1Z1</v>
      </c>
      <c r="K4" s="35" t="str">
        <f>IFERROR(VLOOKUP(K1&amp;"."&amp;$A$4,'PASTE GSTR-1'!$A$1:$W$853,6,0),0)</f>
        <v>27AAAPP1234A1Z1</v>
      </c>
      <c r="L4" s="35">
        <f>IFERROR(VLOOKUP(L1&amp;"."&amp;$A$4,'PASTE GSTR-1'!$A$1:$W$853,6,0),0)</f>
        <v>0</v>
      </c>
      <c r="M4" s="35">
        <f>IFERROR(VLOOKUP(M1&amp;"."&amp;$A$4,'PASTE GSTR-1'!$A$1:$W$853,6,0),0)</f>
        <v>0</v>
      </c>
      <c r="N4" s="35">
        <f>IFERROR(VLOOKUP(N1&amp;"."&amp;$A$4,'PASTE GSTR-1'!$A$1:$W$853,6,0),0)</f>
        <v>0</v>
      </c>
    </row>
    <row r="5" spans="1:14" x14ac:dyDescent="0.25">
      <c r="A5" s="33">
        <v>13</v>
      </c>
      <c r="B5" s="34" t="s">
        <v>21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x14ac:dyDescent="0.25">
      <c r="A6" s="33"/>
      <c r="B6" s="33" t="s">
        <v>24</v>
      </c>
      <c r="C6" s="48">
        <f>IFERROR(VLOOKUP(C$1&amp;"."&amp;$A$5,'PASTE GSTR-1'!$A$1:$W$853,'PASTE GSTR-1'!$D$1,0),0)</f>
        <v>1</v>
      </c>
      <c r="D6" s="48">
        <f>IFERROR(VLOOKUP(D$1&amp;"."&amp;$A$5,'PASTE GSTR-1'!$A$1:$W$853,'PASTE GSTR-1'!$D$1,0),0)</f>
        <v>1</v>
      </c>
      <c r="E6" s="48">
        <f>IFERROR(VLOOKUP(E$1&amp;"."&amp;$A$5,'PASTE GSTR-1'!$A$1:$W$853,'PASTE GSTR-1'!$D$1,0),0)</f>
        <v>1</v>
      </c>
      <c r="F6" s="48">
        <f>IFERROR(VLOOKUP(F$1&amp;"."&amp;$A$5,'PASTE GSTR-1'!$A$1:$W$853,'PASTE GSTR-1'!$D$1,0),0)</f>
        <v>1</v>
      </c>
      <c r="G6" s="48">
        <f>IFERROR(VLOOKUP(G$1&amp;"."&amp;$A$5,'PASTE GSTR-1'!$A$1:$W$853,'PASTE GSTR-1'!$D$1,0),0)</f>
        <v>1</v>
      </c>
      <c r="H6" s="48">
        <f>IFERROR(VLOOKUP(H$1&amp;"."&amp;$A$5,'PASTE GSTR-1'!$A$1:$W$853,'PASTE GSTR-1'!$D$1,0),0)</f>
        <v>1</v>
      </c>
      <c r="I6" s="48">
        <f>IFERROR(VLOOKUP(I$1&amp;"."&amp;$A$5,'PASTE GSTR-1'!$A$1:$W$853,'PASTE GSTR-1'!$D$1,0),0)</f>
        <v>1</v>
      </c>
      <c r="J6" s="48">
        <f>IFERROR(VLOOKUP(J$1&amp;"."&amp;$A$5,'PASTE GSTR-1'!$A$1:$W$853,'PASTE GSTR-1'!$D$1,0),0)</f>
        <v>1</v>
      </c>
      <c r="K6" s="48">
        <f>IFERROR(VLOOKUP(K$1&amp;"."&amp;$A$5,'PASTE GSTR-1'!$A$1:$W$853,'PASTE GSTR-1'!$D$1,0),0)</f>
        <v>1</v>
      </c>
      <c r="L6" s="45">
        <f>IFERROR(VLOOKUP(L$1&amp;"."&amp;$A$5,'PASTE GSTR-1'!$A$1:$W$853,'PASTE GSTR-1'!$D$1,0),0)</f>
        <v>0</v>
      </c>
      <c r="M6" s="45">
        <f>IFERROR(VLOOKUP(M$1&amp;"."&amp;$A$5,'PASTE GSTR-1'!$A$1:$W$853,'PASTE GSTR-1'!$D$1,0),0)</f>
        <v>0</v>
      </c>
      <c r="N6" s="45">
        <f>IFERROR(VLOOKUP(N$1&amp;"."&amp;$A$5,'PASTE GSTR-1'!$A$1:$W$853,'PASTE GSTR-1'!$D$1,0),0)</f>
        <v>0</v>
      </c>
    </row>
    <row r="7" spans="1:14" x14ac:dyDescent="0.25">
      <c r="A7" s="33"/>
      <c r="B7" s="33" t="s">
        <v>25</v>
      </c>
      <c r="C7" s="48">
        <f>IFERROR(VLOOKUP(C$1&amp;"."&amp;$A$5,'PASTE GSTR-1'!$A$1:$W$853,'PASTE GSTR-1'!$E$1,0),0)</f>
        <v>10441</v>
      </c>
      <c r="D7" s="48">
        <f>IFERROR(VLOOKUP(D$1&amp;"."&amp;$A$5,'PASTE GSTR-1'!$A$1:$W$853,'PASTE GSTR-1'!$E$1,0),0)</f>
        <v>10441</v>
      </c>
      <c r="E7" s="48">
        <f>IFERROR(VLOOKUP(E$1&amp;"."&amp;$A$5,'PASTE GSTR-1'!$A$1:$W$853,'PASTE GSTR-1'!$E$1,0),0)</f>
        <v>10441</v>
      </c>
      <c r="F7" s="48">
        <f>IFERROR(VLOOKUP(F$1&amp;"."&amp;$A$5,'PASTE GSTR-1'!$A$1:$W$853,'PASTE GSTR-1'!$E$1,0),0)</f>
        <v>10441</v>
      </c>
      <c r="G7" s="48">
        <f>IFERROR(VLOOKUP(G$1&amp;"."&amp;$A$5,'PASTE GSTR-1'!$A$1:$W$853,'PASTE GSTR-1'!$E$1,0),0)</f>
        <v>10441</v>
      </c>
      <c r="H7" s="48">
        <f>IFERROR(VLOOKUP(H$1&amp;"."&amp;$A$5,'PASTE GSTR-1'!$A$1:$W$853,'PASTE GSTR-1'!$E$1,0),0)</f>
        <v>10441</v>
      </c>
      <c r="I7" s="48">
        <f>IFERROR(VLOOKUP(I$1&amp;"."&amp;$A$5,'PASTE GSTR-1'!$A$1:$W$853,'PASTE GSTR-1'!$E$1,0),0)</f>
        <v>10441</v>
      </c>
      <c r="J7" s="48">
        <f>IFERROR(VLOOKUP(J$1&amp;"."&amp;$A$5,'PASTE GSTR-1'!$A$1:$W$853,'PASTE GSTR-1'!$E$1,0),0)</f>
        <v>10441</v>
      </c>
      <c r="K7" s="48">
        <f>IFERROR(VLOOKUP(K$1&amp;"."&amp;$A$5,'PASTE GSTR-1'!$A$1:$W$853,'PASTE GSTR-1'!$E$1,0),0)</f>
        <v>10441</v>
      </c>
      <c r="L7" s="45">
        <f>IFERROR(VLOOKUP(L$1&amp;"."&amp;$A$5,'PASTE GSTR-1'!$A$1:$W$853,'PASTE GSTR-1'!$E$1,0),0)</f>
        <v>0</v>
      </c>
      <c r="M7" s="45">
        <f>IFERROR(VLOOKUP(M$1&amp;"."&amp;$A$5,'PASTE GSTR-1'!$A$1:$W$853,'PASTE GSTR-1'!$E$1,0),0)</f>
        <v>0</v>
      </c>
      <c r="N7" s="45">
        <f>IFERROR(VLOOKUP(N$1&amp;"."&amp;$A$5,'PASTE GSTR-1'!$A$1:$W$853,'PASTE GSTR-1'!$E$1,0),0)</f>
        <v>0</v>
      </c>
    </row>
    <row r="8" spans="1:14" x14ac:dyDescent="0.25">
      <c r="A8" s="33"/>
      <c r="B8" s="33" t="s">
        <v>26</v>
      </c>
      <c r="C8" s="48">
        <f>IFERROR(VLOOKUP(C$1&amp;"."&amp;$A$5,'PASTE GSTR-1'!$A$1:$W$853,'PASTE GSTR-1'!$F$1,0),0)</f>
        <v>8848</v>
      </c>
      <c r="D8" s="48">
        <f>IFERROR(VLOOKUP(D$1&amp;"."&amp;$A$5,'PASTE GSTR-1'!$A$1:$W$853,'PASTE GSTR-1'!$F$1,0),0)</f>
        <v>8848</v>
      </c>
      <c r="E8" s="48">
        <f>IFERROR(VLOOKUP(E$1&amp;"."&amp;$A$5,'PASTE GSTR-1'!$A$1:$W$853,'PASTE GSTR-1'!$F$1,0),0)</f>
        <v>8848</v>
      </c>
      <c r="F8" s="48">
        <f>IFERROR(VLOOKUP(F$1&amp;"."&amp;$A$5,'PASTE GSTR-1'!$A$1:$W$853,'PASTE GSTR-1'!$F$1,0),0)</f>
        <v>8848</v>
      </c>
      <c r="G8" s="48">
        <f>IFERROR(VLOOKUP(G$1&amp;"."&amp;$A$5,'PASTE GSTR-1'!$A$1:$W$853,'PASTE GSTR-1'!$F$1,0),0)</f>
        <v>8848</v>
      </c>
      <c r="H8" s="48">
        <f>IFERROR(VLOOKUP(H$1&amp;"."&amp;$A$5,'PASTE GSTR-1'!$A$1:$W$853,'PASTE GSTR-1'!$F$1,0),0)</f>
        <v>8848</v>
      </c>
      <c r="I8" s="48">
        <f>IFERROR(VLOOKUP(I$1&amp;"."&amp;$A$5,'PASTE GSTR-1'!$A$1:$W$853,'PASTE GSTR-1'!$F$1,0),0)</f>
        <v>8848</v>
      </c>
      <c r="J8" s="48">
        <f>IFERROR(VLOOKUP(J$1&amp;"."&amp;$A$5,'PASTE GSTR-1'!$A$1:$W$853,'PASTE GSTR-1'!$F$1,0),0)</f>
        <v>8848</v>
      </c>
      <c r="K8" s="48">
        <f>IFERROR(VLOOKUP(K$1&amp;"."&amp;$A$5,'PASTE GSTR-1'!$A$1:$W$853,'PASTE GSTR-1'!$F$1,0),0)</f>
        <v>8848</v>
      </c>
      <c r="L8" s="45">
        <f>IFERROR(VLOOKUP(L$1&amp;"."&amp;$A$5,'PASTE GSTR-1'!$A$1:$W$853,'PASTE GSTR-1'!$F$1,0),0)</f>
        <v>0</v>
      </c>
      <c r="M8" s="45">
        <f>IFERROR(VLOOKUP(M$1&amp;"."&amp;$A$5,'PASTE GSTR-1'!$A$1:$W$853,'PASTE GSTR-1'!$F$1,0),0)</f>
        <v>0</v>
      </c>
      <c r="N8" s="45">
        <f>IFERROR(VLOOKUP(N$1&amp;"."&amp;$A$5,'PASTE GSTR-1'!$A$1:$W$853,'PASTE GSTR-1'!$F$1,0),0)</f>
        <v>0</v>
      </c>
    </row>
    <row r="9" spans="1:14" x14ac:dyDescent="0.25">
      <c r="A9" s="33"/>
      <c r="B9" s="33" t="s">
        <v>27</v>
      </c>
      <c r="C9" s="48">
        <f>IFERROR(VLOOKUP(C$1&amp;"."&amp;$A$5,'PASTE GSTR-1'!$A$1:$W$853,'PASTE GSTR-1'!$G$1,0),0)</f>
        <v>0</v>
      </c>
      <c r="D9" s="48">
        <f>IFERROR(VLOOKUP(D$1&amp;"."&amp;$A$5,'PASTE GSTR-1'!$A$1:$W$853,'PASTE GSTR-1'!$G$1,0),0)</f>
        <v>0</v>
      </c>
      <c r="E9" s="48">
        <f>IFERROR(VLOOKUP(E$1&amp;"."&amp;$A$5,'PASTE GSTR-1'!$A$1:$W$853,'PASTE GSTR-1'!$G$1,0),0)</f>
        <v>0</v>
      </c>
      <c r="F9" s="48">
        <f>IFERROR(VLOOKUP(F$1&amp;"."&amp;$A$5,'PASTE GSTR-1'!$A$1:$W$853,'PASTE GSTR-1'!$G$1,0),0)</f>
        <v>0</v>
      </c>
      <c r="G9" s="48">
        <f>IFERROR(VLOOKUP(G$1&amp;"."&amp;$A$5,'PASTE GSTR-1'!$A$1:$W$853,'PASTE GSTR-1'!$G$1,0),0)</f>
        <v>0</v>
      </c>
      <c r="H9" s="48">
        <f>IFERROR(VLOOKUP(H$1&amp;"."&amp;$A$5,'PASTE GSTR-1'!$A$1:$W$853,'PASTE GSTR-1'!$G$1,0),0)</f>
        <v>0</v>
      </c>
      <c r="I9" s="48">
        <f>IFERROR(VLOOKUP(I$1&amp;"."&amp;$A$5,'PASTE GSTR-1'!$A$1:$W$853,'PASTE GSTR-1'!$G$1,0),0)</f>
        <v>0</v>
      </c>
      <c r="J9" s="48">
        <f>IFERROR(VLOOKUP(J$1&amp;"."&amp;$A$5,'PASTE GSTR-1'!$A$1:$W$853,'PASTE GSTR-1'!$G$1,0),0)</f>
        <v>0</v>
      </c>
      <c r="K9" s="48">
        <f>IFERROR(VLOOKUP(K$1&amp;"."&amp;$A$5,'PASTE GSTR-1'!$A$1:$W$853,'PASTE GSTR-1'!$G$1,0),0)</f>
        <v>0</v>
      </c>
      <c r="L9" s="45">
        <f>IFERROR(VLOOKUP(L$1&amp;"."&amp;$A$5,'PASTE GSTR-1'!$A$1:$W$853,'PASTE GSTR-1'!$G$1,0),0)</f>
        <v>0</v>
      </c>
      <c r="M9" s="45">
        <f>IFERROR(VLOOKUP(M$1&amp;"."&amp;$A$5,'PASTE GSTR-1'!$A$1:$W$853,'PASTE GSTR-1'!$G$1,0),0)</f>
        <v>0</v>
      </c>
      <c r="N9" s="45">
        <f>IFERROR(VLOOKUP(N$1&amp;"."&amp;$A$5,'PASTE GSTR-1'!$A$1:$W$853,'PASTE GSTR-1'!$G$1,0),0)</f>
        <v>0</v>
      </c>
    </row>
    <row r="10" spans="1:14" x14ac:dyDescent="0.25">
      <c r="A10" s="33"/>
      <c r="B10" s="33" t="s">
        <v>28</v>
      </c>
      <c r="C10" s="48">
        <f>IFERROR(VLOOKUP(C$1&amp;"."&amp;$A$5,'PASTE GSTR-1'!$A$1:$W$853,'PASTE GSTR-1'!$H$1,0),0)</f>
        <v>796.32</v>
      </c>
      <c r="D10" s="48">
        <f>IFERROR(VLOOKUP(D$1&amp;"."&amp;$A$5,'PASTE GSTR-1'!$A$1:$W$853,'PASTE GSTR-1'!$H$1,0),0)</f>
        <v>796.32</v>
      </c>
      <c r="E10" s="48">
        <f>IFERROR(VLOOKUP(E$1&amp;"."&amp;$A$5,'PASTE GSTR-1'!$A$1:$W$853,'PASTE GSTR-1'!$H$1,0),0)</f>
        <v>796.32</v>
      </c>
      <c r="F10" s="48">
        <f>IFERROR(VLOOKUP(F$1&amp;"."&amp;$A$5,'PASTE GSTR-1'!$A$1:$W$853,'PASTE GSTR-1'!$H$1,0),0)</f>
        <v>796.32</v>
      </c>
      <c r="G10" s="48">
        <f>IFERROR(VLOOKUP(G$1&amp;"."&amp;$A$5,'PASTE GSTR-1'!$A$1:$W$853,'PASTE GSTR-1'!$H$1,0),0)</f>
        <v>796.32</v>
      </c>
      <c r="H10" s="48">
        <f>IFERROR(VLOOKUP(H$1&amp;"."&amp;$A$5,'PASTE GSTR-1'!$A$1:$W$853,'PASTE GSTR-1'!$H$1,0),0)</f>
        <v>796.32</v>
      </c>
      <c r="I10" s="48">
        <f>IFERROR(VLOOKUP(I$1&amp;"."&amp;$A$5,'PASTE GSTR-1'!$A$1:$W$853,'PASTE GSTR-1'!$H$1,0),0)</f>
        <v>796.32</v>
      </c>
      <c r="J10" s="48">
        <f>IFERROR(VLOOKUP(J$1&amp;"."&amp;$A$5,'PASTE GSTR-1'!$A$1:$W$853,'PASTE GSTR-1'!$H$1,0),0)</f>
        <v>796.32</v>
      </c>
      <c r="K10" s="48">
        <f>IFERROR(VLOOKUP(K$1&amp;"."&amp;$A$5,'PASTE GSTR-1'!$A$1:$W$853,'PASTE GSTR-1'!$H$1,0),0)</f>
        <v>796.32</v>
      </c>
      <c r="L10" s="45">
        <f>IFERROR(VLOOKUP(L$1&amp;"."&amp;$A$5,'PASTE GSTR-1'!$A$1:$W$853,'PASTE GSTR-1'!$H$1,0),0)</f>
        <v>0</v>
      </c>
      <c r="M10" s="45">
        <f>IFERROR(VLOOKUP(M$1&amp;"."&amp;$A$5,'PASTE GSTR-1'!$A$1:$W$853,'PASTE GSTR-1'!$H$1,0),0)</f>
        <v>0</v>
      </c>
      <c r="N10" s="45">
        <f>IFERROR(VLOOKUP(N$1&amp;"."&amp;$A$5,'PASTE GSTR-1'!$A$1:$W$853,'PASTE GSTR-1'!$H$1,0),0)</f>
        <v>0</v>
      </c>
    </row>
    <row r="11" spans="1:14" x14ac:dyDescent="0.25">
      <c r="A11" s="33"/>
      <c r="B11" s="33" t="s">
        <v>29</v>
      </c>
      <c r="C11" s="48">
        <f>IFERROR(VLOOKUP(C$1&amp;"."&amp;$A$5,'PASTE GSTR-1'!$A$1:$W$853,'PASTE GSTR-1'!$I$1,0),0)</f>
        <v>796.32</v>
      </c>
      <c r="D11" s="48">
        <f>IFERROR(VLOOKUP(D$1&amp;"."&amp;$A$5,'PASTE GSTR-1'!$A$1:$W$853,'PASTE GSTR-1'!$I$1,0),0)</f>
        <v>796.32</v>
      </c>
      <c r="E11" s="48">
        <f>IFERROR(VLOOKUP(E$1&amp;"."&amp;$A$5,'PASTE GSTR-1'!$A$1:$W$853,'PASTE GSTR-1'!$I$1,0),0)</f>
        <v>796.32</v>
      </c>
      <c r="F11" s="48">
        <f>IFERROR(VLOOKUP(F$1&amp;"."&amp;$A$5,'PASTE GSTR-1'!$A$1:$W$853,'PASTE GSTR-1'!$I$1,0),0)</f>
        <v>796.32</v>
      </c>
      <c r="G11" s="48">
        <f>IFERROR(VLOOKUP(G$1&amp;"."&amp;$A$5,'PASTE GSTR-1'!$A$1:$W$853,'PASTE GSTR-1'!$I$1,0),0)</f>
        <v>796.32</v>
      </c>
      <c r="H11" s="48">
        <f>IFERROR(VLOOKUP(H$1&amp;"."&amp;$A$5,'PASTE GSTR-1'!$A$1:$W$853,'PASTE GSTR-1'!$I$1,0),0)</f>
        <v>796.32</v>
      </c>
      <c r="I11" s="48">
        <f>IFERROR(VLOOKUP(I$1&amp;"."&amp;$A$5,'PASTE GSTR-1'!$A$1:$W$853,'PASTE GSTR-1'!$I$1,0),0)</f>
        <v>796.32</v>
      </c>
      <c r="J11" s="48">
        <f>IFERROR(VLOOKUP(J$1&amp;"."&amp;$A$5,'PASTE GSTR-1'!$A$1:$W$853,'PASTE GSTR-1'!$I$1,0),0)</f>
        <v>796.32</v>
      </c>
      <c r="K11" s="48">
        <f>IFERROR(VLOOKUP(K$1&amp;"."&amp;$A$5,'PASTE GSTR-1'!$A$1:$W$853,'PASTE GSTR-1'!$I$1,0),0)</f>
        <v>796.32</v>
      </c>
      <c r="L11" s="45">
        <f>IFERROR(VLOOKUP(L$1&amp;"."&amp;$A$5,'PASTE GSTR-1'!$A$1:$W$853,'PASTE GSTR-1'!$I$1,0),0)</f>
        <v>0</v>
      </c>
      <c r="M11" s="45">
        <f>IFERROR(VLOOKUP(M$1&amp;"."&amp;$A$5,'PASTE GSTR-1'!$A$1:$W$853,'PASTE GSTR-1'!$I$1,0),0)</f>
        <v>0</v>
      </c>
      <c r="N11" s="45">
        <f>IFERROR(VLOOKUP(N$1&amp;"."&amp;$A$5,'PASTE GSTR-1'!$A$1:$W$853,'PASTE GSTR-1'!$I$1,0),0)</f>
        <v>0</v>
      </c>
    </row>
    <row r="12" spans="1:14" x14ac:dyDescent="0.25">
      <c r="A12" s="33"/>
      <c r="B12" s="33" t="s">
        <v>30</v>
      </c>
      <c r="C12" s="48">
        <f>IFERROR(VLOOKUP(C$1&amp;"."&amp;$A$5,'PASTE GSTR-1'!$A$1:$W$853,'PASTE GSTR-1'!$J$1,0),0)</f>
        <v>0</v>
      </c>
      <c r="D12" s="48">
        <f>IFERROR(VLOOKUP(D$1&amp;"."&amp;$A$5,'PASTE GSTR-1'!$A$1:$W$853,'PASTE GSTR-1'!$J$1,0),0)</f>
        <v>0</v>
      </c>
      <c r="E12" s="48">
        <f>IFERROR(VLOOKUP(E$1&amp;"."&amp;$A$5,'PASTE GSTR-1'!$A$1:$W$853,'PASTE GSTR-1'!$J$1,0),0)</f>
        <v>0</v>
      </c>
      <c r="F12" s="48">
        <f>IFERROR(VLOOKUP(F$1&amp;"."&amp;$A$5,'PASTE GSTR-1'!$A$1:$W$853,'PASTE GSTR-1'!$J$1,0),0)</f>
        <v>0</v>
      </c>
      <c r="G12" s="48">
        <f>IFERROR(VLOOKUP(G$1&amp;"."&amp;$A$5,'PASTE GSTR-1'!$A$1:$W$853,'PASTE GSTR-1'!$J$1,0),0)</f>
        <v>0</v>
      </c>
      <c r="H12" s="48">
        <f>IFERROR(VLOOKUP(H$1&amp;"."&amp;$A$5,'PASTE GSTR-1'!$A$1:$W$853,'PASTE GSTR-1'!$J$1,0),0)</f>
        <v>0</v>
      </c>
      <c r="I12" s="48">
        <f>IFERROR(VLOOKUP(I$1&amp;"."&amp;$A$5,'PASTE GSTR-1'!$A$1:$W$853,'PASTE GSTR-1'!$J$1,0),0)</f>
        <v>0</v>
      </c>
      <c r="J12" s="48">
        <f>IFERROR(VLOOKUP(J$1&amp;"."&amp;$A$5,'PASTE GSTR-1'!$A$1:$W$853,'PASTE GSTR-1'!$J$1,0),0)</f>
        <v>0</v>
      </c>
      <c r="K12" s="48">
        <f>IFERROR(VLOOKUP(K$1&amp;"."&amp;$A$5,'PASTE GSTR-1'!$A$1:$W$853,'PASTE GSTR-1'!$J$1,0),0)</f>
        <v>0</v>
      </c>
      <c r="L12" s="45">
        <f>IFERROR(VLOOKUP(L$1&amp;"."&amp;$A$5,'PASTE GSTR-1'!$A$1:$W$853,'PASTE GSTR-1'!$J$1,0),0)</f>
        <v>0</v>
      </c>
      <c r="M12" s="45">
        <f>IFERROR(VLOOKUP(M$1&amp;"."&amp;$A$5,'PASTE GSTR-1'!$A$1:$W$853,'PASTE GSTR-1'!$J$1,0),0)</f>
        <v>0</v>
      </c>
      <c r="N12" s="45">
        <f>IFERROR(VLOOKUP(N$1&amp;"."&amp;$A$5,'PASTE GSTR-1'!$A$1:$W$853,'PASTE GSTR-1'!$J$1,0),0)</f>
        <v>0</v>
      </c>
    </row>
    <row r="13" spans="1:14" x14ac:dyDescent="0.25">
      <c r="A13" s="33"/>
      <c r="B13" s="34" t="s">
        <v>50</v>
      </c>
      <c r="C13" s="48"/>
      <c r="D13" s="48"/>
      <c r="E13" s="48"/>
      <c r="F13" s="48"/>
      <c r="G13" s="48"/>
      <c r="H13" s="48"/>
      <c r="I13" s="48"/>
      <c r="J13" s="48"/>
      <c r="K13" s="48"/>
      <c r="L13" s="45"/>
      <c r="M13" s="45"/>
      <c r="N13" s="45"/>
    </row>
    <row r="14" spans="1:14" x14ac:dyDescent="0.25">
      <c r="A14" s="33">
        <v>19</v>
      </c>
      <c r="B14" s="33" t="s">
        <v>24</v>
      </c>
      <c r="C14" s="48">
        <f>IFERROR(VLOOKUP(C$1&amp;"."&amp;$A$14,'PASTE GSTR-1'!$A$1:$W$853,'PASTE GSTR-1'!$D$1,0),0)</f>
        <v>0</v>
      </c>
      <c r="D14" s="48">
        <f>IFERROR(VLOOKUP(D$1&amp;"."&amp;$A$14,'PASTE GSTR-1'!$A$1:$W$853,'PASTE GSTR-1'!$D$1,0),0)</f>
        <v>0</v>
      </c>
      <c r="E14" s="48">
        <f>IFERROR(VLOOKUP(E$1&amp;"."&amp;$A$14,'PASTE GSTR-1'!$A$1:$W$853,'PASTE GSTR-1'!$D$1,0),0)</f>
        <v>0</v>
      </c>
      <c r="F14" s="48">
        <f>IFERROR(VLOOKUP(F$1&amp;"."&amp;$A$14,'PASTE GSTR-1'!$A$1:$W$853,'PASTE GSTR-1'!$D$1,0),0)</f>
        <v>0</v>
      </c>
      <c r="G14" s="48">
        <f>IFERROR(VLOOKUP(G$1&amp;"."&amp;$A$14,'PASTE GSTR-1'!$A$1:$W$853,'PASTE GSTR-1'!$D$1,0),0)</f>
        <v>0</v>
      </c>
      <c r="H14" s="48">
        <f>IFERROR(VLOOKUP(H$1&amp;"."&amp;$A$14,'PASTE GSTR-1'!$A$1:$W$853,'PASTE GSTR-1'!$D$1,0),0)</f>
        <v>0</v>
      </c>
      <c r="I14" s="48">
        <f>IFERROR(VLOOKUP(I$1&amp;"."&amp;$A$14,'PASTE GSTR-1'!$A$1:$W$853,'PASTE GSTR-1'!$D$1,0),0)</f>
        <v>0</v>
      </c>
      <c r="J14" s="48">
        <f>IFERROR(VLOOKUP(J$1&amp;"."&amp;$A$14,'PASTE GSTR-1'!$A$1:$W$853,'PASTE GSTR-1'!$D$1,0),0)</f>
        <v>0</v>
      </c>
      <c r="K14" s="48">
        <f>IFERROR(VLOOKUP(K$1&amp;"."&amp;$A$14,'PASTE GSTR-1'!$A$1:$W$853,'PASTE GSTR-1'!$D$1,0),0)</f>
        <v>0</v>
      </c>
      <c r="L14" s="45">
        <f>IFERROR(VLOOKUP(L$1&amp;"."&amp;$A$14,'PASTE GSTR-1'!$A$1:$W$853,'PASTE GSTR-1'!$D$1,0),0)</f>
        <v>0</v>
      </c>
      <c r="M14" s="45">
        <f>IFERROR(VLOOKUP(M$1&amp;"."&amp;$A$14,'PASTE GSTR-1'!$A$1:$W$853,'PASTE GSTR-1'!$D$1,0),0)</f>
        <v>0</v>
      </c>
      <c r="N14" s="45">
        <f>IFERROR(VLOOKUP(N$1&amp;"."&amp;$A$14,'PASTE GSTR-1'!$A$1:$W$853,'PASTE GSTR-1'!$D$1,0),0)</f>
        <v>0</v>
      </c>
    </row>
    <row r="15" spans="1:14" x14ac:dyDescent="0.25">
      <c r="A15" s="33"/>
      <c r="B15" s="33" t="s">
        <v>25</v>
      </c>
      <c r="C15" s="48">
        <f>-IFERROR(VLOOKUP(C$1&amp;"."&amp;$A$14,'PASTE GSTR-1'!$A$1:$W$853,'PASTE GSTR-1'!$E$1,0),0)</f>
        <v>0</v>
      </c>
      <c r="D15" s="48">
        <f>-IFERROR(VLOOKUP(D$1&amp;"."&amp;$A$14,'PASTE GSTR-1'!$A$1:$W$853,'PASTE GSTR-1'!$E$1,0),0)</f>
        <v>0</v>
      </c>
      <c r="E15" s="48">
        <f>-IFERROR(VLOOKUP(E$1&amp;"."&amp;$A$14,'PASTE GSTR-1'!$A$1:$W$853,'PASTE GSTR-1'!$E$1,0),0)</f>
        <v>0</v>
      </c>
      <c r="F15" s="48">
        <f>-IFERROR(VLOOKUP(F$1&amp;"."&amp;$A$14,'PASTE GSTR-1'!$A$1:$W$853,'PASTE GSTR-1'!$E$1,0),0)</f>
        <v>0</v>
      </c>
      <c r="G15" s="48">
        <f>-IFERROR(VLOOKUP(G$1&amp;"."&amp;$A$14,'PASTE GSTR-1'!$A$1:$W$853,'PASTE GSTR-1'!$E$1,0),0)</f>
        <v>0</v>
      </c>
      <c r="H15" s="48">
        <f>-IFERROR(VLOOKUP(H$1&amp;"."&amp;$A$14,'PASTE GSTR-1'!$A$1:$W$853,'PASTE GSTR-1'!$E$1,0),0)</f>
        <v>0</v>
      </c>
      <c r="I15" s="48">
        <f>-IFERROR(VLOOKUP(I$1&amp;"."&amp;$A$14,'PASTE GSTR-1'!$A$1:$W$853,'PASTE GSTR-1'!$E$1,0),0)</f>
        <v>0</v>
      </c>
      <c r="J15" s="48">
        <f>-IFERROR(VLOOKUP(J$1&amp;"."&amp;$A$14,'PASTE GSTR-1'!$A$1:$W$853,'PASTE GSTR-1'!$E$1,0),0)</f>
        <v>0</v>
      </c>
      <c r="K15" s="48">
        <f>-IFERROR(VLOOKUP(K$1&amp;"."&amp;$A$14,'PASTE GSTR-1'!$A$1:$W$853,'PASTE GSTR-1'!$E$1,0),0)</f>
        <v>0</v>
      </c>
      <c r="L15" s="45">
        <f>IFERROR(VLOOKUP(L$1&amp;"."&amp;$A$14,'PASTE GSTR-1'!$A$1:$W$853,'PASTE GSTR-1'!$E$1,0),0)</f>
        <v>0</v>
      </c>
      <c r="M15" s="45">
        <f>IFERROR(VLOOKUP(M$1&amp;"."&amp;$A$14,'PASTE GSTR-1'!$A$1:$W$853,'PASTE GSTR-1'!$E$1,0),0)</f>
        <v>0</v>
      </c>
      <c r="N15" s="45">
        <f>IFERROR(VLOOKUP(N$1&amp;"."&amp;$A$14,'PASTE GSTR-1'!$A$1:$W$853,'PASTE GSTR-1'!$E$1,0),0)</f>
        <v>0</v>
      </c>
    </row>
    <row r="16" spans="1:14" x14ac:dyDescent="0.25">
      <c r="A16" s="33"/>
      <c r="B16" s="33" t="s">
        <v>26</v>
      </c>
      <c r="C16" s="48">
        <f>-IFERROR(VLOOKUP(C$1&amp;"."&amp;$A$14,'PASTE GSTR-1'!$A$1:$W$853,'PASTE GSTR-1'!$F$1,0),0)</f>
        <v>0</v>
      </c>
      <c r="D16" s="48">
        <f>-IFERROR(VLOOKUP(D$1&amp;"."&amp;$A$14,'PASTE GSTR-1'!$A$1:$W$853,'PASTE GSTR-1'!$F$1,0),0)</f>
        <v>0</v>
      </c>
      <c r="E16" s="48">
        <f>-IFERROR(VLOOKUP(E$1&amp;"."&amp;$A$14,'PASTE GSTR-1'!$A$1:$W$853,'PASTE GSTR-1'!$F$1,0),0)</f>
        <v>0</v>
      </c>
      <c r="F16" s="48">
        <f>-IFERROR(VLOOKUP(F$1&amp;"."&amp;$A$14,'PASTE GSTR-1'!$A$1:$W$853,'PASTE GSTR-1'!$F$1,0),0)</f>
        <v>0</v>
      </c>
      <c r="G16" s="48">
        <f>-IFERROR(VLOOKUP(G$1&amp;"."&amp;$A$14,'PASTE GSTR-1'!$A$1:$W$853,'PASTE GSTR-1'!$F$1,0),0)</f>
        <v>0</v>
      </c>
      <c r="H16" s="48">
        <f>-IFERROR(VLOOKUP(H$1&amp;"."&amp;$A$14,'PASTE GSTR-1'!$A$1:$W$853,'PASTE GSTR-1'!$F$1,0),0)</f>
        <v>0</v>
      </c>
      <c r="I16" s="48">
        <f>-IFERROR(VLOOKUP(I$1&amp;"."&amp;$A$14,'PASTE GSTR-1'!$A$1:$W$853,'PASTE GSTR-1'!$F$1,0),0)</f>
        <v>0</v>
      </c>
      <c r="J16" s="48">
        <f>-IFERROR(VLOOKUP(J$1&amp;"."&amp;$A$14,'PASTE GSTR-1'!$A$1:$W$853,'PASTE GSTR-1'!$F$1,0),0)</f>
        <v>0</v>
      </c>
      <c r="K16" s="48">
        <f>-IFERROR(VLOOKUP(K$1&amp;"."&amp;$A$14,'PASTE GSTR-1'!$A$1:$W$853,'PASTE GSTR-1'!$F$1,0),0)</f>
        <v>0</v>
      </c>
      <c r="L16" s="45">
        <f>IFERROR(VLOOKUP(L$1&amp;"."&amp;$A$14,'PASTE GSTR-1'!$A$1:$W$853,'PASTE GSTR-1'!$F$1,0),0)</f>
        <v>0</v>
      </c>
      <c r="M16" s="45">
        <f>IFERROR(VLOOKUP(M$1&amp;"."&amp;$A$14,'PASTE GSTR-1'!$A$1:$W$853,'PASTE GSTR-1'!$F$1,0),0)</f>
        <v>0</v>
      </c>
      <c r="N16" s="45">
        <f>IFERROR(VLOOKUP(N$1&amp;"."&amp;$A$14,'PASTE GSTR-1'!$A$1:$W$853,'PASTE GSTR-1'!$F$1,0),0)</f>
        <v>0</v>
      </c>
    </row>
    <row r="17" spans="1:14" x14ac:dyDescent="0.25">
      <c r="A17" s="33"/>
      <c r="B17" s="33" t="s">
        <v>27</v>
      </c>
      <c r="C17" s="48">
        <f>-IFERROR(VLOOKUP(C$1&amp;"."&amp;$A$14,'PASTE GSTR-1'!$A$1:$W$853,'PASTE GSTR-1'!$G$1,0),0)</f>
        <v>0</v>
      </c>
      <c r="D17" s="48">
        <f>-IFERROR(VLOOKUP(D$1&amp;"."&amp;$A$14,'PASTE GSTR-1'!$A$1:$W$853,'PASTE GSTR-1'!$G$1,0),0)</f>
        <v>0</v>
      </c>
      <c r="E17" s="48">
        <f>-IFERROR(VLOOKUP(E$1&amp;"."&amp;$A$14,'PASTE GSTR-1'!$A$1:$W$853,'PASTE GSTR-1'!$G$1,0),0)</f>
        <v>0</v>
      </c>
      <c r="F17" s="48">
        <f>-IFERROR(VLOOKUP(F$1&amp;"."&amp;$A$14,'PASTE GSTR-1'!$A$1:$W$853,'PASTE GSTR-1'!$G$1,0),0)</f>
        <v>0</v>
      </c>
      <c r="G17" s="48">
        <f>-IFERROR(VLOOKUP(G$1&amp;"."&amp;$A$14,'PASTE GSTR-1'!$A$1:$W$853,'PASTE GSTR-1'!$G$1,0),0)</f>
        <v>0</v>
      </c>
      <c r="H17" s="48">
        <f>-IFERROR(VLOOKUP(H$1&amp;"."&amp;$A$14,'PASTE GSTR-1'!$A$1:$W$853,'PASTE GSTR-1'!$G$1,0),0)</f>
        <v>0</v>
      </c>
      <c r="I17" s="48">
        <f>-IFERROR(VLOOKUP(I$1&amp;"."&amp;$A$14,'PASTE GSTR-1'!$A$1:$W$853,'PASTE GSTR-1'!$G$1,0),0)</f>
        <v>0</v>
      </c>
      <c r="J17" s="48">
        <f>-IFERROR(VLOOKUP(J$1&amp;"."&amp;$A$14,'PASTE GSTR-1'!$A$1:$W$853,'PASTE GSTR-1'!$G$1,0),0)</f>
        <v>0</v>
      </c>
      <c r="K17" s="48">
        <f>-IFERROR(VLOOKUP(K$1&amp;"."&amp;$A$14,'PASTE GSTR-1'!$A$1:$W$853,'PASTE GSTR-1'!$G$1,0),0)</f>
        <v>0</v>
      </c>
      <c r="L17" s="45">
        <f>IFERROR(VLOOKUP(L$1&amp;"."&amp;$A$14,'PASTE GSTR-1'!$A$1:$W$853,'PASTE GSTR-1'!$G$1,0),0)</f>
        <v>0</v>
      </c>
      <c r="M17" s="45">
        <f>IFERROR(VLOOKUP(M$1&amp;"."&amp;$A$14,'PASTE GSTR-1'!$A$1:$W$853,'PASTE GSTR-1'!$G$1,0),0)</f>
        <v>0</v>
      </c>
      <c r="N17" s="45">
        <f>IFERROR(VLOOKUP(N$1&amp;"."&amp;$A$14,'PASTE GSTR-1'!$A$1:$W$853,'PASTE GSTR-1'!$G$1,0),0)</f>
        <v>0</v>
      </c>
    </row>
    <row r="18" spans="1:14" x14ac:dyDescent="0.25">
      <c r="A18" s="33"/>
      <c r="B18" s="33" t="s">
        <v>28</v>
      </c>
      <c r="C18" s="48">
        <f>-IFERROR(VLOOKUP(C$1&amp;"."&amp;$A$14,'PASTE GSTR-1'!$A$1:$W$853,'PASTE GSTR-1'!$H$1,0),0)</f>
        <v>0</v>
      </c>
      <c r="D18" s="48">
        <f>-IFERROR(VLOOKUP(D$1&amp;"."&amp;$A$14,'PASTE GSTR-1'!$A$1:$W$853,'PASTE GSTR-1'!$H$1,0),0)</f>
        <v>0</v>
      </c>
      <c r="E18" s="48">
        <f>-IFERROR(VLOOKUP(E$1&amp;"."&amp;$A$14,'PASTE GSTR-1'!$A$1:$W$853,'PASTE GSTR-1'!$H$1,0),0)</f>
        <v>0</v>
      </c>
      <c r="F18" s="48">
        <f>-IFERROR(VLOOKUP(F$1&amp;"."&amp;$A$14,'PASTE GSTR-1'!$A$1:$W$853,'PASTE GSTR-1'!$H$1,0),0)</f>
        <v>0</v>
      </c>
      <c r="G18" s="48">
        <f>-IFERROR(VLOOKUP(G$1&amp;"."&amp;$A$14,'PASTE GSTR-1'!$A$1:$W$853,'PASTE GSTR-1'!$H$1,0),0)</f>
        <v>0</v>
      </c>
      <c r="H18" s="48">
        <f>-IFERROR(VLOOKUP(H$1&amp;"."&amp;$A$14,'PASTE GSTR-1'!$A$1:$W$853,'PASTE GSTR-1'!$H$1,0),0)</f>
        <v>0</v>
      </c>
      <c r="I18" s="48">
        <f>-IFERROR(VLOOKUP(I$1&amp;"."&amp;$A$14,'PASTE GSTR-1'!$A$1:$W$853,'PASTE GSTR-1'!$H$1,0),0)</f>
        <v>0</v>
      </c>
      <c r="J18" s="48">
        <f>-IFERROR(VLOOKUP(J$1&amp;"."&amp;$A$14,'PASTE GSTR-1'!$A$1:$W$853,'PASTE GSTR-1'!$H$1,0),0)</f>
        <v>0</v>
      </c>
      <c r="K18" s="48">
        <f>-IFERROR(VLOOKUP(K$1&amp;"."&amp;$A$14,'PASTE GSTR-1'!$A$1:$W$853,'PASTE GSTR-1'!$H$1,0),0)</f>
        <v>0</v>
      </c>
      <c r="L18" s="45">
        <f>IFERROR(VLOOKUP(L$1&amp;"."&amp;$A$14,'PASTE GSTR-1'!$A$1:$W$853,'PASTE GSTR-1'!$H$1,0),0)</f>
        <v>0</v>
      </c>
      <c r="M18" s="45">
        <f>IFERROR(VLOOKUP(M$1&amp;"."&amp;$A$14,'PASTE GSTR-1'!$A$1:$W$853,'PASTE GSTR-1'!$H$1,0),0)</f>
        <v>0</v>
      </c>
      <c r="N18" s="45">
        <f>IFERROR(VLOOKUP(N$1&amp;"."&amp;$A$14,'PASTE GSTR-1'!$A$1:$W$853,'PASTE GSTR-1'!$H$1,0),0)</f>
        <v>0</v>
      </c>
    </row>
    <row r="19" spans="1:14" x14ac:dyDescent="0.25">
      <c r="A19" s="33"/>
      <c r="B19" s="33" t="s">
        <v>29</v>
      </c>
      <c r="C19" s="48">
        <f>-IFERROR(VLOOKUP(C$1&amp;"."&amp;$A$14,'PASTE GSTR-1'!$A$1:$W$853,'PASTE GSTR-1'!$I$1,0),0)</f>
        <v>0</v>
      </c>
      <c r="D19" s="48">
        <f>-IFERROR(VLOOKUP(D$1&amp;"."&amp;$A$14,'PASTE GSTR-1'!$A$1:$W$853,'PASTE GSTR-1'!$I$1,0),0)</f>
        <v>0</v>
      </c>
      <c r="E19" s="48">
        <f>-IFERROR(VLOOKUP(E$1&amp;"."&amp;$A$14,'PASTE GSTR-1'!$A$1:$W$853,'PASTE GSTR-1'!$I$1,0),0)</f>
        <v>0</v>
      </c>
      <c r="F19" s="48">
        <f>-IFERROR(VLOOKUP(F$1&amp;"."&amp;$A$14,'PASTE GSTR-1'!$A$1:$W$853,'PASTE GSTR-1'!$I$1,0),0)</f>
        <v>0</v>
      </c>
      <c r="G19" s="48">
        <f>-IFERROR(VLOOKUP(G$1&amp;"."&amp;$A$14,'PASTE GSTR-1'!$A$1:$W$853,'PASTE GSTR-1'!$I$1,0),0)</f>
        <v>0</v>
      </c>
      <c r="H19" s="48">
        <f>-IFERROR(VLOOKUP(H$1&amp;"."&amp;$A$14,'PASTE GSTR-1'!$A$1:$W$853,'PASTE GSTR-1'!$I$1,0),0)</f>
        <v>0</v>
      </c>
      <c r="I19" s="48">
        <f>-IFERROR(VLOOKUP(I$1&amp;"."&amp;$A$14,'PASTE GSTR-1'!$A$1:$W$853,'PASTE GSTR-1'!$I$1,0),0)</f>
        <v>0</v>
      </c>
      <c r="J19" s="48">
        <f>-IFERROR(VLOOKUP(J$1&amp;"."&amp;$A$14,'PASTE GSTR-1'!$A$1:$W$853,'PASTE GSTR-1'!$I$1,0),0)</f>
        <v>0</v>
      </c>
      <c r="K19" s="48">
        <f>-IFERROR(VLOOKUP(K$1&amp;"."&amp;$A$14,'PASTE GSTR-1'!$A$1:$W$853,'PASTE GSTR-1'!$I$1,0),0)</f>
        <v>0</v>
      </c>
      <c r="L19" s="45">
        <f>IFERROR(VLOOKUP(L$1&amp;"."&amp;$A$14,'PASTE GSTR-1'!$A$1:$W$853,'PASTE GSTR-1'!$I$1,0),0)</f>
        <v>0</v>
      </c>
      <c r="M19" s="45">
        <f>IFERROR(VLOOKUP(M$1&amp;"."&amp;$A$14,'PASTE GSTR-1'!$A$1:$W$853,'PASTE GSTR-1'!$I$1,0),0)</f>
        <v>0</v>
      </c>
      <c r="N19" s="45">
        <f>IFERROR(VLOOKUP(N$1&amp;"."&amp;$A$14,'PASTE GSTR-1'!$A$1:$W$853,'PASTE GSTR-1'!$I$1,0),0)</f>
        <v>0</v>
      </c>
    </row>
    <row r="20" spans="1:14" x14ac:dyDescent="0.25">
      <c r="A20" s="33"/>
      <c r="B20" s="33" t="s">
        <v>30</v>
      </c>
      <c r="C20" s="48">
        <f>-IFERROR(VLOOKUP(C$1&amp;"."&amp;$A$14,'PASTE GSTR-1'!$A$1:$W$853,'PASTE GSTR-1'!$J$1,0),0)</f>
        <v>0</v>
      </c>
      <c r="D20" s="48">
        <f>-IFERROR(VLOOKUP(D$1&amp;"."&amp;$A$14,'PASTE GSTR-1'!$A$1:$W$853,'PASTE GSTR-1'!$J$1,0),0)</f>
        <v>0</v>
      </c>
      <c r="E20" s="48">
        <f>-IFERROR(VLOOKUP(E$1&amp;"."&amp;$A$14,'PASTE GSTR-1'!$A$1:$W$853,'PASTE GSTR-1'!$J$1,0),0)</f>
        <v>0</v>
      </c>
      <c r="F20" s="48">
        <f>-IFERROR(VLOOKUP(F$1&amp;"."&amp;$A$14,'PASTE GSTR-1'!$A$1:$W$853,'PASTE GSTR-1'!$J$1,0),0)</f>
        <v>0</v>
      </c>
      <c r="G20" s="48">
        <f>-IFERROR(VLOOKUP(G$1&amp;"."&amp;$A$14,'PASTE GSTR-1'!$A$1:$W$853,'PASTE GSTR-1'!$J$1,0),0)</f>
        <v>0</v>
      </c>
      <c r="H20" s="48">
        <f>-IFERROR(VLOOKUP(H$1&amp;"."&amp;$A$14,'PASTE GSTR-1'!$A$1:$W$853,'PASTE GSTR-1'!$J$1,0),0)</f>
        <v>0</v>
      </c>
      <c r="I20" s="48">
        <f>-IFERROR(VLOOKUP(I$1&amp;"."&amp;$A$14,'PASTE GSTR-1'!$A$1:$W$853,'PASTE GSTR-1'!$J$1,0),0)</f>
        <v>0</v>
      </c>
      <c r="J20" s="48">
        <f>-IFERROR(VLOOKUP(J$1&amp;"."&amp;$A$14,'PASTE GSTR-1'!$A$1:$W$853,'PASTE GSTR-1'!$J$1,0),0)</f>
        <v>0</v>
      </c>
      <c r="K20" s="48">
        <f>-IFERROR(VLOOKUP(K$1&amp;"."&amp;$A$14,'PASTE GSTR-1'!$A$1:$W$853,'PASTE GSTR-1'!$J$1,0),0)</f>
        <v>0</v>
      </c>
      <c r="L20" s="45">
        <f>IFERROR(VLOOKUP(L$1&amp;"."&amp;$A$14,'PASTE GSTR-1'!$A$1:$W$853,'PASTE GSTR-1'!$J$1,0),0)</f>
        <v>0</v>
      </c>
      <c r="M20" s="45">
        <f>IFERROR(VLOOKUP(M$1&amp;"."&amp;$A$14,'PASTE GSTR-1'!$A$1:$W$853,'PASTE GSTR-1'!$J$1,0),0)</f>
        <v>0</v>
      </c>
      <c r="N20" s="45">
        <f>IFERROR(VLOOKUP(N$1&amp;"."&amp;$A$14,'PASTE GSTR-1'!$A$1:$W$853,'PASTE GSTR-1'!$J$1,0),0)</f>
        <v>0</v>
      </c>
    </row>
    <row r="21" spans="1:14" x14ac:dyDescent="0.25">
      <c r="A21" s="33">
        <v>26</v>
      </c>
      <c r="B21" s="34" t="s">
        <v>51</v>
      </c>
      <c r="C21" s="48"/>
      <c r="D21" s="48"/>
      <c r="E21" s="48"/>
      <c r="F21" s="48"/>
      <c r="G21" s="48"/>
      <c r="H21" s="48"/>
      <c r="I21" s="48"/>
      <c r="J21" s="48"/>
      <c r="K21" s="48"/>
      <c r="L21" s="45"/>
      <c r="M21" s="45"/>
      <c r="N21" s="45"/>
    </row>
    <row r="22" spans="1:14" x14ac:dyDescent="0.25">
      <c r="A22" s="33"/>
      <c r="B22" s="33" t="s">
        <v>24</v>
      </c>
      <c r="C22" s="48">
        <f>IFERROR(VLOOKUP(C$1&amp;"."&amp;$A$21,'PASTE GSTR-1'!$A$1:$W$853,'PASTE GSTR-1'!$D$1,0),0)</f>
        <v>0</v>
      </c>
      <c r="D22" s="48">
        <f>IFERROR(VLOOKUP(D$1&amp;"."&amp;$A$21,'PASTE GSTR-1'!$A$1:$W$853,'PASTE GSTR-1'!$D$1,0),0)</f>
        <v>0</v>
      </c>
      <c r="E22" s="48">
        <f>IFERROR(VLOOKUP(E$1&amp;"."&amp;$A$21,'PASTE GSTR-1'!$A$1:$W$853,'PASTE GSTR-1'!$D$1,0),0)</f>
        <v>0</v>
      </c>
      <c r="F22" s="48">
        <f>IFERROR(VLOOKUP(F$1&amp;"."&amp;$A$21,'PASTE GSTR-1'!$A$1:$W$853,'PASTE GSTR-1'!$D$1,0),0)</f>
        <v>0</v>
      </c>
      <c r="G22" s="48">
        <f>IFERROR(VLOOKUP(G$1&amp;"."&amp;$A$21,'PASTE GSTR-1'!$A$1:$W$853,'PASTE GSTR-1'!$D$1,0),0)</f>
        <v>0</v>
      </c>
      <c r="H22" s="48">
        <f>IFERROR(VLOOKUP(H$1&amp;"."&amp;$A$21,'PASTE GSTR-1'!$A$1:$W$853,'PASTE GSTR-1'!$D$1,0),0)</f>
        <v>0</v>
      </c>
      <c r="I22" s="48">
        <f>IFERROR(VLOOKUP(I$1&amp;"."&amp;$A$21,'PASTE GSTR-1'!$A$1:$W$853,'PASTE GSTR-1'!$D$1,0),0)</f>
        <v>0</v>
      </c>
      <c r="J22" s="48">
        <f>IFERROR(VLOOKUP(J$1&amp;"."&amp;$A$21,'PASTE GSTR-1'!$A$1:$W$853,'PASTE GSTR-1'!$D$1,0),0)</f>
        <v>0</v>
      </c>
      <c r="K22" s="48">
        <f>IFERROR(VLOOKUP(K$1&amp;"."&amp;$A$21,'PASTE GSTR-1'!$A$1:$W$853,'PASTE GSTR-1'!$D$1,0),0)</f>
        <v>0</v>
      </c>
      <c r="L22" s="45">
        <f>IFERROR(VLOOKUP(L$1&amp;"."&amp;$A$21,'PASTE GSTR-1'!$A$1:$W$853,'PASTE GSTR-1'!$D$1,0),0)</f>
        <v>0</v>
      </c>
      <c r="M22" s="45">
        <f>IFERROR(VLOOKUP(M$1&amp;"."&amp;$A$21,'PASTE GSTR-1'!$A$1:$W$853,'PASTE GSTR-1'!$D$1,0),0)</f>
        <v>0</v>
      </c>
      <c r="N22" s="45">
        <f>IFERROR(VLOOKUP(N$1&amp;"."&amp;$A$21,'PASTE GSTR-1'!$A$1:$W$853,'PASTE GSTR-1'!$D$1,0),0)</f>
        <v>0</v>
      </c>
    </row>
    <row r="23" spans="1:14" x14ac:dyDescent="0.25">
      <c r="A23" s="33"/>
      <c r="B23" s="33" t="s">
        <v>25</v>
      </c>
      <c r="C23" s="48">
        <f>IFERROR(VLOOKUP(C$1&amp;"."&amp;$A$21,'PASTE GSTR-1'!$A$1:$W$853,'PASTE GSTR-1'!$E$1,0),0)</f>
        <v>0</v>
      </c>
      <c r="D23" s="48">
        <f>IFERROR(VLOOKUP(D$1&amp;"."&amp;$A$21,'PASTE GSTR-1'!$A$1:$W$853,'PASTE GSTR-1'!$E$1,0),0)</f>
        <v>0</v>
      </c>
      <c r="E23" s="48">
        <f>IFERROR(VLOOKUP(E$1&amp;"."&amp;$A$21,'PASTE GSTR-1'!$A$1:$W$853,'PASTE GSTR-1'!$E$1,0),0)</f>
        <v>0</v>
      </c>
      <c r="F23" s="48">
        <f>IFERROR(VLOOKUP(F$1&amp;"."&amp;$A$21,'PASTE GSTR-1'!$A$1:$W$853,'PASTE GSTR-1'!$E$1,0),0)</f>
        <v>0</v>
      </c>
      <c r="G23" s="48">
        <f>IFERROR(VLOOKUP(G$1&amp;"."&amp;$A$21,'PASTE GSTR-1'!$A$1:$W$853,'PASTE GSTR-1'!$E$1,0),0)</f>
        <v>0</v>
      </c>
      <c r="H23" s="48">
        <f>IFERROR(VLOOKUP(H$1&amp;"."&amp;$A$21,'PASTE GSTR-1'!$A$1:$W$853,'PASTE GSTR-1'!$E$1,0),0)</f>
        <v>0</v>
      </c>
      <c r="I23" s="48">
        <f>IFERROR(VLOOKUP(I$1&amp;"."&amp;$A$21,'PASTE GSTR-1'!$A$1:$W$853,'PASTE GSTR-1'!$E$1,0),0)</f>
        <v>0</v>
      </c>
      <c r="J23" s="48">
        <f>IFERROR(VLOOKUP(J$1&amp;"."&amp;$A$21,'PASTE GSTR-1'!$A$1:$W$853,'PASTE GSTR-1'!$E$1,0),0)</f>
        <v>0</v>
      </c>
      <c r="K23" s="48">
        <f>IFERROR(VLOOKUP(K$1&amp;"."&amp;$A$21,'PASTE GSTR-1'!$A$1:$W$853,'PASTE GSTR-1'!$E$1,0),0)</f>
        <v>0</v>
      </c>
      <c r="L23" s="45">
        <f>IFERROR(VLOOKUP(L$1&amp;"."&amp;$A$21,'PASTE GSTR-1'!$A$1:$W$853,'PASTE GSTR-1'!$E$1,0),0)</f>
        <v>0</v>
      </c>
      <c r="M23" s="45">
        <f>IFERROR(VLOOKUP(M$1&amp;"."&amp;$A$21,'PASTE GSTR-1'!$A$1:$W$853,'PASTE GSTR-1'!$E$1,0),0)</f>
        <v>0</v>
      </c>
      <c r="N23" s="45">
        <f>IFERROR(VLOOKUP(N$1&amp;"."&amp;$A$21,'PASTE GSTR-1'!$A$1:$W$853,'PASTE GSTR-1'!$E$1,0),0)</f>
        <v>0</v>
      </c>
    </row>
    <row r="24" spans="1:14" x14ac:dyDescent="0.25">
      <c r="A24" s="33"/>
      <c r="B24" s="33" t="s">
        <v>26</v>
      </c>
      <c r="C24" s="48">
        <f>IFERROR(VLOOKUP(C$1&amp;"."&amp;$A$21,'PASTE GSTR-1'!$A$1:$W$853,'PASTE GSTR-1'!$F$1,0),0)</f>
        <v>0</v>
      </c>
      <c r="D24" s="48">
        <f>IFERROR(VLOOKUP(D$1&amp;"."&amp;$A$21,'PASTE GSTR-1'!$A$1:$W$853,'PASTE GSTR-1'!$F$1,0),0)</f>
        <v>0</v>
      </c>
      <c r="E24" s="48">
        <f>IFERROR(VLOOKUP(E$1&amp;"."&amp;$A$21,'PASTE GSTR-1'!$A$1:$W$853,'PASTE GSTR-1'!$F$1,0),0)</f>
        <v>0</v>
      </c>
      <c r="F24" s="48">
        <f>IFERROR(VLOOKUP(F$1&amp;"."&amp;$A$21,'PASTE GSTR-1'!$A$1:$W$853,'PASTE GSTR-1'!$F$1,0),0)</f>
        <v>0</v>
      </c>
      <c r="G24" s="48">
        <f>IFERROR(VLOOKUP(G$1&amp;"."&amp;$A$21,'PASTE GSTR-1'!$A$1:$W$853,'PASTE GSTR-1'!$F$1,0),0)</f>
        <v>0</v>
      </c>
      <c r="H24" s="48">
        <f>IFERROR(VLOOKUP(H$1&amp;"."&amp;$A$21,'PASTE GSTR-1'!$A$1:$W$853,'PASTE GSTR-1'!$F$1,0),0)</f>
        <v>0</v>
      </c>
      <c r="I24" s="48">
        <f>IFERROR(VLOOKUP(I$1&amp;"."&amp;$A$21,'PASTE GSTR-1'!$A$1:$W$853,'PASTE GSTR-1'!$F$1,0),0)</f>
        <v>0</v>
      </c>
      <c r="J24" s="48">
        <f>IFERROR(VLOOKUP(J$1&amp;"."&amp;$A$21,'PASTE GSTR-1'!$A$1:$W$853,'PASTE GSTR-1'!$F$1,0),0)</f>
        <v>0</v>
      </c>
      <c r="K24" s="48">
        <f>IFERROR(VLOOKUP(K$1&amp;"."&amp;$A$21,'PASTE GSTR-1'!$A$1:$W$853,'PASTE GSTR-1'!$F$1,0),0)</f>
        <v>0</v>
      </c>
      <c r="L24" s="45">
        <f>IFERROR(VLOOKUP(L$1&amp;"."&amp;$A$21,'PASTE GSTR-1'!$A$1:$W$853,'PASTE GSTR-1'!$F$1,0),0)</f>
        <v>0</v>
      </c>
      <c r="M24" s="45">
        <f>IFERROR(VLOOKUP(M$1&amp;"."&amp;$A$21,'PASTE GSTR-1'!$A$1:$W$853,'PASTE GSTR-1'!$F$1,0),0)</f>
        <v>0</v>
      </c>
      <c r="N24" s="45">
        <f>IFERROR(VLOOKUP(N$1&amp;"."&amp;$A$21,'PASTE GSTR-1'!$A$1:$W$853,'PASTE GSTR-1'!$F$1,0),0)</f>
        <v>0</v>
      </c>
    </row>
    <row r="25" spans="1:14" x14ac:dyDescent="0.25">
      <c r="A25" s="33"/>
      <c r="B25" s="33" t="s">
        <v>27</v>
      </c>
      <c r="C25" s="48">
        <f>IFERROR(VLOOKUP(C$1&amp;"."&amp;$A$21,'PASTE GSTR-1'!$A$1:$W$853,'PASTE GSTR-1'!$G$1,0),0)</f>
        <v>0</v>
      </c>
      <c r="D25" s="48">
        <f>IFERROR(VLOOKUP(D$1&amp;"."&amp;$A$21,'PASTE GSTR-1'!$A$1:$W$853,'PASTE GSTR-1'!$G$1,0),0)</f>
        <v>0</v>
      </c>
      <c r="E25" s="48">
        <f>IFERROR(VLOOKUP(E$1&amp;"."&amp;$A$21,'PASTE GSTR-1'!$A$1:$W$853,'PASTE GSTR-1'!$G$1,0),0)</f>
        <v>0</v>
      </c>
      <c r="F25" s="48">
        <f>IFERROR(VLOOKUP(F$1&amp;"."&amp;$A$21,'PASTE GSTR-1'!$A$1:$W$853,'PASTE GSTR-1'!$G$1,0),0)</f>
        <v>0</v>
      </c>
      <c r="G25" s="48">
        <f>IFERROR(VLOOKUP(G$1&amp;"."&amp;$A$21,'PASTE GSTR-1'!$A$1:$W$853,'PASTE GSTR-1'!$G$1,0),0)</f>
        <v>0</v>
      </c>
      <c r="H25" s="48">
        <f>IFERROR(VLOOKUP(H$1&amp;"."&amp;$A$21,'PASTE GSTR-1'!$A$1:$W$853,'PASTE GSTR-1'!$G$1,0),0)</f>
        <v>0</v>
      </c>
      <c r="I25" s="48">
        <f>IFERROR(VLOOKUP(I$1&amp;"."&amp;$A$21,'PASTE GSTR-1'!$A$1:$W$853,'PASTE GSTR-1'!$G$1,0),0)</f>
        <v>0</v>
      </c>
      <c r="J25" s="48">
        <f>IFERROR(VLOOKUP(J$1&amp;"."&amp;$A$21,'PASTE GSTR-1'!$A$1:$W$853,'PASTE GSTR-1'!$G$1,0),0)</f>
        <v>0</v>
      </c>
      <c r="K25" s="48">
        <f>IFERROR(VLOOKUP(K$1&amp;"."&amp;$A$21,'PASTE GSTR-1'!$A$1:$W$853,'PASTE GSTR-1'!$G$1,0),0)</f>
        <v>0</v>
      </c>
      <c r="L25" s="45">
        <f>IFERROR(VLOOKUP(L$1&amp;"."&amp;$A$21,'PASTE GSTR-1'!$A$1:$W$853,'PASTE GSTR-1'!$G$1,0),0)</f>
        <v>0</v>
      </c>
      <c r="M25" s="45">
        <f>IFERROR(VLOOKUP(M$1&amp;"."&amp;$A$21,'PASTE GSTR-1'!$A$1:$W$853,'PASTE GSTR-1'!$G$1,0),0)</f>
        <v>0</v>
      </c>
      <c r="N25" s="45">
        <f>IFERROR(VLOOKUP(N$1&amp;"."&amp;$A$21,'PASTE GSTR-1'!$A$1:$W$853,'PASTE GSTR-1'!$G$1,0),0)</f>
        <v>0</v>
      </c>
    </row>
    <row r="26" spans="1:14" x14ac:dyDescent="0.25">
      <c r="A26" s="33">
        <v>29</v>
      </c>
      <c r="B26" s="34" t="s">
        <v>20</v>
      </c>
      <c r="C26" s="48"/>
      <c r="D26" s="48"/>
      <c r="E26" s="48"/>
      <c r="F26" s="48"/>
      <c r="G26" s="48"/>
      <c r="H26" s="48"/>
      <c r="I26" s="48"/>
      <c r="J26" s="48"/>
      <c r="K26" s="48"/>
      <c r="L26" s="45"/>
      <c r="M26" s="45"/>
      <c r="N26" s="45"/>
    </row>
    <row r="27" spans="1:14" x14ac:dyDescent="0.25">
      <c r="A27" s="33"/>
      <c r="B27" s="33" t="s">
        <v>24</v>
      </c>
      <c r="C27" s="48">
        <f>IFERROR(VLOOKUP(C$1&amp;"."&amp;$A$26,'PASTE GSTR-1'!$A$1:$W$853,'PASTE GSTR-1'!$D$1,0),0)</f>
        <v>4</v>
      </c>
      <c r="D27" s="48">
        <f>IFERROR(VLOOKUP(D$1&amp;"."&amp;$A$26,'PASTE GSTR-1'!$A$1:$W$853,'PASTE GSTR-1'!$D$1,0),0)</f>
        <v>4</v>
      </c>
      <c r="E27" s="48">
        <f>IFERROR(VLOOKUP(E$1&amp;"."&amp;$A$26,'PASTE GSTR-1'!$A$1:$W$853,'PASTE GSTR-1'!$D$1,0),0)</f>
        <v>4</v>
      </c>
      <c r="F27" s="48">
        <f>IFERROR(VLOOKUP(F$1&amp;"."&amp;$A$26,'PASTE GSTR-1'!$A$1:$W$853,'PASTE GSTR-1'!$D$1,0),0)</f>
        <v>4</v>
      </c>
      <c r="G27" s="48">
        <f>IFERROR(VLOOKUP(G$1&amp;"."&amp;$A$26,'PASTE GSTR-1'!$A$1:$W$853,'PASTE GSTR-1'!$D$1,0),0)</f>
        <v>4</v>
      </c>
      <c r="H27" s="48">
        <f>IFERROR(VLOOKUP(H$1&amp;"."&amp;$A$26,'PASTE GSTR-1'!$A$1:$W$853,'PASTE GSTR-1'!$D$1,0),0)</f>
        <v>4</v>
      </c>
      <c r="I27" s="48">
        <f>IFERROR(VLOOKUP(I$1&amp;"."&amp;$A$26,'PASTE GSTR-1'!$A$1:$W$853,'PASTE GSTR-1'!$D$1,0),0)</f>
        <v>4</v>
      </c>
      <c r="J27" s="48">
        <f>IFERROR(VLOOKUP(J$1&amp;"."&amp;$A$26,'PASTE GSTR-1'!$A$1:$W$853,'PASTE GSTR-1'!$D$1,0),0)</f>
        <v>4</v>
      </c>
      <c r="K27" s="48">
        <f>IFERROR(VLOOKUP(K$1&amp;"."&amp;$A$26,'PASTE GSTR-1'!$A$1:$W$853,'PASTE GSTR-1'!$D$1,0),0)</f>
        <v>4</v>
      </c>
      <c r="L27" s="45">
        <f>IFERROR(VLOOKUP(L$1&amp;"."&amp;$A$26,'PASTE GSTR-1'!$A$1:$W$853,'PASTE GSTR-1'!$D$1,0),0)</f>
        <v>0</v>
      </c>
      <c r="M27" s="45">
        <f>IFERROR(VLOOKUP(M$1&amp;"."&amp;$A$26,'PASTE GSTR-1'!$A$1:$W$853,'PASTE GSTR-1'!$D$1,0),0)</f>
        <v>0</v>
      </c>
      <c r="N27" s="45">
        <f>IFERROR(VLOOKUP(N$1&amp;"."&amp;$A$26,'PASTE GSTR-1'!$A$1:$W$853,'PASTE GSTR-1'!$D$1,0),0)</f>
        <v>0</v>
      </c>
    </row>
    <row r="28" spans="1:14" x14ac:dyDescent="0.25">
      <c r="A28" s="33"/>
      <c r="B28" s="33" t="s">
        <v>25</v>
      </c>
      <c r="C28" s="48">
        <f>IFERROR(VLOOKUP(C$1&amp;"."&amp;$A$26,'PASTE GSTR-1'!$A$1:$W$853,'PASTE GSTR-1'!$E$1,0),0)</f>
        <v>3130258.85</v>
      </c>
      <c r="D28" s="48">
        <f>IFERROR(VLOOKUP(D$1&amp;"."&amp;$A$26,'PASTE GSTR-1'!$A$1:$W$853,'PASTE GSTR-1'!$E$1,0),0)</f>
        <v>3130258.85</v>
      </c>
      <c r="E28" s="48">
        <f>IFERROR(VLOOKUP(E$1&amp;"."&amp;$A$26,'PASTE GSTR-1'!$A$1:$W$853,'PASTE GSTR-1'!$E$1,0),0)</f>
        <v>3130258.85</v>
      </c>
      <c r="F28" s="48">
        <f>IFERROR(VLOOKUP(F$1&amp;"."&amp;$A$26,'PASTE GSTR-1'!$A$1:$W$853,'PASTE GSTR-1'!$E$1,0),0)</f>
        <v>3130258.85</v>
      </c>
      <c r="G28" s="48">
        <f>IFERROR(VLOOKUP(G$1&amp;"."&amp;$A$26,'PASTE GSTR-1'!$A$1:$W$853,'PASTE GSTR-1'!$E$1,0),0)</f>
        <v>3130258.85</v>
      </c>
      <c r="H28" s="48">
        <f>IFERROR(VLOOKUP(H$1&amp;"."&amp;$A$26,'PASTE GSTR-1'!$A$1:$W$853,'PASTE GSTR-1'!$E$1,0),0)</f>
        <v>3130258.85</v>
      </c>
      <c r="I28" s="48">
        <f>IFERROR(VLOOKUP(I$1&amp;"."&amp;$A$26,'PASTE GSTR-1'!$A$1:$W$853,'PASTE GSTR-1'!$E$1,0),0)</f>
        <v>3130258.85</v>
      </c>
      <c r="J28" s="48">
        <f>IFERROR(VLOOKUP(J$1&amp;"."&amp;$A$26,'PASTE GSTR-1'!$A$1:$W$853,'PASTE GSTR-1'!$E$1,0),0)</f>
        <v>3130258.85</v>
      </c>
      <c r="K28" s="48">
        <f>IFERROR(VLOOKUP(K$1&amp;"."&amp;$A$26,'PASTE GSTR-1'!$A$1:$W$853,'PASTE GSTR-1'!$E$1,0),0)</f>
        <v>3130258.85</v>
      </c>
      <c r="L28" s="45">
        <f>IFERROR(VLOOKUP(L$1&amp;"."&amp;$A$26,'PASTE GSTR-1'!$A$1:$W$853,'PASTE GSTR-1'!$E$1,0),0)</f>
        <v>0</v>
      </c>
      <c r="M28" s="45">
        <f>IFERROR(VLOOKUP(M$1&amp;"."&amp;$A$26,'PASTE GSTR-1'!$A$1:$W$853,'PASTE GSTR-1'!$E$1,0),0)</f>
        <v>0</v>
      </c>
      <c r="N28" s="45">
        <f>IFERROR(VLOOKUP(N$1&amp;"."&amp;$A$26,'PASTE GSTR-1'!$A$1:$W$853,'PASTE GSTR-1'!$E$1,0),0)</f>
        <v>0</v>
      </c>
    </row>
    <row r="29" spans="1:14" x14ac:dyDescent="0.25">
      <c r="A29" s="33"/>
      <c r="B29" s="33" t="s">
        <v>26</v>
      </c>
      <c r="C29" s="48">
        <f>IFERROR(VLOOKUP(C$1&amp;"."&amp;$A$26,'PASTE GSTR-1'!$A$1:$W$853,'PASTE GSTR-1'!$F$1,0),0)</f>
        <v>2702555.37</v>
      </c>
      <c r="D29" s="48">
        <f>IFERROR(VLOOKUP(D$1&amp;"."&amp;$A$26,'PASTE GSTR-1'!$A$1:$W$853,'PASTE GSTR-1'!$F$1,0),0)</f>
        <v>2702555.37</v>
      </c>
      <c r="E29" s="48">
        <f>IFERROR(VLOOKUP(E$1&amp;"."&amp;$A$26,'PASTE GSTR-1'!$A$1:$W$853,'PASTE GSTR-1'!$F$1,0),0)</f>
        <v>2702555.37</v>
      </c>
      <c r="F29" s="48">
        <f>IFERROR(VLOOKUP(F$1&amp;"."&amp;$A$26,'PASTE GSTR-1'!$A$1:$W$853,'PASTE GSTR-1'!$F$1,0),0)</f>
        <v>2702555.37</v>
      </c>
      <c r="G29" s="48">
        <f>IFERROR(VLOOKUP(G$1&amp;"."&amp;$A$26,'PASTE GSTR-1'!$A$1:$W$853,'PASTE GSTR-1'!$F$1,0),0)</f>
        <v>2702555.37</v>
      </c>
      <c r="H29" s="48">
        <f>IFERROR(VLOOKUP(H$1&amp;"."&amp;$A$26,'PASTE GSTR-1'!$A$1:$W$853,'PASTE GSTR-1'!$F$1,0),0)</f>
        <v>2702555.37</v>
      </c>
      <c r="I29" s="48">
        <f>IFERROR(VLOOKUP(I$1&amp;"."&amp;$A$26,'PASTE GSTR-1'!$A$1:$W$853,'PASTE GSTR-1'!$F$1,0),0)</f>
        <v>2702555.37</v>
      </c>
      <c r="J29" s="48">
        <f>IFERROR(VLOOKUP(J$1&amp;"."&amp;$A$26,'PASTE GSTR-1'!$A$1:$W$853,'PASTE GSTR-1'!$F$1,0),0)</f>
        <v>2702555.37</v>
      </c>
      <c r="K29" s="48">
        <f>IFERROR(VLOOKUP(K$1&amp;"."&amp;$A$26,'PASTE GSTR-1'!$A$1:$W$853,'PASTE GSTR-1'!$F$1,0),0)</f>
        <v>2702555.37</v>
      </c>
      <c r="L29" s="45">
        <f>IFERROR(VLOOKUP(L$1&amp;"."&amp;$A$26,'PASTE GSTR-1'!$A$1:$W$853,'PASTE GSTR-1'!$F$1,0),0)</f>
        <v>0</v>
      </c>
      <c r="M29" s="45">
        <f>IFERROR(VLOOKUP(M$1&amp;"."&amp;$A$26,'PASTE GSTR-1'!$A$1:$W$853,'PASTE GSTR-1'!$F$1,0),0)</f>
        <v>0</v>
      </c>
      <c r="N29" s="45">
        <f>IFERROR(VLOOKUP(N$1&amp;"."&amp;$A$26,'PASTE GSTR-1'!$A$1:$W$853,'PASTE GSTR-1'!$F$1,0),0)</f>
        <v>0</v>
      </c>
    </row>
    <row r="30" spans="1:14" x14ac:dyDescent="0.25">
      <c r="A30" s="33"/>
      <c r="B30" s="33" t="s">
        <v>27</v>
      </c>
      <c r="C30" s="48">
        <f>IFERROR(VLOOKUP(C$1&amp;"."&amp;$A$26,'PASTE GSTR-1'!$A$1:$W$853,'PASTE GSTR-1'!$G$1,0),0)</f>
        <v>0</v>
      </c>
      <c r="D30" s="48">
        <f>IFERROR(VLOOKUP(D$1&amp;"."&amp;$A$26,'PASTE GSTR-1'!$A$1:$W$853,'PASTE GSTR-1'!$G$1,0),0)</f>
        <v>0</v>
      </c>
      <c r="E30" s="48">
        <f>IFERROR(VLOOKUP(E$1&amp;"."&amp;$A$26,'PASTE GSTR-1'!$A$1:$W$853,'PASTE GSTR-1'!$G$1,0),0)</f>
        <v>0</v>
      </c>
      <c r="F30" s="48">
        <f>IFERROR(VLOOKUP(F$1&amp;"."&amp;$A$26,'PASTE GSTR-1'!$A$1:$W$853,'PASTE GSTR-1'!$G$1,0),0)</f>
        <v>0</v>
      </c>
      <c r="G30" s="48">
        <f>IFERROR(VLOOKUP(G$1&amp;"."&amp;$A$26,'PASTE GSTR-1'!$A$1:$W$853,'PASTE GSTR-1'!$G$1,0),0)</f>
        <v>0</v>
      </c>
      <c r="H30" s="48">
        <f>IFERROR(VLOOKUP(H$1&amp;"."&amp;$A$26,'PASTE GSTR-1'!$A$1:$W$853,'PASTE GSTR-1'!$G$1,0),0)</f>
        <v>0</v>
      </c>
      <c r="I30" s="48">
        <f>IFERROR(VLOOKUP(I$1&amp;"."&amp;$A$26,'PASTE GSTR-1'!$A$1:$W$853,'PASTE GSTR-1'!$G$1,0),0)</f>
        <v>0</v>
      </c>
      <c r="J30" s="48">
        <f>IFERROR(VLOOKUP(J$1&amp;"."&amp;$A$26,'PASTE GSTR-1'!$A$1:$W$853,'PASTE GSTR-1'!$G$1,0),0)</f>
        <v>0</v>
      </c>
      <c r="K30" s="48">
        <f>IFERROR(VLOOKUP(K$1&amp;"."&amp;$A$26,'PASTE GSTR-1'!$A$1:$W$853,'PASTE GSTR-1'!$G$1,0),0)</f>
        <v>0</v>
      </c>
      <c r="L30" s="45">
        <f>IFERROR(VLOOKUP(L$1&amp;"."&amp;$A$26,'PASTE GSTR-1'!$A$1:$W$853,'PASTE GSTR-1'!$G$1,0),0)</f>
        <v>0</v>
      </c>
      <c r="M30" s="45">
        <f>IFERROR(VLOOKUP(M$1&amp;"."&amp;$A$26,'PASTE GSTR-1'!$A$1:$W$853,'PASTE GSTR-1'!$G$1,0),0)</f>
        <v>0</v>
      </c>
      <c r="N30" s="45">
        <f>IFERROR(VLOOKUP(N$1&amp;"."&amp;$A$26,'PASTE GSTR-1'!$A$1:$W$853,'PASTE GSTR-1'!$G$1,0),0)</f>
        <v>0</v>
      </c>
    </row>
    <row r="31" spans="1:14" x14ac:dyDescent="0.25">
      <c r="A31" s="33"/>
      <c r="B31" s="33" t="s">
        <v>28</v>
      </c>
      <c r="C31" s="48">
        <f>IFERROR(VLOOKUP(C$1&amp;"."&amp;$A$26,'PASTE GSTR-1'!$A$1:$W$853,'PASTE GSTR-1'!$H$1,0),0)</f>
        <v>213851.74</v>
      </c>
      <c r="D31" s="48">
        <f>IFERROR(VLOOKUP(D$1&amp;"."&amp;$A$26,'PASTE GSTR-1'!$A$1:$W$853,'PASTE GSTR-1'!$H$1,0),0)</f>
        <v>213851.74</v>
      </c>
      <c r="E31" s="48">
        <f>IFERROR(VLOOKUP(E$1&amp;"."&amp;$A$26,'PASTE GSTR-1'!$A$1:$W$853,'PASTE GSTR-1'!$H$1,0),0)</f>
        <v>213851.74</v>
      </c>
      <c r="F31" s="48">
        <f>IFERROR(VLOOKUP(F$1&amp;"."&amp;$A$26,'PASTE GSTR-1'!$A$1:$W$853,'PASTE GSTR-1'!$H$1,0),0)</f>
        <v>213851.74</v>
      </c>
      <c r="G31" s="48">
        <f>IFERROR(VLOOKUP(G$1&amp;"."&amp;$A$26,'PASTE GSTR-1'!$A$1:$W$853,'PASTE GSTR-1'!$H$1,0),0)</f>
        <v>213851.74</v>
      </c>
      <c r="H31" s="48">
        <f>IFERROR(VLOOKUP(H$1&amp;"."&amp;$A$26,'PASTE GSTR-1'!$A$1:$W$853,'PASTE GSTR-1'!$H$1,0),0)</f>
        <v>213851.74</v>
      </c>
      <c r="I31" s="48">
        <f>IFERROR(VLOOKUP(I$1&amp;"."&amp;$A$26,'PASTE GSTR-1'!$A$1:$W$853,'PASTE GSTR-1'!$H$1,0),0)</f>
        <v>213851.74</v>
      </c>
      <c r="J31" s="48">
        <f>IFERROR(VLOOKUP(J$1&amp;"."&amp;$A$26,'PASTE GSTR-1'!$A$1:$W$853,'PASTE GSTR-1'!$H$1,0),0)</f>
        <v>213851.74</v>
      </c>
      <c r="K31" s="48">
        <f>IFERROR(VLOOKUP(K$1&amp;"."&amp;$A$26,'PASTE GSTR-1'!$A$1:$W$853,'PASTE GSTR-1'!$H$1,0),0)</f>
        <v>213851.74</v>
      </c>
      <c r="L31" s="45">
        <f>IFERROR(VLOOKUP(L$1&amp;"."&amp;$A$26,'PASTE GSTR-1'!$A$1:$W$853,'PASTE GSTR-1'!$H$1,0),0)</f>
        <v>0</v>
      </c>
      <c r="M31" s="45">
        <f>IFERROR(VLOOKUP(M$1&amp;"."&amp;$A$26,'PASTE GSTR-1'!$A$1:$W$853,'PASTE GSTR-1'!$H$1,0),0)</f>
        <v>0</v>
      </c>
      <c r="N31" s="45">
        <f>IFERROR(VLOOKUP(N$1&amp;"."&amp;$A$26,'PASTE GSTR-1'!$A$1:$W$853,'PASTE GSTR-1'!$H$1,0),0)</f>
        <v>0</v>
      </c>
    </row>
    <row r="32" spans="1:14" x14ac:dyDescent="0.25">
      <c r="A32" s="33"/>
      <c r="B32" s="33" t="s">
        <v>29</v>
      </c>
      <c r="C32" s="48">
        <f>IFERROR(VLOOKUP(C$1&amp;"."&amp;$A$26,'PASTE GSTR-1'!$A$1:$W$853,'PASTE GSTR-1'!$I$1,0),0)</f>
        <v>213851.74</v>
      </c>
      <c r="D32" s="48">
        <f>IFERROR(VLOOKUP(D$1&amp;"."&amp;$A$26,'PASTE GSTR-1'!$A$1:$W$853,'PASTE GSTR-1'!$I$1,0),0)</f>
        <v>213851.74</v>
      </c>
      <c r="E32" s="48">
        <f>IFERROR(VLOOKUP(E$1&amp;"."&amp;$A$26,'PASTE GSTR-1'!$A$1:$W$853,'PASTE GSTR-1'!$I$1,0),0)</f>
        <v>213851.74</v>
      </c>
      <c r="F32" s="48">
        <f>IFERROR(VLOOKUP(F$1&amp;"."&amp;$A$26,'PASTE GSTR-1'!$A$1:$W$853,'PASTE GSTR-1'!$I$1,0),0)</f>
        <v>213851.74</v>
      </c>
      <c r="G32" s="48">
        <f>IFERROR(VLOOKUP(G$1&amp;"."&amp;$A$26,'PASTE GSTR-1'!$A$1:$W$853,'PASTE GSTR-1'!$I$1,0),0)</f>
        <v>213851.74</v>
      </c>
      <c r="H32" s="48">
        <f>IFERROR(VLOOKUP(H$1&amp;"."&amp;$A$26,'PASTE GSTR-1'!$A$1:$W$853,'PASTE GSTR-1'!$I$1,0),0)</f>
        <v>213851.74</v>
      </c>
      <c r="I32" s="48">
        <f>IFERROR(VLOOKUP(I$1&amp;"."&amp;$A$26,'PASTE GSTR-1'!$A$1:$W$853,'PASTE GSTR-1'!$I$1,0),0)</f>
        <v>213851.74</v>
      </c>
      <c r="J32" s="48">
        <f>IFERROR(VLOOKUP(J$1&amp;"."&amp;$A$26,'PASTE GSTR-1'!$A$1:$W$853,'PASTE GSTR-1'!$I$1,0),0)</f>
        <v>213851.74</v>
      </c>
      <c r="K32" s="48">
        <f>IFERROR(VLOOKUP(K$1&amp;"."&amp;$A$26,'PASTE GSTR-1'!$A$1:$W$853,'PASTE GSTR-1'!$I$1,0),0)</f>
        <v>213851.74</v>
      </c>
      <c r="L32" s="45">
        <f>IFERROR(VLOOKUP(L$1&amp;"."&amp;$A$26,'PASTE GSTR-1'!$A$1:$W$853,'PASTE GSTR-1'!$I$1,0),0)</f>
        <v>0</v>
      </c>
      <c r="M32" s="45">
        <f>IFERROR(VLOOKUP(M$1&amp;"."&amp;$A$26,'PASTE GSTR-1'!$A$1:$W$853,'PASTE GSTR-1'!$I$1,0),0)</f>
        <v>0</v>
      </c>
      <c r="N32" s="45">
        <f>IFERROR(VLOOKUP(N$1&amp;"."&amp;$A$26,'PASTE GSTR-1'!$A$1:$W$853,'PASTE GSTR-1'!$I$1,0),0)</f>
        <v>0</v>
      </c>
    </row>
    <row r="33" spans="1:14" x14ac:dyDescent="0.25">
      <c r="A33" s="33"/>
      <c r="B33" s="33" t="s">
        <v>30</v>
      </c>
      <c r="C33" s="48">
        <f>IFERROR(VLOOKUP(C$1&amp;"."&amp;$A$26,'PASTE GSTR-1'!$A$1:$W$853,'PASTE GSTR-1'!$J$1,0),0)</f>
        <v>0</v>
      </c>
      <c r="D33" s="48">
        <f>IFERROR(VLOOKUP(D$1&amp;"."&amp;$A$26,'PASTE GSTR-1'!$A$1:$W$853,'PASTE GSTR-1'!$J$1,0),0)</f>
        <v>0</v>
      </c>
      <c r="E33" s="48">
        <f>IFERROR(VLOOKUP(E$1&amp;"."&amp;$A$26,'PASTE GSTR-1'!$A$1:$W$853,'PASTE GSTR-1'!$J$1,0),0)</f>
        <v>0</v>
      </c>
      <c r="F33" s="48">
        <f>IFERROR(VLOOKUP(F$1&amp;"."&amp;$A$26,'PASTE GSTR-1'!$A$1:$W$853,'PASTE GSTR-1'!$J$1,0),0)</f>
        <v>0</v>
      </c>
      <c r="G33" s="48">
        <f>IFERROR(VLOOKUP(G$1&amp;"."&amp;$A$26,'PASTE GSTR-1'!$A$1:$W$853,'PASTE GSTR-1'!$J$1,0),0)</f>
        <v>0</v>
      </c>
      <c r="H33" s="48">
        <f>IFERROR(VLOOKUP(H$1&amp;"."&amp;$A$26,'PASTE GSTR-1'!$A$1:$W$853,'PASTE GSTR-1'!$J$1,0),0)</f>
        <v>0</v>
      </c>
      <c r="I33" s="48">
        <f>IFERROR(VLOOKUP(I$1&amp;"."&amp;$A$26,'PASTE GSTR-1'!$A$1:$W$853,'PASTE GSTR-1'!$J$1,0),0)</f>
        <v>0</v>
      </c>
      <c r="J33" s="48">
        <f>IFERROR(VLOOKUP(J$1&amp;"."&amp;$A$26,'PASTE GSTR-1'!$A$1:$W$853,'PASTE GSTR-1'!$J$1,0),0)</f>
        <v>0</v>
      </c>
      <c r="K33" s="48">
        <f>IFERROR(VLOOKUP(K$1&amp;"."&amp;$A$26,'PASTE GSTR-1'!$A$1:$W$853,'PASTE GSTR-1'!$J$1,0),0)</f>
        <v>0</v>
      </c>
      <c r="L33" s="45">
        <f>IFERROR(VLOOKUP(L$1&amp;"."&amp;$A$26,'PASTE GSTR-1'!$A$1:$W$853,'PASTE GSTR-1'!$J$1,0),0)</f>
        <v>0</v>
      </c>
      <c r="M33" s="45">
        <f>IFERROR(VLOOKUP(M$1&amp;"."&amp;$A$26,'PASTE GSTR-1'!$A$1:$W$853,'PASTE GSTR-1'!$J$1,0),0)</f>
        <v>0</v>
      </c>
      <c r="N33" s="45">
        <f>IFERROR(VLOOKUP(N$1&amp;"."&amp;$A$26,'PASTE GSTR-1'!$A$1:$W$853,'PASTE GSTR-1'!$J$1,0),0)</f>
        <v>0</v>
      </c>
    </row>
    <row r="34" spans="1:14" x14ac:dyDescent="0.25">
      <c r="A34" s="33">
        <v>32</v>
      </c>
      <c r="B34" s="34" t="s">
        <v>55</v>
      </c>
      <c r="C34" s="48"/>
      <c r="D34" s="48"/>
      <c r="E34" s="48"/>
      <c r="F34" s="48"/>
      <c r="G34" s="48"/>
      <c r="H34" s="48"/>
      <c r="I34" s="48"/>
      <c r="J34" s="48"/>
      <c r="K34" s="48"/>
      <c r="L34" s="45"/>
      <c r="M34" s="45"/>
      <c r="N34" s="45"/>
    </row>
    <row r="35" spans="1:14" x14ac:dyDescent="0.25">
      <c r="A35" s="33"/>
      <c r="B35" s="33" t="s">
        <v>24</v>
      </c>
      <c r="C35" s="48">
        <f>IFERROR(VLOOKUP($C$1&amp;"."&amp;$A$34,'PASTE GSTR-1'!$A$1:$W$853,4,0),0)</f>
        <v>0</v>
      </c>
      <c r="D35" s="48">
        <f>IFERROR(VLOOKUP($C$1&amp;"."&amp;$A$34,'PASTE GSTR-1'!$A$1:$W$853,4,0),0)</f>
        <v>0</v>
      </c>
      <c r="E35" s="48">
        <f>IFERROR(VLOOKUP($C$1&amp;"."&amp;$A$34,'PASTE GSTR-1'!$A$1:$W$853,4,0),0)</f>
        <v>0</v>
      </c>
      <c r="F35" s="48">
        <f>IFERROR(VLOOKUP($C$1&amp;"."&amp;$A$34,'PASTE GSTR-1'!$A$1:$W$853,4,0),0)</f>
        <v>0</v>
      </c>
      <c r="G35" s="48">
        <f>IFERROR(VLOOKUP($C$1&amp;"."&amp;$A$34,'PASTE GSTR-1'!$A$1:$W$853,4,0),0)</f>
        <v>0</v>
      </c>
      <c r="H35" s="48">
        <f>IFERROR(VLOOKUP($C$1&amp;"."&amp;$A$34,'PASTE GSTR-1'!$A$1:$W$853,4,0),0)</f>
        <v>0</v>
      </c>
      <c r="I35" s="48">
        <f>IFERROR(VLOOKUP($C$1&amp;"."&amp;$A$34,'PASTE GSTR-1'!$A$1:$W$853,4,0),0)</f>
        <v>0</v>
      </c>
      <c r="J35" s="48">
        <f>IFERROR(VLOOKUP($C$1&amp;"."&amp;$A$34,'PASTE GSTR-1'!$A$1:$W$853,4,0),0)</f>
        <v>0</v>
      </c>
      <c r="K35" s="48">
        <f>IFERROR(VLOOKUP($C$1&amp;"."&amp;$A$34,'PASTE GSTR-1'!$A$1:$W$853,4,0),0)</f>
        <v>0</v>
      </c>
      <c r="L35" s="45">
        <f>IFERROR(VLOOKUP($C$1&amp;"."&amp;$A$34,'PASTE GSTR-1'!$A$1:$W$853,4,0),0)</f>
        <v>0</v>
      </c>
      <c r="M35" s="45">
        <f>IFERROR(VLOOKUP($C$1&amp;"."&amp;$A$34,'PASTE GSTR-1'!$A$1:$W$853,4,0),0)</f>
        <v>0</v>
      </c>
      <c r="N35" s="45">
        <f>IFERROR(VLOOKUP($C$1&amp;"."&amp;$A$34,'PASTE GSTR-1'!$A$1:$W$853,4,0),0)</f>
        <v>0</v>
      </c>
    </row>
    <row r="36" spans="1:14" x14ac:dyDescent="0.25">
      <c r="A36" s="33"/>
      <c r="B36" s="33" t="s">
        <v>52</v>
      </c>
      <c r="C36" s="48">
        <f>IFERROR(VLOOKUP($C$1&amp;"."&amp;$A$34,'PASTE GSTR-1'!$A$1:$W$853,5,0),0)</f>
        <v>0</v>
      </c>
      <c r="D36" s="48">
        <f>IFERROR(VLOOKUP($C$1&amp;"."&amp;$A$34,'PASTE GSTR-1'!$A$1:$W$853,5,0),0)</f>
        <v>0</v>
      </c>
      <c r="E36" s="48">
        <f>IFERROR(VLOOKUP($C$1&amp;"."&amp;$A$34,'PASTE GSTR-1'!$A$1:$W$853,5,0),0)</f>
        <v>0</v>
      </c>
      <c r="F36" s="48">
        <f>IFERROR(VLOOKUP($C$1&amp;"."&amp;$A$34,'PASTE GSTR-1'!$A$1:$W$853,5,0),0)</f>
        <v>0</v>
      </c>
      <c r="G36" s="48">
        <f>IFERROR(VLOOKUP($C$1&amp;"."&amp;$A$34,'PASTE GSTR-1'!$A$1:$W$853,5,0),0)</f>
        <v>0</v>
      </c>
      <c r="H36" s="48">
        <f>IFERROR(VLOOKUP($C$1&amp;"."&amp;$A$34,'PASTE GSTR-1'!$A$1:$W$853,5,0),0)</f>
        <v>0</v>
      </c>
      <c r="I36" s="48">
        <f>IFERROR(VLOOKUP($C$1&amp;"."&amp;$A$34,'PASTE GSTR-1'!$A$1:$W$853,5,0),0)</f>
        <v>0</v>
      </c>
      <c r="J36" s="48">
        <f>IFERROR(VLOOKUP($C$1&amp;"."&amp;$A$34,'PASTE GSTR-1'!$A$1:$W$853,5,0),0)</f>
        <v>0</v>
      </c>
      <c r="K36" s="48">
        <f>IFERROR(VLOOKUP($C$1&amp;"."&amp;$A$34,'PASTE GSTR-1'!$A$1:$W$853,5,0),0)</f>
        <v>0</v>
      </c>
      <c r="L36" s="45">
        <f>IFERROR(VLOOKUP($C$1&amp;"."&amp;$A$34,'PASTE GSTR-1'!$A$1:$W$853,5,0),0)</f>
        <v>0</v>
      </c>
      <c r="M36" s="45">
        <f>IFERROR(VLOOKUP($C$1&amp;"."&amp;$A$34,'PASTE GSTR-1'!$A$1:$W$853,5,0),0)</f>
        <v>0</v>
      </c>
      <c r="N36" s="45">
        <f>IFERROR(VLOOKUP($C$1&amp;"."&amp;$A$34,'PASTE GSTR-1'!$A$1:$W$853,5,0),0)</f>
        <v>0</v>
      </c>
    </row>
    <row r="37" spans="1:14" x14ac:dyDescent="0.25">
      <c r="A37" s="33"/>
      <c r="B37" s="33" t="s">
        <v>53</v>
      </c>
      <c r="C37" s="48">
        <f>IFERROR(VLOOKUP($C$1&amp;"."&amp;$A$34,'PASTE GSTR-1'!$A$1:$W$853,6,0),0)</f>
        <v>0</v>
      </c>
      <c r="D37" s="48">
        <f>IFERROR(VLOOKUP($C$1&amp;"."&amp;$A$34,'PASTE GSTR-1'!$A$1:$W$853,6,0),0)</f>
        <v>0</v>
      </c>
      <c r="E37" s="48">
        <f>IFERROR(VLOOKUP($C$1&amp;"."&amp;$A$34,'PASTE GSTR-1'!$A$1:$W$853,6,0),0)</f>
        <v>0</v>
      </c>
      <c r="F37" s="48">
        <f>IFERROR(VLOOKUP($C$1&amp;"."&amp;$A$34,'PASTE GSTR-1'!$A$1:$W$853,6,0),0)</f>
        <v>0</v>
      </c>
      <c r="G37" s="48">
        <f>IFERROR(VLOOKUP($C$1&amp;"."&amp;$A$34,'PASTE GSTR-1'!$A$1:$W$853,6,0),0)</f>
        <v>0</v>
      </c>
      <c r="H37" s="48">
        <f>IFERROR(VLOOKUP($C$1&amp;"."&amp;$A$34,'PASTE GSTR-1'!$A$1:$W$853,6,0),0)</f>
        <v>0</v>
      </c>
      <c r="I37" s="48">
        <f>IFERROR(VLOOKUP($C$1&amp;"."&amp;$A$34,'PASTE GSTR-1'!$A$1:$W$853,6,0),0)</f>
        <v>0</v>
      </c>
      <c r="J37" s="48">
        <f>IFERROR(VLOOKUP($C$1&amp;"."&amp;$A$34,'PASTE GSTR-1'!$A$1:$W$853,6,0),0)</f>
        <v>0</v>
      </c>
      <c r="K37" s="48">
        <f>IFERROR(VLOOKUP($C$1&amp;"."&amp;$A$34,'PASTE GSTR-1'!$A$1:$W$853,6,0),0)</f>
        <v>0</v>
      </c>
      <c r="L37" s="45">
        <f>IFERROR(VLOOKUP($C$1&amp;"."&amp;$A$34,'PASTE GSTR-1'!$A$1:$W$853,6,0),0)</f>
        <v>0</v>
      </c>
      <c r="M37" s="45">
        <f>IFERROR(VLOOKUP($C$1&amp;"."&amp;$A$34,'PASTE GSTR-1'!$A$1:$W$853,6,0),0)</f>
        <v>0</v>
      </c>
      <c r="N37" s="45">
        <f>IFERROR(VLOOKUP($C$1&amp;"."&amp;$A$34,'PASTE GSTR-1'!$A$1:$W$853,6,0),0)</f>
        <v>0</v>
      </c>
    </row>
    <row r="38" spans="1:14" x14ac:dyDescent="0.25">
      <c r="A38" s="33"/>
      <c r="B38" s="33" t="s">
        <v>54</v>
      </c>
      <c r="C38" s="48">
        <f>IFERROR(VLOOKUP($C$1&amp;"."&amp;$A$34,'PASTE GSTR-1'!$A$1:$W$853,7,0),0)</f>
        <v>0</v>
      </c>
      <c r="D38" s="48">
        <f>IFERROR(VLOOKUP($C$1&amp;"."&amp;$A$34,'PASTE GSTR-1'!$A$1:$W$853,7,0),0)</f>
        <v>0</v>
      </c>
      <c r="E38" s="48">
        <f>IFERROR(VLOOKUP($C$1&amp;"."&amp;$A$34,'PASTE GSTR-1'!$A$1:$W$853,7,0),0)</f>
        <v>0</v>
      </c>
      <c r="F38" s="48">
        <f>IFERROR(VLOOKUP($C$1&amp;"."&amp;$A$34,'PASTE GSTR-1'!$A$1:$W$853,7,0),0)</f>
        <v>0</v>
      </c>
      <c r="G38" s="48">
        <f>IFERROR(VLOOKUP($C$1&amp;"."&amp;$A$34,'PASTE GSTR-1'!$A$1:$W$853,7,0),0)</f>
        <v>0</v>
      </c>
      <c r="H38" s="48">
        <f>IFERROR(VLOOKUP($C$1&amp;"."&amp;$A$34,'PASTE GSTR-1'!$A$1:$W$853,7,0),0)</f>
        <v>0</v>
      </c>
      <c r="I38" s="48">
        <f>IFERROR(VLOOKUP($C$1&amp;"."&amp;$A$34,'PASTE GSTR-1'!$A$1:$W$853,7,0),0)</f>
        <v>0</v>
      </c>
      <c r="J38" s="48">
        <f>IFERROR(VLOOKUP($C$1&amp;"."&amp;$A$34,'PASTE GSTR-1'!$A$1:$W$853,7,0),0)</f>
        <v>0</v>
      </c>
      <c r="K38" s="48">
        <f>IFERROR(VLOOKUP($C$1&amp;"."&amp;$A$34,'PASTE GSTR-1'!$A$1:$W$853,7,0),0)</f>
        <v>0</v>
      </c>
      <c r="L38" s="45">
        <f>IFERROR(VLOOKUP($C$1&amp;"."&amp;$A$34,'PASTE GSTR-1'!$A$1:$W$853,7,0),0)</f>
        <v>0</v>
      </c>
      <c r="M38" s="45">
        <f>IFERROR(VLOOKUP($C$1&amp;"."&amp;$A$34,'PASTE GSTR-1'!$A$1:$W$853,7,0),0)</f>
        <v>0</v>
      </c>
      <c r="N38" s="45">
        <f>IFERROR(VLOOKUP($C$1&amp;"."&amp;$A$34,'PASTE GSTR-1'!$A$1:$W$853,7,0),0)</f>
        <v>0</v>
      </c>
    </row>
    <row r="39" spans="1:14" x14ac:dyDescent="0.25">
      <c r="A39" s="33">
        <v>35</v>
      </c>
      <c r="B39" s="34" t="s">
        <v>56</v>
      </c>
      <c r="C39" s="48"/>
      <c r="D39" s="48"/>
      <c r="E39" s="48"/>
      <c r="F39" s="48"/>
      <c r="G39" s="48"/>
      <c r="H39" s="48"/>
      <c r="I39" s="48"/>
      <c r="J39" s="48"/>
      <c r="K39" s="48"/>
      <c r="L39" s="45"/>
      <c r="M39" s="45"/>
      <c r="N39" s="45"/>
    </row>
    <row r="40" spans="1:14" x14ac:dyDescent="0.25">
      <c r="A40" s="33"/>
      <c r="B40" s="33" t="s">
        <v>24</v>
      </c>
      <c r="C40" s="48">
        <f>IFERROR(VLOOKUP(C$1&amp;"."&amp;$A$39,'PASTE GSTR-1'!$A$1:$W$853,'PASTE GSTR-1'!$D$1,0),0)</f>
        <v>0</v>
      </c>
      <c r="D40" s="48">
        <f>IFERROR(VLOOKUP(D$1&amp;"."&amp;$A$39,'PASTE GSTR-1'!$A$1:$W$853,'PASTE GSTR-1'!$D$1,0),0)</f>
        <v>0</v>
      </c>
      <c r="E40" s="48">
        <f>IFERROR(VLOOKUP(E$1&amp;"."&amp;$A$39,'PASTE GSTR-1'!$A$1:$W$853,'PASTE GSTR-1'!$D$1,0),0)</f>
        <v>0</v>
      </c>
      <c r="F40" s="48">
        <f>IFERROR(VLOOKUP(F$1&amp;"."&amp;$A$39,'PASTE GSTR-1'!$A$1:$W$853,'PASTE GSTR-1'!$D$1,0),0)</f>
        <v>0</v>
      </c>
      <c r="G40" s="48">
        <f>IFERROR(VLOOKUP(G$1&amp;"."&amp;$A$39,'PASTE GSTR-1'!$A$1:$W$853,'PASTE GSTR-1'!$D$1,0),0)</f>
        <v>0</v>
      </c>
      <c r="H40" s="48">
        <f>IFERROR(VLOOKUP(H$1&amp;"."&amp;$A$39,'PASTE GSTR-1'!$A$1:$W$853,'PASTE GSTR-1'!$D$1,0),0)</f>
        <v>0</v>
      </c>
      <c r="I40" s="48">
        <f>IFERROR(VLOOKUP(I$1&amp;"."&amp;$A$39,'PASTE GSTR-1'!$A$1:$W$853,'PASTE GSTR-1'!$D$1,0),0)</f>
        <v>0</v>
      </c>
      <c r="J40" s="48">
        <f>IFERROR(VLOOKUP(J$1&amp;"."&amp;$A$39,'PASTE GSTR-1'!$A$1:$W$853,'PASTE GSTR-1'!$D$1,0),0)</f>
        <v>0</v>
      </c>
      <c r="K40" s="48">
        <f>IFERROR(VLOOKUP(K$1&amp;"."&amp;$A$39,'PASTE GSTR-1'!$A$1:$W$853,'PASTE GSTR-1'!$D$1,0),0)</f>
        <v>0</v>
      </c>
      <c r="L40" s="45">
        <f>IFERROR(VLOOKUP(L$1&amp;"."&amp;$A$39,'PASTE GSTR-1'!$A$1:$W$853,'PASTE GSTR-1'!$D$1,0),0)</f>
        <v>0</v>
      </c>
      <c r="M40" s="45">
        <f>IFERROR(VLOOKUP(M$1&amp;"."&amp;$A$39,'PASTE GSTR-1'!$A$1:$W$853,'PASTE GSTR-1'!$D$1,0),0)</f>
        <v>0</v>
      </c>
      <c r="N40" s="45">
        <f>IFERROR(VLOOKUP(N$1&amp;"."&amp;$A$39,'PASTE GSTR-1'!$A$1:$W$853,'PASTE GSTR-1'!$D$1,0),0)</f>
        <v>0</v>
      </c>
    </row>
    <row r="41" spans="1:14" x14ac:dyDescent="0.25">
      <c r="A41" s="33"/>
      <c r="B41" s="33" t="s">
        <v>25</v>
      </c>
      <c r="C41" s="48">
        <f>IFERROR(VLOOKUP(C$1&amp;"."&amp;$A$39,'PASTE GSTR-1'!$A$1:$W$853,'PASTE GSTR-1'!$E$1,0),0)</f>
        <v>0</v>
      </c>
      <c r="D41" s="48">
        <f>IFERROR(VLOOKUP(D$1&amp;"."&amp;$A$39,'PASTE GSTR-1'!$A$1:$W$853,'PASTE GSTR-1'!$E$1,0),0)</f>
        <v>0</v>
      </c>
      <c r="E41" s="48">
        <f>IFERROR(VLOOKUP(E$1&amp;"."&amp;$A$39,'PASTE GSTR-1'!$A$1:$W$853,'PASTE GSTR-1'!$E$1,0),0)</f>
        <v>0</v>
      </c>
      <c r="F41" s="48">
        <f>IFERROR(VLOOKUP(F$1&amp;"."&amp;$A$39,'PASTE GSTR-1'!$A$1:$W$853,'PASTE GSTR-1'!$E$1,0),0)</f>
        <v>0</v>
      </c>
      <c r="G41" s="48">
        <f>IFERROR(VLOOKUP(G$1&amp;"."&amp;$A$39,'PASTE GSTR-1'!$A$1:$W$853,'PASTE GSTR-1'!$E$1,0),0)</f>
        <v>0</v>
      </c>
      <c r="H41" s="48">
        <f>IFERROR(VLOOKUP(H$1&amp;"."&amp;$A$39,'PASTE GSTR-1'!$A$1:$W$853,'PASTE GSTR-1'!$E$1,0),0)</f>
        <v>0</v>
      </c>
      <c r="I41" s="48">
        <f>IFERROR(VLOOKUP(I$1&amp;"."&amp;$A$39,'PASTE GSTR-1'!$A$1:$W$853,'PASTE GSTR-1'!$E$1,0),0)</f>
        <v>0</v>
      </c>
      <c r="J41" s="48">
        <f>IFERROR(VLOOKUP(J$1&amp;"."&amp;$A$39,'PASTE GSTR-1'!$A$1:$W$853,'PASTE GSTR-1'!$E$1,0),0)</f>
        <v>0</v>
      </c>
      <c r="K41" s="48">
        <f>IFERROR(VLOOKUP(K$1&amp;"."&amp;$A$39,'PASTE GSTR-1'!$A$1:$W$853,'PASTE GSTR-1'!$E$1,0),0)</f>
        <v>0</v>
      </c>
      <c r="L41" s="45">
        <f>IFERROR(VLOOKUP(L$1&amp;"."&amp;$A$39,'PASTE GSTR-1'!$A$1:$W$853,'PASTE GSTR-1'!$E$1,0),0)</f>
        <v>0</v>
      </c>
      <c r="M41" s="45">
        <f>IFERROR(VLOOKUP(M$1&amp;"."&amp;$A$39,'PASTE GSTR-1'!$A$1:$W$853,'PASTE GSTR-1'!$E$1,0),0)</f>
        <v>0</v>
      </c>
      <c r="N41" s="45">
        <f>IFERROR(VLOOKUP(N$1&amp;"."&amp;$A$39,'PASTE GSTR-1'!$A$1:$W$853,'PASTE GSTR-1'!$E$1,0),0)</f>
        <v>0</v>
      </c>
    </row>
    <row r="42" spans="1:14" x14ac:dyDescent="0.25">
      <c r="A42" s="33"/>
      <c r="B42" s="33" t="s">
        <v>26</v>
      </c>
      <c r="C42" s="48">
        <f>IFERROR(VLOOKUP(C$1&amp;"."&amp;$A$39,'PASTE GSTR-1'!$A$1:$W$853,'PASTE GSTR-1'!$F$1,0),0)</f>
        <v>0</v>
      </c>
      <c r="D42" s="48">
        <f>IFERROR(VLOOKUP(D$1&amp;"."&amp;$A$39,'PASTE GSTR-1'!$A$1:$W$853,'PASTE GSTR-1'!$F$1,0),0)</f>
        <v>0</v>
      </c>
      <c r="E42" s="48">
        <f>IFERROR(VLOOKUP(E$1&amp;"."&amp;$A$39,'PASTE GSTR-1'!$A$1:$W$853,'PASTE GSTR-1'!$F$1,0),0)</f>
        <v>0</v>
      </c>
      <c r="F42" s="48">
        <f>IFERROR(VLOOKUP(F$1&amp;"."&amp;$A$39,'PASTE GSTR-1'!$A$1:$W$853,'PASTE GSTR-1'!$F$1,0),0)</f>
        <v>0</v>
      </c>
      <c r="G42" s="48">
        <f>IFERROR(VLOOKUP(G$1&amp;"."&amp;$A$39,'PASTE GSTR-1'!$A$1:$W$853,'PASTE GSTR-1'!$F$1,0),0)</f>
        <v>0</v>
      </c>
      <c r="H42" s="48">
        <f>IFERROR(VLOOKUP(H$1&amp;"."&amp;$A$39,'PASTE GSTR-1'!$A$1:$W$853,'PASTE GSTR-1'!$F$1,0),0)</f>
        <v>0</v>
      </c>
      <c r="I42" s="48">
        <f>IFERROR(VLOOKUP(I$1&amp;"."&amp;$A$39,'PASTE GSTR-1'!$A$1:$W$853,'PASTE GSTR-1'!$F$1,0),0)</f>
        <v>0</v>
      </c>
      <c r="J42" s="48">
        <f>IFERROR(VLOOKUP(J$1&amp;"."&amp;$A$39,'PASTE GSTR-1'!$A$1:$W$853,'PASTE GSTR-1'!$F$1,0),0)</f>
        <v>0</v>
      </c>
      <c r="K42" s="48">
        <f>IFERROR(VLOOKUP(K$1&amp;"."&amp;$A$39,'PASTE GSTR-1'!$A$1:$W$853,'PASTE GSTR-1'!$F$1,0),0)</f>
        <v>0</v>
      </c>
      <c r="L42" s="45">
        <f>IFERROR(VLOOKUP(L$1&amp;"."&amp;$A$39,'PASTE GSTR-1'!$A$1:$W$853,'PASTE GSTR-1'!$F$1,0),0)</f>
        <v>0</v>
      </c>
      <c r="M42" s="45">
        <f>IFERROR(VLOOKUP(M$1&amp;"."&amp;$A$39,'PASTE GSTR-1'!$A$1:$W$853,'PASTE GSTR-1'!$F$1,0),0)</f>
        <v>0</v>
      </c>
      <c r="N42" s="45">
        <f>IFERROR(VLOOKUP(N$1&amp;"."&amp;$A$39,'PASTE GSTR-1'!$A$1:$W$853,'PASTE GSTR-1'!$F$1,0),0)</f>
        <v>0</v>
      </c>
    </row>
    <row r="43" spans="1:14" x14ac:dyDescent="0.25">
      <c r="A43" s="33"/>
      <c r="B43" s="33" t="s">
        <v>27</v>
      </c>
      <c r="C43" s="48">
        <f>IFERROR(VLOOKUP(C$1&amp;"."&amp;$A$39,'PASTE GSTR-1'!$A$1:$W$853,'PASTE GSTR-1'!$G$1,0),0)</f>
        <v>0</v>
      </c>
      <c r="D43" s="48">
        <f>IFERROR(VLOOKUP(D$1&amp;"."&amp;$A$39,'PASTE GSTR-1'!$A$1:$W$853,'PASTE GSTR-1'!$G$1,0),0)</f>
        <v>0</v>
      </c>
      <c r="E43" s="48">
        <f>IFERROR(VLOOKUP(E$1&amp;"."&amp;$A$39,'PASTE GSTR-1'!$A$1:$W$853,'PASTE GSTR-1'!$G$1,0),0)</f>
        <v>0</v>
      </c>
      <c r="F43" s="48">
        <f>IFERROR(VLOOKUP(F$1&amp;"."&amp;$A$39,'PASTE GSTR-1'!$A$1:$W$853,'PASTE GSTR-1'!$G$1,0),0)</f>
        <v>0</v>
      </c>
      <c r="G43" s="48">
        <f>IFERROR(VLOOKUP(G$1&amp;"."&amp;$A$39,'PASTE GSTR-1'!$A$1:$W$853,'PASTE GSTR-1'!$G$1,0),0)</f>
        <v>0</v>
      </c>
      <c r="H43" s="48">
        <f>IFERROR(VLOOKUP(H$1&amp;"."&amp;$A$39,'PASTE GSTR-1'!$A$1:$W$853,'PASTE GSTR-1'!$G$1,0),0)</f>
        <v>0</v>
      </c>
      <c r="I43" s="48">
        <f>IFERROR(VLOOKUP(I$1&amp;"."&amp;$A$39,'PASTE GSTR-1'!$A$1:$W$853,'PASTE GSTR-1'!$G$1,0),0)</f>
        <v>0</v>
      </c>
      <c r="J43" s="48">
        <f>IFERROR(VLOOKUP(J$1&amp;"."&amp;$A$39,'PASTE GSTR-1'!$A$1:$W$853,'PASTE GSTR-1'!$G$1,0),0)</f>
        <v>0</v>
      </c>
      <c r="K43" s="48">
        <f>IFERROR(VLOOKUP(K$1&amp;"."&amp;$A$39,'PASTE GSTR-1'!$A$1:$W$853,'PASTE GSTR-1'!$G$1,0),0)</f>
        <v>0</v>
      </c>
      <c r="L43" s="45">
        <f>IFERROR(VLOOKUP(L$1&amp;"."&amp;$A$39,'PASTE GSTR-1'!$A$1:$W$853,'PASTE GSTR-1'!$G$1,0),0)</f>
        <v>0</v>
      </c>
      <c r="M43" s="45">
        <f>IFERROR(VLOOKUP(M$1&amp;"."&amp;$A$39,'PASTE GSTR-1'!$A$1:$W$853,'PASTE GSTR-1'!$G$1,0),0)</f>
        <v>0</v>
      </c>
      <c r="N43" s="45">
        <f>IFERROR(VLOOKUP(N$1&amp;"."&amp;$A$39,'PASTE GSTR-1'!$A$1:$W$853,'PASTE GSTR-1'!$G$1,0),0)</f>
        <v>0</v>
      </c>
    </row>
    <row r="44" spans="1:14" x14ac:dyDescent="0.25">
      <c r="A44" s="33"/>
      <c r="B44" s="33" t="s">
        <v>28</v>
      </c>
      <c r="C44" s="48">
        <f>IFERROR(VLOOKUP(C$1&amp;"."&amp;$A$39,'PASTE GSTR-1'!$A$1:$W$853,'PASTE GSTR-1'!$H$1,0),0)</f>
        <v>0</v>
      </c>
      <c r="D44" s="48">
        <f>IFERROR(VLOOKUP(D$1&amp;"."&amp;$A$39,'PASTE GSTR-1'!$A$1:$W$853,'PASTE GSTR-1'!$H$1,0),0)</f>
        <v>0</v>
      </c>
      <c r="E44" s="48">
        <f>IFERROR(VLOOKUP(E$1&amp;"."&amp;$A$39,'PASTE GSTR-1'!$A$1:$W$853,'PASTE GSTR-1'!$H$1,0),0)</f>
        <v>0</v>
      </c>
      <c r="F44" s="48">
        <f>IFERROR(VLOOKUP(F$1&amp;"."&amp;$A$39,'PASTE GSTR-1'!$A$1:$W$853,'PASTE GSTR-1'!$H$1,0),0)</f>
        <v>0</v>
      </c>
      <c r="G44" s="48">
        <f>IFERROR(VLOOKUP(G$1&amp;"."&amp;$A$39,'PASTE GSTR-1'!$A$1:$W$853,'PASTE GSTR-1'!$H$1,0),0)</f>
        <v>0</v>
      </c>
      <c r="H44" s="48">
        <f>IFERROR(VLOOKUP(H$1&amp;"."&amp;$A$39,'PASTE GSTR-1'!$A$1:$W$853,'PASTE GSTR-1'!$H$1,0),0)</f>
        <v>0</v>
      </c>
      <c r="I44" s="48">
        <f>IFERROR(VLOOKUP(I$1&amp;"."&amp;$A$39,'PASTE GSTR-1'!$A$1:$W$853,'PASTE GSTR-1'!$H$1,0),0)</f>
        <v>0</v>
      </c>
      <c r="J44" s="48">
        <f>IFERROR(VLOOKUP(J$1&amp;"."&amp;$A$39,'PASTE GSTR-1'!$A$1:$W$853,'PASTE GSTR-1'!$H$1,0),0)</f>
        <v>0</v>
      </c>
      <c r="K44" s="48">
        <f>IFERROR(VLOOKUP(K$1&amp;"."&amp;$A$39,'PASTE GSTR-1'!$A$1:$W$853,'PASTE GSTR-1'!$H$1,0),0)</f>
        <v>0</v>
      </c>
      <c r="L44" s="45">
        <f>IFERROR(VLOOKUP(L$1&amp;"."&amp;$A$39,'PASTE GSTR-1'!$A$1:$W$853,'PASTE GSTR-1'!$H$1,0),0)</f>
        <v>0</v>
      </c>
      <c r="M44" s="45">
        <f>IFERROR(VLOOKUP(M$1&amp;"."&amp;$A$39,'PASTE GSTR-1'!$A$1:$W$853,'PASTE GSTR-1'!$H$1,0),0)</f>
        <v>0</v>
      </c>
      <c r="N44" s="45">
        <f>IFERROR(VLOOKUP(N$1&amp;"."&amp;$A$39,'PASTE GSTR-1'!$A$1:$W$853,'PASTE GSTR-1'!$H$1,0),0)</f>
        <v>0</v>
      </c>
    </row>
    <row r="45" spans="1:14" x14ac:dyDescent="0.25">
      <c r="A45" s="33"/>
      <c r="B45" s="33" t="s">
        <v>29</v>
      </c>
      <c r="C45" s="48">
        <f>IFERROR(VLOOKUP(C$1&amp;"."&amp;$A$39,'PASTE GSTR-1'!$A$1:$W$853,'PASTE GSTR-1'!$I$1,0),0)</f>
        <v>0</v>
      </c>
      <c r="D45" s="48">
        <f>IFERROR(VLOOKUP(D$1&amp;"."&amp;$A$39,'PASTE GSTR-1'!$A$1:$W$853,'PASTE GSTR-1'!$I$1,0),0)</f>
        <v>0</v>
      </c>
      <c r="E45" s="48">
        <f>IFERROR(VLOOKUP(E$1&amp;"."&amp;$A$39,'PASTE GSTR-1'!$A$1:$W$853,'PASTE GSTR-1'!$I$1,0),0)</f>
        <v>0</v>
      </c>
      <c r="F45" s="48">
        <f>IFERROR(VLOOKUP(F$1&amp;"."&amp;$A$39,'PASTE GSTR-1'!$A$1:$W$853,'PASTE GSTR-1'!$I$1,0),0)</f>
        <v>0</v>
      </c>
      <c r="G45" s="48">
        <f>IFERROR(VLOOKUP(G$1&amp;"."&amp;$A$39,'PASTE GSTR-1'!$A$1:$W$853,'PASTE GSTR-1'!$I$1,0),0)</f>
        <v>0</v>
      </c>
      <c r="H45" s="48">
        <f>IFERROR(VLOOKUP(H$1&amp;"."&amp;$A$39,'PASTE GSTR-1'!$A$1:$W$853,'PASTE GSTR-1'!$I$1,0),0)</f>
        <v>0</v>
      </c>
      <c r="I45" s="48">
        <f>IFERROR(VLOOKUP(I$1&amp;"."&amp;$A$39,'PASTE GSTR-1'!$A$1:$W$853,'PASTE GSTR-1'!$I$1,0),0)</f>
        <v>0</v>
      </c>
      <c r="J45" s="48">
        <f>IFERROR(VLOOKUP(J$1&amp;"."&amp;$A$39,'PASTE GSTR-1'!$A$1:$W$853,'PASTE GSTR-1'!$I$1,0),0)</f>
        <v>0</v>
      </c>
      <c r="K45" s="48">
        <f>IFERROR(VLOOKUP(K$1&amp;"."&amp;$A$39,'PASTE GSTR-1'!$A$1:$W$853,'PASTE GSTR-1'!$I$1,0),0)</f>
        <v>0</v>
      </c>
      <c r="L45" s="45">
        <f>IFERROR(VLOOKUP(L$1&amp;"."&amp;$A$39,'PASTE GSTR-1'!$A$1:$W$853,'PASTE GSTR-1'!$I$1,0),0)</f>
        <v>0</v>
      </c>
      <c r="M45" s="45">
        <f>IFERROR(VLOOKUP(M$1&amp;"."&amp;$A$39,'PASTE GSTR-1'!$A$1:$W$853,'PASTE GSTR-1'!$I$1,0),0)</f>
        <v>0</v>
      </c>
      <c r="N45" s="45">
        <f>IFERROR(VLOOKUP(N$1&amp;"."&amp;$A$39,'PASTE GSTR-1'!$A$1:$W$853,'PASTE GSTR-1'!$I$1,0),0)</f>
        <v>0</v>
      </c>
    </row>
    <row r="46" spans="1:14" x14ac:dyDescent="0.25">
      <c r="A46" s="33"/>
      <c r="B46" s="33" t="s">
        <v>30</v>
      </c>
      <c r="C46" s="48">
        <f>IFERROR(VLOOKUP(C$1&amp;"."&amp;$A$39,'PASTE GSTR-1'!$A$1:$W$853,'PASTE GSTR-1'!$J$1,0),0)</f>
        <v>0</v>
      </c>
      <c r="D46" s="48">
        <f>IFERROR(VLOOKUP(D$1&amp;"."&amp;$A$39,'PASTE GSTR-1'!$A$1:$W$853,'PASTE GSTR-1'!$J$1,0),0)</f>
        <v>0</v>
      </c>
      <c r="E46" s="48">
        <f>IFERROR(VLOOKUP(E$1&amp;"."&amp;$A$39,'PASTE GSTR-1'!$A$1:$W$853,'PASTE GSTR-1'!$J$1,0),0)</f>
        <v>0</v>
      </c>
      <c r="F46" s="48">
        <f>IFERROR(VLOOKUP(F$1&amp;"."&amp;$A$39,'PASTE GSTR-1'!$A$1:$W$853,'PASTE GSTR-1'!$J$1,0),0)</f>
        <v>0</v>
      </c>
      <c r="G46" s="48">
        <f>IFERROR(VLOOKUP(G$1&amp;"."&amp;$A$39,'PASTE GSTR-1'!$A$1:$W$853,'PASTE GSTR-1'!$J$1,0),0)</f>
        <v>0</v>
      </c>
      <c r="H46" s="48">
        <f>IFERROR(VLOOKUP(H$1&amp;"."&amp;$A$39,'PASTE GSTR-1'!$A$1:$W$853,'PASTE GSTR-1'!$J$1,0),0)</f>
        <v>0</v>
      </c>
      <c r="I46" s="48">
        <f>IFERROR(VLOOKUP(I$1&amp;"."&amp;$A$39,'PASTE GSTR-1'!$A$1:$W$853,'PASTE GSTR-1'!$J$1,0),0)</f>
        <v>0</v>
      </c>
      <c r="J46" s="48">
        <f>IFERROR(VLOOKUP(J$1&amp;"."&amp;$A$39,'PASTE GSTR-1'!$A$1:$W$853,'PASTE GSTR-1'!$J$1,0),0)</f>
        <v>0</v>
      </c>
      <c r="K46" s="48">
        <f>IFERROR(VLOOKUP(K$1&amp;"."&amp;$A$39,'PASTE GSTR-1'!$A$1:$W$853,'PASTE GSTR-1'!$J$1,0),0)</f>
        <v>0</v>
      </c>
      <c r="L46" s="45">
        <f>IFERROR(VLOOKUP(L$1&amp;"."&amp;$A$39,'PASTE GSTR-1'!$A$1:$W$853,'PASTE GSTR-1'!$J$1,0),0)</f>
        <v>0</v>
      </c>
      <c r="M46" s="45">
        <f>IFERROR(VLOOKUP(M$1&amp;"."&amp;$A$39,'PASTE GSTR-1'!$A$1:$W$853,'PASTE GSTR-1'!$J$1,0),0)</f>
        <v>0</v>
      </c>
      <c r="N46" s="45">
        <f>IFERROR(VLOOKUP(N$1&amp;"."&amp;$A$39,'PASTE GSTR-1'!$A$1:$W$853,'PASTE GSTR-1'!$J$1,0),0)</f>
        <v>0</v>
      </c>
    </row>
    <row r="47" spans="1:14" x14ac:dyDescent="0.25">
      <c r="A47" s="33">
        <v>42</v>
      </c>
      <c r="B47" s="34" t="s">
        <v>19</v>
      </c>
      <c r="C47" s="48"/>
      <c r="D47" s="48"/>
      <c r="E47" s="48"/>
      <c r="F47" s="48"/>
      <c r="G47" s="48"/>
      <c r="H47" s="48"/>
      <c r="I47" s="48"/>
      <c r="J47" s="48"/>
      <c r="K47" s="48"/>
      <c r="L47" s="45"/>
      <c r="M47" s="45"/>
      <c r="N47" s="45"/>
    </row>
    <row r="48" spans="1:14" x14ac:dyDescent="0.25">
      <c r="A48" s="33"/>
      <c r="B48" s="33" t="s">
        <v>24</v>
      </c>
      <c r="C48" s="48">
        <f>IFERROR(VLOOKUP(C$1&amp;"."&amp;$A$47,'PASTE GSTR-1'!$A$1:$W$853,'PASTE GSTR-1'!$D$1,0),0)</f>
        <v>22</v>
      </c>
      <c r="D48" s="48">
        <f>IFERROR(VLOOKUP(D$1&amp;"."&amp;$A$47,'PASTE GSTR-1'!$A$1:$W$853,'PASTE GSTR-1'!$D$1,0),0)</f>
        <v>22</v>
      </c>
      <c r="E48" s="48">
        <f>IFERROR(VLOOKUP(E$1&amp;"."&amp;$A$47,'PASTE GSTR-1'!$A$1:$W$853,'PASTE GSTR-1'!$D$1,0),0)</f>
        <v>22</v>
      </c>
      <c r="F48" s="48">
        <f>IFERROR(VLOOKUP(F$1&amp;"."&amp;$A$47,'PASTE GSTR-1'!$A$1:$W$853,'PASTE GSTR-1'!$D$1,0),0)</f>
        <v>22</v>
      </c>
      <c r="G48" s="48">
        <f>IFERROR(VLOOKUP(G$1&amp;"."&amp;$A$47,'PASTE GSTR-1'!$A$1:$W$853,'PASTE GSTR-1'!$D$1,0),0)</f>
        <v>22</v>
      </c>
      <c r="H48" s="48">
        <f>IFERROR(VLOOKUP(H$1&amp;"."&amp;$A$47,'PASTE GSTR-1'!$A$1:$W$853,'PASTE GSTR-1'!$D$1,0),0)</f>
        <v>22</v>
      </c>
      <c r="I48" s="48">
        <f>IFERROR(VLOOKUP(I$1&amp;"."&amp;$A$47,'PASTE GSTR-1'!$A$1:$W$853,'PASTE GSTR-1'!$D$1,0),0)</f>
        <v>22</v>
      </c>
      <c r="J48" s="48">
        <f>IFERROR(VLOOKUP(J$1&amp;"."&amp;$A$47,'PASTE GSTR-1'!$A$1:$W$853,'PASTE GSTR-1'!$D$1,0),0)</f>
        <v>22</v>
      </c>
      <c r="K48" s="48">
        <f>IFERROR(VLOOKUP(K$1&amp;"."&amp;$A$47,'PASTE GSTR-1'!$A$1:$W$853,'PASTE GSTR-1'!$D$1,0),0)</f>
        <v>22</v>
      </c>
      <c r="L48" s="45">
        <f>IFERROR(VLOOKUP(L$1&amp;"."&amp;$A$47,'PASTE GSTR-1'!$A$1:$W$853,'PASTE GSTR-1'!$D$1,0),0)</f>
        <v>0</v>
      </c>
      <c r="M48" s="45">
        <f>IFERROR(VLOOKUP(M$1&amp;"."&amp;$A$47,'PASTE GSTR-1'!$A$1:$W$853,'PASTE GSTR-1'!$D$1,0),0)</f>
        <v>0</v>
      </c>
      <c r="N48" s="45">
        <f>IFERROR(VLOOKUP(N$1&amp;"."&amp;$A$47,'PASTE GSTR-1'!$A$1:$W$853,'PASTE GSTR-1'!$D$1,0),0)</f>
        <v>0</v>
      </c>
    </row>
    <row r="49" spans="1:14" x14ac:dyDescent="0.25">
      <c r="A49" s="33"/>
      <c r="B49" s="33" t="s">
        <v>25</v>
      </c>
      <c r="C49" s="48">
        <f>IFERROR(VLOOKUP(C$1&amp;"."&amp;$A$47,'PASTE GSTR-1'!$A$1:$W$853,'PASTE GSTR-1'!$E$1,0),0)</f>
        <v>3140697.65</v>
      </c>
      <c r="D49" s="48">
        <f>IFERROR(VLOOKUP(D$1&amp;"."&amp;$A$47,'PASTE GSTR-1'!$A$1:$W$853,'PASTE GSTR-1'!$E$1,0),0)</f>
        <v>3140697.65</v>
      </c>
      <c r="E49" s="48">
        <f>IFERROR(VLOOKUP(E$1&amp;"."&amp;$A$47,'PASTE GSTR-1'!$A$1:$W$853,'PASTE GSTR-1'!$E$1,0),0)</f>
        <v>3140697.65</v>
      </c>
      <c r="F49" s="48">
        <f>IFERROR(VLOOKUP(F$1&amp;"."&amp;$A$47,'PASTE GSTR-1'!$A$1:$W$853,'PASTE GSTR-1'!$E$1,0),0)</f>
        <v>3140697.65</v>
      </c>
      <c r="G49" s="48">
        <f>IFERROR(VLOOKUP(G$1&amp;"."&amp;$A$47,'PASTE GSTR-1'!$A$1:$W$853,'PASTE GSTR-1'!$E$1,0),0)</f>
        <v>3140697.65</v>
      </c>
      <c r="H49" s="48">
        <f>IFERROR(VLOOKUP(H$1&amp;"."&amp;$A$47,'PASTE GSTR-1'!$A$1:$W$853,'PASTE GSTR-1'!$E$1,0),0)</f>
        <v>3140697.65</v>
      </c>
      <c r="I49" s="48">
        <f>IFERROR(VLOOKUP(I$1&amp;"."&amp;$A$47,'PASTE GSTR-1'!$A$1:$W$853,'PASTE GSTR-1'!$E$1,0),0)</f>
        <v>3140697.65</v>
      </c>
      <c r="J49" s="48">
        <f>IFERROR(VLOOKUP(J$1&amp;"."&amp;$A$47,'PASTE GSTR-1'!$A$1:$W$853,'PASTE GSTR-1'!$E$1,0),0)</f>
        <v>3140697.65</v>
      </c>
      <c r="K49" s="48">
        <f>IFERROR(VLOOKUP(K$1&amp;"."&amp;$A$47,'PASTE GSTR-1'!$A$1:$W$853,'PASTE GSTR-1'!$E$1,0),0)</f>
        <v>3140697.65</v>
      </c>
      <c r="L49" s="45">
        <f>IFERROR(VLOOKUP(L$1&amp;"."&amp;$A$47,'PASTE GSTR-1'!$A$1:$W$853,'PASTE GSTR-1'!$E$1,0),0)</f>
        <v>0</v>
      </c>
      <c r="M49" s="45">
        <f>IFERROR(VLOOKUP(M$1&amp;"."&amp;$A$47,'PASTE GSTR-1'!$A$1:$W$853,'PASTE GSTR-1'!$E$1,0),0)</f>
        <v>0</v>
      </c>
      <c r="N49" s="45">
        <f>IFERROR(VLOOKUP(N$1&amp;"."&amp;$A$47,'PASTE GSTR-1'!$A$1:$W$853,'PASTE GSTR-1'!$E$1,0),0)</f>
        <v>0</v>
      </c>
    </row>
    <row r="50" spans="1:14" x14ac:dyDescent="0.25">
      <c r="A50" s="33"/>
      <c r="B50" s="33" t="s">
        <v>26</v>
      </c>
      <c r="C50" s="48">
        <f>IFERROR(VLOOKUP(C$1&amp;"."&amp;$A$47,'PASTE GSTR-1'!$A$1:$W$853,'PASTE GSTR-1'!$F$1,0),0)</f>
        <v>2711403.37</v>
      </c>
      <c r="D50" s="48">
        <f>IFERROR(VLOOKUP(D$1&amp;"."&amp;$A$47,'PASTE GSTR-1'!$A$1:$W$853,'PASTE GSTR-1'!$F$1,0),0)</f>
        <v>2711403.37</v>
      </c>
      <c r="E50" s="48">
        <f>IFERROR(VLOOKUP(E$1&amp;"."&amp;$A$47,'PASTE GSTR-1'!$A$1:$W$853,'PASTE GSTR-1'!$F$1,0),0)</f>
        <v>2711403.37</v>
      </c>
      <c r="F50" s="48">
        <f>IFERROR(VLOOKUP(F$1&amp;"."&amp;$A$47,'PASTE GSTR-1'!$A$1:$W$853,'PASTE GSTR-1'!$F$1,0),0)</f>
        <v>2711403.37</v>
      </c>
      <c r="G50" s="48">
        <f>IFERROR(VLOOKUP(G$1&amp;"."&amp;$A$47,'PASTE GSTR-1'!$A$1:$W$853,'PASTE GSTR-1'!$F$1,0),0)</f>
        <v>2711403.37</v>
      </c>
      <c r="H50" s="48">
        <f>IFERROR(VLOOKUP(H$1&amp;"."&amp;$A$47,'PASTE GSTR-1'!$A$1:$W$853,'PASTE GSTR-1'!$F$1,0),0)</f>
        <v>2711403.37</v>
      </c>
      <c r="I50" s="48">
        <f>IFERROR(VLOOKUP(I$1&amp;"."&amp;$A$47,'PASTE GSTR-1'!$A$1:$W$853,'PASTE GSTR-1'!$F$1,0),0)</f>
        <v>2711403.37</v>
      </c>
      <c r="J50" s="48">
        <f>IFERROR(VLOOKUP(J$1&amp;"."&amp;$A$47,'PASTE GSTR-1'!$A$1:$W$853,'PASTE GSTR-1'!$F$1,0),0)</f>
        <v>2711403.37</v>
      </c>
      <c r="K50" s="48">
        <f>IFERROR(VLOOKUP(K$1&amp;"."&amp;$A$47,'PASTE GSTR-1'!$A$1:$W$853,'PASTE GSTR-1'!$F$1,0),0)</f>
        <v>2711403.37</v>
      </c>
      <c r="L50" s="45">
        <f>IFERROR(VLOOKUP(L$1&amp;"."&amp;$A$47,'PASTE GSTR-1'!$A$1:$W$853,'PASTE GSTR-1'!$F$1,0),0)</f>
        <v>0</v>
      </c>
      <c r="M50" s="45">
        <f>IFERROR(VLOOKUP(M$1&amp;"."&amp;$A$47,'PASTE GSTR-1'!$A$1:$W$853,'PASTE GSTR-1'!$F$1,0),0)</f>
        <v>0</v>
      </c>
      <c r="N50" s="45">
        <f>IFERROR(VLOOKUP(N$1&amp;"."&amp;$A$47,'PASTE GSTR-1'!$A$1:$W$853,'PASTE GSTR-1'!$F$1,0),0)</f>
        <v>0</v>
      </c>
    </row>
    <row r="51" spans="1:14" x14ac:dyDescent="0.25">
      <c r="A51" s="33"/>
      <c r="B51" s="33" t="s">
        <v>27</v>
      </c>
      <c r="C51" s="48">
        <f>IFERROR(VLOOKUP(C$1&amp;"."&amp;$A$47,'PASTE GSTR-1'!$A$1:$W$853,'PASTE GSTR-1'!$G$1,0),0)</f>
        <v>0</v>
      </c>
      <c r="D51" s="48">
        <f>IFERROR(VLOOKUP(D$1&amp;"."&amp;$A$47,'PASTE GSTR-1'!$A$1:$W$853,'PASTE GSTR-1'!$G$1,0),0)</f>
        <v>0</v>
      </c>
      <c r="E51" s="48">
        <f>IFERROR(VLOOKUP(E$1&amp;"."&amp;$A$47,'PASTE GSTR-1'!$A$1:$W$853,'PASTE GSTR-1'!$G$1,0),0)</f>
        <v>0</v>
      </c>
      <c r="F51" s="48">
        <f>IFERROR(VLOOKUP(F$1&amp;"."&amp;$A$47,'PASTE GSTR-1'!$A$1:$W$853,'PASTE GSTR-1'!$G$1,0),0)</f>
        <v>0</v>
      </c>
      <c r="G51" s="48">
        <f>IFERROR(VLOOKUP(G$1&amp;"."&amp;$A$47,'PASTE GSTR-1'!$A$1:$W$853,'PASTE GSTR-1'!$G$1,0),0)</f>
        <v>0</v>
      </c>
      <c r="H51" s="48">
        <f>IFERROR(VLOOKUP(H$1&amp;"."&amp;$A$47,'PASTE GSTR-1'!$A$1:$W$853,'PASTE GSTR-1'!$G$1,0),0)</f>
        <v>0</v>
      </c>
      <c r="I51" s="48">
        <f>IFERROR(VLOOKUP(I$1&amp;"."&amp;$A$47,'PASTE GSTR-1'!$A$1:$W$853,'PASTE GSTR-1'!$G$1,0),0)</f>
        <v>0</v>
      </c>
      <c r="J51" s="48">
        <f>IFERROR(VLOOKUP(J$1&amp;"."&amp;$A$47,'PASTE GSTR-1'!$A$1:$W$853,'PASTE GSTR-1'!$G$1,0),0)</f>
        <v>0</v>
      </c>
      <c r="K51" s="48">
        <f>IFERROR(VLOOKUP(K$1&amp;"."&amp;$A$47,'PASTE GSTR-1'!$A$1:$W$853,'PASTE GSTR-1'!$G$1,0),0)</f>
        <v>0</v>
      </c>
      <c r="L51" s="45">
        <f>IFERROR(VLOOKUP(L$1&amp;"."&amp;$A$47,'PASTE GSTR-1'!$A$1:$W$853,'PASTE GSTR-1'!$G$1,0),0)</f>
        <v>0</v>
      </c>
      <c r="M51" s="45">
        <f>IFERROR(VLOOKUP(M$1&amp;"."&amp;$A$47,'PASTE GSTR-1'!$A$1:$W$853,'PASTE GSTR-1'!$G$1,0),0)</f>
        <v>0</v>
      </c>
      <c r="N51" s="45">
        <f>IFERROR(VLOOKUP(N$1&amp;"."&amp;$A$47,'PASTE GSTR-1'!$A$1:$W$853,'PASTE GSTR-1'!$G$1,0),0)</f>
        <v>0</v>
      </c>
    </row>
    <row r="52" spans="1:14" x14ac:dyDescent="0.25">
      <c r="A52" s="33"/>
      <c r="B52" s="33" t="s">
        <v>28</v>
      </c>
      <c r="C52" s="48">
        <f>IFERROR(VLOOKUP(C$1&amp;"."&amp;$A$47,'PASTE GSTR-1'!$A$1:$W$853,'PASTE GSTR-1'!$H$1,0),0)</f>
        <v>214647.14</v>
      </c>
      <c r="D52" s="48">
        <f>IFERROR(VLOOKUP(D$1&amp;"."&amp;$A$47,'PASTE GSTR-1'!$A$1:$W$853,'PASTE GSTR-1'!$H$1,0),0)</f>
        <v>214647.14</v>
      </c>
      <c r="E52" s="48">
        <f>IFERROR(VLOOKUP(E$1&amp;"."&amp;$A$47,'PASTE GSTR-1'!$A$1:$W$853,'PASTE GSTR-1'!$H$1,0),0)</f>
        <v>214647.14</v>
      </c>
      <c r="F52" s="48">
        <f>IFERROR(VLOOKUP(F$1&amp;"."&amp;$A$47,'PASTE GSTR-1'!$A$1:$W$853,'PASTE GSTR-1'!$H$1,0),0)</f>
        <v>214647.14</v>
      </c>
      <c r="G52" s="48">
        <f>IFERROR(VLOOKUP(G$1&amp;"."&amp;$A$47,'PASTE GSTR-1'!$A$1:$W$853,'PASTE GSTR-1'!$H$1,0),0)</f>
        <v>214647.14</v>
      </c>
      <c r="H52" s="48">
        <f>IFERROR(VLOOKUP(H$1&amp;"."&amp;$A$47,'PASTE GSTR-1'!$A$1:$W$853,'PASTE GSTR-1'!$H$1,0),0)</f>
        <v>214647.14</v>
      </c>
      <c r="I52" s="48">
        <f>IFERROR(VLOOKUP(I$1&amp;"."&amp;$A$47,'PASTE GSTR-1'!$A$1:$W$853,'PASTE GSTR-1'!$H$1,0),0)</f>
        <v>214647.14</v>
      </c>
      <c r="J52" s="48">
        <f>IFERROR(VLOOKUP(J$1&amp;"."&amp;$A$47,'PASTE GSTR-1'!$A$1:$W$853,'PASTE GSTR-1'!$H$1,0),0)</f>
        <v>214647.14</v>
      </c>
      <c r="K52" s="48">
        <f>IFERROR(VLOOKUP(K$1&amp;"."&amp;$A$47,'PASTE GSTR-1'!$A$1:$W$853,'PASTE GSTR-1'!$H$1,0),0)</f>
        <v>214647.14</v>
      </c>
      <c r="L52" s="45">
        <f>IFERROR(VLOOKUP(L$1&amp;"."&amp;$A$47,'PASTE GSTR-1'!$A$1:$W$853,'PASTE GSTR-1'!$H$1,0),0)</f>
        <v>0</v>
      </c>
      <c r="M52" s="45">
        <f>IFERROR(VLOOKUP(M$1&amp;"."&amp;$A$47,'PASTE GSTR-1'!$A$1:$W$853,'PASTE GSTR-1'!$H$1,0),0)</f>
        <v>0</v>
      </c>
      <c r="N52" s="45">
        <f>IFERROR(VLOOKUP(N$1&amp;"."&amp;$A$47,'PASTE GSTR-1'!$A$1:$W$853,'PASTE GSTR-1'!$H$1,0),0)</f>
        <v>0</v>
      </c>
    </row>
    <row r="53" spans="1:14" x14ac:dyDescent="0.25">
      <c r="A53" s="33"/>
      <c r="B53" s="33" t="s">
        <v>29</v>
      </c>
      <c r="C53" s="48">
        <f>IFERROR(VLOOKUP(C$1&amp;"."&amp;$A$47,'PASTE GSTR-1'!$A$1:$W$853,'PASTE GSTR-1'!$I$1,0),0)</f>
        <v>214647.14</v>
      </c>
      <c r="D53" s="48">
        <f>IFERROR(VLOOKUP(D$1&amp;"."&amp;$A$47,'PASTE GSTR-1'!$A$1:$W$853,'PASTE GSTR-1'!$I$1,0),0)</f>
        <v>214647.14</v>
      </c>
      <c r="E53" s="48">
        <f>IFERROR(VLOOKUP(E$1&amp;"."&amp;$A$47,'PASTE GSTR-1'!$A$1:$W$853,'PASTE GSTR-1'!$I$1,0),0)</f>
        <v>214647.14</v>
      </c>
      <c r="F53" s="48">
        <f>IFERROR(VLOOKUP(F$1&amp;"."&amp;$A$47,'PASTE GSTR-1'!$A$1:$W$853,'PASTE GSTR-1'!$I$1,0),0)</f>
        <v>214647.14</v>
      </c>
      <c r="G53" s="48">
        <f>IFERROR(VLOOKUP(G$1&amp;"."&amp;$A$47,'PASTE GSTR-1'!$A$1:$W$853,'PASTE GSTR-1'!$I$1,0),0)</f>
        <v>214647.14</v>
      </c>
      <c r="H53" s="48">
        <f>IFERROR(VLOOKUP(H$1&amp;"."&amp;$A$47,'PASTE GSTR-1'!$A$1:$W$853,'PASTE GSTR-1'!$I$1,0),0)</f>
        <v>214647.14</v>
      </c>
      <c r="I53" s="48">
        <f>IFERROR(VLOOKUP(I$1&amp;"."&amp;$A$47,'PASTE GSTR-1'!$A$1:$W$853,'PASTE GSTR-1'!$I$1,0),0)</f>
        <v>214647.14</v>
      </c>
      <c r="J53" s="48">
        <f>IFERROR(VLOOKUP(J$1&amp;"."&amp;$A$47,'PASTE GSTR-1'!$A$1:$W$853,'PASTE GSTR-1'!$I$1,0),0)</f>
        <v>214647.14</v>
      </c>
      <c r="K53" s="48">
        <f>IFERROR(VLOOKUP(K$1&amp;"."&amp;$A$47,'PASTE GSTR-1'!$A$1:$W$853,'PASTE GSTR-1'!$I$1,0),0)</f>
        <v>214647.14</v>
      </c>
      <c r="L53" s="45">
        <f>IFERROR(VLOOKUP(L$1&amp;"."&amp;$A$47,'PASTE GSTR-1'!$A$1:$W$853,'PASTE GSTR-1'!$I$1,0),0)</f>
        <v>0</v>
      </c>
      <c r="M53" s="45">
        <f>IFERROR(VLOOKUP(M$1&amp;"."&amp;$A$47,'PASTE GSTR-1'!$A$1:$W$853,'PASTE GSTR-1'!$I$1,0),0)</f>
        <v>0</v>
      </c>
      <c r="N53" s="45">
        <f>IFERROR(VLOOKUP(N$1&amp;"."&amp;$A$47,'PASTE GSTR-1'!$A$1:$W$853,'PASTE GSTR-1'!$I$1,0),0)</f>
        <v>0</v>
      </c>
    </row>
    <row r="54" spans="1:14" x14ac:dyDescent="0.25">
      <c r="A54" s="33"/>
      <c r="B54" s="33" t="s">
        <v>30</v>
      </c>
      <c r="C54" s="48">
        <f>IFERROR(VLOOKUP(C$1&amp;"."&amp;$A$47,'PASTE GSTR-1'!$A$1:$W$853,'PASTE GSTR-1'!$J$1,0),0)</f>
        <v>0</v>
      </c>
      <c r="D54" s="48">
        <f>IFERROR(VLOOKUP(D$1&amp;"."&amp;$A$47,'PASTE GSTR-1'!$A$1:$W$853,'PASTE GSTR-1'!$J$1,0),0)</f>
        <v>0</v>
      </c>
      <c r="E54" s="48">
        <f>IFERROR(VLOOKUP(E$1&amp;"."&amp;$A$47,'PASTE GSTR-1'!$A$1:$W$853,'PASTE GSTR-1'!$J$1,0),0)</f>
        <v>0</v>
      </c>
      <c r="F54" s="48">
        <f>IFERROR(VLOOKUP(F$1&amp;"."&amp;$A$47,'PASTE GSTR-1'!$A$1:$W$853,'PASTE GSTR-1'!$J$1,0),0)</f>
        <v>0</v>
      </c>
      <c r="G54" s="48">
        <f>IFERROR(VLOOKUP(G$1&amp;"."&amp;$A$47,'PASTE GSTR-1'!$A$1:$W$853,'PASTE GSTR-1'!$J$1,0),0)</f>
        <v>0</v>
      </c>
      <c r="H54" s="48">
        <f>IFERROR(VLOOKUP(H$1&amp;"."&amp;$A$47,'PASTE GSTR-1'!$A$1:$W$853,'PASTE GSTR-1'!$J$1,0),0)</f>
        <v>0</v>
      </c>
      <c r="I54" s="48">
        <f>IFERROR(VLOOKUP(I$1&amp;"."&amp;$A$47,'PASTE GSTR-1'!$A$1:$W$853,'PASTE GSTR-1'!$J$1,0),0)</f>
        <v>0</v>
      </c>
      <c r="J54" s="48">
        <f>IFERROR(VLOOKUP(J$1&amp;"."&amp;$A$47,'PASTE GSTR-1'!$A$1:$W$853,'PASTE GSTR-1'!$J$1,0),0)</f>
        <v>0</v>
      </c>
      <c r="K54" s="48">
        <f>IFERROR(VLOOKUP(K$1&amp;"."&amp;$A$47,'PASTE GSTR-1'!$A$1:$W$853,'PASTE GSTR-1'!$J$1,0),0)</f>
        <v>0</v>
      </c>
      <c r="L54" s="45">
        <f>IFERROR(VLOOKUP(L$1&amp;"."&amp;$A$47,'PASTE GSTR-1'!$A$1:$W$853,'PASTE GSTR-1'!$J$1,0),0)</f>
        <v>0</v>
      </c>
      <c r="M54" s="45">
        <f>IFERROR(VLOOKUP(M$1&amp;"."&amp;$A$47,'PASTE GSTR-1'!$A$1:$W$853,'PASTE GSTR-1'!$J$1,0),0)</f>
        <v>0</v>
      </c>
      <c r="N54" s="45">
        <f>IFERROR(VLOOKUP(N$1&amp;"."&amp;$A$47,'PASTE GSTR-1'!$A$1:$W$853,'PASTE GSTR-1'!$J$1,0),0)</f>
        <v>0</v>
      </c>
    </row>
    <row r="55" spans="1:14" x14ac:dyDescent="0.25">
      <c r="A55" s="33">
        <v>45</v>
      </c>
      <c r="B55" s="34" t="s">
        <v>18</v>
      </c>
      <c r="C55" s="48"/>
      <c r="D55" s="48"/>
      <c r="E55" s="48"/>
      <c r="F55" s="48"/>
      <c r="G55" s="48"/>
      <c r="H55" s="48"/>
      <c r="I55" s="48"/>
      <c r="J55" s="48"/>
      <c r="K55" s="48"/>
      <c r="L55" s="45"/>
      <c r="M55" s="45"/>
      <c r="N55" s="45"/>
    </row>
    <row r="56" spans="1:14" x14ac:dyDescent="0.25">
      <c r="A56" s="33"/>
      <c r="B56" s="33" t="s">
        <v>24</v>
      </c>
      <c r="C56" s="48">
        <f>IFERROR(VLOOKUP(C$1&amp;"."&amp;$A$55,'PASTE GSTR-1'!$A$1:$W$853,'PASTE GSTR-1'!$D$1,0),0)</f>
        <v>2</v>
      </c>
      <c r="D56" s="48">
        <f>IFERROR(VLOOKUP(D$1&amp;"."&amp;$A$55,'PASTE GSTR-1'!$A$1:$W$853,'PASTE GSTR-1'!$D$1,0),0)</f>
        <v>2</v>
      </c>
      <c r="E56" s="48">
        <f>IFERROR(VLOOKUP(E$1&amp;"."&amp;$A$55,'PASTE GSTR-1'!$A$1:$W$853,'PASTE GSTR-1'!$D$1,0),0)</f>
        <v>2</v>
      </c>
      <c r="F56" s="48">
        <f>IFERROR(VLOOKUP(F$1&amp;"."&amp;$A$55,'PASTE GSTR-1'!$A$1:$W$853,'PASTE GSTR-1'!$D$1,0),0)</f>
        <v>2</v>
      </c>
      <c r="G56" s="48">
        <f>IFERROR(VLOOKUP(G$1&amp;"."&amp;$A$55,'PASTE GSTR-1'!$A$1:$W$853,'PASTE GSTR-1'!$D$1,0),0)</f>
        <v>2</v>
      </c>
      <c r="H56" s="48">
        <f>IFERROR(VLOOKUP(H$1&amp;"."&amp;$A$55,'PASTE GSTR-1'!$A$1:$W$853,'PASTE GSTR-1'!$D$1,0),0)</f>
        <v>2</v>
      </c>
      <c r="I56" s="48">
        <f>IFERROR(VLOOKUP(I$1&amp;"."&amp;$A$55,'PASTE GSTR-1'!$A$1:$W$853,'PASTE GSTR-1'!$D$1,0),0)</f>
        <v>2</v>
      </c>
      <c r="J56" s="48">
        <f>IFERROR(VLOOKUP(J$1&amp;"."&amp;$A$55,'PASTE GSTR-1'!$A$1:$W$853,'PASTE GSTR-1'!$D$1,0),0)</f>
        <v>2</v>
      </c>
      <c r="K56" s="48">
        <f>IFERROR(VLOOKUP(K$1&amp;"."&amp;$A$55,'PASTE GSTR-1'!$A$1:$W$853,'PASTE GSTR-1'!$D$1,0),0)</f>
        <v>2</v>
      </c>
      <c r="L56" s="45">
        <f>IFERROR(VLOOKUP(L$1&amp;"."&amp;$A$55,'PASTE GSTR-1'!$A$1:$W$853,'PASTE GSTR-1'!$D$1,0),0)</f>
        <v>0</v>
      </c>
      <c r="M56" s="45">
        <f>IFERROR(VLOOKUP(M$1&amp;"."&amp;$A$55,'PASTE GSTR-1'!$A$1:$W$853,'PASTE GSTR-1'!$D$1,0),0)</f>
        <v>0</v>
      </c>
      <c r="N56" s="45">
        <f>IFERROR(VLOOKUP(N$1&amp;"."&amp;$A$55,'PASTE GSTR-1'!$A$1:$W$853,'PASTE GSTR-1'!$D$1,0),0)</f>
        <v>0</v>
      </c>
    </row>
    <row r="57" spans="1:14" x14ac:dyDescent="0.25">
      <c r="A57" s="33"/>
      <c r="B57" s="33" t="s">
        <v>18</v>
      </c>
      <c r="C57" s="48">
        <f>IFERROR(VLOOKUP(C$1&amp;"."&amp;$A$55,'PASTE GSTR-1'!$A$1:$W$853,'PASTE GSTR-1'!$E$1,0),0)</f>
        <v>567</v>
      </c>
      <c r="D57" s="48">
        <f>IFERROR(VLOOKUP(D$1&amp;"."&amp;$A$55,'PASTE GSTR-1'!$A$1:$W$853,'PASTE GSTR-1'!$E$1,0),0)</f>
        <v>567</v>
      </c>
      <c r="E57" s="48">
        <f>IFERROR(VLOOKUP(E$1&amp;"."&amp;$A$55,'PASTE GSTR-1'!$A$1:$W$853,'PASTE GSTR-1'!$E$1,0),0)</f>
        <v>567</v>
      </c>
      <c r="F57" s="48">
        <f>IFERROR(VLOOKUP(F$1&amp;"."&amp;$A$55,'PASTE GSTR-1'!$A$1:$W$853,'PASTE GSTR-1'!$E$1,0),0)</f>
        <v>567</v>
      </c>
      <c r="G57" s="48">
        <f>IFERROR(VLOOKUP(G$1&amp;"."&amp;$A$55,'PASTE GSTR-1'!$A$1:$W$853,'PASTE GSTR-1'!$E$1,0),0)</f>
        <v>567</v>
      </c>
      <c r="H57" s="48">
        <f>IFERROR(VLOOKUP(H$1&amp;"."&amp;$A$55,'PASTE GSTR-1'!$A$1:$W$853,'PASTE GSTR-1'!$E$1,0),0)</f>
        <v>567</v>
      </c>
      <c r="I57" s="48">
        <f>IFERROR(VLOOKUP(I$1&amp;"."&amp;$A$55,'PASTE GSTR-1'!$A$1:$W$853,'PASTE GSTR-1'!$E$1,0),0)</f>
        <v>567</v>
      </c>
      <c r="J57" s="48">
        <f>IFERROR(VLOOKUP(J$1&amp;"."&amp;$A$55,'PASTE GSTR-1'!$A$1:$W$853,'PASTE GSTR-1'!$E$1,0),0)</f>
        <v>567</v>
      </c>
      <c r="K57" s="48">
        <f>IFERROR(VLOOKUP(K$1&amp;"."&amp;$A$55,'PASTE GSTR-1'!$A$1:$W$853,'PASTE GSTR-1'!$E$1,0),0)</f>
        <v>567</v>
      </c>
      <c r="L57" s="45">
        <f>IFERROR(VLOOKUP(L$1&amp;"."&amp;$A$55,'PASTE GSTR-1'!$A$1:$W$853,'PASTE GSTR-1'!$E$1,0),0)</f>
        <v>0</v>
      </c>
      <c r="M57" s="45">
        <f>IFERROR(VLOOKUP(M$1&amp;"."&amp;$A$55,'PASTE GSTR-1'!$A$1:$W$853,'PASTE GSTR-1'!$E$1,0),0)</f>
        <v>0</v>
      </c>
      <c r="N57" s="45">
        <f>IFERROR(VLOOKUP(N$1&amp;"."&amp;$A$55,'PASTE GSTR-1'!$A$1:$W$853,'PASTE GSTR-1'!$E$1,0),0)</f>
        <v>0</v>
      </c>
    </row>
    <row r="58" spans="1:14" x14ac:dyDescent="0.25">
      <c r="A58" s="33"/>
      <c r="B58" s="33" t="s">
        <v>31</v>
      </c>
      <c r="C58" s="48">
        <f>IFERROR(VLOOKUP(C$1&amp;"."&amp;$A$55,'PASTE GSTR-1'!$A$1:$W$853,'PASTE GSTR-1'!$F$1,0),0)</f>
        <v>0</v>
      </c>
      <c r="D58" s="48">
        <f>IFERROR(VLOOKUP(D$1&amp;"."&amp;$A$55,'PASTE GSTR-1'!$A$1:$W$853,'PASTE GSTR-1'!$F$1,0),0)</f>
        <v>0</v>
      </c>
      <c r="E58" s="48">
        <f>IFERROR(VLOOKUP(E$1&amp;"."&amp;$A$55,'PASTE GSTR-1'!$A$1:$W$853,'PASTE GSTR-1'!$F$1,0),0)</f>
        <v>0</v>
      </c>
      <c r="F58" s="48">
        <f>IFERROR(VLOOKUP(F$1&amp;"."&amp;$A$55,'PASTE GSTR-1'!$A$1:$W$853,'PASTE GSTR-1'!$F$1,0),0)</f>
        <v>0</v>
      </c>
      <c r="G58" s="48">
        <f>IFERROR(VLOOKUP(G$1&amp;"."&amp;$A$55,'PASTE GSTR-1'!$A$1:$W$853,'PASTE GSTR-1'!$F$1,0),0)</f>
        <v>0</v>
      </c>
      <c r="H58" s="48">
        <f>IFERROR(VLOOKUP(H$1&amp;"."&amp;$A$55,'PASTE GSTR-1'!$A$1:$W$853,'PASTE GSTR-1'!$F$1,0),0)</f>
        <v>0</v>
      </c>
      <c r="I58" s="48">
        <f>IFERROR(VLOOKUP(I$1&amp;"."&amp;$A$55,'PASTE GSTR-1'!$A$1:$W$853,'PASTE GSTR-1'!$F$1,0),0)</f>
        <v>0</v>
      </c>
      <c r="J58" s="48">
        <f>IFERROR(VLOOKUP(J$1&amp;"."&amp;$A$55,'PASTE GSTR-1'!$A$1:$W$853,'PASTE GSTR-1'!$F$1,0),0)</f>
        <v>0</v>
      </c>
      <c r="K58" s="48">
        <f>IFERROR(VLOOKUP(K$1&amp;"."&amp;$A$55,'PASTE GSTR-1'!$A$1:$W$853,'PASTE GSTR-1'!$F$1,0),0)</f>
        <v>0</v>
      </c>
      <c r="L58" s="45">
        <f>IFERROR(VLOOKUP(L$1&amp;"."&amp;$A$55,'PASTE GSTR-1'!$A$1:$W$853,'PASTE GSTR-1'!$F$1,0),0)</f>
        <v>0</v>
      </c>
      <c r="M58" s="45">
        <f>IFERROR(VLOOKUP(M$1&amp;"."&amp;$A$55,'PASTE GSTR-1'!$A$1:$W$853,'PASTE GSTR-1'!$F$1,0),0)</f>
        <v>0</v>
      </c>
      <c r="N58" s="45">
        <f>IFERROR(VLOOKUP(N$1&amp;"."&amp;$A$55,'PASTE GSTR-1'!$A$1:$W$853,'PASTE GSTR-1'!$F$1,0),0)</f>
        <v>0</v>
      </c>
    </row>
    <row r="59" spans="1:14" x14ac:dyDescent="0.25">
      <c r="A59" s="33"/>
      <c r="B59" s="33" t="s">
        <v>32</v>
      </c>
      <c r="C59" s="48">
        <f>IFERROR(VLOOKUP(C$1&amp;"."&amp;$A$55,'PASTE GSTR-1'!$A$1:$W$853,'PASTE GSTR-1'!$G$1,0),0)</f>
        <v>567</v>
      </c>
      <c r="D59" s="48">
        <f>IFERROR(VLOOKUP(D$1&amp;"."&amp;$A$55,'PASTE GSTR-1'!$A$1:$W$853,'PASTE GSTR-1'!$G$1,0),0)</f>
        <v>567</v>
      </c>
      <c r="E59" s="48">
        <f>IFERROR(VLOOKUP(E$1&amp;"."&amp;$A$55,'PASTE GSTR-1'!$A$1:$W$853,'PASTE GSTR-1'!$G$1,0),0)</f>
        <v>567</v>
      </c>
      <c r="F59" s="48">
        <f>IFERROR(VLOOKUP(F$1&amp;"."&amp;$A$55,'PASTE GSTR-1'!$A$1:$W$853,'PASTE GSTR-1'!$G$1,0),0)</f>
        <v>567</v>
      </c>
      <c r="G59" s="48">
        <f>IFERROR(VLOOKUP(G$1&amp;"."&amp;$A$55,'PASTE GSTR-1'!$A$1:$W$853,'PASTE GSTR-1'!$G$1,0),0)</f>
        <v>567</v>
      </c>
      <c r="H59" s="48">
        <f>IFERROR(VLOOKUP(H$1&amp;"."&amp;$A$55,'PASTE GSTR-1'!$A$1:$W$853,'PASTE GSTR-1'!$G$1,0),0)</f>
        <v>567</v>
      </c>
      <c r="I59" s="48">
        <f>IFERROR(VLOOKUP(I$1&amp;"."&amp;$A$55,'PASTE GSTR-1'!$A$1:$W$853,'PASTE GSTR-1'!$G$1,0),0)</f>
        <v>567</v>
      </c>
      <c r="J59" s="48">
        <f>IFERROR(VLOOKUP(J$1&amp;"."&amp;$A$55,'PASTE GSTR-1'!$A$1:$W$853,'PASTE GSTR-1'!$G$1,0),0)</f>
        <v>567</v>
      </c>
      <c r="K59" s="48">
        <f>IFERROR(VLOOKUP(K$1&amp;"."&amp;$A$55,'PASTE GSTR-1'!$A$1:$W$853,'PASTE GSTR-1'!$G$1,0),0)</f>
        <v>567</v>
      </c>
      <c r="L59" s="45">
        <f>IFERROR(VLOOKUP(L$1&amp;"."&amp;$A$55,'PASTE GSTR-1'!$A$1:$W$853,'PASTE GSTR-1'!$G$1,0),0)</f>
        <v>0</v>
      </c>
      <c r="M59" s="45">
        <f>IFERROR(VLOOKUP(M$1&amp;"."&amp;$A$55,'PASTE GSTR-1'!$A$1:$W$853,'PASTE GSTR-1'!$G$1,0),0)</f>
        <v>0</v>
      </c>
      <c r="N59" s="45">
        <f>IFERROR(VLOOKUP(N$1&amp;"."&amp;$A$55,'PASTE GSTR-1'!$A$1:$W$853,'PASTE GSTR-1'!$G$1,0),0)</f>
        <v>0</v>
      </c>
    </row>
    <row r="60" spans="1:14" s="35" customFormat="1" x14ac:dyDescent="0.25">
      <c r="B60" s="36" t="s">
        <v>25</v>
      </c>
      <c r="C60" s="49">
        <f t="shared" ref="C60:C65" si="0">SUMIF($B$5:$B$46,$B60,C$5:C$46)</f>
        <v>3140699.85</v>
      </c>
      <c r="D60" s="49">
        <f t="shared" ref="D60:N65" si="1">SUMIF($B$5:$B$46,$B60,D$5:D$46)</f>
        <v>3140699.85</v>
      </c>
      <c r="E60" s="49">
        <f t="shared" si="1"/>
        <v>3140699.85</v>
      </c>
      <c r="F60" s="49">
        <f t="shared" si="1"/>
        <v>3140699.85</v>
      </c>
      <c r="G60" s="49">
        <f t="shared" si="1"/>
        <v>3140699.85</v>
      </c>
      <c r="H60" s="49">
        <f t="shared" si="1"/>
        <v>3140699.85</v>
      </c>
      <c r="I60" s="49">
        <f t="shared" si="1"/>
        <v>3140699.85</v>
      </c>
      <c r="J60" s="49">
        <f t="shared" si="1"/>
        <v>3140699.85</v>
      </c>
      <c r="K60" s="49">
        <f t="shared" si="1"/>
        <v>3140699.85</v>
      </c>
      <c r="L60" s="46">
        <f t="shared" si="1"/>
        <v>0</v>
      </c>
      <c r="M60" s="46">
        <f t="shared" si="1"/>
        <v>0</v>
      </c>
      <c r="N60" s="46">
        <f t="shared" si="1"/>
        <v>0</v>
      </c>
    </row>
    <row r="61" spans="1:14" s="34" customFormat="1" x14ac:dyDescent="0.25">
      <c r="B61" s="34" t="s">
        <v>26</v>
      </c>
      <c r="C61" s="50">
        <f t="shared" si="0"/>
        <v>2711403.37</v>
      </c>
      <c r="D61" s="50">
        <f t="shared" si="1"/>
        <v>2711403.37</v>
      </c>
      <c r="E61" s="50">
        <f t="shared" si="1"/>
        <v>2711403.37</v>
      </c>
      <c r="F61" s="50">
        <f t="shared" si="1"/>
        <v>2711403.37</v>
      </c>
      <c r="G61" s="50">
        <f t="shared" si="1"/>
        <v>2711403.37</v>
      </c>
      <c r="H61" s="50">
        <f t="shared" si="1"/>
        <v>2711403.37</v>
      </c>
      <c r="I61" s="50">
        <f t="shared" si="1"/>
        <v>2711403.37</v>
      </c>
      <c r="J61" s="50">
        <f t="shared" si="1"/>
        <v>2711403.37</v>
      </c>
      <c r="K61" s="50">
        <f t="shared" si="1"/>
        <v>2711403.37</v>
      </c>
      <c r="L61" s="47">
        <f t="shared" si="1"/>
        <v>0</v>
      </c>
      <c r="M61" s="47">
        <f t="shared" si="1"/>
        <v>0</v>
      </c>
      <c r="N61" s="47">
        <f t="shared" si="1"/>
        <v>0</v>
      </c>
    </row>
    <row r="62" spans="1:14" s="35" customFormat="1" x14ac:dyDescent="0.25">
      <c r="B62" s="7" t="s">
        <v>27</v>
      </c>
      <c r="C62" s="50">
        <f t="shared" si="0"/>
        <v>0</v>
      </c>
      <c r="D62" s="50">
        <f t="shared" si="1"/>
        <v>0</v>
      </c>
      <c r="E62" s="50">
        <f t="shared" si="1"/>
        <v>0</v>
      </c>
      <c r="F62" s="50">
        <f t="shared" si="1"/>
        <v>0</v>
      </c>
      <c r="G62" s="50">
        <f t="shared" si="1"/>
        <v>0</v>
      </c>
      <c r="H62" s="50">
        <f t="shared" si="1"/>
        <v>0</v>
      </c>
      <c r="I62" s="50">
        <f t="shared" si="1"/>
        <v>0</v>
      </c>
      <c r="J62" s="50">
        <f t="shared" si="1"/>
        <v>0</v>
      </c>
      <c r="K62" s="50">
        <f t="shared" si="1"/>
        <v>0</v>
      </c>
      <c r="L62" s="47">
        <f t="shared" si="1"/>
        <v>0</v>
      </c>
      <c r="M62" s="47">
        <f t="shared" si="1"/>
        <v>0</v>
      </c>
      <c r="N62" s="47">
        <f t="shared" si="1"/>
        <v>0</v>
      </c>
    </row>
    <row r="63" spans="1:14" s="35" customFormat="1" x14ac:dyDescent="0.25">
      <c r="B63" s="7" t="s">
        <v>28</v>
      </c>
      <c r="C63" s="50">
        <f t="shared" si="0"/>
        <v>214648.06</v>
      </c>
      <c r="D63" s="50">
        <f t="shared" si="1"/>
        <v>214648.06</v>
      </c>
      <c r="E63" s="50">
        <f t="shared" si="1"/>
        <v>214648.06</v>
      </c>
      <c r="F63" s="50">
        <f t="shared" si="1"/>
        <v>214648.06</v>
      </c>
      <c r="G63" s="50">
        <f t="shared" si="1"/>
        <v>214648.06</v>
      </c>
      <c r="H63" s="50">
        <f t="shared" si="1"/>
        <v>214648.06</v>
      </c>
      <c r="I63" s="50">
        <f t="shared" si="1"/>
        <v>214648.06</v>
      </c>
      <c r="J63" s="50">
        <f t="shared" si="1"/>
        <v>214648.06</v>
      </c>
      <c r="K63" s="50">
        <f t="shared" si="1"/>
        <v>214648.06</v>
      </c>
      <c r="L63" s="47">
        <f t="shared" si="1"/>
        <v>0</v>
      </c>
      <c r="M63" s="47">
        <f t="shared" si="1"/>
        <v>0</v>
      </c>
      <c r="N63" s="47">
        <f t="shared" si="1"/>
        <v>0</v>
      </c>
    </row>
    <row r="64" spans="1:14" s="35" customFormat="1" x14ac:dyDescent="0.25">
      <c r="B64" s="7" t="s">
        <v>29</v>
      </c>
      <c r="C64" s="50">
        <f t="shared" si="0"/>
        <v>214648.06</v>
      </c>
      <c r="D64" s="50">
        <f t="shared" si="1"/>
        <v>214648.06</v>
      </c>
      <c r="E64" s="50">
        <f t="shared" si="1"/>
        <v>214648.06</v>
      </c>
      <c r="F64" s="50">
        <f t="shared" si="1"/>
        <v>214648.06</v>
      </c>
      <c r="G64" s="50">
        <f t="shared" si="1"/>
        <v>214648.06</v>
      </c>
      <c r="H64" s="50">
        <f t="shared" si="1"/>
        <v>214648.06</v>
      </c>
      <c r="I64" s="50">
        <f t="shared" si="1"/>
        <v>214648.06</v>
      </c>
      <c r="J64" s="50">
        <f t="shared" si="1"/>
        <v>214648.06</v>
      </c>
      <c r="K64" s="50">
        <f t="shared" si="1"/>
        <v>214648.06</v>
      </c>
      <c r="L64" s="47">
        <f t="shared" si="1"/>
        <v>0</v>
      </c>
      <c r="M64" s="47">
        <f t="shared" si="1"/>
        <v>0</v>
      </c>
      <c r="N64" s="47">
        <f t="shared" si="1"/>
        <v>0</v>
      </c>
    </row>
    <row r="65" spans="2:14" s="35" customFormat="1" x14ac:dyDescent="0.25">
      <c r="B65" s="35" t="s">
        <v>30</v>
      </c>
      <c r="C65" s="50">
        <f t="shared" si="0"/>
        <v>0</v>
      </c>
      <c r="D65" s="50">
        <f t="shared" si="1"/>
        <v>0</v>
      </c>
      <c r="E65" s="50">
        <f t="shared" si="1"/>
        <v>0</v>
      </c>
      <c r="F65" s="50">
        <f t="shared" si="1"/>
        <v>0</v>
      </c>
      <c r="G65" s="50">
        <f t="shared" si="1"/>
        <v>0</v>
      </c>
      <c r="H65" s="50">
        <f t="shared" si="1"/>
        <v>0</v>
      </c>
      <c r="I65" s="50">
        <f t="shared" si="1"/>
        <v>0</v>
      </c>
      <c r="J65" s="50">
        <f t="shared" si="1"/>
        <v>0</v>
      </c>
      <c r="K65" s="50">
        <f t="shared" si="1"/>
        <v>0</v>
      </c>
      <c r="L65" s="47">
        <f t="shared" si="1"/>
        <v>0</v>
      </c>
      <c r="M65" s="47">
        <f t="shared" si="1"/>
        <v>0</v>
      </c>
      <c r="N65" s="47">
        <f t="shared" si="1"/>
        <v>0</v>
      </c>
    </row>
    <row r="66" spans="2:14" x14ac:dyDescent="0.25"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2:14" x14ac:dyDescent="0.25"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2:14" x14ac:dyDescent="0.25"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2:14" x14ac:dyDescent="0.25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2:14" x14ac:dyDescent="0.25"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1" spans="2:14" x14ac:dyDescent="0.25"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2:14" x14ac:dyDescent="0.25"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2:14" x14ac:dyDescent="0.25"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2:14" x14ac:dyDescent="0.2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2:14" x14ac:dyDescent="0.25"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</row>
    <row r="76" spans="2:14" x14ac:dyDescent="0.25"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</row>
    <row r="77" spans="2:14" x14ac:dyDescent="0.25"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2:14" x14ac:dyDescent="0.25"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2:14" x14ac:dyDescent="0.25"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2:14" x14ac:dyDescent="0.25"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3:14" x14ac:dyDescent="0.2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3:14" x14ac:dyDescent="0.25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3:14" x14ac:dyDescent="0.25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3:14" x14ac:dyDescent="0.25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3:14" x14ac:dyDescent="0.25"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3:14" x14ac:dyDescent="0.25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3:14" x14ac:dyDescent="0.25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3:14" x14ac:dyDescent="0.25"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3:14" x14ac:dyDescent="0.25"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3:14" x14ac:dyDescent="0.25"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3:14" x14ac:dyDescent="0.25"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3:14" x14ac:dyDescent="0.25"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3:14" x14ac:dyDescent="0.25"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3:14" x14ac:dyDescent="0.25"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3:14" x14ac:dyDescent="0.25"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3:14" x14ac:dyDescent="0.25"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3:14" x14ac:dyDescent="0.25"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3:14" x14ac:dyDescent="0.25"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3:14" x14ac:dyDescent="0.25"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3:14" x14ac:dyDescent="0.25"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3:14" x14ac:dyDescent="0.25"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</sheetData>
  <sheetProtection password="CF28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39997558519241921"/>
  </sheetPr>
  <dimension ref="A1:W853"/>
  <sheetViews>
    <sheetView workbookViewId="0">
      <selection activeCell="D5" sqref="D5"/>
    </sheetView>
  </sheetViews>
  <sheetFormatPr defaultRowHeight="15.75" x14ac:dyDescent="0.25"/>
  <cols>
    <col min="1" max="1" width="8.21875" style="1" bestFit="1" customWidth="1"/>
    <col min="2" max="2" width="5.6640625" style="1" bestFit="1" customWidth="1"/>
    <col min="3" max="3" width="5.109375" style="1" bestFit="1" customWidth="1"/>
    <col min="4" max="4" width="6.44140625" style="57" bestFit="1" customWidth="1"/>
    <col min="5" max="5" width="11" style="57" bestFit="1" customWidth="1"/>
    <col min="6" max="6" width="15.88671875" style="57" bestFit="1" customWidth="1"/>
    <col min="7" max="8" width="10" style="57" bestFit="1" customWidth="1"/>
    <col min="9" max="10" width="10.88671875" style="57" bestFit="1" customWidth="1"/>
    <col min="11" max="11" width="10.33203125" style="57" bestFit="1" customWidth="1"/>
    <col min="12" max="12" width="12" style="57" bestFit="1" customWidth="1"/>
    <col min="13" max="13" width="8.33203125" style="57" bestFit="1" customWidth="1"/>
    <col min="14" max="14" width="8.44140625" style="57" bestFit="1" customWidth="1"/>
    <col min="15" max="15" width="6.21875" style="57" bestFit="1" customWidth="1"/>
    <col min="16" max="16" width="4.44140625" style="57" bestFit="1" customWidth="1"/>
    <col min="17" max="17" width="6.109375" style="57" bestFit="1" customWidth="1"/>
    <col min="18" max="18" width="3.6640625" style="57" bestFit="1" customWidth="1"/>
    <col min="19" max="19" width="4.44140625" style="57" bestFit="1" customWidth="1"/>
    <col min="20" max="20" width="7.44140625" style="57" bestFit="1" customWidth="1"/>
    <col min="21" max="21" width="3.6640625" style="57" bestFit="1" customWidth="1"/>
    <col min="22" max="22" width="4.44140625" style="57" bestFit="1" customWidth="1"/>
    <col min="23" max="23" width="4.109375" style="57" bestFit="1" customWidth="1"/>
    <col min="24" max="16384" width="8.88671875" style="57"/>
  </cols>
  <sheetData>
    <row r="1" spans="1:23" x14ac:dyDescent="0.25">
      <c r="A1" s="40" t="s">
        <v>22</v>
      </c>
      <c r="B1" s="40" t="s">
        <v>16</v>
      </c>
      <c r="C1" s="40" t="s">
        <v>15</v>
      </c>
      <c r="D1" s="40">
        <v>4</v>
      </c>
      <c r="E1" s="40">
        <v>5</v>
      </c>
      <c r="F1" s="58">
        <v>6</v>
      </c>
      <c r="G1" s="40">
        <v>7</v>
      </c>
      <c r="H1" s="40">
        <v>8</v>
      </c>
      <c r="I1" s="40">
        <v>9</v>
      </c>
      <c r="J1" s="40">
        <v>10</v>
      </c>
      <c r="K1" s="40">
        <v>11</v>
      </c>
      <c r="L1" s="40">
        <v>12</v>
      </c>
      <c r="M1" s="40">
        <v>13</v>
      </c>
      <c r="N1" s="40">
        <v>14</v>
      </c>
      <c r="O1" s="40">
        <v>15</v>
      </c>
      <c r="P1" s="40">
        <v>16</v>
      </c>
      <c r="Q1" s="40">
        <v>17</v>
      </c>
      <c r="R1" s="40">
        <v>18</v>
      </c>
      <c r="S1" s="40">
        <v>19</v>
      </c>
      <c r="T1" s="40">
        <v>20</v>
      </c>
      <c r="U1" s="40">
        <v>21</v>
      </c>
      <c r="V1" s="40">
        <v>22</v>
      </c>
      <c r="W1" s="40">
        <v>23</v>
      </c>
    </row>
    <row r="2" spans="1:23" x14ac:dyDescent="0.25">
      <c r="A2" s="41" t="str">
        <f t="shared" ref="A2:A65" si="0">B2&amp;"."&amp;C2</f>
        <v>1.1</v>
      </c>
      <c r="B2" s="41">
        <v>1</v>
      </c>
      <c r="C2" s="41">
        <v>1</v>
      </c>
      <c r="D2" s="57" t="s">
        <v>146</v>
      </c>
      <c r="E2" s="57" t="s">
        <v>247</v>
      </c>
    </row>
    <row r="3" spans="1:23" x14ac:dyDescent="0.25">
      <c r="A3" s="41" t="str">
        <f t="shared" si="0"/>
        <v>1.2</v>
      </c>
      <c r="B3" s="41">
        <f t="shared" ref="B3:B66" si="1">IF(E3="GSTR-1",B2+1,B2)</f>
        <v>1</v>
      </c>
      <c r="C3" s="41">
        <v>2</v>
      </c>
      <c r="D3" s="57" t="s">
        <v>148</v>
      </c>
      <c r="E3" s="57" t="s">
        <v>149</v>
      </c>
      <c r="F3" s="57" t="s">
        <v>248</v>
      </c>
    </row>
    <row r="4" spans="1:23" x14ac:dyDescent="0.25">
      <c r="A4" s="41" t="str">
        <f t="shared" si="0"/>
        <v>1.3</v>
      </c>
      <c r="B4" s="41">
        <f t="shared" si="1"/>
        <v>1</v>
      </c>
      <c r="C4" s="41">
        <f t="shared" ref="C4:C67" si="2">IF(B4=B3,C3+1,1)</f>
        <v>3</v>
      </c>
      <c r="D4" s="57" t="s">
        <v>208</v>
      </c>
      <c r="E4" s="57" t="s">
        <v>154</v>
      </c>
      <c r="F4" s="57" t="s">
        <v>160</v>
      </c>
      <c r="G4" s="57" t="s">
        <v>165</v>
      </c>
      <c r="H4" s="57" t="s">
        <v>154</v>
      </c>
      <c r="I4" s="57" t="s">
        <v>249</v>
      </c>
      <c r="J4" s="57" t="s">
        <v>250</v>
      </c>
      <c r="K4" s="57" t="s">
        <v>251</v>
      </c>
    </row>
    <row r="5" spans="1:23" x14ac:dyDescent="0.25">
      <c r="A5" s="41" t="str">
        <f t="shared" si="0"/>
        <v>1.4</v>
      </c>
      <c r="B5" s="41">
        <f t="shared" si="1"/>
        <v>1</v>
      </c>
      <c r="C5" s="41">
        <f t="shared" si="2"/>
        <v>4</v>
      </c>
      <c r="D5" s="57" t="s">
        <v>36</v>
      </c>
      <c r="E5" s="57" t="s">
        <v>37</v>
      </c>
    </row>
    <row r="6" spans="1:23" x14ac:dyDescent="0.25">
      <c r="A6" s="41" t="str">
        <f t="shared" si="0"/>
        <v>1.5</v>
      </c>
      <c r="B6" s="41">
        <f t="shared" si="1"/>
        <v>1</v>
      </c>
      <c r="C6" s="41">
        <f t="shared" si="2"/>
        <v>5</v>
      </c>
      <c r="D6" s="57" t="s">
        <v>10</v>
      </c>
      <c r="E6" s="57" t="s">
        <v>322</v>
      </c>
    </row>
    <row r="7" spans="1:23" x14ac:dyDescent="0.25">
      <c r="A7" s="41" t="str">
        <f t="shared" si="0"/>
        <v>1.6</v>
      </c>
      <c r="B7" s="41">
        <f t="shared" si="1"/>
        <v>1</v>
      </c>
      <c r="C7" s="41">
        <f t="shared" si="2"/>
        <v>6</v>
      </c>
      <c r="D7" s="57">
        <v>1</v>
      </c>
      <c r="E7" s="57" t="s">
        <v>11</v>
      </c>
      <c r="F7" s="57" t="s">
        <v>319</v>
      </c>
    </row>
    <row r="8" spans="1:23" x14ac:dyDescent="0.25">
      <c r="A8" s="41" t="str">
        <f t="shared" si="0"/>
        <v>1.7</v>
      </c>
      <c r="B8" s="41">
        <f t="shared" si="1"/>
        <v>1</v>
      </c>
      <c r="C8" s="41">
        <f t="shared" si="2"/>
        <v>7</v>
      </c>
      <c r="D8" s="57" t="s">
        <v>252</v>
      </c>
      <c r="E8" s="57" t="s">
        <v>152</v>
      </c>
      <c r="F8" s="57" t="s">
        <v>153</v>
      </c>
      <c r="G8" s="57" t="s">
        <v>154</v>
      </c>
      <c r="H8" s="57" t="s">
        <v>155</v>
      </c>
      <c r="I8" s="57" t="s">
        <v>156</v>
      </c>
      <c r="J8" s="57" t="s">
        <v>157</v>
      </c>
      <c r="K8" s="57" t="s">
        <v>320</v>
      </c>
      <c r="L8" s="57" t="s">
        <v>321</v>
      </c>
    </row>
    <row r="9" spans="1:23" x14ac:dyDescent="0.25">
      <c r="A9" s="41" t="str">
        <f t="shared" si="0"/>
        <v>1.8</v>
      </c>
      <c r="B9" s="41">
        <f t="shared" si="1"/>
        <v>1</v>
      </c>
      <c r="C9" s="41">
        <f t="shared" si="2"/>
        <v>8</v>
      </c>
      <c r="D9" s="57" t="s">
        <v>253</v>
      </c>
      <c r="E9" s="57" t="s">
        <v>254</v>
      </c>
      <c r="F9" s="57" t="s">
        <v>255</v>
      </c>
      <c r="G9" s="57" t="s">
        <v>256</v>
      </c>
      <c r="H9" s="57" t="s">
        <v>257</v>
      </c>
      <c r="I9" s="57" t="s">
        <v>320</v>
      </c>
      <c r="J9" s="57" t="s">
        <v>321</v>
      </c>
    </row>
    <row r="10" spans="1:23" x14ac:dyDescent="0.25">
      <c r="A10" s="41" t="str">
        <f t="shared" si="0"/>
        <v>1.9</v>
      </c>
      <c r="B10" s="41">
        <f t="shared" si="1"/>
        <v>1</v>
      </c>
      <c r="C10" s="41">
        <f t="shared" si="2"/>
        <v>9</v>
      </c>
      <c r="D10" s="57" t="s">
        <v>258</v>
      </c>
      <c r="E10" s="57" t="s">
        <v>259</v>
      </c>
      <c r="F10" s="57" t="s">
        <v>260</v>
      </c>
      <c r="G10" s="57" t="s">
        <v>239</v>
      </c>
      <c r="H10" s="57" t="s">
        <v>155</v>
      </c>
      <c r="I10" s="57" t="s">
        <v>261</v>
      </c>
      <c r="J10" s="57" t="s">
        <v>262</v>
      </c>
      <c r="K10" s="57" t="s">
        <v>36</v>
      </c>
      <c r="L10" s="57">
        <v>11245460</v>
      </c>
    </row>
    <row r="11" spans="1:23" x14ac:dyDescent="0.25">
      <c r="A11" s="41" t="str">
        <f t="shared" si="0"/>
        <v>1.10</v>
      </c>
      <c r="B11" s="41">
        <f t="shared" si="1"/>
        <v>1</v>
      </c>
      <c r="C11" s="41">
        <f t="shared" si="2"/>
        <v>10</v>
      </c>
      <c r="D11" s="57" t="s">
        <v>263</v>
      </c>
      <c r="E11" s="57" t="s">
        <v>259</v>
      </c>
      <c r="F11" s="57" t="s">
        <v>260</v>
      </c>
      <c r="G11" s="57" t="s">
        <v>187</v>
      </c>
      <c r="H11" s="57" t="s">
        <v>264</v>
      </c>
      <c r="I11" s="57" t="s">
        <v>194</v>
      </c>
      <c r="J11" s="57" t="s">
        <v>265</v>
      </c>
      <c r="K11" s="57">
        <v>2017</v>
      </c>
      <c r="L11" s="57">
        <v>8967766</v>
      </c>
    </row>
    <row r="12" spans="1:23" x14ac:dyDescent="0.25">
      <c r="A12" s="41" t="str">
        <f t="shared" si="0"/>
        <v>1.11</v>
      </c>
      <c r="B12" s="41">
        <f t="shared" si="1"/>
        <v>1</v>
      </c>
      <c r="C12" s="41">
        <f t="shared" si="2"/>
        <v>11</v>
      </c>
      <c r="D12" s="57" t="s">
        <v>266</v>
      </c>
      <c r="E12" s="57" t="s">
        <v>267</v>
      </c>
      <c r="F12" s="57" t="s">
        <v>268</v>
      </c>
      <c r="G12" s="57" t="s">
        <v>269</v>
      </c>
      <c r="H12" s="57" t="s">
        <v>270</v>
      </c>
      <c r="I12" s="57" t="s">
        <v>187</v>
      </c>
      <c r="J12" s="57" t="s">
        <v>271</v>
      </c>
      <c r="K12" s="57" t="s">
        <v>272</v>
      </c>
    </row>
    <row r="13" spans="1:23" x14ac:dyDescent="0.25">
      <c r="A13" s="41" t="str">
        <f t="shared" si="0"/>
        <v>1.12</v>
      </c>
      <c r="B13" s="41">
        <f t="shared" si="1"/>
        <v>1</v>
      </c>
      <c r="C13" s="41">
        <f t="shared" si="2"/>
        <v>12</v>
      </c>
      <c r="D13" s="57" t="s">
        <v>273</v>
      </c>
      <c r="E13" s="57" t="s">
        <v>154</v>
      </c>
      <c r="F13" s="57" t="s">
        <v>274</v>
      </c>
      <c r="G13" s="57" t="s">
        <v>5</v>
      </c>
      <c r="H13" s="57" t="s">
        <v>275</v>
      </c>
      <c r="I13" s="57" t="s">
        <v>169</v>
      </c>
      <c r="J13" s="57" t="s">
        <v>5</v>
      </c>
      <c r="K13" s="57" t="s">
        <v>168</v>
      </c>
      <c r="L13" s="57" t="s">
        <v>169</v>
      </c>
      <c r="M13" s="57" t="s">
        <v>5</v>
      </c>
      <c r="N13" s="57" t="s">
        <v>170</v>
      </c>
      <c r="O13" s="57" t="s">
        <v>158</v>
      </c>
      <c r="P13" s="57" t="s">
        <v>5</v>
      </c>
      <c r="Q13" s="57" t="s">
        <v>171</v>
      </c>
      <c r="R13" s="57" t="s">
        <v>158</v>
      </c>
      <c r="S13" s="57" t="s">
        <v>5</v>
      </c>
      <c r="T13" s="57" t="s">
        <v>172</v>
      </c>
      <c r="U13" s="57" t="s">
        <v>158</v>
      </c>
      <c r="V13" s="57" t="s">
        <v>5</v>
      </c>
      <c r="W13" s="57" t="s">
        <v>173</v>
      </c>
    </row>
    <row r="14" spans="1:23" x14ac:dyDescent="0.25">
      <c r="A14" s="41" t="str">
        <f t="shared" si="0"/>
        <v>1.13</v>
      </c>
      <c r="B14" s="41">
        <f t="shared" si="1"/>
        <v>1</v>
      </c>
      <c r="C14" s="41">
        <f t="shared" si="2"/>
        <v>13</v>
      </c>
      <c r="D14" s="57">
        <v>1</v>
      </c>
      <c r="E14" s="57">
        <v>10441</v>
      </c>
      <c r="F14" s="57">
        <v>8848</v>
      </c>
      <c r="G14" s="57">
        <v>0</v>
      </c>
      <c r="H14" s="57">
        <v>796.32</v>
      </c>
      <c r="I14" s="57">
        <v>796.32</v>
      </c>
      <c r="J14" s="57">
        <v>0</v>
      </c>
    </row>
    <row r="15" spans="1:23" x14ac:dyDescent="0.25">
      <c r="A15" s="41" t="str">
        <f t="shared" si="0"/>
        <v>1.14</v>
      </c>
      <c r="B15" s="41">
        <f t="shared" si="1"/>
        <v>1</v>
      </c>
      <c r="C15" s="41">
        <f t="shared" si="2"/>
        <v>14</v>
      </c>
      <c r="D15" s="57" t="s">
        <v>276</v>
      </c>
      <c r="E15" s="57" t="s">
        <v>277</v>
      </c>
      <c r="F15" s="57" t="s">
        <v>187</v>
      </c>
      <c r="G15" s="57" t="s">
        <v>278</v>
      </c>
      <c r="H15" s="57" t="s">
        <v>279</v>
      </c>
      <c r="I15" s="57" t="s">
        <v>272</v>
      </c>
    </row>
    <row r="16" spans="1:23" x14ac:dyDescent="0.25">
      <c r="A16" s="41" t="str">
        <f t="shared" si="0"/>
        <v>1.15</v>
      </c>
      <c r="B16" s="41">
        <f t="shared" si="1"/>
        <v>1</v>
      </c>
      <c r="C16" s="41">
        <f t="shared" si="2"/>
        <v>15</v>
      </c>
      <c r="D16" s="57" t="s">
        <v>273</v>
      </c>
      <c r="E16" s="57" t="s">
        <v>154</v>
      </c>
      <c r="F16" s="57" t="s">
        <v>274</v>
      </c>
      <c r="G16" s="57" t="s">
        <v>5</v>
      </c>
      <c r="H16" s="57" t="s">
        <v>275</v>
      </c>
      <c r="I16" s="57" t="s">
        <v>169</v>
      </c>
      <c r="J16" s="57" t="s">
        <v>5</v>
      </c>
      <c r="K16" s="57" t="s">
        <v>168</v>
      </c>
      <c r="L16" s="57" t="s">
        <v>169</v>
      </c>
      <c r="M16" s="57" t="s">
        <v>5</v>
      </c>
      <c r="N16" s="57" t="s">
        <v>170</v>
      </c>
      <c r="O16" s="57" t="s">
        <v>158</v>
      </c>
      <c r="P16" s="57" t="s">
        <v>5</v>
      </c>
      <c r="Q16" s="57" t="s">
        <v>173</v>
      </c>
    </row>
    <row r="17" spans="1:23" x14ac:dyDescent="0.25">
      <c r="A17" s="41" t="str">
        <f t="shared" si="0"/>
        <v>1.16</v>
      </c>
      <c r="B17" s="41">
        <f t="shared" si="1"/>
        <v>1</v>
      </c>
      <c r="C17" s="41">
        <f t="shared" si="2"/>
        <v>16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</row>
    <row r="18" spans="1:23" x14ac:dyDescent="0.25">
      <c r="A18" s="41" t="str">
        <f t="shared" si="0"/>
        <v>1.17</v>
      </c>
      <c r="B18" s="41">
        <f t="shared" si="1"/>
        <v>1</v>
      </c>
      <c r="C18" s="41">
        <f t="shared" si="2"/>
        <v>17</v>
      </c>
      <c r="D18" s="57" t="s">
        <v>280</v>
      </c>
      <c r="E18" s="57" t="s">
        <v>187</v>
      </c>
      <c r="F18" s="57" t="s">
        <v>244</v>
      </c>
      <c r="G18" s="57" t="s">
        <v>281</v>
      </c>
      <c r="H18" s="57" t="s">
        <v>282</v>
      </c>
      <c r="I18" s="57" t="s">
        <v>283</v>
      </c>
      <c r="J18" s="57" t="s">
        <v>284</v>
      </c>
    </row>
    <row r="19" spans="1:23" x14ac:dyDescent="0.25">
      <c r="A19" s="41" t="str">
        <f t="shared" si="0"/>
        <v>1.18</v>
      </c>
      <c r="B19" s="41">
        <f t="shared" si="1"/>
        <v>1</v>
      </c>
      <c r="C19" s="41">
        <f t="shared" si="2"/>
        <v>18</v>
      </c>
      <c r="D19" s="57" t="s">
        <v>273</v>
      </c>
      <c r="E19" s="57" t="s">
        <v>154</v>
      </c>
      <c r="F19" s="57" t="s">
        <v>274</v>
      </c>
      <c r="G19" s="57" t="s">
        <v>5</v>
      </c>
      <c r="H19" s="57" t="s">
        <v>275</v>
      </c>
      <c r="I19" s="57" t="s">
        <v>169</v>
      </c>
      <c r="J19" s="57" t="s">
        <v>5</v>
      </c>
      <c r="K19" s="57" t="s">
        <v>168</v>
      </c>
      <c r="L19" s="57" t="s">
        <v>169</v>
      </c>
      <c r="M19" s="57" t="s">
        <v>5</v>
      </c>
      <c r="N19" s="57" t="s">
        <v>170</v>
      </c>
      <c r="O19" s="57" t="s">
        <v>158</v>
      </c>
      <c r="P19" s="57" t="s">
        <v>5</v>
      </c>
      <c r="Q19" s="57" t="s">
        <v>171</v>
      </c>
      <c r="R19" s="57" t="s">
        <v>158</v>
      </c>
      <c r="S19" s="57" t="s">
        <v>5</v>
      </c>
      <c r="T19" s="57" t="s">
        <v>172</v>
      </c>
      <c r="U19" s="57" t="s">
        <v>158</v>
      </c>
      <c r="V19" s="57" t="s">
        <v>5</v>
      </c>
      <c r="W19" s="57" t="s">
        <v>173</v>
      </c>
    </row>
    <row r="20" spans="1:23" x14ac:dyDescent="0.25">
      <c r="A20" s="41" t="str">
        <f t="shared" si="0"/>
        <v>1.19</v>
      </c>
      <c r="B20" s="41">
        <f t="shared" si="1"/>
        <v>1</v>
      </c>
      <c r="C20" s="41">
        <f t="shared" si="2"/>
        <v>19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</row>
    <row r="21" spans="1:23" x14ac:dyDescent="0.25">
      <c r="A21" s="41" t="str">
        <f t="shared" si="0"/>
        <v>1.20</v>
      </c>
      <c r="B21" s="41">
        <f t="shared" si="1"/>
        <v>1</v>
      </c>
      <c r="C21" s="41">
        <f t="shared" si="2"/>
        <v>20</v>
      </c>
      <c r="D21" s="57" t="s">
        <v>205</v>
      </c>
    </row>
    <row r="22" spans="1:23" x14ac:dyDescent="0.25">
      <c r="A22" s="41" t="str">
        <f t="shared" si="0"/>
        <v>1.21</v>
      </c>
      <c r="B22" s="41">
        <f t="shared" si="1"/>
        <v>1</v>
      </c>
      <c r="C22" s="41">
        <f t="shared" si="2"/>
        <v>21</v>
      </c>
      <c r="D22" s="57" t="s">
        <v>280</v>
      </c>
      <c r="E22" s="57" t="s">
        <v>187</v>
      </c>
      <c r="F22" s="57" t="s">
        <v>244</v>
      </c>
      <c r="G22" s="57" t="s">
        <v>281</v>
      </c>
      <c r="H22" s="57" t="s">
        <v>282</v>
      </c>
      <c r="I22" s="57" t="s">
        <v>283</v>
      </c>
      <c r="J22" s="57" t="s">
        <v>285</v>
      </c>
    </row>
    <row r="23" spans="1:23" x14ac:dyDescent="0.25">
      <c r="A23" s="41" t="str">
        <f t="shared" si="0"/>
        <v>1.22</v>
      </c>
      <c r="B23" s="41">
        <f t="shared" si="1"/>
        <v>1</v>
      </c>
      <c r="C23" s="41">
        <f t="shared" si="2"/>
        <v>22</v>
      </c>
      <c r="D23" s="57" t="s">
        <v>273</v>
      </c>
      <c r="E23" s="57" t="s">
        <v>154</v>
      </c>
      <c r="F23" s="57" t="s">
        <v>274</v>
      </c>
      <c r="G23" s="57" t="s">
        <v>5</v>
      </c>
      <c r="H23" s="57" t="s">
        <v>275</v>
      </c>
      <c r="I23" s="57" t="s">
        <v>169</v>
      </c>
      <c r="J23" s="57" t="s">
        <v>5</v>
      </c>
      <c r="K23" s="57" t="s">
        <v>168</v>
      </c>
      <c r="L23" s="57" t="s">
        <v>169</v>
      </c>
      <c r="M23" s="57" t="s">
        <v>5</v>
      </c>
      <c r="N23" s="57" t="s">
        <v>170</v>
      </c>
      <c r="O23" s="57" t="s">
        <v>158</v>
      </c>
      <c r="P23" s="57" t="s">
        <v>5</v>
      </c>
      <c r="Q23" s="57" t="s">
        <v>173</v>
      </c>
    </row>
    <row r="24" spans="1:23" x14ac:dyDescent="0.25">
      <c r="A24" s="41" t="str">
        <f t="shared" si="0"/>
        <v>1.23</v>
      </c>
      <c r="B24" s="41">
        <f t="shared" si="1"/>
        <v>1</v>
      </c>
      <c r="C24" s="41">
        <f t="shared" si="2"/>
        <v>23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</row>
    <row r="25" spans="1:23" x14ac:dyDescent="0.25">
      <c r="A25" s="41" t="str">
        <f t="shared" si="0"/>
        <v>1.24</v>
      </c>
      <c r="B25" s="41">
        <f t="shared" si="1"/>
        <v>1</v>
      </c>
      <c r="C25" s="41">
        <f t="shared" si="2"/>
        <v>24</v>
      </c>
      <c r="D25" s="57" t="s">
        <v>286</v>
      </c>
      <c r="E25" s="57" t="s">
        <v>187</v>
      </c>
      <c r="F25" s="57" t="s">
        <v>287</v>
      </c>
      <c r="G25" s="57" t="s">
        <v>272</v>
      </c>
    </row>
    <row r="26" spans="1:23" x14ac:dyDescent="0.25">
      <c r="A26" s="41" t="str">
        <f t="shared" si="0"/>
        <v>1.25</v>
      </c>
      <c r="B26" s="41">
        <f t="shared" si="1"/>
        <v>1</v>
      </c>
      <c r="C26" s="41">
        <f t="shared" si="2"/>
        <v>25</v>
      </c>
      <c r="D26" s="57" t="s">
        <v>273</v>
      </c>
      <c r="E26" s="57" t="s">
        <v>154</v>
      </c>
      <c r="F26" s="57" t="s">
        <v>274</v>
      </c>
      <c r="G26" s="57" t="s">
        <v>5</v>
      </c>
      <c r="H26" s="57" t="s">
        <v>275</v>
      </c>
      <c r="I26" s="57" t="s">
        <v>169</v>
      </c>
      <c r="J26" s="57" t="s">
        <v>5</v>
      </c>
      <c r="K26" s="57" t="s">
        <v>168</v>
      </c>
      <c r="L26" s="57" t="s">
        <v>169</v>
      </c>
      <c r="M26" s="57" t="s">
        <v>5</v>
      </c>
      <c r="N26" s="57" t="s">
        <v>170</v>
      </c>
      <c r="O26" s="57" t="s">
        <v>158</v>
      </c>
    </row>
    <row r="27" spans="1:23" x14ac:dyDescent="0.25">
      <c r="A27" s="41" t="str">
        <f t="shared" si="0"/>
        <v>1.26</v>
      </c>
      <c r="B27" s="41">
        <f t="shared" si="1"/>
        <v>1</v>
      </c>
      <c r="C27" s="41">
        <f t="shared" si="2"/>
        <v>26</v>
      </c>
      <c r="D27" s="57">
        <v>0</v>
      </c>
      <c r="E27" s="57">
        <v>0</v>
      </c>
      <c r="F27" s="57">
        <v>0</v>
      </c>
      <c r="G27" s="57">
        <v>0</v>
      </c>
    </row>
    <row r="28" spans="1:23" x14ac:dyDescent="0.25">
      <c r="A28" s="41" t="str">
        <f t="shared" si="0"/>
        <v>1.27</v>
      </c>
      <c r="B28" s="41">
        <f t="shared" si="1"/>
        <v>1</v>
      </c>
      <c r="C28" s="41">
        <f t="shared" si="2"/>
        <v>27</v>
      </c>
      <c r="D28" s="57">
        <v>7</v>
      </c>
      <c r="E28" s="57" t="s">
        <v>187</v>
      </c>
      <c r="F28" s="57" t="s">
        <v>278</v>
      </c>
      <c r="G28" s="57" t="s">
        <v>288</v>
      </c>
    </row>
    <row r="29" spans="1:23" x14ac:dyDescent="0.25">
      <c r="A29" s="41" t="str">
        <f t="shared" si="0"/>
        <v>1.28</v>
      </c>
      <c r="B29" s="41">
        <f t="shared" si="1"/>
        <v>1</v>
      </c>
      <c r="C29" s="41">
        <f t="shared" si="2"/>
        <v>28</v>
      </c>
      <c r="D29" s="57" t="s">
        <v>273</v>
      </c>
      <c r="E29" s="57" t="s">
        <v>154</v>
      </c>
      <c r="F29" s="57" t="s">
        <v>274</v>
      </c>
      <c r="G29" s="57" t="s">
        <v>5</v>
      </c>
      <c r="H29" s="57" t="s">
        <v>275</v>
      </c>
      <c r="I29" s="57" t="s">
        <v>169</v>
      </c>
      <c r="J29" s="57" t="s">
        <v>5</v>
      </c>
      <c r="K29" s="57" t="s">
        <v>168</v>
      </c>
      <c r="L29" s="57" t="s">
        <v>169</v>
      </c>
      <c r="M29" s="57" t="s">
        <v>5</v>
      </c>
      <c r="N29" s="57" t="s">
        <v>170</v>
      </c>
      <c r="O29" s="57" t="s">
        <v>158</v>
      </c>
      <c r="P29" s="57" t="s">
        <v>5</v>
      </c>
      <c r="Q29" s="57" t="s">
        <v>171</v>
      </c>
      <c r="R29" s="57" t="s">
        <v>158</v>
      </c>
      <c r="S29" s="57" t="s">
        <v>5</v>
      </c>
      <c r="T29" s="57" t="s">
        <v>172</v>
      </c>
      <c r="U29" s="57" t="s">
        <v>158</v>
      </c>
      <c r="V29" s="57" t="s">
        <v>5</v>
      </c>
      <c r="W29" s="57" t="s">
        <v>173</v>
      </c>
    </row>
    <row r="30" spans="1:23" x14ac:dyDescent="0.25">
      <c r="A30" s="41" t="str">
        <f t="shared" si="0"/>
        <v>1.29</v>
      </c>
      <c r="B30" s="41">
        <f t="shared" si="1"/>
        <v>1</v>
      </c>
      <c r="C30" s="41">
        <f t="shared" si="2"/>
        <v>29</v>
      </c>
      <c r="D30" s="57">
        <v>4</v>
      </c>
      <c r="E30" s="57">
        <v>3130258.85</v>
      </c>
      <c r="F30" s="57">
        <v>2702555.37</v>
      </c>
      <c r="G30" s="57">
        <v>0</v>
      </c>
      <c r="H30" s="57">
        <v>213851.74</v>
      </c>
      <c r="I30" s="57">
        <v>213851.74</v>
      </c>
      <c r="J30" s="57">
        <v>0</v>
      </c>
    </row>
    <row r="31" spans="1:23" x14ac:dyDescent="0.25">
      <c r="A31" s="41" t="str">
        <f t="shared" si="0"/>
        <v>1.30</v>
      </c>
      <c r="B31" s="41">
        <f t="shared" si="1"/>
        <v>1</v>
      </c>
      <c r="C31" s="41">
        <f t="shared" si="2"/>
        <v>30</v>
      </c>
      <c r="D31" s="57">
        <v>8</v>
      </c>
      <c r="E31" s="57" t="s">
        <v>187</v>
      </c>
      <c r="F31" s="57" t="s">
        <v>228</v>
      </c>
      <c r="G31" s="57" t="s">
        <v>180</v>
      </c>
      <c r="H31" s="57" t="s">
        <v>289</v>
      </c>
      <c r="I31" s="57" t="s">
        <v>161</v>
      </c>
      <c r="J31" s="57" t="s">
        <v>290</v>
      </c>
      <c r="K31" s="57" t="s">
        <v>220</v>
      </c>
      <c r="L31" s="57" t="s">
        <v>160</v>
      </c>
      <c r="M31" s="57" t="s">
        <v>165</v>
      </c>
    </row>
    <row r="32" spans="1:23" x14ac:dyDescent="0.25">
      <c r="A32" s="41" t="str">
        <f t="shared" si="0"/>
        <v>1.31</v>
      </c>
      <c r="B32" s="41">
        <f t="shared" si="1"/>
        <v>1</v>
      </c>
      <c r="C32" s="41">
        <f t="shared" si="2"/>
        <v>31</v>
      </c>
      <c r="D32" s="57" t="s">
        <v>273</v>
      </c>
      <c r="E32" s="57" t="s">
        <v>154</v>
      </c>
      <c r="F32" s="57" t="s">
        <v>274</v>
      </c>
      <c r="G32" s="57" t="s">
        <v>5</v>
      </c>
      <c r="H32" s="57" t="s">
        <v>228</v>
      </c>
      <c r="I32" s="57" t="s">
        <v>291</v>
      </c>
      <c r="J32" s="57" t="s">
        <v>5</v>
      </c>
      <c r="K32" s="57" t="s">
        <v>292</v>
      </c>
      <c r="L32" s="57" t="s">
        <v>291</v>
      </c>
      <c r="M32" s="57" t="s">
        <v>5</v>
      </c>
      <c r="N32" s="57" t="s">
        <v>197</v>
      </c>
      <c r="O32" s="57" t="s">
        <v>293</v>
      </c>
    </row>
    <row r="33" spans="1:23" x14ac:dyDescent="0.25">
      <c r="A33" s="41" t="str">
        <f t="shared" si="0"/>
        <v>1.32</v>
      </c>
      <c r="B33" s="41">
        <f t="shared" si="1"/>
        <v>1</v>
      </c>
      <c r="C33" s="41">
        <f t="shared" si="2"/>
        <v>32</v>
      </c>
      <c r="D33" s="57">
        <v>0</v>
      </c>
      <c r="E33" s="57">
        <v>0</v>
      </c>
      <c r="F33" s="57">
        <v>0</v>
      </c>
      <c r="G33" s="57">
        <v>0</v>
      </c>
    </row>
    <row r="34" spans="1:23" x14ac:dyDescent="0.25">
      <c r="A34" s="41" t="str">
        <f t="shared" si="0"/>
        <v>1.33</v>
      </c>
      <c r="B34" s="41">
        <f t="shared" si="1"/>
        <v>1</v>
      </c>
      <c r="C34" s="41">
        <f t="shared" si="2"/>
        <v>33</v>
      </c>
      <c r="D34" s="57" t="s">
        <v>294</v>
      </c>
      <c r="E34" s="57" t="s">
        <v>295</v>
      </c>
      <c r="F34" s="57" t="s">
        <v>187</v>
      </c>
      <c r="G34" s="57" t="s">
        <v>158</v>
      </c>
      <c r="H34" s="57" t="s">
        <v>296</v>
      </c>
      <c r="I34" s="57" t="s">
        <v>297</v>
      </c>
      <c r="J34" s="57" t="s">
        <v>298</v>
      </c>
    </row>
    <row r="35" spans="1:23" x14ac:dyDescent="0.25">
      <c r="A35" s="41" t="str">
        <f t="shared" si="0"/>
        <v>1.34</v>
      </c>
      <c r="B35" s="41">
        <f t="shared" si="1"/>
        <v>1</v>
      </c>
      <c r="C35" s="41">
        <f t="shared" si="2"/>
        <v>34</v>
      </c>
      <c r="D35" s="57" t="s">
        <v>273</v>
      </c>
      <c r="E35" s="57" t="s">
        <v>154</v>
      </c>
      <c r="F35" s="57" t="s">
        <v>274</v>
      </c>
      <c r="G35" s="57" t="s">
        <v>5</v>
      </c>
      <c r="H35" s="57" t="s">
        <v>275</v>
      </c>
      <c r="I35" s="57" t="s">
        <v>169</v>
      </c>
      <c r="J35" s="57" t="s">
        <v>5</v>
      </c>
      <c r="K35" s="57" t="s">
        <v>168</v>
      </c>
      <c r="L35" s="57" t="s">
        <v>169</v>
      </c>
      <c r="M35" s="57" t="s">
        <v>5</v>
      </c>
      <c r="N35" s="57" t="s">
        <v>170</v>
      </c>
      <c r="O35" s="57" t="s">
        <v>158</v>
      </c>
      <c r="P35" s="57" t="s">
        <v>5</v>
      </c>
      <c r="Q35" s="57" t="s">
        <v>171</v>
      </c>
      <c r="R35" s="57" t="s">
        <v>158</v>
      </c>
      <c r="S35" s="57" t="s">
        <v>5</v>
      </c>
      <c r="T35" s="57" t="s">
        <v>172</v>
      </c>
      <c r="U35" s="57" t="s">
        <v>158</v>
      </c>
      <c r="V35" s="57" t="s">
        <v>5</v>
      </c>
      <c r="W35" s="57" t="s">
        <v>173</v>
      </c>
    </row>
    <row r="36" spans="1:23" x14ac:dyDescent="0.25">
      <c r="A36" s="41" t="str">
        <f t="shared" si="0"/>
        <v>1.35</v>
      </c>
      <c r="B36" s="41">
        <f t="shared" si="1"/>
        <v>1</v>
      </c>
      <c r="C36" s="41">
        <f t="shared" si="2"/>
        <v>35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</row>
    <row r="37" spans="1:23" x14ac:dyDescent="0.25">
      <c r="A37" s="41" t="str">
        <f t="shared" si="0"/>
        <v>1.36</v>
      </c>
      <c r="B37" s="41">
        <f t="shared" si="1"/>
        <v>1</v>
      </c>
      <c r="C37" s="41">
        <f t="shared" si="2"/>
        <v>36</v>
      </c>
      <c r="D37" s="57" t="s">
        <v>205</v>
      </c>
    </row>
    <row r="38" spans="1:23" x14ac:dyDescent="0.25">
      <c r="A38" s="41" t="str">
        <f t="shared" si="0"/>
        <v>1.37</v>
      </c>
      <c r="B38" s="41">
        <f t="shared" si="1"/>
        <v>1</v>
      </c>
      <c r="C38" s="41">
        <f t="shared" si="2"/>
        <v>37</v>
      </c>
      <c r="D38" s="57" t="s">
        <v>299</v>
      </c>
      <c r="E38" s="57" t="s">
        <v>300</v>
      </c>
      <c r="F38" s="57" t="s">
        <v>187</v>
      </c>
      <c r="G38" s="57" t="s">
        <v>301</v>
      </c>
      <c r="H38" s="57" t="s">
        <v>154</v>
      </c>
      <c r="I38" s="57" t="s">
        <v>302</v>
      </c>
    </row>
    <row r="39" spans="1:23" x14ac:dyDescent="0.25">
      <c r="A39" s="41" t="str">
        <f t="shared" si="0"/>
        <v>1.38</v>
      </c>
      <c r="B39" s="41">
        <f t="shared" si="1"/>
        <v>1</v>
      </c>
      <c r="C39" s="41">
        <f t="shared" si="2"/>
        <v>38</v>
      </c>
      <c r="D39" s="57" t="s">
        <v>273</v>
      </c>
      <c r="E39" s="57" t="s">
        <v>154</v>
      </c>
      <c r="F39" s="57" t="s">
        <v>274</v>
      </c>
      <c r="G39" s="57" t="s">
        <v>5</v>
      </c>
      <c r="H39" s="57" t="s">
        <v>275</v>
      </c>
      <c r="I39" s="57" t="s">
        <v>169</v>
      </c>
      <c r="J39" s="57" t="s">
        <v>5</v>
      </c>
      <c r="K39" s="57" t="s">
        <v>168</v>
      </c>
      <c r="L39" s="57" t="s">
        <v>169</v>
      </c>
      <c r="M39" s="57" t="s">
        <v>5</v>
      </c>
      <c r="N39" s="57" t="s">
        <v>170</v>
      </c>
      <c r="O39" s="57" t="s">
        <v>158</v>
      </c>
      <c r="P39" s="57" t="s">
        <v>5</v>
      </c>
      <c r="Q39" s="57" t="s">
        <v>171</v>
      </c>
      <c r="R39" s="57" t="s">
        <v>158</v>
      </c>
      <c r="S39" s="57" t="s">
        <v>5</v>
      </c>
      <c r="T39" s="57" t="s">
        <v>172</v>
      </c>
      <c r="U39" s="57" t="s">
        <v>158</v>
      </c>
      <c r="V39" s="57" t="s">
        <v>5</v>
      </c>
      <c r="W39" s="57" t="s">
        <v>173</v>
      </c>
    </row>
    <row r="40" spans="1:23" x14ac:dyDescent="0.25">
      <c r="A40" s="41" t="str">
        <f t="shared" si="0"/>
        <v>1.39</v>
      </c>
      <c r="B40" s="41">
        <f t="shared" si="1"/>
        <v>1</v>
      </c>
      <c r="C40" s="41">
        <f t="shared" si="2"/>
        <v>39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</row>
    <row r="41" spans="1:23" x14ac:dyDescent="0.25">
      <c r="A41" s="41" t="str">
        <f t="shared" si="0"/>
        <v>1.40</v>
      </c>
      <c r="B41" s="41">
        <f t="shared" si="1"/>
        <v>1</v>
      </c>
      <c r="C41" s="41">
        <f t="shared" si="2"/>
        <v>40</v>
      </c>
      <c r="D41" s="57">
        <v>12</v>
      </c>
      <c r="E41" s="57" t="s">
        <v>187</v>
      </c>
      <c r="F41" s="57" t="s">
        <v>303</v>
      </c>
      <c r="G41" s="57" t="s">
        <v>304</v>
      </c>
      <c r="H41" s="57" t="s">
        <v>154</v>
      </c>
      <c r="I41" s="57" t="s">
        <v>160</v>
      </c>
      <c r="J41" s="57" t="s">
        <v>165</v>
      </c>
    </row>
    <row r="42" spans="1:23" x14ac:dyDescent="0.25">
      <c r="A42" s="41" t="str">
        <f t="shared" si="0"/>
        <v>1.41</v>
      </c>
      <c r="B42" s="41">
        <f t="shared" si="1"/>
        <v>1</v>
      </c>
      <c r="C42" s="41">
        <f t="shared" si="2"/>
        <v>41</v>
      </c>
      <c r="D42" s="57" t="s">
        <v>273</v>
      </c>
      <c r="E42" s="57" t="s">
        <v>154</v>
      </c>
      <c r="F42" s="57" t="s">
        <v>274</v>
      </c>
      <c r="G42" s="57" t="s">
        <v>5</v>
      </c>
      <c r="H42" s="57" t="s">
        <v>275</v>
      </c>
      <c r="I42" s="57" t="s">
        <v>169</v>
      </c>
      <c r="J42" s="57" t="s">
        <v>5</v>
      </c>
      <c r="K42" s="57" t="s">
        <v>168</v>
      </c>
      <c r="L42" s="57" t="s">
        <v>169</v>
      </c>
      <c r="M42" s="57" t="s">
        <v>5</v>
      </c>
      <c r="N42" s="57" t="s">
        <v>170</v>
      </c>
      <c r="O42" s="57" t="s">
        <v>158</v>
      </c>
      <c r="P42" s="57" t="s">
        <v>5</v>
      </c>
      <c r="Q42" s="57" t="s">
        <v>171</v>
      </c>
      <c r="R42" s="57" t="s">
        <v>158</v>
      </c>
      <c r="S42" s="57" t="s">
        <v>5</v>
      </c>
      <c r="T42" s="57" t="s">
        <v>172</v>
      </c>
      <c r="U42" s="57" t="s">
        <v>158</v>
      </c>
      <c r="V42" s="57" t="s">
        <v>5</v>
      </c>
      <c r="W42" s="57" t="s">
        <v>173</v>
      </c>
    </row>
    <row r="43" spans="1:23" x14ac:dyDescent="0.25">
      <c r="A43" s="41" t="str">
        <f t="shared" si="0"/>
        <v>1.42</v>
      </c>
      <c r="B43" s="41">
        <f t="shared" si="1"/>
        <v>1</v>
      </c>
      <c r="C43" s="41">
        <f t="shared" si="2"/>
        <v>42</v>
      </c>
      <c r="D43" s="57">
        <v>22</v>
      </c>
      <c r="E43" s="57">
        <v>3140697.65</v>
      </c>
      <c r="F43" s="57">
        <v>2711403.37</v>
      </c>
      <c r="G43" s="57">
        <v>0</v>
      </c>
      <c r="H43" s="57">
        <v>214647.14</v>
      </c>
      <c r="I43" s="57">
        <v>214647.14</v>
      </c>
      <c r="J43" s="57">
        <v>0</v>
      </c>
    </row>
    <row r="44" spans="1:23" x14ac:dyDescent="0.25">
      <c r="A44" s="41" t="str">
        <f t="shared" si="0"/>
        <v>1.43</v>
      </c>
      <c r="B44" s="41">
        <f t="shared" si="1"/>
        <v>1</v>
      </c>
      <c r="C44" s="41">
        <f t="shared" si="2"/>
        <v>43</v>
      </c>
      <c r="D44" s="57">
        <v>13</v>
      </c>
      <c r="E44" s="57" t="s">
        <v>187</v>
      </c>
      <c r="F44" s="57" t="s">
        <v>305</v>
      </c>
      <c r="G44" s="57" t="s">
        <v>306</v>
      </c>
    </row>
    <row r="45" spans="1:23" x14ac:dyDescent="0.25">
      <c r="A45" s="41" t="str">
        <f t="shared" si="0"/>
        <v>1.44</v>
      </c>
      <c r="B45" s="41">
        <f t="shared" si="1"/>
        <v>1</v>
      </c>
      <c r="C45" s="41">
        <f t="shared" si="2"/>
        <v>44</v>
      </c>
      <c r="D45" s="57" t="s">
        <v>273</v>
      </c>
      <c r="E45" s="57" t="s">
        <v>154</v>
      </c>
      <c r="F45" s="57" t="s">
        <v>274</v>
      </c>
      <c r="G45" s="57" t="s">
        <v>305</v>
      </c>
      <c r="H45" s="57" t="s">
        <v>306</v>
      </c>
      <c r="I45" s="57" t="s">
        <v>305</v>
      </c>
      <c r="J45" s="57" t="s">
        <v>307</v>
      </c>
      <c r="K45" s="57" t="s">
        <v>214</v>
      </c>
      <c r="L45" s="57" t="s">
        <v>308</v>
      </c>
      <c r="M45" s="57" t="s">
        <v>305</v>
      </c>
    </row>
    <row r="46" spans="1:23" x14ac:dyDescent="0.25">
      <c r="A46" s="41" t="str">
        <f t="shared" si="0"/>
        <v>1.45</v>
      </c>
      <c r="B46" s="41">
        <f t="shared" si="1"/>
        <v>1</v>
      </c>
      <c r="C46" s="41">
        <f t="shared" si="2"/>
        <v>45</v>
      </c>
      <c r="D46" s="57">
        <v>2</v>
      </c>
      <c r="E46" s="57">
        <v>567</v>
      </c>
      <c r="F46" s="57">
        <v>0</v>
      </c>
      <c r="G46" s="57">
        <v>567</v>
      </c>
    </row>
    <row r="47" spans="1:23" x14ac:dyDescent="0.25">
      <c r="A47" s="41" t="str">
        <f t="shared" si="0"/>
        <v>1.46</v>
      </c>
      <c r="B47" s="41">
        <f t="shared" si="1"/>
        <v>1</v>
      </c>
      <c r="C47" s="41">
        <f t="shared" si="2"/>
        <v>46</v>
      </c>
      <c r="D47" s="57" t="s">
        <v>309</v>
      </c>
      <c r="E47" s="57" t="s">
        <v>187</v>
      </c>
      <c r="F47" s="57" t="s">
        <v>310</v>
      </c>
      <c r="G47" s="57" t="s">
        <v>271</v>
      </c>
      <c r="H47" s="57" t="s">
        <v>272</v>
      </c>
    </row>
    <row r="48" spans="1:23" x14ac:dyDescent="0.25">
      <c r="A48" s="41" t="str">
        <f t="shared" si="0"/>
        <v>1.47</v>
      </c>
      <c r="B48" s="41">
        <f t="shared" si="1"/>
        <v>1</v>
      </c>
      <c r="C48" s="41">
        <f t="shared" si="2"/>
        <v>47</v>
      </c>
      <c r="D48" s="57" t="s">
        <v>273</v>
      </c>
      <c r="E48" s="57" t="s">
        <v>154</v>
      </c>
      <c r="F48" s="57" t="s">
        <v>274</v>
      </c>
      <c r="G48" s="57" t="s">
        <v>5</v>
      </c>
      <c r="H48" s="57" t="s">
        <v>275</v>
      </c>
      <c r="I48" s="57" t="s">
        <v>169</v>
      </c>
      <c r="J48" s="57" t="s">
        <v>5</v>
      </c>
      <c r="K48" s="57" t="s">
        <v>168</v>
      </c>
      <c r="L48" s="57" t="s">
        <v>169</v>
      </c>
      <c r="M48" s="57" t="s">
        <v>5</v>
      </c>
      <c r="N48" s="57" t="s">
        <v>170</v>
      </c>
      <c r="O48" s="57" t="s">
        <v>158</v>
      </c>
      <c r="P48" s="57" t="s">
        <v>5</v>
      </c>
      <c r="Q48" s="57" t="s">
        <v>171</v>
      </c>
      <c r="R48" s="57" t="s">
        <v>158</v>
      </c>
      <c r="S48" s="57" t="s">
        <v>5</v>
      </c>
      <c r="T48" s="57" t="s">
        <v>172</v>
      </c>
      <c r="U48" s="57" t="s">
        <v>158</v>
      </c>
      <c r="V48" s="57" t="s">
        <v>5</v>
      </c>
      <c r="W48" s="57" t="s">
        <v>173</v>
      </c>
    </row>
    <row r="49" spans="1:23" x14ac:dyDescent="0.25">
      <c r="A49" s="41" t="str">
        <f t="shared" si="0"/>
        <v>1.48</v>
      </c>
      <c r="B49" s="41">
        <f t="shared" si="1"/>
        <v>1</v>
      </c>
      <c r="C49" s="41">
        <f t="shared" si="2"/>
        <v>48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</row>
    <row r="50" spans="1:23" x14ac:dyDescent="0.25">
      <c r="A50" s="41" t="str">
        <f t="shared" si="0"/>
        <v>1.49</v>
      </c>
      <c r="B50" s="41">
        <f t="shared" si="1"/>
        <v>1</v>
      </c>
      <c r="C50" s="41">
        <f t="shared" si="2"/>
        <v>49</v>
      </c>
      <c r="D50" s="57" t="s">
        <v>309</v>
      </c>
      <c r="E50" s="57" t="s">
        <v>187</v>
      </c>
      <c r="F50" s="57" t="s">
        <v>310</v>
      </c>
      <c r="G50" s="57" t="s">
        <v>278</v>
      </c>
      <c r="H50" s="57" t="s">
        <v>279</v>
      </c>
      <c r="I50" s="57" t="s">
        <v>272</v>
      </c>
    </row>
    <row r="51" spans="1:23" x14ac:dyDescent="0.25">
      <c r="A51" s="41" t="str">
        <f t="shared" si="0"/>
        <v>1.50</v>
      </c>
      <c r="B51" s="41">
        <f t="shared" si="1"/>
        <v>1</v>
      </c>
      <c r="C51" s="41">
        <f t="shared" si="2"/>
        <v>50</v>
      </c>
      <c r="D51" s="57" t="s">
        <v>273</v>
      </c>
      <c r="E51" s="57" t="s">
        <v>154</v>
      </c>
      <c r="F51" s="57" t="s">
        <v>274</v>
      </c>
      <c r="G51" s="57" t="s">
        <v>5</v>
      </c>
      <c r="H51" s="57" t="s">
        <v>275</v>
      </c>
      <c r="I51" s="57" t="s">
        <v>169</v>
      </c>
      <c r="J51" s="57" t="s">
        <v>5</v>
      </c>
      <c r="K51" s="57" t="s">
        <v>168</v>
      </c>
      <c r="L51" s="57" t="s">
        <v>169</v>
      </c>
      <c r="M51" s="57" t="s">
        <v>5</v>
      </c>
      <c r="N51" s="57" t="s">
        <v>170</v>
      </c>
      <c r="O51" s="57" t="s">
        <v>158</v>
      </c>
      <c r="P51" s="57" t="s">
        <v>5</v>
      </c>
      <c r="Q51" s="57" t="s">
        <v>173</v>
      </c>
    </row>
    <row r="52" spans="1:23" x14ac:dyDescent="0.25">
      <c r="A52" s="41" t="str">
        <f t="shared" si="0"/>
        <v>1.51</v>
      </c>
      <c r="B52" s="41">
        <f t="shared" si="1"/>
        <v>1</v>
      </c>
      <c r="C52" s="41">
        <f t="shared" si="2"/>
        <v>51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 t="s">
        <v>205</v>
      </c>
    </row>
    <row r="53" spans="1:23" x14ac:dyDescent="0.25">
      <c r="A53" s="41" t="str">
        <f t="shared" si="0"/>
        <v>1.52</v>
      </c>
      <c r="B53" s="41">
        <f t="shared" si="1"/>
        <v>1</v>
      </c>
      <c r="C53" s="41">
        <f t="shared" si="2"/>
        <v>52</v>
      </c>
      <c r="D53" s="57" t="s">
        <v>311</v>
      </c>
      <c r="E53" s="57" t="s">
        <v>187</v>
      </c>
      <c r="F53" s="57" t="s">
        <v>310</v>
      </c>
      <c r="G53" s="57" t="s">
        <v>312</v>
      </c>
      <c r="H53" s="57" t="s">
        <v>283</v>
      </c>
      <c r="I53" s="57" t="s">
        <v>284</v>
      </c>
    </row>
    <row r="54" spans="1:23" x14ac:dyDescent="0.25">
      <c r="A54" s="41" t="str">
        <f t="shared" si="0"/>
        <v>1.53</v>
      </c>
      <c r="B54" s="41">
        <f t="shared" si="1"/>
        <v>1</v>
      </c>
      <c r="C54" s="41">
        <f t="shared" si="2"/>
        <v>53</v>
      </c>
      <c r="D54" s="57" t="s">
        <v>273</v>
      </c>
      <c r="E54" s="57" t="s">
        <v>154</v>
      </c>
      <c r="F54" s="57" t="s">
        <v>274</v>
      </c>
      <c r="G54" s="57" t="s">
        <v>5</v>
      </c>
      <c r="H54" s="57" t="s">
        <v>275</v>
      </c>
      <c r="I54" s="57" t="s">
        <v>169</v>
      </c>
      <c r="J54" s="57" t="s">
        <v>5</v>
      </c>
      <c r="K54" s="57" t="s">
        <v>168</v>
      </c>
      <c r="L54" s="57" t="s">
        <v>169</v>
      </c>
      <c r="M54" s="57" t="s">
        <v>5</v>
      </c>
      <c r="N54" s="57" t="s">
        <v>170</v>
      </c>
      <c r="O54" s="57" t="s">
        <v>158</v>
      </c>
      <c r="P54" s="57" t="s">
        <v>5</v>
      </c>
      <c r="Q54" s="57" t="s">
        <v>171</v>
      </c>
      <c r="R54" s="57" t="s">
        <v>158</v>
      </c>
      <c r="S54" s="57" t="s">
        <v>5</v>
      </c>
      <c r="T54" s="57" t="s">
        <v>172</v>
      </c>
      <c r="U54" s="57" t="s">
        <v>158</v>
      </c>
      <c r="V54" s="57" t="s">
        <v>5</v>
      </c>
      <c r="W54" s="57" t="s">
        <v>173</v>
      </c>
    </row>
    <row r="55" spans="1:23" x14ac:dyDescent="0.25">
      <c r="A55" s="41" t="str">
        <f t="shared" si="0"/>
        <v>1.54</v>
      </c>
      <c r="B55" s="41">
        <f t="shared" si="1"/>
        <v>1</v>
      </c>
      <c r="C55" s="41">
        <f t="shared" si="2"/>
        <v>54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</row>
    <row r="56" spans="1:23" x14ac:dyDescent="0.25">
      <c r="A56" s="41" t="str">
        <f t="shared" si="0"/>
        <v>1.55</v>
      </c>
      <c r="B56" s="41">
        <f t="shared" si="1"/>
        <v>1</v>
      </c>
      <c r="C56" s="41">
        <f t="shared" si="2"/>
        <v>55</v>
      </c>
      <c r="D56" s="57" t="s">
        <v>311</v>
      </c>
      <c r="E56" s="57" t="s">
        <v>187</v>
      </c>
      <c r="F56" s="57" t="s">
        <v>310</v>
      </c>
      <c r="G56" s="57" t="s">
        <v>312</v>
      </c>
      <c r="H56" s="57" t="s">
        <v>283</v>
      </c>
      <c r="I56" s="57" t="s">
        <v>285</v>
      </c>
    </row>
    <row r="57" spans="1:23" x14ac:dyDescent="0.25">
      <c r="A57" s="41" t="str">
        <f t="shared" si="0"/>
        <v>1.56</v>
      </c>
      <c r="B57" s="41">
        <f t="shared" si="1"/>
        <v>1</v>
      </c>
      <c r="C57" s="41">
        <f t="shared" si="2"/>
        <v>56</v>
      </c>
      <c r="D57" s="57" t="s">
        <v>273</v>
      </c>
      <c r="E57" s="57" t="s">
        <v>154</v>
      </c>
      <c r="F57" s="57" t="s">
        <v>274</v>
      </c>
      <c r="G57" s="57" t="s">
        <v>5</v>
      </c>
      <c r="H57" s="57" t="s">
        <v>275</v>
      </c>
      <c r="I57" s="57" t="s">
        <v>169</v>
      </c>
      <c r="J57" s="57" t="s">
        <v>5</v>
      </c>
      <c r="K57" s="57" t="s">
        <v>168</v>
      </c>
      <c r="L57" s="57" t="s">
        <v>169</v>
      </c>
      <c r="M57" s="57" t="s">
        <v>5</v>
      </c>
      <c r="N57" s="57" t="s">
        <v>170</v>
      </c>
      <c r="O57" s="57" t="s">
        <v>158</v>
      </c>
      <c r="P57" s="57" t="s">
        <v>5</v>
      </c>
      <c r="Q57" s="57" t="s">
        <v>173</v>
      </c>
    </row>
    <row r="58" spans="1:23" x14ac:dyDescent="0.25">
      <c r="A58" s="41" t="str">
        <f t="shared" si="0"/>
        <v>1.57</v>
      </c>
      <c r="B58" s="41">
        <f t="shared" si="1"/>
        <v>1</v>
      </c>
      <c r="C58" s="41">
        <f t="shared" si="2"/>
        <v>57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</row>
    <row r="59" spans="1:23" x14ac:dyDescent="0.25">
      <c r="A59" s="41" t="str">
        <f t="shared" si="0"/>
        <v>1.58</v>
      </c>
      <c r="B59" s="41">
        <f t="shared" si="1"/>
        <v>1</v>
      </c>
      <c r="C59" s="41">
        <f t="shared" si="2"/>
        <v>58</v>
      </c>
      <c r="D59" s="57" t="s">
        <v>309</v>
      </c>
      <c r="E59" s="57" t="s">
        <v>187</v>
      </c>
      <c r="F59" s="57" t="s">
        <v>310</v>
      </c>
      <c r="G59" s="57" t="s">
        <v>287</v>
      </c>
      <c r="H59" s="57" t="s">
        <v>272</v>
      </c>
    </row>
    <row r="60" spans="1:23" x14ac:dyDescent="0.25">
      <c r="A60" s="41" t="str">
        <f t="shared" si="0"/>
        <v>1.59</v>
      </c>
      <c r="B60" s="41">
        <f t="shared" si="1"/>
        <v>1</v>
      </c>
      <c r="C60" s="41">
        <f t="shared" si="2"/>
        <v>59</v>
      </c>
      <c r="D60" s="57" t="s">
        <v>273</v>
      </c>
      <c r="E60" s="57" t="s">
        <v>154</v>
      </c>
      <c r="F60" s="57" t="s">
        <v>274</v>
      </c>
      <c r="G60" s="57" t="s">
        <v>5</v>
      </c>
      <c r="H60" s="57" t="s">
        <v>275</v>
      </c>
      <c r="I60" s="57" t="s">
        <v>169</v>
      </c>
      <c r="J60" s="57" t="s">
        <v>5</v>
      </c>
      <c r="K60" s="57" t="s">
        <v>168</v>
      </c>
      <c r="L60" s="57" t="s">
        <v>169</v>
      </c>
      <c r="M60" s="57" t="s">
        <v>5</v>
      </c>
      <c r="N60" s="57" t="s">
        <v>170</v>
      </c>
      <c r="O60" s="57" t="s">
        <v>158</v>
      </c>
    </row>
    <row r="61" spans="1:23" x14ac:dyDescent="0.25">
      <c r="A61" s="41" t="str">
        <f t="shared" si="0"/>
        <v>1.60</v>
      </c>
      <c r="B61" s="41">
        <f t="shared" si="1"/>
        <v>1</v>
      </c>
      <c r="C61" s="41">
        <f t="shared" si="2"/>
        <v>60</v>
      </c>
      <c r="D61" s="57">
        <v>0</v>
      </c>
      <c r="E61" s="57">
        <v>0</v>
      </c>
      <c r="F61" s="57">
        <v>0</v>
      </c>
      <c r="G61" s="57">
        <v>0</v>
      </c>
    </row>
    <row r="62" spans="1:23" x14ac:dyDescent="0.25">
      <c r="A62" s="41" t="str">
        <f t="shared" si="0"/>
        <v>1.61</v>
      </c>
      <c r="B62" s="41">
        <f t="shared" si="1"/>
        <v>1</v>
      </c>
      <c r="C62" s="41">
        <f t="shared" si="2"/>
        <v>61</v>
      </c>
      <c r="D62" s="57">
        <v>10</v>
      </c>
      <c r="E62" s="57" t="s">
        <v>187</v>
      </c>
      <c r="F62" s="57" t="s">
        <v>310</v>
      </c>
      <c r="G62" s="57" t="s">
        <v>313</v>
      </c>
    </row>
    <row r="63" spans="1:23" x14ac:dyDescent="0.25">
      <c r="A63" s="41" t="str">
        <f t="shared" si="0"/>
        <v>1.62</v>
      </c>
      <c r="B63" s="41">
        <f t="shared" si="1"/>
        <v>1</v>
      </c>
      <c r="C63" s="41">
        <f t="shared" si="2"/>
        <v>62</v>
      </c>
      <c r="D63" s="57" t="s">
        <v>273</v>
      </c>
      <c r="E63" s="57" t="s">
        <v>154</v>
      </c>
      <c r="F63" s="57" t="s">
        <v>274</v>
      </c>
      <c r="G63" s="57" t="s">
        <v>5</v>
      </c>
      <c r="H63" s="57" t="s">
        <v>275</v>
      </c>
      <c r="I63" s="57" t="s">
        <v>169</v>
      </c>
      <c r="J63" s="57" t="s">
        <v>5</v>
      </c>
      <c r="K63" s="57" t="s">
        <v>168</v>
      </c>
      <c r="L63" s="57" t="s">
        <v>169</v>
      </c>
      <c r="M63" s="57" t="s">
        <v>5</v>
      </c>
      <c r="N63" s="57" t="s">
        <v>170</v>
      </c>
      <c r="O63" s="57" t="s">
        <v>158</v>
      </c>
      <c r="P63" s="57" t="s">
        <v>5</v>
      </c>
      <c r="Q63" s="57" t="s">
        <v>171</v>
      </c>
      <c r="R63" s="57" t="s">
        <v>158</v>
      </c>
      <c r="S63" s="57" t="s">
        <v>5</v>
      </c>
      <c r="T63" s="57" t="s">
        <v>172</v>
      </c>
      <c r="U63" s="57" t="s">
        <v>158</v>
      </c>
      <c r="V63" s="57" t="s">
        <v>5</v>
      </c>
      <c r="W63" s="57" t="s">
        <v>173</v>
      </c>
    </row>
    <row r="64" spans="1:23" x14ac:dyDescent="0.25">
      <c r="A64" s="41" t="str">
        <f t="shared" si="0"/>
        <v>1.63</v>
      </c>
      <c r="B64" s="41">
        <f t="shared" si="1"/>
        <v>1</v>
      </c>
      <c r="C64" s="41">
        <f t="shared" si="2"/>
        <v>63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</row>
    <row r="65" spans="1:23" x14ac:dyDescent="0.25">
      <c r="A65" s="41" t="str">
        <f t="shared" si="0"/>
        <v>1.64</v>
      </c>
      <c r="B65" s="41">
        <f t="shared" si="1"/>
        <v>1</v>
      </c>
      <c r="C65" s="41">
        <f t="shared" si="2"/>
        <v>64</v>
      </c>
      <c r="D65" s="57" t="s">
        <v>205</v>
      </c>
    </row>
    <row r="66" spans="1:23" x14ac:dyDescent="0.25">
      <c r="A66" s="41" t="str">
        <f t="shared" ref="A66:A129" si="3">B66&amp;"."&amp;C66</f>
        <v>1.65</v>
      </c>
      <c r="B66" s="41">
        <f t="shared" si="1"/>
        <v>1</v>
      </c>
      <c r="C66" s="41">
        <f t="shared" si="2"/>
        <v>65</v>
      </c>
      <c r="D66" s="57" t="s">
        <v>314</v>
      </c>
      <c r="E66" s="57" t="s">
        <v>187</v>
      </c>
      <c r="F66" s="57" t="s">
        <v>310</v>
      </c>
      <c r="G66" s="57" t="s">
        <v>158</v>
      </c>
      <c r="H66" s="57" t="s">
        <v>296</v>
      </c>
      <c r="I66" s="57" t="s">
        <v>315</v>
      </c>
      <c r="J66" s="57" t="s">
        <v>298</v>
      </c>
    </row>
    <row r="67" spans="1:23" x14ac:dyDescent="0.25">
      <c r="A67" s="41" t="str">
        <f t="shared" si="3"/>
        <v>1.66</v>
      </c>
      <c r="B67" s="41">
        <f t="shared" ref="B67:B130" si="4">IF(E67="GSTR-1",B66+1,B66)</f>
        <v>1</v>
      </c>
      <c r="C67" s="41">
        <f t="shared" si="2"/>
        <v>66</v>
      </c>
      <c r="D67" s="57" t="s">
        <v>273</v>
      </c>
      <c r="E67" s="57" t="s">
        <v>154</v>
      </c>
      <c r="F67" s="57" t="s">
        <v>274</v>
      </c>
      <c r="G67" s="57" t="s">
        <v>5</v>
      </c>
      <c r="H67" s="57" t="s">
        <v>275</v>
      </c>
      <c r="I67" s="57" t="s">
        <v>169</v>
      </c>
      <c r="J67" s="57" t="s">
        <v>5</v>
      </c>
      <c r="K67" s="57" t="s">
        <v>168</v>
      </c>
      <c r="L67" s="57" t="s">
        <v>169</v>
      </c>
      <c r="M67" s="57" t="s">
        <v>5</v>
      </c>
      <c r="N67" s="57" t="s">
        <v>170</v>
      </c>
      <c r="O67" s="57" t="s">
        <v>158</v>
      </c>
      <c r="P67" s="57" t="s">
        <v>5</v>
      </c>
      <c r="Q67" s="57" t="s">
        <v>171</v>
      </c>
      <c r="R67" s="57" t="s">
        <v>158</v>
      </c>
      <c r="S67" s="57" t="s">
        <v>5</v>
      </c>
      <c r="T67" s="57" t="s">
        <v>172</v>
      </c>
      <c r="U67" s="57" t="s">
        <v>158</v>
      </c>
      <c r="V67" s="57" t="s">
        <v>5</v>
      </c>
      <c r="W67" s="57" t="s">
        <v>173</v>
      </c>
    </row>
    <row r="68" spans="1:23" x14ac:dyDescent="0.25">
      <c r="A68" s="41" t="str">
        <f t="shared" si="3"/>
        <v>1.67</v>
      </c>
      <c r="B68" s="41">
        <f t="shared" si="4"/>
        <v>1</v>
      </c>
      <c r="C68" s="41">
        <f t="shared" ref="C68:C131" si="5">IF(B68=B67,C67+1,1)</f>
        <v>67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</row>
    <row r="69" spans="1:23" x14ac:dyDescent="0.25">
      <c r="A69" s="41" t="str">
        <f t="shared" si="3"/>
        <v>1.68</v>
      </c>
      <c r="B69" s="41">
        <f t="shared" si="4"/>
        <v>1</v>
      </c>
      <c r="C69" s="41">
        <f t="shared" si="5"/>
        <v>68</v>
      </c>
      <c r="D69" s="57" t="s">
        <v>316</v>
      </c>
      <c r="E69" s="57" t="s">
        <v>187</v>
      </c>
      <c r="F69" s="57" t="s">
        <v>317</v>
      </c>
      <c r="G69" s="57" t="s">
        <v>154</v>
      </c>
      <c r="H69" s="57" t="s">
        <v>301</v>
      </c>
      <c r="I69" s="57" t="s">
        <v>154</v>
      </c>
      <c r="J69" s="57" t="s">
        <v>302</v>
      </c>
    </row>
    <row r="70" spans="1:23" x14ac:dyDescent="0.25">
      <c r="A70" s="41" t="str">
        <f t="shared" si="3"/>
        <v>1.69</v>
      </c>
      <c r="B70" s="41">
        <f t="shared" si="4"/>
        <v>1</v>
      </c>
      <c r="C70" s="41">
        <f t="shared" si="5"/>
        <v>69</v>
      </c>
      <c r="D70" s="57" t="s">
        <v>273</v>
      </c>
      <c r="E70" s="57" t="s">
        <v>154</v>
      </c>
      <c r="F70" s="57" t="s">
        <v>274</v>
      </c>
      <c r="G70" s="57" t="s">
        <v>5</v>
      </c>
      <c r="H70" s="57" t="s">
        <v>275</v>
      </c>
      <c r="I70" s="57" t="s">
        <v>169</v>
      </c>
      <c r="J70" s="57" t="s">
        <v>5</v>
      </c>
      <c r="K70" s="57" t="s">
        <v>168</v>
      </c>
      <c r="L70" s="57" t="s">
        <v>169</v>
      </c>
      <c r="M70" s="57" t="s">
        <v>5</v>
      </c>
      <c r="N70" s="57" t="s">
        <v>170</v>
      </c>
      <c r="O70" s="57" t="s">
        <v>158</v>
      </c>
      <c r="P70" s="57" t="s">
        <v>5</v>
      </c>
      <c r="Q70" s="57" t="s">
        <v>171</v>
      </c>
      <c r="R70" s="57" t="s">
        <v>158</v>
      </c>
      <c r="S70" s="57" t="s">
        <v>5</v>
      </c>
      <c r="T70" s="57" t="s">
        <v>172</v>
      </c>
      <c r="U70" s="57" t="s">
        <v>158</v>
      </c>
      <c r="V70" s="57" t="s">
        <v>5</v>
      </c>
      <c r="W70" s="57" t="s">
        <v>173</v>
      </c>
    </row>
    <row r="71" spans="1:23" x14ac:dyDescent="0.25">
      <c r="A71" s="41" t="str">
        <f t="shared" si="3"/>
        <v>1.70</v>
      </c>
      <c r="B71" s="41">
        <f t="shared" si="4"/>
        <v>1</v>
      </c>
      <c r="C71" s="41">
        <f t="shared" si="5"/>
        <v>70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</row>
    <row r="72" spans="1:23" x14ac:dyDescent="0.25">
      <c r="A72" s="41" t="str">
        <f t="shared" si="3"/>
        <v>2.1</v>
      </c>
      <c r="B72" s="41">
        <f t="shared" si="4"/>
        <v>2</v>
      </c>
      <c r="C72" s="41">
        <f t="shared" si="5"/>
        <v>1</v>
      </c>
      <c r="D72" s="57" t="s">
        <v>146</v>
      </c>
      <c r="E72" s="57" t="s">
        <v>247</v>
      </c>
    </row>
    <row r="73" spans="1:23" x14ac:dyDescent="0.25">
      <c r="A73" s="41" t="str">
        <f t="shared" si="3"/>
        <v>2.2</v>
      </c>
      <c r="B73" s="41">
        <f t="shared" si="4"/>
        <v>2</v>
      </c>
      <c r="C73" s="41">
        <f t="shared" si="5"/>
        <v>2</v>
      </c>
      <c r="D73" s="57" t="s">
        <v>148</v>
      </c>
      <c r="E73" s="57" t="s">
        <v>149</v>
      </c>
      <c r="F73" s="57" t="s">
        <v>248</v>
      </c>
    </row>
    <row r="74" spans="1:23" x14ac:dyDescent="0.25">
      <c r="A74" s="41" t="str">
        <f t="shared" si="3"/>
        <v>2.3</v>
      </c>
      <c r="B74" s="41">
        <f t="shared" si="4"/>
        <v>2</v>
      </c>
      <c r="C74" s="41">
        <f t="shared" si="5"/>
        <v>3</v>
      </c>
      <c r="D74" s="57" t="s">
        <v>208</v>
      </c>
      <c r="E74" s="57" t="s">
        <v>154</v>
      </c>
      <c r="F74" s="57" t="s">
        <v>160</v>
      </c>
      <c r="G74" s="57" t="s">
        <v>165</v>
      </c>
      <c r="H74" s="57" t="s">
        <v>154</v>
      </c>
      <c r="I74" s="57" t="s">
        <v>249</v>
      </c>
      <c r="J74" s="57" t="s">
        <v>250</v>
      </c>
      <c r="K74" s="57" t="s">
        <v>251</v>
      </c>
    </row>
    <row r="75" spans="1:23" x14ac:dyDescent="0.25">
      <c r="A75" s="41" t="str">
        <f t="shared" si="3"/>
        <v>2.4</v>
      </c>
      <c r="B75" s="41">
        <f t="shared" si="4"/>
        <v>2</v>
      </c>
      <c r="C75" s="41">
        <f t="shared" si="5"/>
        <v>4</v>
      </c>
      <c r="D75" s="57" t="s">
        <v>36</v>
      </c>
      <c r="E75" s="57" t="s">
        <v>37</v>
      </c>
    </row>
    <row r="76" spans="1:23" x14ac:dyDescent="0.25">
      <c r="A76" s="41" t="str">
        <f t="shared" si="3"/>
        <v>2.5</v>
      </c>
      <c r="B76" s="41">
        <f t="shared" si="4"/>
        <v>2</v>
      </c>
      <c r="C76" s="41">
        <f t="shared" si="5"/>
        <v>5</v>
      </c>
      <c r="D76" s="57" t="s">
        <v>10</v>
      </c>
      <c r="E76" s="57" t="s">
        <v>323</v>
      </c>
    </row>
    <row r="77" spans="1:23" x14ac:dyDescent="0.25">
      <c r="A77" s="41" t="str">
        <f t="shared" si="3"/>
        <v>2.6</v>
      </c>
      <c r="B77" s="41">
        <f t="shared" si="4"/>
        <v>2</v>
      </c>
      <c r="C77" s="41">
        <f t="shared" si="5"/>
        <v>6</v>
      </c>
      <c r="D77" s="57">
        <v>1</v>
      </c>
      <c r="E77" s="57" t="s">
        <v>11</v>
      </c>
      <c r="F77" s="57" t="s">
        <v>319</v>
      </c>
    </row>
    <row r="78" spans="1:23" x14ac:dyDescent="0.25">
      <c r="A78" s="41" t="str">
        <f t="shared" si="3"/>
        <v>2.7</v>
      </c>
      <c r="B78" s="41">
        <f t="shared" si="4"/>
        <v>2</v>
      </c>
      <c r="C78" s="41">
        <f t="shared" si="5"/>
        <v>7</v>
      </c>
      <c r="D78" s="57" t="s">
        <v>252</v>
      </c>
      <c r="E78" s="57" t="s">
        <v>152</v>
      </c>
      <c r="F78" s="57" t="s">
        <v>153</v>
      </c>
      <c r="G78" s="57" t="s">
        <v>154</v>
      </c>
      <c r="H78" s="57" t="s">
        <v>155</v>
      </c>
      <c r="I78" s="57" t="s">
        <v>156</v>
      </c>
      <c r="J78" s="57" t="s">
        <v>157</v>
      </c>
      <c r="K78" s="57" t="s">
        <v>320</v>
      </c>
      <c r="L78" s="57" t="s">
        <v>321</v>
      </c>
    </row>
    <row r="79" spans="1:23" x14ac:dyDescent="0.25">
      <c r="A79" s="41" t="str">
        <f t="shared" si="3"/>
        <v>2.8</v>
      </c>
      <c r="B79" s="41">
        <f t="shared" si="4"/>
        <v>2</v>
      </c>
      <c r="C79" s="41">
        <f t="shared" si="5"/>
        <v>8</v>
      </c>
      <c r="D79" s="57" t="s">
        <v>253</v>
      </c>
      <c r="E79" s="57" t="s">
        <v>254</v>
      </c>
      <c r="F79" s="57" t="s">
        <v>255</v>
      </c>
      <c r="G79" s="57" t="s">
        <v>256</v>
      </c>
      <c r="H79" s="57" t="s">
        <v>257</v>
      </c>
      <c r="I79" s="57" t="s">
        <v>320</v>
      </c>
      <c r="J79" s="57" t="s">
        <v>321</v>
      </c>
    </row>
    <row r="80" spans="1:23" x14ac:dyDescent="0.25">
      <c r="A80" s="41" t="str">
        <f t="shared" si="3"/>
        <v>2.9</v>
      </c>
      <c r="B80" s="41">
        <f t="shared" si="4"/>
        <v>2</v>
      </c>
      <c r="C80" s="41">
        <f t="shared" si="5"/>
        <v>9</v>
      </c>
      <c r="D80" s="57" t="s">
        <v>258</v>
      </c>
      <c r="E80" s="57" t="s">
        <v>259</v>
      </c>
      <c r="F80" s="57" t="s">
        <v>260</v>
      </c>
      <c r="G80" s="57" t="s">
        <v>239</v>
      </c>
      <c r="H80" s="57" t="s">
        <v>155</v>
      </c>
      <c r="I80" s="57" t="s">
        <v>261</v>
      </c>
      <c r="J80" s="57" t="s">
        <v>262</v>
      </c>
      <c r="K80" s="57" t="s">
        <v>36</v>
      </c>
      <c r="L80" s="57">
        <v>11245460</v>
      </c>
    </row>
    <row r="81" spans="1:23" x14ac:dyDescent="0.25">
      <c r="A81" s="41" t="str">
        <f t="shared" si="3"/>
        <v>2.10</v>
      </c>
      <c r="B81" s="41">
        <f t="shared" si="4"/>
        <v>2</v>
      </c>
      <c r="C81" s="41">
        <f t="shared" si="5"/>
        <v>10</v>
      </c>
      <c r="D81" s="57" t="s">
        <v>263</v>
      </c>
      <c r="E81" s="57" t="s">
        <v>259</v>
      </c>
      <c r="F81" s="57" t="s">
        <v>260</v>
      </c>
      <c r="G81" s="57" t="s">
        <v>187</v>
      </c>
      <c r="H81" s="57" t="s">
        <v>264</v>
      </c>
      <c r="I81" s="57" t="s">
        <v>194</v>
      </c>
      <c r="J81" s="57" t="s">
        <v>265</v>
      </c>
      <c r="K81" s="57">
        <v>2017</v>
      </c>
      <c r="L81" s="57">
        <v>8967766</v>
      </c>
    </row>
    <row r="82" spans="1:23" x14ac:dyDescent="0.25">
      <c r="A82" s="41" t="str">
        <f t="shared" si="3"/>
        <v>2.11</v>
      </c>
      <c r="B82" s="41">
        <f t="shared" si="4"/>
        <v>2</v>
      </c>
      <c r="C82" s="41">
        <f t="shared" si="5"/>
        <v>11</v>
      </c>
      <c r="D82" s="57" t="s">
        <v>266</v>
      </c>
      <c r="E82" s="57" t="s">
        <v>267</v>
      </c>
      <c r="F82" s="57" t="s">
        <v>268</v>
      </c>
      <c r="G82" s="57" t="s">
        <v>269</v>
      </c>
      <c r="H82" s="57" t="s">
        <v>270</v>
      </c>
      <c r="I82" s="57" t="s">
        <v>187</v>
      </c>
      <c r="J82" s="57" t="s">
        <v>271</v>
      </c>
      <c r="K82" s="57" t="s">
        <v>272</v>
      </c>
    </row>
    <row r="83" spans="1:23" x14ac:dyDescent="0.25">
      <c r="A83" s="41" t="str">
        <f t="shared" si="3"/>
        <v>2.12</v>
      </c>
      <c r="B83" s="41">
        <f t="shared" si="4"/>
        <v>2</v>
      </c>
      <c r="C83" s="41">
        <f t="shared" si="5"/>
        <v>12</v>
      </c>
      <c r="D83" s="57" t="s">
        <v>273</v>
      </c>
      <c r="E83" s="57" t="s">
        <v>154</v>
      </c>
      <c r="F83" s="57" t="s">
        <v>274</v>
      </c>
      <c r="G83" s="57" t="s">
        <v>5</v>
      </c>
      <c r="H83" s="57" t="s">
        <v>275</v>
      </c>
      <c r="I83" s="57" t="s">
        <v>169</v>
      </c>
      <c r="J83" s="57" t="s">
        <v>5</v>
      </c>
      <c r="K83" s="57" t="s">
        <v>168</v>
      </c>
      <c r="L83" s="57" t="s">
        <v>169</v>
      </c>
      <c r="M83" s="57" t="s">
        <v>5</v>
      </c>
      <c r="N83" s="57" t="s">
        <v>170</v>
      </c>
      <c r="O83" s="57" t="s">
        <v>158</v>
      </c>
      <c r="P83" s="57" t="s">
        <v>5</v>
      </c>
      <c r="Q83" s="57" t="s">
        <v>171</v>
      </c>
      <c r="R83" s="57" t="s">
        <v>158</v>
      </c>
      <c r="S83" s="57" t="s">
        <v>5</v>
      </c>
      <c r="T83" s="57" t="s">
        <v>172</v>
      </c>
      <c r="U83" s="57" t="s">
        <v>158</v>
      </c>
      <c r="V83" s="57" t="s">
        <v>5</v>
      </c>
      <c r="W83" s="57" t="s">
        <v>173</v>
      </c>
    </row>
    <row r="84" spans="1:23" x14ac:dyDescent="0.25">
      <c r="A84" s="41" t="str">
        <f t="shared" si="3"/>
        <v>2.13</v>
      </c>
      <c r="B84" s="41">
        <f t="shared" si="4"/>
        <v>2</v>
      </c>
      <c r="C84" s="41">
        <f t="shared" si="5"/>
        <v>13</v>
      </c>
      <c r="D84" s="57">
        <v>1</v>
      </c>
      <c r="E84" s="57">
        <v>10441</v>
      </c>
      <c r="F84" s="57">
        <v>8848</v>
      </c>
      <c r="G84" s="57">
        <v>0</v>
      </c>
      <c r="H84" s="57">
        <v>796.32</v>
      </c>
      <c r="I84" s="57">
        <v>796.32</v>
      </c>
      <c r="J84" s="57">
        <v>0</v>
      </c>
    </row>
    <row r="85" spans="1:23" x14ac:dyDescent="0.25">
      <c r="A85" s="41" t="str">
        <f t="shared" si="3"/>
        <v>2.14</v>
      </c>
      <c r="B85" s="41">
        <f t="shared" si="4"/>
        <v>2</v>
      </c>
      <c r="C85" s="41">
        <f t="shared" si="5"/>
        <v>14</v>
      </c>
      <c r="D85" s="57" t="s">
        <v>276</v>
      </c>
      <c r="E85" s="57" t="s">
        <v>277</v>
      </c>
      <c r="F85" s="57" t="s">
        <v>187</v>
      </c>
      <c r="G85" s="57" t="s">
        <v>278</v>
      </c>
      <c r="H85" s="57" t="s">
        <v>279</v>
      </c>
      <c r="I85" s="57" t="s">
        <v>272</v>
      </c>
    </row>
    <row r="86" spans="1:23" x14ac:dyDescent="0.25">
      <c r="A86" s="41" t="str">
        <f t="shared" si="3"/>
        <v>2.15</v>
      </c>
      <c r="B86" s="41">
        <f t="shared" si="4"/>
        <v>2</v>
      </c>
      <c r="C86" s="41">
        <f t="shared" si="5"/>
        <v>15</v>
      </c>
      <c r="D86" s="57" t="s">
        <v>273</v>
      </c>
      <c r="E86" s="57" t="s">
        <v>154</v>
      </c>
      <c r="F86" s="57" t="s">
        <v>274</v>
      </c>
      <c r="G86" s="57" t="s">
        <v>5</v>
      </c>
      <c r="H86" s="57" t="s">
        <v>275</v>
      </c>
      <c r="I86" s="57" t="s">
        <v>169</v>
      </c>
      <c r="J86" s="57" t="s">
        <v>5</v>
      </c>
      <c r="K86" s="57" t="s">
        <v>168</v>
      </c>
      <c r="L86" s="57" t="s">
        <v>169</v>
      </c>
      <c r="M86" s="57" t="s">
        <v>5</v>
      </c>
      <c r="N86" s="57" t="s">
        <v>170</v>
      </c>
      <c r="O86" s="57" t="s">
        <v>158</v>
      </c>
      <c r="P86" s="57" t="s">
        <v>5</v>
      </c>
      <c r="Q86" s="57" t="s">
        <v>173</v>
      </c>
    </row>
    <row r="87" spans="1:23" x14ac:dyDescent="0.25">
      <c r="A87" s="41" t="str">
        <f t="shared" si="3"/>
        <v>2.16</v>
      </c>
      <c r="B87" s="41">
        <f t="shared" si="4"/>
        <v>2</v>
      </c>
      <c r="C87" s="41">
        <f t="shared" si="5"/>
        <v>16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</row>
    <row r="88" spans="1:23" x14ac:dyDescent="0.25">
      <c r="A88" s="41" t="str">
        <f t="shared" si="3"/>
        <v>2.17</v>
      </c>
      <c r="B88" s="41">
        <f t="shared" si="4"/>
        <v>2</v>
      </c>
      <c r="C88" s="41">
        <f t="shared" si="5"/>
        <v>17</v>
      </c>
      <c r="D88" s="57" t="s">
        <v>280</v>
      </c>
      <c r="E88" s="57" t="s">
        <v>187</v>
      </c>
      <c r="F88" s="57" t="s">
        <v>244</v>
      </c>
      <c r="G88" s="57" t="s">
        <v>281</v>
      </c>
      <c r="H88" s="57" t="s">
        <v>282</v>
      </c>
      <c r="I88" s="57" t="s">
        <v>283</v>
      </c>
      <c r="J88" s="57" t="s">
        <v>284</v>
      </c>
    </row>
    <row r="89" spans="1:23" x14ac:dyDescent="0.25">
      <c r="A89" s="41" t="str">
        <f t="shared" si="3"/>
        <v>2.18</v>
      </c>
      <c r="B89" s="41">
        <f t="shared" si="4"/>
        <v>2</v>
      </c>
      <c r="C89" s="41">
        <f t="shared" si="5"/>
        <v>18</v>
      </c>
      <c r="D89" s="57" t="s">
        <v>273</v>
      </c>
      <c r="E89" s="57" t="s">
        <v>154</v>
      </c>
      <c r="F89" s="57" t="s">
        <v>274</v>
      </c>
      <c r="G89" s="57" t="s">
        <v>5</v>
      </c>
      <c r="H89" s="57" t="s">
        <v>275</v>
      </c>
      <c r="I89" s="57" t="s">
        <v>169</v>
      </c>
      <c r="J89" s="57" t="s">
        <v>5</v>
      </c>
      <c r="K89" s="57" t="s">
        <v>168</v>
      </c>
      <c r="L89" s="57" t="s">
        <v>169</v>
      </c>
      <c r="M89" s="57" t="s">
        <v>5</v>
      </c>
      <c r="N89" s="57" t="s">
        <v>170</v>
      </c>
      <c r="O89" s="57" t="s">
        <v>158</v>
      </c>
      <c r="P89" s="57" t="s">
        <v>5</v>
      </c>
      <c r="Q89" s="57" t="s">
        <v>171</v>
      </c>
      <c r="R89" s="57" t="s">
        <v>158</v>
      </c>
      <c r="S89" s="57" t="s">
        <v>5</v>
      </c>
      <c r="T89" s="57" t="s">
        <v>172</v>
      </c>
      <c r="U89" s="57" t="s">
        <v>158</v>
      </c>
      <c r="V89" s="57" t="s">
        <v>5</v>
      </c>
      <c r="W89" s="57" t="s">
        <v>173</v>
      </c>
    </row>
    <row r="90" spans="1:23" x14ac:dyDescent="0.25">
      <c r="A90" s="41" t="str">
        <f t="shared" si="3"/>
        <v>2.19</v>
      </c>
      <c r="B90" s="41">
        <f t="shared" si="4"/>
        <v>2</v>
      </c>
      <c r="C90" s="41">
        <f t="shared" si="5"/>
        <v>19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</row>
    <row r="91" spans="1:23" x14ac:dyDescent="0.25">
      <c r="A91" s="41" t="str">
        <f t="shared" si="3"/>
        <v>2.20</v>
      </c>
      <c r="B91" s="41">
        <f t="shared" si="4"/>
        <v>2</v>
      </c>
      <c r="C91" s="41">
        <f t="shared" si="5"/>
        <v>20</v>
      </c>
      <c r="D91" s="57" t="s">
        <v>205</v>
      </c>
    </row>
    <row r="92" spans="1:23" x14ac:dyDescent="0.25">
      <c r="A92" s="41" t="str">
        <f t="shared" si="3"/>
        <v>2.21</v>
      </c>
      <c r="B92" s="41">
        <f t="shared" si="4"/>
        <v>2</v>
      </c>
      <c r="C92" s="41">
        <f t="shared" si="5"/>
        <v>21</v>
      </c>
      <c r="D92" s="57" t="s">
        <v>280</v>
      </c>
      <c r="E92" s="57" t="s">
        <v>187</v>
      </c>
      <c r="F92" s="57" t="s">
        <v>244</v>
      </c>
      <c r="G92" s="57" t="s">
        <v>281</v>
      </c>
      <c r="H92" s="57" t="s">
        <v>282</v>
      </c>
      <c r="I92" s="57" t="s">
        <v>283</v>
      </c>
      <c r="J92" s="57" t="s">
        <v>285</v>
      </c>
    </row>
    <row r="93" spans="1:23" x14ac:dyDescent="0.25">
      <c r="A93" s="41" t="str">
        <f t="shared" si="3"/>
        <v>2.22</v>
      </c>
      <c r="B93" s="41">
        <f t="shared" si="4"/>
        <v>2</v>
      </c>
      <c r="C93" s="41">
        <f t="shared" si="5"/>
        <v>22</v>
      </c>
      <c r="D93" s="57" t="s">
        <v>273</v>
      </c>
      <c r="E93" s="57" t="s">
        <v>154</v>
      </c>
      <c r="F93" s="57" t="s">
        <v>274</v>
      </c>
      <c r="G93" s="57" t="s">
        <v>5</v>
      </c>
      <c r="H93" s="57" t="s">
        <v>275</v>
      </c>
      <c r="I93" s="57" t="s">
        <v>169</v>
      </c>
      <c r="J93" s="57" t="s">
        <v>5</v>
      </c>
      <c r="K93" s="57" t="s">
        <v>168</v>
      </c>
      <c r="L93" s="57" t="s">
        <v>169</v>
      </c>
      <c r="M93" s="57" t="s">
        <v>5</v>
      </c>
      <c r="N93" s="57" t="s">
        <v>170</v>
      </c>
      <c r="O93" s="57" t="s">
        <v>158</v>
      </c>
      <c r="P93" s="57" t="s">
        <v>5</v>
      </c>
      <c r="Q93" s="57" t="s">
        <v>173</v>
      </c>
    </row>
    <row r="94" spans="1:23" x14ac:dyDescent="0.25">
      <c r="A94" s="41" t="str">
        <f t="shared" si="3"/>
        <v>2.23</v>
      </c>
      <c r="B94" s="41">
        <f t="shared" si="4"/>
        <v>2</v>
      </c>
      <c r="C94" s="41">
        <f t="shared" si="5"/>
        <v>23</v>
      </c>
      <c r="D94" s="57">
        <v>0</v>
      </c>
      <c r="E94" s="57">
        <v>0</v>
      </c>
      <c r="F94" s="57">
        <v>0</v>
      </c>
      <c r="G94" s="57">
        <v>0</v>
      </c>
      <c r="H94" s="57">
        <v>0</v>
      </c>
    </row>
    <row r="95" spans="1:23" x14ac:dyDescent="0.25">
      <c r="A95" s="41" t="str">
        <f t="shared" si="3"/>
        <v>2.24</v>
      </c>
      <c r="B95" s="41">
        <f t="shared" si="4"/>
        <v>2</v>
      </c>
      <c r="C95" s="41">
        <f t="shared" si="5"/>
        <v>24</v>
      </c>
      <c r="D95" s="57" t="s">
        <v>286</v>
      </c>
      <c r="E95" s="57" t="s">
        <v>187</v>
      </c>
      <c r="F95" s="57" t="s">
        <v>287</v>
      </c>
      <c r="G95" s="57" t="s">
        <v>272</v>
      </c>
    </row>
    <row r="96" spans="1:23" x14ac:dyDescent="0.25">
      <c r="A96" s="41" t="str">
        <f t="shared" si="3"/>
        <v>2.25</v>
      </c>
      <c r="B96" s="41">
        <f t="shared" si="4"/>
        <v>2</v>
      </c>
      <c r="C96" s="41">
        <f t="shared" si="5"/>
        <v>25</v>
      </c>
      <c r="D96" s="57" t="s">
        <v>273</v>
      </c>
      <c r="E96" s="57" t="s">
        <v>154</v>
      </c>
      <c r="F96" s="57" t="s">
        <v>274</v>
      </c>
      <c r="G96" s="57" t="s">
        <v>5</v>
      </c>
      <c r="H96" s="57" t="s">
        <v>275</v>
      </c>
      <c r="I96" s="57" t="s">
        <v>169</v>
      </c>
      <c r="J96" s="57" t="s">
        <v>5</v>
      </c>
      <c r="K96" s="57" t="s">
        <v>168</v>
      </c>
      <c r="L96" s="57" t="s">
        <v>169</v>
      </c>
      <c r="M96" s="57" t="s">
        <v>5</v>
      </c>
      <c r="N96" s="57" t="s">
        <v>170</v>
      </c>
      <c r="O96" s="57" t="s">
        <v>158</v>
      </c>
    </row>
    <row r="97" spans="1:23" x14ac:dyDescent="0.25">
      <c r="A97" s="41" t="str">
        <f t="shared" si="3"/>
        <v>2.26</v>
      </c>
      <c r="B97" s="41">
        <f t="shared" si="4"/>
        <v>2</v>
      </c>
      <c r="C97" s="41">
        <f t="shared" si="5"/>
        <v>26</v>
      </c>
      <c r="D97" s="57">
        <v>0</v>
      </c>
      <c r="E97" s="57">
        <v>0</v>
      </c>
      <c r="F97" s="57">
        <v>0</v>
      </c>
      <c r="G97" s="57">
        <v>0</v>
      </c>
    </row>
    <row r="98" spans="1:23" x14ac:dyDescent="0.25">
      <c r="A98" s="41" t="str">
        <f t="shared" si="3"/>
        <v>2.27</v>
      </c>
      <c r="B98" s="41">
        <f t="shared" si="4"/>
        <v>2</v>
      </c>
      <c r="C98" s="41">
        <f t="shared" si="5"/>
        <v>27</v>
      </c>
      <c r="D98" s="57">
        <v>7</v>
      </c>
      <c r="E98" s="57" t="s">
        <v>187</v>
      </c>
      <c r="F98" s="57" t="s">
        <v>278</v>
      </c>
      <c r="G98" s="57" t="s">
        <v>288</v>
      </c>
    </row>
    <row r="99" spans="1:23" x14ac:dyDescent="0.25">
      <c r="A99" s="41" t="str">
        <f t="shared" si="3"/>
        <v>2.28</v>
      </c>
      <c r="B99" s="41">
        <f t="shared" si="4"/>
        <v>2</v>
      </c>
      <c r="C99" s="41">
        <f t="shared" si="5"/>
        <v>28</v>
      </c>
      <c r="D99" s="57" t="s">
        <v>273</v>
      </c>
      <c r="E99" s="57" t="s">
        <v>154</v>
      </c>
      <c r="F99" s="57" t="s">
        <v>274</v>
      </c>
      <c r="G99" s="57" t="s">
        <v>5</v>
      </c>
      <c r="H99" s="57" t="s">
        <v>275</v>
      </c>
      <c r="I99" s="57" t="s">
        <v>169</v>
      </c>
      <c r="J99" s="57" t="s">
        <v>5</v>
      </c>
      <c r="K99" s="57" t="s">
        <v>168</v>
      </c>
      <c r="L99" s="57" t="s">
        <v>169</v>
      </c>
      <c r="M99" s="57" t="s">
        <v>5</v>
      </c>
      <c r="N99" s="57" t="s">
        <v>170</v>
      </c>
      <c r="O99" s="57" t="s">
        <v>158</v>
      </c>
      <c r="P99" s="57" t="s">
        <v>5</v>
      </c>
      <c r="Q99" s="57" t="s">
        <v>171</v>
      </c>
      <c r="R99" s="57" t="s">
        <v>158</v>
      </c>
      <c r="S99" s="57" t="s">
        <v>5</v>
      </c>
      <c r="T99" s="57" t="s">
        <v>172</v>
      </c>
      <c r="U99" s="57" t="s">
        <v>158</v>
      </c>
      <c r="V99" s="57" t="s">
        <v>5</v>
      </c>
      <c r="W99" s="57" t="s">
        <v>173</v>
      </c>
    </row>
    <row r="100" spans="1:23" x14ac:dyDescent="0.25">
      <c r="A100" s="41" t="str">
        <f t="shared" si="3"/>
        <v>2.29</v>
      </c>
      <c r="B100" s="41">
        <f t="shared" si="4"/>
        <v>2</v>
      </c>
      <c r="C100" s="41">
        <f t="shared" si="5"/>
        <v>29</v>
      </c>
      <c r="D100" s="57">
        <v>4</v>
      </c>
      <c r="E100" s="57">
        <v>3130258.85</v>
      </c>
      <c r="F100" s="57">
        <v>2702555.37</v>
      </c>
      <c r="G100" s="57">
        <v>0</v>
      </c>
      <c r="H100" s="57">
        <v>213851.74</v>
      </c>
      <c r="I100" s="57">
        <v>213851.74</v>
      </c>
      <c r="J100" s="57">
        <v>0</v>
      </c>
    </row>
    <row r="101" spans="1:23" x14ac:dyDescent="0.25">
      <c r="A101" s="41" t="str">
        <f t="shared" si="3"/>
        <v>2.30</v>
      </c>
      <c r="B101" s="41">
        <f t="shared" si="4"/>
        <v>2</v>
      </c>
      <c r="C101" s="41">
        <f t="shared" si="5"/>
        <v>30</v>
      </c>
      <c r="D101" s="57">
        <v>8</v>
      </c>
      <c r="E101" s="57" t="s">
        <v>187</v>
      </c>
      <c r="F101" s="57" t="s">
        <v>228</v>
      </c>
      <c r="G101" s="57" t="s">
        <v>180</v>
      </c>
      <c r="H101" s="57" t="s">
        <v>289</v>
      </c>
      <c r="I101" s="57" t="s">
        <v>161</v>
      </c>
      <c r="J101" s="57" t="s">
        <v>290</v>
      </c>
      <c r="K101" s="57" t="s">
        <v>220</v>
      </c>
      <c r="L101" s="57" t="s">
        <v>160</v>
      </c>
      <c r="M101" s="57" t="s">
        <v>165</v>
      </c>
    </row>
    <row r="102" spans="1:23" x14ac:dyDescent="0.25">
      <c r="A102" s="41" t="str">
        <f t="shared" si="3"/>
        <v>2.31</v>
      </c>
      <c r="B102" s="41">
        <f t="shared" si="4"/>
        <v>2</v>
      </c>
      <c r="C102" s="41">
        <f t="shared" si="5"/>
        <v>31</v>
      </c>
      <c r="D102" s="57" t="s">
        <v>273</v>
      </c>
      <c r="E102" s="57" t="s">
        <v>154</v>
      </c>
      <c r="F102" s="57" t="s">
        <v>274</v>
      </c>
      <c r="G102" s="57" t="s">
        <v>5</v>
      </c>
      <c r="H102" s="57" t="s">
        <v>228</v>
      </c>
      <c r="I102" s="57" t="s">
        <v>291</v>
      </c>
      <c r="J102" s="57" t="s">
        <v>5</v>
      </c>
      <c r="K102" s="57" t="s">
        <v>292</v>
      </c>
      <c r="L102" s="57" t="s">
        <v>291</v>
      </c>
      <c r="M102" s="57" t="s">
        <v>5</v>
      </c>
      <c r="N102" s="57" t="s">
        <v>197</v>
      </c>
      <c r="O102" s="57" t="s">
        <v>293</v>
      </c>
    </row>
    <row r="103" spans="1:23" x14ac:dyDescent="0.25">
      <c r="A103" s="41" t="str">
        <f t="shared" si="3"/>
        <v>2.32</v>
      </c>
      <c r="B103" s="41">
        <f t="shared" si="4"/>
        <v>2</v>
      </c>
      <c r="C103" s="41">
        <f t="shared" si="5"/>
        <v>32</v>
      </c>
      <c r="D103" s="57">
        <v>0</v>
      </c>
      <c r="E103" s="57">
        <v>0</v>
      </c>
      <c r="F103" s="57">
        <v>0</v>
      </c>
      <c r="G103" s="57">
        <v>0</v>
      </c>
    </row>
    <row r="104" spans="1:23" x14ac:dyDescent="0.25">
      <c r="A104" s="41" t="str">
        <f t="shared" si="3"/>
        <v>2.33</v>
      </c>
      <c r="B104" s="41">
        <f t="shared" si="4"/>
        <v>2</v>
      </c>
      <c r="C104" s="41">
        <f t="shared" si="5"/>
        <v>33</v>
      </c>
      <c r="D104" s="57" t="s">
        <v>294</v>
      </c>
      <c r="E104" s="57" t="s">
        <v>295</v>
      </c>
      <c r="F104" s="57" t="s">
        <v>187</v>
      </c>
      <c r="G104" s="57" t="s">
        <v>158</v>
      </c>
      <c r="H104" s="57" t="s">
        <v>296</v>
      </c>
      <c r="I104" s="57" t="s">
        <v>297</v>
      </c>
      <c r="J104" s="57" t="s">
        <v>298</v>
      </c>
    </row>
    <row r="105" spans="1:23" x14ac:dyDescent="0.25">
      <c r="A105" s="41" t="str">
        <f t="shared" si="3"/>
        <v>2.34</v>
      </c>
      <c r="B105" s="41">
        <f t="shared" si="4"/>
        <v>2</v>
      </c>
      <c r="C105" s="41">
        <f t="shared" si="5"/>
        <v>34</v>
      </c>
      <c r="D105" s="57" t="s">
        <v>273</v>
      </c>
      <c r="E105" s="57" t="s">
        <v>154</v>
      </c>
      <c r="F105" s="57" t="s">
        <v>274</v>
      </c>
      <c r="G105" s="57" t="s">
        <v>5</v>
      </c>
      <c r="H105" s="57" t="s">
        <v>275</v>
      </c>
      <c r="I105" s="57" t="s">
        <v>169</v>
      </c>
      <c r="J105" s="57" t="s">
        <v>5</v>
      </c>
      <c r="K105" s="57" t="s">
        <v>168</v>
      </c>
      <c r="L105" s="57" t="s">
        <v>169</v>
      </c>
      <c r="M105" s="57" t="s">
        <v>5</v>
      </c>
      <c r="N105" s="57" t="s">
        <v>170</v>
      </c>
      <c r="O105" s="57" t="s">
        <v>158</v>
      </c>
      <c r="P105" s="57" t="s">
        <v>5</v>
      </c>
      <c r="Q105" s="57" t="s">
        <v>171</v>
      </c>
      <c r="R105" s="57" t="s">
        <v>158</v>
      </c>
      <c r="S105" s="57" t="s">
        <v>5</v>
      </c>
      <c r="T105" s="57" t="s">
        <v>172</v>
      </c>
      <c r="U105" s="57" t="s">
        <v>158</v>
      </c>
      <c r="V105" s="57" t="s">
        <v>5</v>
      </c>
      <c r="W105" s="57" t="s">
        <v>173</v>
      </c>
    </row>
    <row r="106" spans="1:23" x14ac:dyDescent="0.25">
      <c r="A106" s="41" t="str">
        <f t="shared" si="3"/>
        <v>2.35</v>
      </c>
      <c r="B106" s="41">
        <f t="shared" si="4"/>
        <v>2</v>
      </c>
      <c r="C106" s="41">
        <f t="shared" si="5"/>
        <v>35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</row>
    <row r="107" spans="1:23" x14ac:dyDescent="0.25">
      <c r="A107" s="41" t="str">
        <f t="shared" si="3"/>
        <v>2.36</v>
      </c>
      <c r="B107" s="41">
        <f t="shared" si="4"/>
        <v>2</v>
      </c>
      <c r="C107" s="41">
        <f t="shared" si="5"/>
        <v>36</v>
      </c>
      <c r="D107" s="57" t="s">
        <v>205</v>
      </c>
    </row>
    <row r="108" spans="1:23" x14ac:dyDescent="0.25">
      <c r="A108" s="41" t="str">
        <f t="shared" si="3"/>
        <v>2.37</v>
      </c>
      <c r="B108" s="41">
        <f t="shared" si="4"/>
        <v>2</v>
      </c>
      <c r="C108" s="41">
        <f t="shared" si="5"/>
        <v>37</v>
      </c>
      <c r="D108" s="57" t="s">
        <v>299</v>
      </c>
      <c r="E108" s="57" t="s">
        <v>300</v>
      </c>
      <c r="F108" s="57" t="s">
        <v>187</v>
      </c>
      <c r="G108" s="57" t="s">
        <v>301</v>
      </c>
      <c r="H108" s="57" t="s">
        <v>154</v>
      </c>
      <c r="I108" s="57" t="s">
        <v>302</v>
      </c>
    </row>
    <row r="109" spans="1:23" x14ac:dyDescent="0.25">
      <c r="A109" s="41" t="str">
        <f t="shared" si="3"/>
        <v>2.38</v>
      </c>
      <c r="B109" s="41">
        <f t="shared" si="4"/>
        <v>2</v>
      </c>
      <c r="C109" s="41">
        <f t="shared" si="5"/>
        <v>38</v>
      </c>
      <c r="D109" s="57" t="s">
        <v>273</v>
      </c>
      <c r="E109" s="57" t="s">
        <v>154</v>
      </c>
      <c r="F109" s="57" t="s">
        <v>274</v>
      </c>
      <c r="G109" s="57" t="s">
        <v>5</v>
      </c>
      <c r="H109" s="57" t="s">
        <v>275</v>
      </c>
      <c r="I109" s="57" t="s">
        <v>169</v>
      </c>
      <c r="J109" s="57" t="s">
        <v>5</v>
      </c>
      <c r="K109" s="57" t="s">
        <v>168</v>
      </c>
      <c r="L109" s="57" t="s">
        <v>169</v>
      </c>
      <c r="M109" s="57" t="s">
        <v>5</v>
      </c>
      <c r="N109" s="57" t="s">
        <v>170</v>
      </c>
      <c r="O109" s="57" t="s">
        <v>158</v>
      </c>
      <c r="P109" s="57" t="s">
        <v>5</v>
      </c>
      <c r="Q109" s="57" t="s">
        <v>171</v>
      </c>
      <c r="R109" s="57" t="s">
        <v>158</v>
      </c>
      <c r="S109" s="57" t="s">
        <v>5</v>
      </c>
      <c r="T109" s="57" t="s">
        <v>172</v>
      </c>
      <c r="U109" s="57" t="s">
        <v>158</v>
      </c>
      <c r="V109" s="57" t="s">
        <v>5</v>
      </c>
      <c r="W109" s="57" t="s">
        <v>173</v>
      </c>
    </row>
    <row r="110" spans="1:23" x14ac:dyDescent="0.25">
      <c r="A110" s="41" t="str">
        <f t="shared" si="3"/>
        <v>2.39</v>
      </c>
      <c r="B110" s="41">
        <f t="shared" si="4"/>
        <v>2</v>
      </c>
      <c r="C110" s="41">
        <f t="shared" si="5"/>
        <v>39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</row>
    <row r="111" spans="1:23" x14ac:dyDescent="0.25">
      <c r="A111" s="41" t="str">
        <f t="shared" si="3"/>
        <v>2.40</v>
      </c>
      <c r="B111" s="41">
        <f t="shared" si="4"/>
        <v>2</v>
      </c>
      <c r="C111" s="41">
        <f t="shared" si="5"/>
        <v>40</v>
      </c>
      <c r="D111" s="57">
        <v>12</v>
      </c>
      <c r="E111" s="57" t="s">
        <v>187</v>
      </c>
      <c r="F111" s="57" t="s">
        <v>303</v>
      </c>
      <c r="G111" s="57" t="s">
        <v>304</v>
      </c>
      <c r="H111" s="57" t="s">
        <v>154</v>
      </c>
      <c r="I111" s="57" t="s">
        <v>160</v>
      </c>
      <c r="J111" s="57" t="s">
        <v>165</v>
      </c>
    </row>
    <row r="112" spans="1:23" x14ac:dyDescent="0.25">
      <c r="A112" s="41" t="str">
        <f t="shared" si="3"/>
        <v>2.41</v>
      </c>
      <c r="B112" s="41">
        <f t="shared" si="4"/>
        <v>2</v>
      </c>
      <c r="C112" s="41">
        <f t="shared" si="5"/>
        <v>41</v>
      </c>
      <c r="D112" s="57" t="s">
        <v>273</v>
      </c>
      <c r="E112" s="57" t="s">
        <v>154</v>
      </c>
      <c r="F112" s="57" t="s">
        <v>274</v>
      </c>
      <c r="G112" s="57" t="s">
        <v>5</v>
      </c>
      <c r="H112" s="57" t="s">
        <v>275</v>
      </c>
      <c r="I112" s="57" t="s">
        <v>169</v>
      </c>
      <c r="J112" s="57" t="s">
        <v>5</v>
      </c>
      <c r="K112" s="57" t="s">
        <v>168</v>
      </c>
      <c r="L112" s="57" t="s">
        <v>169</v>
      </c>
      <c r="M112" s="57" t="s">
        <v>5</v>
      </c>
      <c r="N112" s="57" t="s">
        <v>170</v>
      </c>
      <c r="O112" s="57" t="s">
        <v>158</v>
      </c>
      <c r="P112" s="57" t="s">
        <v>5</v>
      </c>
      <c r="Q112" s="57" t="s">
        <v>171</v>
      </c>
      <c r="R112" s="57" t="s">
        <v>158</v>
      </c>
      <c r="S112" s="57" t="s">
        <v>5</v>
      </c>
      <c r="T112" s="57" t="s">
        <v>172</v>
      </c>
      <c r="U112" s="57" t="s">
        <v>158</v>
      </c>
      <c r="V112" s="57" t="s">
        <v>5</v>
      </c>
      <c r="W112" s="57" t="s">
        <v>173</v>
      </c>
    </row>
    <row r="113" spans="1:23" x14ac:dyDescent="0.25">
      <c r="A113" s="41" t="str">
        <f t="shared" si="3"/>
        <v>2.42</v>
      </c>
      <c r="B113" s="41">
        <f t="shared" si="4"/>
        <v>2</v>
      </c>
      <c r="C113" s="41">
        <f t="shared" si="5"/>
        <v>42</v>
      </c>
      <c r="D113" s="57">
        <v>22</v>
      </c>
      <c r="E113" s="57">
        <v>3140697.65</v>
      </c>
      <c r="F113" s="57">
        <v>2711403.37</v>
      </c>
      <c r="G113" s="57">
        <v>0</v>
      </c>
      <c r="H113" s="57">
        <v>214647.14</v>
      </c>
      <c r="I113" s="57">
        <v>214647.14</v>
      </c>
      <c r="J113" s="57">
        <v>0</v>
      </c>
    </row>
    <row r="114" spans="1:23" x14ac:dyDescent="0.25">
      <c r="A114" s="41" t="str">
        <f t="shared" si="3"/>
        <v>2.43</v>
      </c>
      <c r="B114" s="41">
        <f t="shared" si="4"/>
        <v>2</v>
      </c>
      <c r="C114" s="41">
        <f t="shared" si="5"/>
        <v>43</v>
      </c>
      <c r="D114" s="57">
        <v>13</v>
      </c>
      <c r="E114" s="57" t="s">
        <v>187</v>
      </c>
      <c r="F114" s="57" t="s">
        <v>305</v>
      </c>
      <c r="G114" s="57" t="s">
        <v>306</v>
      </c>
    </row>
    <row r="115" spans="1:23" x14ac:dyDescent="0.25">
      <c r="A115" s="41" t="str">
        <f t="shared" si="3"/>
        <v>2.44</v>
      </c>
      <c r="B115" s="41">
        <f t="shared" si="4"/>
        <v>2</v>
      </c>
      <c r="C115" s="41">
        <f t="shared" si="5"/>
        <v>44</v>
      </c>
      <c r="D115" s="57" t="s">
        <v>273</v>
      </c>
      <c r="E115" s="57" t="s">
        <v>154</v>
      </c>
      <c r="F115" s="57" t="s">
        <v>274</v>
      </c>
      <c r="G115" s="57" t="s">
        <v>305</v>
      </c>
      <c r="H115" s="57" t="s">
        <v>306</v>
      </c>
      <c r="I115" s="57" t="s">
        <v>305</v>
      </c>
      <c r="J115" s="57" t="s">
        <v>307</v>
      </c>
      <c r="K115" s="57" t="s">
        <v>214</v>
      </c>
      <c r="L115" s="57" t="s">
        <v>308</v>
      </c>
      <c r="M115" s="57" t="s">
        <v>305</v>
      </c>
    </row>
    <row r="116" spans="1:23" x14ac:dyDescent="0.25">
      <c r="A116" s="41" t="str">
        <f t="shared" si="3"/>
        <v>2.45</v>
      </c>
      <c r="B116" s="41">
        <f t="shared" si="4"/>
        <v>2</v>
      </c>
      <c r="C116" s="41">
        <f t="shared" si="5"/>
        <v>45</v>
      </c>
      <c r="D116" s="57">
        <v>2</v>
      </c>
      <c r="E116" s="57">
        <v>567</v>
      </c>
      <c r="F116" s="57">
        <v>0</v>
      </c>
      <c r="G116" s="57">
        <v>567</v>
      </c>
    </row>
    <row r="117" spans="1:23" x14ac:dyDescent="0.25">
      <c r="A117" s="41" t="str">
        <f t="shared" si="3"/>
        <v>2.46</v>
      </c>
      <c r="B117" s="41">
        <f t="shared" si="4"/>
        <v>2</v>
      </c>
      <c r="C117" s="41">
        <f t="shared" si="5"/>
        <v>46</v>
      </c>
      <c r="D117" s="57" t="s">
        <v>309</v>
      </c>
      <c r="E117" s="57" t="s">
        <v>187</v>
      </c>
      <c r="F117" s="57" t="s">
        <v>310</v>
      </c>
      <c r="G117" s="57" t="s">
        <v>271</v>
      </c>
      <c r="H117" s="57" t="s">
        <v>272</v>
      </c>
    </row>
    <row r="118" spans="1:23" x14ac:dyDescent="0.25">
      <c r="A118" s="41" t="str">
        <f t="shared" si="3"/>
        <v>2.47</v>
      </c>
      <c r="B118" s="41">
        <f t="shared" si="4"/>
        <v>2</v>
      </c>
      <c r="C118" s="41">
        <f t="shared" si="5"/>
        <v>47</v>
      </c>
      <c r="D118" s="57" t="s">
        <v>273</v>
      </c>
      <c r="E118" s="57" t="s">
        <v>154</v>
      </c>
      <c r="F118" s="57" t="s">
        <v>274</v>
      </c>
      <c r="G118" s="57" t="s">
        <v>5</v>
      </c>
      <c r="H118" s="57" t="s">
        <v>275</v>
      </c>
      <c r="I118" s="57" t="s">
        <v>169</v>
      </c>
      <c r="J118" s="57" t="s">
        <v>5</v>
      </c>
      <c r="K118" s="57" t="s">
        <v>168</v>
      </c>
      <c r="L118" s="57" t="s">
        <v>169</v>
      </c>
      <c r="M118" s="57" t="s">
        <v>5</v>
      </c>
      <c r="N118" s="57" t="s">
        <v>170</v>
      </c>
      <c r="O118" s="57" t="s">
        <v>158</v>
      </c>
      <c r="P118" s="57" t="s">
        <v>5</v>
      </c>
      <c r="Q118" s="57" t="s">
        <v>171</v>
      </c>
      <c r="R118" s="57" t="s">
        <v>158</v>
      </c>
      <c r="S118" s="57" t="s">
        <v>5</v>
      </c>
      <c r="T118" s="57" t="s">
        <v>172</v>
      </c>
      <c r="U118" s="57" t="s">
        <v>158</v>
      </c>
      <c r="V118" s="57" t="s">
        <v>5</v>
      </c>
      <c r="W118" s="57" t="s">
        <v>173</v>
      </c>
    </row>
    <row r="119" spans="1:23" x14ac:dyDescent="0.25">
      <c r="A119" s="41" t="str">
        <f t="shared" si="3"/>
        <v>2.48</v>
      </c>
      <c r="B119" s="41">
        <f t="shared" si="4"/>
        <v>2</v>
      </c>
      <c r="C119" s="41">
        <f t="shared" si="5"/>
        <v>48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</row>
    <row r="120" spans="1:23" x14ac:dyDescent="0.25">
      <c r="A120" s="41" t="str">
        <f t="shared" si="3"/>
        <v>2.49</v>
      </c>
      <c r="B120" s="41">
        <f t="shared" si="4"/>
        <v>2</v>
      </c>
      <c r="C120" s="41">
        <f t="shared" si="5"/>
        <v>49</v>
      </c>
      <c r="D120" s="57" t="s">
        <v>309</v>
      </c>
      <c r="E120" s="57" t="s">
        <v>187</v>
      </c>
      <c r="F120" s="57" t="s">
        <v>310</v>
      </c>
      <c r="G120" s="57" t="s">
        <v>278</v>
      </c>
      <c r="H120" s="57" t="s">
        <v>279</v>
      </c>
      <c r="I120" s="57" t="s">
        <v>272</v>
      </c>
    </row>
    <row r="121" spans="1:23" x14ac:dyDescent="0.25">
      <c r="A121" s="41" t="str">
        <f t="shared" si="3"/>
        <v>2.50</v>
      </c>
      <c r="B121" s="41">
        <f t="shared" si="4"/>
        <v>2</v>
      </c>
      <c r="C121" s="41">
        <f t="shared" si="5"/>
        <v>50</v>
      </c>
      <c r="D121" s="57" t="s">
        <v>273</v>
      </c>
      <c r="E121" s="57" t="s">
        <v>154</v>
      </c>
      <c r="F121" s="57" t="s">
        <v>274</v>
      </c>
      <c r="G121" s="57" t="s">
        <v>5</v>
      </c>
      <c r="H121" s="57" t="s">
        <v>275</v>
      </c>
      <c r="I121" s="57" t="s">
        <v>169</v>
      </c>
      <c r="J121" s="57" t="s">
        <v>5</v>
      </c>
      <c r="K121" s="57" t="s">
        <v>168</v>
      </c>
      <c r="L121" s="57" t="s">
        <v>169</v>
      </c>
      <c r="M121" s="57" t="s">
        <v>5</v>
      </c>
      <c r="N121" s="57" t="s">
        <v>170</v>
      </c>
      <c r="O121" s="57" t="s">
        <v>158</v>
      </c>
      <c r="P121" s="57" t="s">
        <v>5</v>
      </c>
      <c r="Q121" s="57" t="s">
        <v>173</v>
      </c>
    </row>
    <row r="122" spans="1:23" x14ac:dyDescent="0.25">
      <c r="A122" s="41" t="str">
        <f t="shared" si="3"/>
        <v>2.51</v>
      </c>
      <c r="B122" s="41">
        <f t="shared" si="4"/>
        <v>2</v>
      </c>
      <c r="C122" s="41">
        <f t="shared" si="5"/>
        <v>51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 t="s">
        <v>205</v>
      </c>
    </row>
    <row r="123" spans="1:23" x14ac:dyDescent="0.25">
      <c r="A123" s="41" t="str">
        <f t="shared" si="3"/>
        <v>2.52</v>
      </c>
      <c r="B123" s="41">
        <f t="shared" si="4"/>
        <v>2</v>
      </c>
      <c r="C123" s="41">
        <f t="shared" si="5"/>
        <v>52</v>
      </c>
      <c r="D123" s="57" t="s">
        <v>311</v>
      </c>
      <c r="E123" s="57" t="s">
        <v>187</v>
      </c>
      <c r="F123" s="57" t="s">
        <v>310</v>
      </c>
      <c r="G123" s="57" t="s">
        <v>312</v>
      </c>
      <c r="H123" s="57" t="s">
        <v>283</v>
      </c>
      <c r="I123" s="57" t="s">
        <v>284</v>
      </c>
    </row>
    <row r="124" spans="1:23" x14ac:dyDescent="0.25">
      <c r="A124" s="41" t="str">
        <f t="shared" si="3"/>
        <v>2.53</v>
      </c>
      <c r="B124" s="41">
        <f t="shared" si="4"/>
        <v>2</v>
      </c>
      <c r="C124" s="41">
        <f t="shared" si="5"/>
        <v>53</v>
      </c>
      <c r="D124" s="57" t="s">
        <v>273</v>
      </c>
      <c r="E124" s="57" t="s">
        <v>154</v>
      </c>
      <c r="F124" s="57" t="s">
        <v>274</v>
      </c>
      <c r="G124" s="57" t="s">
        <v>5</v>
      </c>
      <c r="H124" s="57" t="s">
        <v>275</v>
      </c>
      <c r="I124" s="57" t="s">
        <v>169</v>
      </c>
      <c r="J124" s="57" t="s">
        <v>5</v>
      </c>
      <c r="K124" s="57" t="s">
        <v>168</v>
      </c>
      <c r="L124" s="57" t="s">
        <v>169</v>
      </c>
      <c r="M124" s="57" t="s">
        <v>5</v>
      </c>
      <c r="N124" s="57" t="s">
        <v>170</v>
      </c>
      <c r="O124" s="57" t="s">
        <v>158</v>
      </c>
      <c r="P124" s="57" t="s">
        <v>5</v>
      </c>
      <c r="Q124" s="57" t="s">
        <v>171</v>
      </c>
      <c r="R124" s="57" t="s">
        <v>158</v>
      </c>
      <c r="S124" s="57" t="s">
        <v>5</v>
      </c>
      <c r="T124" s="57" t="s">
        <v>172</v>
      </c>
      <c r="U124" s="57" t="s">
        <v>158</v>
      </c>
      <c r="V124" s="57" t="s">
        <v>5</v>
      </c>
      <c r="W124" s="57" t="s">
        <v>173</v>
      </c>
    </row>
    <row r="125" spans="1:23" x14ac:dyDescent="0.25">
      <c r="A125" s="41" t="str">
        <f t="shared" si="3"/>
        <v>2.54</v>
      </c>
      <c r="B125" s="41">
        <f t="shared" si="4"/>
        <v>2</v>
      </c>
      <c r="C125" s="41">
        <f t="shared" si="5"/>
        <v>54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</row>
    <row r="126" spans="1:23" x14ac:dyDescent="0.25">
      <c r="A126" s="41" t="str">
        <f t="shared" si="3"/>
        <v>2.55</v>
      </c>
      <c r="B126" s="41">
        <f t="shared" si="4"/>
        <v>2</v>
      </c>
      <c r="C126" s="41">
        <f t="shared" si="5"/>
        <v>55</v>
      </c>
      <c r="D126" s="57" t="s">
        <v>311</v>
      </c>
      <c r="E126" s="57" t="s">
        <v>187</v>
      </c>
      <c r="F126" s="57" t="s">
        <v>310</v>
      </c>
      <c r="G126" s="57" t="s">
        <v>312</v>
      </c>
      <c r="H126" s="57" t="s">
        <v>283</v>
      </c>
      <c r="I126" s="57" t="s">
        <v>285</v>
      </c>
    </row>
    <row r="127" spans="1:23" x14ac:dyDescent="0.25">
      <c r="A127" s="41" t="str">
        <f t="shared" si="3"/>
        <v>2.56</v>
      </c>
      <c r="B127" s="41">
        <f t="shared" si="4"/>
        <v>2</v>
      </c>
      <c r="C127" s="41">
        <f t="shared" si="5"/>
        <v>56</v>
      </c>
      <c r="D127" s="57" t="s">
        <v>273</v>
      </c>
      <c r="E127" s="57" t="s">
        <v>154</v>
      </c>
      <c r="F127" s="57" t="s">
        <v>274</v>
      </c>
      <c r="G127" s="57" t="s">
        <v>5</v>
      </c>
      <c r="H127" s="57" t="s">
        <v>275</v>
      </c>
      <c r="I127" s="57" t="s">
        <v>169</v>
      </c>
      <c r="J127" s="57" t="s">
        <v>5</v>
      </c>
      <c r="K127" s="57" t="s">
        <v>168</v>
      </c>
      <c r="L127" s="57" t="s">
        <v>169</v>
      </c>
      <c r="M127" s="57" t="s">
        <v>5</v>
      </c>
      <c r="N127" s="57" t="s">
        <v>170</v>
      </c>
      <c r="O127" s="57" t="s">
        <v>158</v>
      </c>
      <c r="P127" s="57" t="s">
        <v>5</v>
      </c>
      <c r="Q127" s="57" t="s">
        <v>173</v>
      </c>
    </row>
    <row r="128" spans="1:23" x14ac:dyDescent="0.25">
      <c r="A128" s="41" t="str">
        <f t="shared" si="3"/>
        <v>2.57</v>
      </c>
      <c r="B128" s="41">
        <f t="shared" si="4"/>
        <v>2</v>
      </c>
      <c r="C128" s="41">
        <f t="shared" si="5"/>
        <v>57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</row>
    <row r="129" spans="1:23" x14ac:dyDescent="0.25">
      <c r="A129" s="41" t="str">
        <f t="shared" si="3"/>
        <v>2.58</v>
      </c>
      <c r="B129" s="41">
        <f t="shared" si="4"/>
        <v>2</v>
      </c>
      <c r="C129" s="41">
        <f t="shared" si="5"/>
        <v>58</v>
      </c>
      <c r="D129" s="57" t="s">
        <v>309</v>
      </c>
      <c r="E129" s="57" t="s">
        <v>187</v>
      </c>
      <c r="F129" s="57" t="s">
        <v>310</v>
      </c>
      <c r="G129" s="57" t="s">
        <v>287</v>
      </c>
      <c r="H129" s="57" t="s">
        <v>272</v>
      </c>
    </row>
    <row r="130" spans="1:23" x14ac:dyDescent="0.25">
      <c r="A130" s="41" t="str">
        <f t="shared" ref="A130:A193" si="6">B130&amp;"."&amp;C130</f>
        <v>2.59</v>
      </c>
      <c r="B130" s="41">
        <f t="shared" si="4"/>
        <v>2</v>
      </c>
      <c r="C130" s="41">
        <f t="shared" si="5"/>
        <v>59</v>
      </c>
      <c r="D130" s="57" t="s">
        <v>273</v>
      </c>
      <c r="E130" s="57" t="s">
        <v>154</v>
      </c>
      <c r="F130" s="57" t="s">
        <v>274</v>
      </c>
      <c r="G130" s="57" t="s">
        <v>5</v>
      </c>
      <c r="H130" s="57" t="s">
        <v>275</v>
      </c>
      <c r="I130" s="57" t="s">
        <v>169</v>
      </c>
      <c r="J130" s="57" t="s">
        <v>5</v>
      </c>
      <c r="K130" s="57" t="s">
        <v>168</v>
      </c>
      <c r="L130" s="57" t="s">
        <v>169</v>
      </c>
      <c r="M130" s="57" t="s">
        <v>5</v>
      </c>
      <c r="N130" s="57" t="s">
        <v>170</v>
      </c>
      <c r="O130" s="57" t="s">
        <v>158</v>
      </c>
    </row>
    <row r="131" spans="1:23" x14ac:dyDescent="0.25">
      <c r="A131" s="41" t="str">
        <f t="shared" si="6"/>
        <v>2.60</v>
      </c>
      <c r="B131" s="41">
        <f t="shared" ref="B131:B194" si="7">IF(E131="GSTR-1",B130+1,B130)</f>
        <v>2</v>
      </c>
      <c r="C131" s="41">
        <f t="shared" si="5"/>
        <v>60</v>
      </c>
      <c r="D131" s="57">
        <v>0</v>
      </c>
      <c r="E131" s="57">
        <v>0</v>
      </c>
      <c r="F131" s="57">
        <v>0</v>
      </c>
      <c r="G131" s="57">
        <v>0</v>
      </c>
    </row>
    <row r="132" spans="1:23" x14ac:dyDescent="0.25">
      <c r="A132" s="41" t="str">
        <f t="shared" si="6"/>
        <v>2.61</v>
      </c>
      <c r="B132" s="41">
        <f t="shared" si="7"/>
        <v>2</v>
      </c>
      <c r="C132" s="41">
        <f t="shared" ref="C132:C195" si="8">IF(B132=B131,C131+1,1)</f>
        <v>61</v>
      </c>
      <c r="D132" s="57">
        <v>10</v>
      </c>
      <c r="E132" s="57" t="s">
        <v>187</v>
      </c>
      <c r="F132" s="57" t="s">
        <v>310</v>
      </c>
      <c r="G132" s="57" t="s">
        <v>313</v>
      </c>
    </row>
    <row r="133" spans="1:23" x14ac:dyDescent="0.25">
      <c r="A133" s="41" t="str">
        <f t="shared" si="6"/>
        <v>2.62</v>
      </c>
      <c r="B133" s="41">
        <f t="shared" si="7"/>
        <v>2</v>
      </c>
      <c r="C133" s="41">
        <f t="shared" si="8"/>
        <v>62</v>
      </c>
      <c r="D133" s="57" t="s">
        <v>273</v>
      </c>
      <c r="E133" s="57" t="s">
        <v>154</v>
      </c>
      <c r="F133" s="57" t="s">
        <v>274</v>
      </c>
      <c r="G133" s="57" t="s">
        <v>5</v>
      </c>
      <c r="H133" s="57" t="s">
        <v>275</v>
      </c>
      <c r="I133" s="57" t="s">
        <v>169</v>
      </c>
      <c r="J133" s="57" t="s">
        <v>5</v>
      </c>
      <c r="K133" s="57" t="s">
        <v>168</v>
      </c>
      <c r="L133" s="57" t="s">
        <v>169</v>
      </c>
      <c r="M133" s="57" t="s">
        <v>5</v>
      </c>
      <c r="N133" s="57" t="s">
        <v>170</v>
      </c>
      <c r="O133" s="57" t="s">
        <v>158</v>
      </c>
      <c r="P133" s="57" t="s">
        <v>5</v>
      </c>
      <c r="Q133" s="57" t="s">
        <v>171</v>
      </c>
      <c r="R133" s="57" t="s">
        <v>158</v>
      </c>
      <c r="S133" s="57" t="s">
        <v>5</v>
      </c>
      <c r="T133" s="57" t="s">
        <v>172</v>
      </c>
      <c r="U133" s="57" t="s">
        <v>158</v>
      </c>
      <c r="V133" s="57" t="s">
        <v>5</v>
      </c>
      <c r="W133" s="57" t="s">
        <v>173</v>
      </c>
    </row>
    <row r="134" spans="1:23" x14ac:dyDescent="0.25">
      <c r="A134" s="41" t="str">
        <f t="shared" si="6"/>
        <v>2.63</v>
      </c>
      <c r="B134" s="41">
        <f t="shared" si="7"/>
        <v>2</v>
      </c>
      <c r="C134" s="41">
        <f t="shared" si="8"/>
        <v>63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</row>
    <row r="135" spans="1:23" x14ac:dyDescent="0.25">
      <c r="A135" s="41" t="str">
        <f t="shared" si="6"/>
        <v>2.64</v>
      </c>
      <c r="B135" s="41">
        <f t="shared" si="7"/>
        <v>2</v>
      </c>
      <c r="C135" s="41">
        <f t="shared" si="8"/>
        <v>64</v>
      </c>
      <c r="D135" s="57" t="s">
        <v>205</v>
      </c>
    </row>
    <row r="136" spans="1:23" x14ac:dyDescent="0.25">
      <c r="A136" s="41" t="str">
        <f t="shared" si="6"/>
        <v>2.65</v>
      </c>
      <c r="B136" s="41">
        <f t="shared" si="7"/>
        <v>2</v>
      </c>
      <c r="C136" s="41">
        <f t="shared" si="8"/>
        <v>65</v>
      </c>
      <c r="D136" s="57" t="s">
        <v>314</v>
      </c>
      <c r="E136" s="57" t="s">
        <v>187</v>
      </c>
      <c r="F136" s="57" t="s">
        <v>310</v>
      </c>
      <c r="G136" s="57" t="s">
        <v>158</v>
      </c>
      <c r="H136" s="57" t="s">
        <v>296</v>
      </c>
      <c r="I136" s="57" t="s">
        <v>315</v>
      </c>
      <c r="J136" s="57" t="s">
        <v>298</v>
      </c>
    </row>
    <row r="137" spans="1:23" x14ac:dyDescent="0.25">
      <c r="A137" s="41" t="str">
        <f t="shared" si="6"/>
        <v>2.66</v>
      </c>
      <c r="B137" s="41">
        <f t="shared" si="7"/>
        <v>2</v>
      </c>
      <c r="C137" s="41">
        <f t="shared" si="8"/>
        <v>66</v>
      </c>
      <c r="D137" s="57" t="s">
        <v>273</v>
      </c>
      <c r="E137" s="57" t="s">
        <v>154</v>
      </c>
      <c r="F137" s="57" t="s">
        <v>274</v>
      </c>
      <c r="G137" s="57" t="s">
        <v>5</v>
      </c>
      <c r="H137" s="57" t="s">
        <v>275</v>
      </c>
      <c r="I137" s="57" t="s">
        <v>169</v>
      </c>
      <c r="J137" s="57" t="s">
        <v>5</v>
      </c>
      <c r="K137" s="57" t="s">
        <v>168</v>
      </c>
      <c r="L137" s="57" t="s">
        <v>169</v>
      </c>
      <c r="M137" s="57" t="s">
        <v>5</v>
      </c>
      <c r="N137" s="57" t="s">
        <v>170</v>
      </c>
      <c r="O137" s="57" t="s">
        <v>158</v>
      </c>
      <c r="P137" s="57" t="s">
        <v>5</v>
      </c>
      <c r="Q137" s="57" t="s">
        <v>171</v>
      </c>
      <c r="R137" s="57" t="s">
        <v>158</v>
      </c>
      <c r="S137" s="57" t="s">
        <v>5</v>
      </c>
      <c r="T137" s="57" t="s">
        <v>172</v>
      </c>
      <c r="U137" s="57" t="s">
        <v>158</v>
      </c>
      <c r="V137" s="57" t="s">
        <v>5</v>
      </c>
      <c r="W137" s="57" t="s">
        <v>173</v>
      </c>
    </row>
    <row r="138" spans="1:23" x14ac:dyDescent="0.25">
      <c r="A138" s="41" t="str">
        <f t="shared" si="6"/>
        <v>2.67</v>
      </c>
      <c r="B138" s="41">
        <f t="shared" si="7"/>
        <v>2</v>
      </c>
      <c r="C138" s="41">
        <f t="shared" si="8"/>
        <v>67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</row>
    <row r="139" spans="1:23" x14ac:dyDescent="0.25">
      <c r="A139" s="41" t="str">
        <f t="shared" si="6"/>
        <v>2.68</v>
      </c>
      <c r="B139" s="41">
        <f t="shared" si="7"/>
        <v>2</v>
      </c>
      <c r="C139" s="41">
        <f t="shared" si="8"/>
        <v>68</v>
      </c>
      <c r="D139" s="57" t="s">
        <v>316</v>
      </c>
      <c r="E139" s="57" t="s">
        <v>187</v>
      </c>
      <c r="F139" s="57" t="s">
        <v>317</v>
      </c>
      <c r="G139" s="57" t="s">
        <v>154</v>
      </c>
      <c r="H139" s="57" t="s">
        <v>301</v>
      </c>
      <c r="I139" s="57" t="s">
        <v>154</v>
      </c>
      <c r="J139" s="57" t="s">
        <v>302</v>
      </c>
    </row>
    <row r="140" spans="1:23" x14ac:dyDescent="0.25">
      <c r="A140" s="41" t="str">
        <f t="shared" si="6"/>
        <v>2.69</v>
      </c>
      <c r="B140" s="41">
        <f t="shared" si="7"/>
        <v>2</v>
      </c>
      <c r="C140" s="41">
        <f t="shared" si="8"/>
        <v>69</v>
      </c>
      <c r="D140" s="57" t="s">
        <v>273</v>
      </c>
      <c r="E140" s="57" t="s">
        <v>154</v>
      </c>
      <c r="F140" s="57" t="s">
        <v>274</v>
      </c>
      <c r="G140" s="57" t="s">
        <v>5</v>
      </c>
      <c r="H140" s="57" t="s">
        <v>275</v>
      </c>
      <c r="I140" s="57" t="s">
        <v>169</v>
      </c>
      <c r="J140" s="57" t="s">
        <v>5</v>
      </c>
      <c r="K140" s="57" t="s">
        <v>168</v>
      </c>
      <c r="L140" s="57" t="s">
        <v>169</v>
      </c>
      <c r="M140" s="57" t="s">
        <v>5</v>
      </c>
      <c r="N140" s="57" t="s">
        <v>170</v>
      </c>
      <c r="O140" s="57" t="s">
        <v>158</v>
      </c>
      <c r="P140" s="57" t="s">
        <v>5</v>
      </c>
      <c r="Q140" s="57" t="s">
        <v>171</v>
      </c>
      <c r="R140" s="57" t="s">
        <v>158</v>
      </c>
      <c r="S140" s="57" t="s">
        <v>5</v>
      </c>
      <c r="T140" s="57" t="s">
        <v>172</v>
      </c>
      <c r="U140" s="57" t="s">
        <v>158</v>
      </c>
      <c r="V140" s="57" t="s">
        <v>5</v>
      </c>
      <c r="W140" s="57" t="s">
        <v>173</v>
      </c>
    </row>
    <row r="141" spans="1:23" x14ac:dyDescent="0.25">
      <c r="A141" s="41" t="str">
        <f t="shared" si="6"/>
        <v>2.70</v>
      </c>
      <c r="B141" s="41">
        <f t="shared" si="7"/>
        <v>2</v>
      </c>
      <c r="C141" s="41">
        <f t="shared" si="8"/>
        <v>70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</row>
    <row r="142" spans="1:23" x14ac:dyDescent="0.25">
      <c r="A142" s="41" t="str">
        <f t="shared" si="6"/>
        <v>3.1</v>
      </c>
      <c r="B142" s="41">
        <f t="shared" si="7"/>
        <v>3</v>
      </c>
      <c r="C142" s="41">
        <f t="shared" si="8"/>
        <v>1</v>
      </c>
      <c r="D142" s="57" t="s">
        <v>146</v>
      </c>
      <c r="E142" s="57" t="s">
        <v>247</v>
      </c>
    </row>
    <row r="143" spans="1:23" x14ac:dyDescent="0.25">
      <c r="A143" s="41" t="str">
        <f t="shared" si="6"/>
        <v>3.2</v>
      </c>
      <c r="B143" s="41">
        <f t="shared" si="7"/>
        <v>3</v>
      </c>
      <c r="C143" s="41">
        <f t="shared" si="8"/>
        <v>2</v>
      </c>
      <c r="D143" s="57" t="s">
        <v>148</v>
      </c>
      <c r="E143" s="57" t="s">
        <v>149</v>
      </c>
      <c r="F143" s="57" t="s">
        <v>248</v>
      </c>
    </row>
    <row r="144" spans="1:23" x14ac:dyDescent="0.25">
      <c r="A144" s="41" t="str">
        <f t="shared" si="6"/>
        <v>3.3</v>
      </c>
      <c r="B144" s="41">
        <f t="shared" si="7"/>
        <v>3</v>
      </c>
      <c r="C144" s="41">
        <f t="shared" si="8"/>
        <v>3</v>
      </c>
      <c r="D144" s="57" t="s">
        <v>208</v>
      </c>
      <c r="E144" s="57" t="s">
        <v>154</v>
      </c>
      <c r="F144" s="57" t="s">
        <v>160</v>
      </c>
      <c r="G144" s="57" t="s">
        <v>165</v>
      </c>
      <c r="H144" s="57" t="s">
        <v>154</v>
      </c>
      <c r="I144" s="57" t="s">
        <v>249</v>
      </c>
      <c r="J144" s="57" t="s">
        <v>250</v>
      </c>
      <c r="K144" s="57" t="s">
        <v>251</v>
      </c>
    </row>
    <row r="145" spans="1:23" x14ac:dyDescent="0.25">
      <c r="A145" s="41" t="str">
        <f t="shared" si="6"/>
        <v>3.4</v>
      </c>
      <c r="B145" s="41">
        <f t="shared" si="7"/>
        <v>3</v>
      </c>
      <c r="C145" s="41">
        <f t="shared" si="8"/>
        <v>4</v>
      </c>
      <c r="D145" s="57" t="s">
        <v>36</v>
      </c>
      <c r="E145" s="57" t="s">
        <v>37</v>
      </c>
    </row>
    <row r="146" spans="1:23" x14ac:dyDescent="0.25">
      <c r="A146" s="41" t="str">
        <f t="shared" si="6"/>
        <v>3.5</v>
      </c>
      <c r="B146" s="41">
        <f t="shared" si="7"/>
        <v>3</v>
      </c>
      <c r="C146" s="41">
        <f t="shared" si="8"/>
        <v>5</v>
      </c>
      <c r="D146" s="57" t="s">
        <v>10</v>
      </c>
      <c r="E146" s="57" t="s">
        <v>324</v>
      </c>
    </row>
    <row r="147" spans="1:23" x14ac:dyDescent="0.25">
      <c r="A147" s="41" t="str">
        <f t="shared" si="6"/>
        <v>3.6</v>
      </c>
      <c r="B147" s="41">
        <f t="shared" si="7"/>
        <v>3</v>
      </c>
      <c r="C147" s="41">
        <f t="shared" si="8"/>
        <v>6</v>
      </c>
      <c r="D147" s="57">
        <v>1</v>
      </c>
      <c r="E147" s="57" t="s">
        <v>11</v>
      </c>
      <c r="F147" s="57" t="s">
        <v>319</v>
      </c>
    </row>
    <row r="148" spans="1:23" x14ac:dyDescent="0.25">
      <c r="A148" s="41" t="str">
        <f t="shared" si="6"/>
        <v>3.7</v>
      </c>
      <c r="B148" s="41">
        <f t="shared" si="7"/>
        <v>3</v>
      </c>
      <c r="C148" s="41">
        <f t="shared" si="8"/>
        <v>7</v>
      </c>
      <c r="D148" s="57" t="s">
        <v>252</v>
      </c>
      <c r="E148" s="57" t="s">
        <v>152</v>
      </c>
      <c r="F148" s="57" t="s">
        <v>153</v>
      </c>
      <c r="G148" s="57" t="s">
        <v>154</v>
      </c>
      <c r="H148" s="57" t="s">
        <v>155</v>
      </c>
      <c r="I148" s="57" t="s">
        <v>156</v>
      </c>
      <c r="J148" s="57" t="s">
        <v>157</v>
      </c>
      <c r="K148" s="57" t="s">
        <v>320</v>
      </c>
      <c r="L148" s="57" t="s">
        <v>321</v>
      </c>
    </row>
    <row r="149" spans="1:23" x14ac:dyDescent="0.25">
      <c r="A149" s="41" t="str">
        <f t="shared" si="6"/>
        <v>3.8</v>
      </c>
      <c r="B149" s="41">
        <f t="shared" si="7"/>
        <v>3</v>
      </c>
      <c r="C149" s="41">
        <f t="shared" si="8"/>
        <v>8</v>
      </c>
      <c r="D149" s="57" t="s">
        <v>253</v>
      </c>
      <c r="E149" s="57" t="s">
        <v>254</v>
      </c>
      <c r="F149" s="57" t="s">
        <v>255</v>
      </c>
      <c r="G149" s="57" t="s">
        <v>256</v>
      </c>
      <c r="H149" s="57" t="s">
        <v>257</v>
      </c>
      <c r="I149" s="57" t="s">
        <v>320</v>
      </c>
      <c r="J149" s="57" t="s">
        <v>321</v>
      </c>
    </row>
    <row r="150" spans="1:23" x14ac:dyDescent="0.25">
      <c r="A150" s="41" t="str">
        <f t="shared" si="6"/>
        <v>3.9</v>
      </c>
      <c r="B150" s="41">
        <f t="shared" si="7"/>
        <v>3</v>
      </c>
      <c r="C150" s="41">
        <f t="shared" si="8"/>
        <v>9</v>
      </c>
      <c r="D150" s="57" t="s">
        <v>258</v>
      </c>
      <c r="E150" s="57" t="s">
        <v>259</v>
      </c>
      <c r="F150" s="57" t="s">
        <v>260</v>
      </c>
      <c r="G150" s="57" t="s">
        <v>239</v>
      </c>
      <c r="H150" s="57" t="s">
        <v>155</v>
      </c>
      <c r="I150" s="57" t="s">
        <v>261</v>
      </c>
      <c r="J150" s="57" t="s">
        <v>262</v>
      </c>
      <c r="K150" s="57" t="s">
        <v>36</v>
      </c>
      <c r="L150" s="57">
        <v>11245460</v>
      </c>
    </row>
    <row r="151" spans="1:23" x14ac:dyDescent="0.25">
      <c r="A151" s="41" t="str">
        <f t="shared" si="6"/>
        <v>3.10</v>
      </c>
      <c r="B151" s="41">
        <f t="shared" si="7"/>
        <v>3</v>
      </c>
      <c r="C151" s="41">
        <f t="shared" si="8"/>
        <v>10</v>
      </c>
      <c r="D151" s="57" t="s">
        <v>263</v>
      </c>
      <c r="E151" s="57" t="s">
        <v>259</v>
      </c>
      <c r="F151" s="57" t="s">
        <v>260</v>
      </c>
      <c r="G151" s="57" t="s">
        <v>187</v>
      </c>
      <c r="H151" s="57" t="s">
        <v>264</v>
      </c>
      <c r="I151" s="57" t="s">
        <v>194</v>
      </c>
      <c r="J151" s="57" t="s">
        <v>265</v>
      </c>
      <c r="K151" s="57">
        <v>2017</v>
      </c>
      <c r="L151" s="57">
        <v>8967766</v>
      </c>
    </row>
    <row r="152" spans="1:23" x14ac:dyDescent="0.25">
      <c r="A152" s="41" t="str">
        <f t="shared" si="6"/>
        <v>3.11</v>
      </c>
      <c r="B152" s="41">
        <f t="shared" si="7"/>
        <v>3</v>
      </c>
      <c r="C152" s="41">
        <f t="shared" si="8"/>
        <v>11</v>
      </c>
      <c r="D152" s="57" t="s">
        <v>266</v>
      </c>
      <c r="E152" s="57" t="s">
        <v>267</v>
      </c>
      <c r="F152" s="57" t="s">
        <v>268</v>
      </c>
      <c r="G152" s="57" t="s">
        <v>269</v>
      </c>
      <c r="H152" s="57" t="s">
        <v>270</v>
      </c>
      <c r="I152" s="57" t="s">
        <v>187</v>
      </c>
      <c r="J152" s="57" t="s">
        <v>271</v>
      </c>
      <c r="K152" s="57" t="s">
        <v>272</v>
      </c>
    </row>
    <row r="153" spans="1:23" x14ac:dyDescent="0.25">
      <c r="A153" s="41" t="str">
        <f t="shared" si="6"/>
        <v>3.12</v>
      </c>
      <c r="B153" s="41">
        <f t="shared" si="7"/>
        <v>3</v>
      </c>
      <c r="C153" s="41">
        <f t="shared" si="8"/>
        <v>12</v>
      </c>
      <c r="D153" s="57" t="s">
        <v>273</v>
      </c>
      <c r="E153" s="57" t="s">
        <v>154</v>
      </c>
      <c r="F153" s="57" t="s">
        <v>274</v>
      </c>
      <c r="G153" s="57" t="s">
        <v>5</v>
      </c>
      <c r="H153" s="57" t="s">
        <v>275</v>
      </c>
      <c r="I153" s="57" t="s">
        <v>169</v>
      </c>
      <c r="J153" s="57" t="s">
        <v>5</v>
      </c>
      <c r="K153" s="57" t="s">
        <v>168</v>
      </c>
      <c r="L153" s="57" t="s">
        <v>169</v>
      </c>
      <c r="M153" s="57" t="s">
        <v>5</v>
      </c>
      <c r="N153" s="57" t="s">
        <v>170</v>
      </c>
      <c r="O153" s="57" t="s">
        <v>158</v>
      </c>
      <c r="P153" s="57" t="s">
        <v>5</v>
      </c>
      <c r="Q153" s="57" t="s">
        <v>171</v>
      </c>
      <c r="R153" s="57" t="s">
        <v>158</v>
      </c>
      <c r="S153" s="57" t="s">
        <v>5</v>
      </c>
      <c r="T153" s="57" t="s">
        <v>172</v>
      </c>
      <c r="U153" s="57" t="s">
        <v>158</v>
      </c>
      <c r="V153" s="57" t="s">
        <v>5</v>
      </c>
      <c r="W153" s="57" t="s">
        <v>173</v>
      </c>
    </row>
    <row r="154" spans="1:23" x14ac:dyDescent="0.25">
      <c r="A154" s="41" t="str">
        <f t="shared" si="6"/>
        <v>3.13</v>
      </c>
      <c r="B154" s="41">
        <f t="shared" si="7"/>
        <v>3</v>
      </c>
      <c r="C154" s="41">
        <f t="shared" si="8"/>
        <v>13</v>
      </c>
      <c r="D154" s="57">
        <v>1</v>
      </c>
      <c r="E154" s="57">
        <v>10441</v>
      </c>
      <c r="F154" s="57">
        <v>8848</v>
      </c>
      <c r="G154" s="57">
        <v>0</v>
      </c>
      <c r="H154" s="57">
        <v>796.32</v>
      </c>
      <c r="I154" s="57">
        <v>796.32</v>
      </c>
      <c r="J154" s="57">
        <v>0</v>
      </c>
    </row>
    <row r="155" spans="1:23" x14ac:dyDescent="0.25">
      <c r="A155" s="41" t="str">
        <f t="shared" si="6"/>
        <v>3.14</v>
      </c>
      <c r="B155" s="41">
        <f t="shared" si="7"/>
        <v>3</v>
      </c>
      <c r="C155" s="41">
        <f t="shared" si="8"/>
        <v>14</v>
      </c>
      <c r="D155" s="57" t="s">
        <v>276</v>
      </c>
      <c r="E155" s="57" t="s">
        <v>277</v>
      </c>
      <c r="F155" s="57" t="s">
        <v>187</v>
      </c>
      <c r="G155" s="57" t="s">
        <v>278</v>
      </c>
      <c r="H155" s="57" t="s">
        <v>279</v>
      </c>
      <c r="I155" s="57" t="s">
        <v>272</v>
      </c>
    </row>
    <row r="156" spans="1:23" x14ac:dyDescent="0.25">
      <c r="A156" s="41" t="str">
        <f t="shared" si="6"/>
        <v>3.15</v>
      </c>
      <c r="B156" s="41">
        <f t="shared" si="7"/>
        <v>3</v>
      </c>
      <c r="C156" s="41">
        <f t="shared" si="8"/>
        <v>15</v>
      </c>
      <c r="D156" s="57" t="s">
        <v>273</v>
      </c>
      <c r="E156" s="57" t="s">
        <v>154</v>
      </c>
      <c r="F156" s="57" t="s">
        <v>274</v>
      </c>
      <c r="G156" s="57" t="s">
        <v>5</v>
      </c>
      <c r="H156" s="57" t="s">
        <v>275</v>
      </c>
      <c r="I156" s="57" t="s">
        <v>169</v>
      </c>
      <c r="J156" s="57" t="s">
        <v>5</v>
      </c>
      <c r="K156" s="57" t="s">
        <v>168</v>
      </c>
      <c r="L156" s="57" t="s">
        <v>169</v>
      </c>
      <c r="M156" s="57" t="s">
        <v>5</v>
      </c>
      <c r="N156" s="57" t="s">
        <v>170</v>
      </c>
      <c r="O156" s="57" t="s">
        <v>158</v>
      </c>
      <c r="P156" s="57" t="s">
        <v>5</v>
      </c>
      <c r="Q156" s="57" t="s">
        <v>173</v>
      </c>
    </row>
    <row r="157" spans="1:23" x14ac:dyDescent="0.25">
      <c r="A157" s="41" t="str">
        <f t="shared" si="6"/>
        <v>3.16</v>
      </c>
      <c r="B157" s="41">
        <f t="shared" si="7"/>
        <v>3</v>
      </c>
      <c r="C157" s="41">
        <f t="shared" si="8"/>
        <v>16</v>
      </c>
      <c r="D157" s="57">
        <v>0</v>
      </c>
      <c r="E157" s="57">
        <v>0</v>
      </c>
      <c r="F157" s="57">
        <v>0</v>
      </c>
      <c r="G157" s="57">
        <v>0</v>
      </c>
      <c r="H157" s="57">
        <v>0</v>
      </c>
    </row>
    <row r="158" spans="1:23" x14ac:dyDescent="0.25">
      <c r="A158" s="41" t="str">
        <f t="shared" si="6"/>
        <v>3.17</v>
      </c>
      <c r="B158" s="41">
        <f t="shared" si="7"/>
        <v>3</v>
      </c>
      <c r="C158" s="41">
        <f t="shared" si="8"/>
        <v>17</v>
      </c>
      <c r="D158" s="57" t="s">
        <v>280</v>
      </c>
      <c r="E158" s="57" t="s">
        <v>187</v>
      </c>
      <c r="F158" s="57" t="s">
        <v>244</v>
      </c>
      <c r="G158" s="57" t="s">
        <v>281</v>
      </c>
      <c r="H158" s="57" t="s">
        <v>282</v>
      </c>
      <c r="I158" s="57" t="s">
        <v>283</v>
      </c>
      <c r="J158" s="57" t="s">
        <v>284</v>
      </c>
    </row>
    <row r="159" spans="1:23" x14ac:dyDescent="0.25">
      <c r="A159" s="41" t="str">
        <f t="shared" si="6"/>
        <v>3.18</v>
      </c>
      <c r="B159" s="41">
        <f t="shared" si="7"/>
        <v>3</v>
      </c>
      <c r="C159" s="41">
        <f t="shared" si="8"/>
        <v>18</v>
      </c>
      <c r="D159" s="57" t="s">
        <v>273</v>
      </c>
      <c r="E159" s="57" t="s">
        <v>154</v>
      </c>
      <c r="F159" s="57" t="s">
        <v>274</v>
      </c>
      <c r="G159" s="57" t="s">
        <v>5</v>
      </c>
      <c r="H159" s="57" t="s">
        <v>275</v>
      </c>
      <c r="I159" s="57" t="s">
        <v>169</v>
      </c>
      <c r="J159" s="57" t="s">
        <v>5</v>
      </c>
      <c r="K159" s="57" t="s">
        <v>168</v>
      </c>
      <c r="L159" s="57" t="s">
        <v>169</v>
      </c>
      <c r="M159" s="57" t="s">
        <v>5</v>
      </c>
      <c r="N159" s="57" t="s">
        <v>170</v>
      </c>
      <c r="O159" s="57" t="s">
        <v>158</v>
      </c>
      <c r="P159" s="57" t="s">
        <v>5</v>
      </c>
      <c r="Q159" s="57" t="s">
        <v>171</v>
      </c>
      <c r="R159" s="57" t="s">
        <v>158</v>
      </c>
      <c r="S159" s="57" t="s">
        <v>5</v>
      </c>
      <c r="T159" s="57" t="s">
        <v>172</v>
      </c>
      <c r="U159" s="57" t="s">
        <v>158</v>
      </c>
      <c r="V159" s="57" t="s">
        <v>5</v>
      </c>
      <c r="W159" s="57" t="s">
        <v>173</v>
      </c>
    </row>
    <row r="160" spans="1:23" x14ac:dyDescent="0.25">
      <c r="A160" s="41" t="str">
        <f t="shared" si="6"/>
        <v>3.19</v>
      </c>
      <c r="B160" s="41">
        <f t="shared" si="7"/>
        <v>3</v>
      </c>
      <c r="C160" s="41">
        <f t="shared" si="8"/>
        <v>19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</row>
    <row r="161" spans="1:23" x14ac:dyDescent="0.25">
      <c r="A161" s="41" t="str">
        <f t="shared" si="6"/>
        <v>3.20</v>
      </c>
      <c r="B161" s="41">
        <f t="shared" si="7"/>
        <v>3</v>
      </c>
      <c r="C161" s="41">
        <f t="shared" si="8"/>
        <v>20</v>
      </c>
      <c r="D161" s="57" t="s">
        <v>205</v>
      </c>
    </row>
    <row r="162" spans="1:23" x14ac:dyDescent="0.25">
      <c r="A162" s="41" t="str">
        <f t="shared" si="6"/>
        <v>3.21</v>
      </c>
      <c r="B162" s="41">
        <f t="shared" si="7"/>
        <v>3</v>
      </c>
      <c r="C162" s="41">
        <f t="shared" si="8"/>
        <v>21</v>
      </c>
      <c r="D162" s="57" t="s">
        <v>280</v>
      </c>
      <c r="E162" s="57" t="s">
        <v>187</v>
      </c>
      <c r="F162" s="57" t="s">
        <v>244</v>
      </c>
      <c r="G162" s="57" t="s">
        <v>281</v>
      </c>
      <c r="H162" s="57" t="s">
        <v>282</v>
      </c>
      <c r="I162" s="57" t="s">
        <v>283</v>
      </c>
      <c r="J162" s="57" t="s">
        <v>285</v>
      </c>
    </row>
    <row r="163" spans="1:23" x14ac:dyDescent="0.25">
      <c r="A163" s="41" t="str">
        <f t="shared" si="6"/>
        <v>3.22</v>
      </c>
      <c r="B163" s="41">
        <f t="shared" si="7"/>
        <v>3</v>
      </c>
      <c r="C163" s="41">
        <f t="shared" si="8"/>
        <v>22</v>
      </c>
      <c r="D163" s="57" t="s">
        <v>273</v>
      </c>
      <c r="E163" s="57" t="s">
        <v>154</v>
      </c>
      <c r="F163" s="57" t="s">
        <v>274</v>
      </c>
      <c r="G163" s="57" t="s">
        <v>5</v>
      </c>
      <c r="H163" s="57" t="s">
        <v>275</v>
      </c>
      <c r="I163" s="57" t="s">
        <v>169</v>
      </c>
      <c r="J163" s="57" t="s">
        <v>5</v>
      </c>
      <c r="K163" s="57" t="s">
        <v>168</v>
      </c>
      <c r="L163" s="57" t="s">
        <v>169</v>
      </c>
      <c r="M163" s="57" t="s">
        <v>5</v>
      </c>
      <c r="N163" s="57" t="s">
        <v>170</v>
      </c>
      <c r="O163" s="57" t="s">
        <v>158</v>
      </c>
      <c r="P163" s="57" t="s">
        <v>5</v>
      </c>
      <c r="Q163" s="57" t="s">
        <v>173</v>
      </c>
    </row>
    <row r="164" spans="1:23" x14ac:dyDescent="0.25">
      <c r="A164" s="41" t="str">
        <f t="shared" si="6"/>
        <v>3.23</v>
      </c>
      <c r="B164" s="41">
        <f t="shared" si="7"/>
        <v>3</v>
      </c>
      <c r="C164" s="41">
        <f t="shared" si="8"/>
        <v>23</v>
      </c>
      <c r="D164" s="57">
        <v>0</v>
      </c>
      <c r="E164" s="57">
        <v>0</v>
      </c>
      <c r="F164" s="57">
        <v>0</v>
      </c>
      <c r="G164" s="57">
        <v>0</v>
      </c>
      <c r="H164" s="57">
        <v>0</v>
      </c>
    </row>
    <row r="165" spans="1:23" x14ac:dyDescent="0.25">
      <c r="A165" s="41" t="str">
        <f t="shared" si="6"/>
        <v>3.24</v>
      </c>
      <c r="B165" s="41">
        <f t="shared" si="7"/>
        <v>3</v>
      </c>
      <c r="C165" s="41">
        <f t="shared" si="8"/>
        <v>24</v>
      </c>
      <c r="D165" s="57" t="s">
        <v>286</v>
      </c>
      <c r="E165" s="57" t="s">
        <v>187</v>
      </c>
      <c r="F165" s="57" t="s">
        <v>287</v>
      </c>
      <c r="G165" s="57" t="s">
        <v>272</v>
      </c>
    </row>
    <row r="166" spans="1:23" x14ac:dyDescent="0.25">
      <c r="A166" s="41" t="str">
        <f t="shared" si="6"/>
        <v>3.25</v>
      </c>
      <c r="B166" s="41">
        <f t="shared" si="7"/>
        <v>3</v>
      </c>
      <c r="C166" s="41">
        <f t="shared" si="8"/>
        <v>25</v>
      </c>
      <c r="D166" s="57" t="s">
        <v>273</v>
      </c>
      <c r="E166" s="57" t="s">
        <v>154</v>
      </c>
      <c r="F166" s="57" t="s">
        <v>274</v>
      </c>
      <c r="G166" s="57" t="s">
        <v>5</v>
      </c>
      <c r="H166" s="57" t="s">
        <v>275</v>
      </c>
      <c r="I166" s="57" t="s">
        <v>169</v>
      </c>
      <c r="J166" s="57" t="s">
        <v>5</v>
      </c>
      <c r="K166" s="57" t="s">
        <v>168</v>
      </c>
      <c r="L166" s="57" t="s">
        <v>169</v>
      </c>
      <c r="M166" s="57" t="s">
        <v>5</v>
      </c>
      <c r="N166" s="57" t="s">
        <v>170</v>
      </c>
      <c r="O166" s="57" t="s">
        <v>158</v>
      </c>
    </row>
    <row r="167" spans="1:23" x14ac:dyDescent="0.25">
      <c r="A167" s="41" t="str">
        <f t="shared" si="6"/>
        <v>3.26</v>
      </c>
      <c r="B167" s="41">
        <f t="shared" si="7"/>
        <v>3</v>
      </c>
      <c r="C167" s="41">
        <f t="shared" si="8"/>
        <v>26</v>
      </c>
      <c r="D167" s="57">
        <v>0</v>
      </c>
      <c r="E167" s="57">
        <v>0</v>
      </c>
      <c r="F167" s="57">
        <v>0</v>
      </c>
      <c r="G167" s="57">
        <v>0</v>
      </c>
    </row>
    <row r="168" spans="1:23" x14ac:dyDescent="0.25">
      <c r="A168" s="41" t="str">
        <f t="shared" si="6"/>
        <v>3.27</v>
      </c>
      <c r="B168" s="41">
        <f t="shared" si="7"/>
        <v>3</v>
      </c>
      <c r="C168" s="41">
        <f t="shared" si="8"/>
        <v>27</v>
      </c>
      <c r="D168" s="57">
        <v>7</v>
      </c>
      <c r="E168" s="57" t="s">
        <v>187</v>
      </c>
      <c r="F168" s="57" t="s">
        <v>278</v>
      </c>
      <c r="G168" s="57" t="s">
        <v>288</v>
      </c>
    </row>
    <row r="169" spans="1:23" x14ac:dyDescent="0.25">
      <c r="A169" s="41" t="str">
        <f t="shared" si="6"/>
        <v>3.28</v>
      </c>
      <c r="B169" s="41">
        <f t="shared" si="7"/>
        <v>3</v>
      </c>
      <c r="C169" s="41">
        <f t="shared" si="8"/>
        <v>28</v>
      </c>
      <c r="D169" s="57" t="s">
        <v>273</v>
      </c>
      <c r="E169" s="57" t="s">
        <v>154</v>
      </c>
      <c r="F169" s="57" t="s">
        <v>274</v>
      </c>
      <c r="G169" s="57" t="s">
        <v>5</v>
      </c>
      <c r="H169" s="57" t="s">
        <v>275</v>
      </c>
      <c r="I169" s="57" t="s">
        <v>169</v>
      </c>
      <c r="J169" s="57" t="s">
        <v>5</v>
      </c>
      <c r="K169" s="57" t="s">
        <v>168</v>
      </c>
      <c r="L169" s="57" t="s">
        <v>169</v>
      </c>
      <c r="M169" s="57" t="s">
        <v>5</v>
      </c>
      <c r="N169" s="57" t="s">
        <v>170</v>
      </c>
      <c r="O169" s="57" t="s">
        <v>158</v>
      </c>
      <c r="P169" s="57" t="s">
        <v>5</v>
      </c>
      <c r="Q169" s="57" t="s">
        <v>171</v>
      </c>
      <c r="R169" s="57" t="s">
        <v>158</v>
      </c>
      <c r="S169" s="57" t="s">
        <v>5</v>
      </c>
      <c r="T169" s="57" t="s">
        <v>172</v>
      </c>
      <c r="U169" s="57" t="s">
        <v>158</v>
      </c>
      <c r="V169" s="57" t="s">
        <v>5</v>
      </c>
      <c r="W169" s="57" t="s">
        <v>173</v>
      </c>
    </row>
    <row r="170" spans="1:23" x14ac:dyDescent="0.25">
      <c r="A170" s="41" t="str">
        <f t="shared" si="6"/>
        <v>3.29</v>
      </c>
      <c r="B170" s="41">
        <f t="shared" si="7"/>
        <v>3</v>
      </c>
      <c r="C170" s="41">
        <f t="shared" si="8"/>
        <v>29</v>
      </c>
      <c r="D170" s="57">
        <v>4</v>
      </c>
      <c r="E170" s="57">
        <v>3130258.85</v>
      </c>
      <c r="F170" s="57">
        <v>2702555.37</v>
      </c>
      <c r="G170" s="57">
        <v>0</v>
      </c>
      <c r="H170" s="57">
        <v>213851.74</v>
      </c>
      <c r="I170" s="57">
        <v>213851.74</v>
      </c>
      <c r="J170" s="57">
        <v>0</v>
      </c>
    </row>
    <row r="171" spans="1:23" x14ac:dyDescent="0.25">
      <c r="A171" s="41" t="str">
        <f t="shared" si="6"/>
        <v>3.30</v>
      </c>
      <c r="B171" s="41">
        <f t="shared" si="7"/>
        <v>3</v>
      </c>
      <c r="C171" s="41">
        <f t="shared" si="8"/>
        <v>30</v>
      </c>
      <c r="D171" s="57">
        <v>8</v>
      </c>
      <c r="E171" s="57" t="s">
        <v>187</v>
      </c>
      <c r="F171" s="57" t="s">
        <v>228</v>
      </c>
      <c r="G171" s="57" t="s">
        <v>180</v>
      </c>
      <c r="H171" s="57" t="s">
        <v>289</v>
      </c>
      <c r="I171" s="57" t="s">
        <v>161</v>
      </c>
      <c r="J171" s="57" t="s">
        <v>290</v>
      </c>
      <c r="K171" s="57" t="s">
        <v>220</v>
      </c>
      <c r="L171" s="57" t="s">
        <v>160</v>
      </c>
      <c r="M171" s="57" t="s">
        <v>165</v>
      </c>
    </row>
    <row r="172" spans="1:23" x14ac:dyDescent="0.25">
      <c r="A172" s="41" t="str">
        <f t="shared" si="6"/>
        <v>3.31</v>
      </c>
      <c r="B172" s="41">
        <f t="shared" si="7"/>
        <v>3</v>
      </c>
      <c r="C172" s="41">
        <f t="shared" si="8"/>
        <v>31</v>
      </c>
      <c r="D172" s="57" t="s">
        <v>273</v>
      </c>
      <c r="E172" s="57" t="s">
        <v>154</v>
      </c>
      <c r="F172" s="57" t="s">
        <v>274</v>
      </c>
      <c r="G172" s="57" t="s">
        <v>5</v>
      </c>
      <c r="H172" s="57" t="s">
        <v>228</v>
      </c>
      <c r="I172" s="57" t="s">
        <v>291</v>
      </c>
      <c r="J172" s="57" t="s">
        <v>5</v>
      </c>
      <c r="K172" s="57" t="s">
        <v>292</v>
      </c>
      <c r="L172" s="57" t="s">
        <v>291</v>
      </c>
      <c r="M172" s="57" t="s">
        <v>5</v>
      </c>
      <c r="N172" s="57" t="s">
        <v>197</v>
      </c>
      <c r="O172" s="57" t="s">
        <v>293</v>
      </c>
    </row>
    <row r="173" spans="1:23" x14ac:dyDescent="0.25">
      <c r="A173" s="41" t="str">
        <f t="shared" si="6"/>
        <v>3.32</v>
      </c>
      <c r="B173" s="41">
        <f t="shared" si="7"/>
        <v>3</v>
      </c>
      <c r="C173" s="41">
        <f t="shared" si="8"/>
        <v>32</v>
      </c>
      <c r="D173" s="57">
        <v>0</v>
      </c>
      <c r="E173" s="57">
        <v>0</v>
      </c>
      <c r="F173" s="57">
        <v>0</v>
      </c>
      <c r="G173" s="57">
        <v>0</v>
      </c>
    </row>
    <row r="174" spans="1:23" x14ac:dyDescent="0.25">
      <c r="A174" s="41" t="str">
        <f t="shared" si="6"/>
        <v>3.33</v>
      </c>
      <c r="B174" s="41">
        <f t="shared" si="7"/>
        <v>3</v>
      </c>
      <c r="C174" s="41">
        <f t="shared" si="8"/>
        <v>33</v>
      </c>
      <c r="D174" s="57" t="s">
        <v>294</v>
      </c>
      <c r="E174" s="57" t="s">
        <v>295</v>
      </c>
      <c r="F174" s="57" t="s">
        <v>187</v>
      </c>
      <c r="G174" s="57" t="s">
        <v>158</v>
      </c>
      <c r="H174" s="57" t="s">
        <v>296</v>
      </c>
      <c r="I174" s="57" t="s">
        <v>297</v>
      </c>
      <c r="J174" s="57" t="s">
        <v>298</v>
      </c>
    </row>
    <row r="175" spans="1:23" x14ac:dyDescent="0.25">
      <c r="A175" s="41" t="str">
        <f t="shared" si="6"/>
        <v>3.34</v>
      </c>
      <c r="B175" s="41">
        <f t="shared" si="7"/>
        <v>3</v>
      </c>
      <c r="C175" s="41">
        <f t="shared" si="8"/>
        <v>34</v>
      </c>
      <c r="D175" s="57" t="s">
        <v>273</v>
      </c>
      <c r="E175" s="57" t="s">
        <v>154</v>
      </c>
      <c r="F175" s="57" t="s">
        <v>274</v>
      </c>
      <c r="G175" s="57" t="s">
        <v>5</v>
      </c>
      <c r="H175" s="57" t="s">
        <v>275</v>
      </c>
      <c r="I175" s="57" t="s">
        <v>169</v>
      </c>
      <c r="J175" s="57" t="s">
        <v>5</v>
      </c>
      <c r="K175" s="57" t="s">
        <v>168</v>
      </c>
      <c r="L175" s="57" t="s">
        <v>169</v>
      </c>
      <c r="M175" s="57" t="s">
        <v>5</v>
      </c>
      <c r="N175" s="57" t="s">
        <v>170</v>
      </c>
      <c r="O175" s="57" t="s">
        <v>158</v>
      </c>
      <c r="P175" s="57" t="s">
        <v>5</v>
      </c>
      <c r="Q175" s="57" t="s">
        <v>171</v>
      </c>
      <c r="R175" s="57" t="s">
        <v>158</v>
      </c>
      <c r="S175" s="57" t="s">
        <v>5</v>
      </c>
      <c r="T175" s="57" t="s">
        <v>172</v>
      </c>
      <c r="U175" s="57" t="s">
        <v>158</v>
      </c>
      <c r="V175" s="57" t="s">
        <v>5</v>
      </c>
      <c r="W175" s="57" t="s">
        <v>173</v>
      </c>
    </row>
    <row r="176" spans="1:23" x14ac:dyDescent="0.25">
      <c r="A176" s="41" t="str">
        <f t="shared" si="6"/>
        <v>3.35</v>
      </c>
      <c r="B176" s="41">
        <f t="shared" si="7"/>
        <v>3</v>
      </c>
      <c r="C176" s="41">
        <f t="shared" si="8"/>
        <v>35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</row>
    <row r="177" spans="1:23" x14ac:dyDescent="0.25">
      <c r="A177" s="41" t="str">
        <f t="shared" si="6"/>
        <v>3.36</v>
      </c>
      <c r="B177" s="41">
        <f t="shared" si="7"/>
        <v>3</v>
      </c>
      <c r="C177" s="41">
        <f t="shared" si="8"/>
        <v>36</v>
      </c>
      <c r="D177" s="57" t="s">
        <v>205</v>
      </c>
    </row>
    <row r="178" spans="1:23" x14ac:dyDescent="0.25">
      <c r="A178" s="41" t="str">
        <f t="shared" si="6"/>
        <v>3.37</v>
      </c>
      <c r="B178" s="41">
        <f t="shared" si="7"/>
        <v>3</v>
      </c>
      <c r="C178" s="41">
        <f t="shared" si="8"/>
        <v>37</v>
      </c>
      <c r="D178" s="57" t="s">
        <v>299</v>
      </c>
      <c r="E178" s="57" t="s">
        <v>300</v>
      </c>
      <c r="F178" s="57" t="s">
        <v>187</v>
      </c>
      <c r="G178" s="57" t="s">
        <v>301</v>
      </c>
      <c r="H178" s="57" t="s">
        <v>154</v>
      </c>
      <c r="I178" s="57" t="s">
        <v>302</v>
      </c>
    </row>
    <row r="179" spans="1:23" x14ac:dyDescent="0.25">
      <c r="A179" s="41" t="str">
        <f t="shared" si="6"/>
        <v>3.38</v>
      </c>
      <c r="B179" s="41">
        <f t="shared" si="7"/>
        <v>3</v>
      </c>
      <c r="C179" s="41">
        <f t="shared" si="8"/>
        <v>38</v>
      </c>
      <c r="D179" s="57" t="s">
        <v>273</v>
      </c>
      <c r="E179" s="57" t="s">
        <v>154</v>
      </c>
      <c r="F179" s="57" t="s">
        <v>274</v>
      </c>
      <c r="G179" s="57" t="s">
        <v>5</v>
      </c>
      <c r="H179" s="57" t="s">
        <v>275</v>
      </c>
      <c r="I179" s="57" t="s">
        <v>169</v>
      </c>
      <c r="J179" s="57" t="s">
        <v>5</v>
      </c>
      <c r="K179" s="57" t="s">
        <v>168</v>
      </c>
      <c r="L179" s="57" t="s">
        <v>169</v>
      </c>
      <c r="M179" s="57" t="s">
        <v>5</v>
      </c>
      <c r="N179" s="57" t="s">
        <v>170</v>
      </c>
      <c r="O179" s="57" t="s">
        <v>158</v>
      </c>
      <c r="P179" s="57" t="s">
        <v>5</v>
      </c>
      <c r="Q179" s="57" t="s">
        <v>171</v>
      </c>
      <c r="R179" s="57" t="s">
        <v>158</v>
      </c>
      <c r="S179" s="57" t="s">
        <v>5</v>
      </c>
      <c r="T179" s="57" t="s">
        <v>172</v>
      </c>
      <c r="U179" s="57" t="s">
        <v>158</v>
      </c>
      <c r="V179" s="57" t="s">
        <v>5</v>
      </c>
      <c r="W179" s="57" t="s">
        <v>173</v>
      </c>
    </row>
    <row r="180" spans="1:23" x14ac:dyDescent="0.25">
      <c r="A180" s="41" t="str">
        <f t="shared" si="6"/>
        <v>3.39</v>
      </c>
      <c r="B180" s="41">
        <f t="shared" si="7"/>
        <v>3</v>
      </c>
      <c r="C180" s="41">
        <f t="shared" si="8"/>
        <v>39</v>
      </c>
      <c r="D180" s="57">
        <v>0</v>
      </c>
      <c r="E180" s="57">
        <v>0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</row>
    <row r="181" spans="1:23" x14ac:dyDescent="0.25">
      <c r="A181" s="41" t="str">
        <f t="shared" si="6"/>
        <v>3.40</v>
      </c>
      <c r="B181" s="41">
        <f t="shared" si="7"/>
        <v>3</v>
      </c>
      <c r="C181" s="41">
        <f t="shared" si="8"/>
        <v>40</v>
      </c>
      <c r="D181" s="57">
        <v>12</v>
      </c>
      <c r="E181" s="57" t="s">
        <v>187</v>
      </c>
      <c r="F181" s="57" t="s">
        <v>303</v>
      </c>
      <c r="G181" s="57" t="s">
        <v>304</v>
      </c>
      <c r="H181" s="57" t="s">
        <v>154</v>
      </c>
      <c r="I181" s="57" t="s">
        <v>160</v>
      </c>
      <c r="J181" s="57" t="s">
        <v>165</v>
      </c>
    </row>
    <row r="182" spans="1:23" x14ac:dyDescent="0.25">
      <c r="A182" s="41" t="str">
        <f t="shared" si="6"/>
        <v>3.41</v>
      </c>
      <c r="B182" s="41">
        <f t="shared" si="7"/>
        <v>3</v>
      </c>
      <c r="C182" s="41">
        <f t="shared" si="8"/>
        <v>41</v>
      </c>
      <c r="D182" s="57" t="s">
        <v>273</v>
      </c>
      <c r="E182" s="57" t="s">
        <v>154</v>
      </c>
      <c r="F182" s="57" t="s">
        <v>274</v>
      </c>
      <c r="G182" s="57" t="s">
        <v>5</v>
      </c>
      <c r="H182" s="57" t="s">
        <v>275</v>
      </c>
      <c r="I182" s="57" t="s">
        <v>169</v>
      </c>
      <c r="J182" s="57" t="s">
        <v>5</v>
      </c>
      <c r="K182" s="57" t="s">
        <v>168</v>
      </c>
      <c r="L182" s="57" t="s">
        <v>169</v>
      </c>
      <c r="M182" s="57" t="s">
        <v>5</v>
      </c>
      <c r="N182" s="57" t="s">
        <v>170</v>
      </c>
      <c r="O182" s="57" t="s">
        <v>158</v>
      </c>
      <c r="P182" s="57" t="s">
        <v>5</v>
      </c>
      <c r="Q182" s="57" t="s">
        <v>171</v>
      </c>
      <c r="R182" s="57" t="s">
        <v>158</v>
      </c>
      <c r="S182" s="57" t="s">
        <v>5</v>
      </c>
      <c r="T182" s="57" t="s">
        <v>172</v>
      </c>
      <c r="U182" s="57" t="s">
        <v>158</v>
      </c>
      <c r="V182" s="57" t="s">
        <v>5</v>
      </c>
      <c r="W182" s="57" t="s">
        <v>173</v>
      </c>
    </row>
    <row r="183" spans="1:23" x14ac:dyDescent="0.25">
      <c r="A183" s="41" t="str">
        <f t="shared" si="6"/>
        <v>3.42</v>
      </c>
      <c r="B183" s="41">
        <f t="shared" si="7"/>
        <v>3</v>
      </c>
      <c r="C183" s="41">
        <f t="shared" si="8"/>
        <v>42</v>
      </c>
      <c r="D183" s="57">
        <v>22</v>
      </c>
      <c r="E183" s="57">
        <v>3140697.65</v>
      </c>
      <c r="F183" s="57">
        <v>2711403.37</v>
      </c>
      <c r="G183" s="57">
        <v>0</v>
      </c>
      <c r="H183" s="57">
        <v>214647.14</v>
      </c>
      <c r="I183" s="57">
        <v>214647.14</v>
      </c>
      <c r="J183" s="57">
        <v>0</v>
      </c>
    </row>
    <row r="184" spans="1:23" x14ac:dyDescent="0.25">
      <c r="A184" s="41" t="str">
        <f t="shared" si="6"/>
        <v>3.43</v>
      </c>
      <c r="B184" s="41">
        <f t="shared" si="7"/>
        <v>3</v>
      </c>
      <c r="C184" s="41">
        <f t="shared" si="8"/>
        <v>43</v>
      </c>
      <c r="D184" s="57">
        <v>13</v>
      </c>
      <c r="E184" s="57" t="s">
        <v>187</v>
      </c>
      <c r="F184" s="57" t="s">
        <v>305</v>
      </c>
      <c r="G184" s="57" t="s">
        <v>306</v>
      </c>
    </row>
    <row r="185" spans="1:23" x14ac:dyDescent="0.25">
      <c r="A185" s="41" t="str">
        <f t="shared" si="6"/>
        <v>3.44</v>
      </c>
      <c r="B185" s="41">
        <f t="shared" si="7"/>
        <v>3</v>
      </c>
      <c r="C185" s="41">
        <f t="shared" si="8"/>
        <v>44</v>
      </c>
      <c r="D185" s="57" t="s">
        <v>273</v>
      </c>
      <c r="E185" s="57" t="s">
        <v>154</v>
      </c>
      <c r="F185" s="57" t="s">
        <v>274</v>
      </c>
      <c r="G185" s="57" t="s">
        <v>305</v>
      </c>
      <c r="H185" s="57" t="s">
        <v>306</v>
      </c>
      <c r="I185" s="57" t="s">
        <v>305</v>
      </c>
      <c r="J185" s="57" t="s">
        <v>307</v>
      </c>
      <c r="K185" s="57" t="s">
        <v>214</v>
      </c>
      <c r="L185" s="57" t="s">
        <v>308</v>
      </c>
      <c r="M185" s="57" t="s">
        <v>305</v>
      </c>
    </row>
    <row r="186" spans="1:23" x14ac:dyDescent="0.25">
      <c r="A186" s="41" t="str">
        <f t="shared" si="6"/>
        <v>3.45</v>
      </c>
      <c r="B186" s="41">
        <f t="shared" si="7"/>
        <v>3</v>
      </c>
      <c r="C186" s="41">
        <f t="shared" si="8"/>
        <v>45</v>
      </c>
      <c r="D186" s="57">
        <v>2</v>
      </c>
      <c r="E186" s="57">
        <v>567</v>
      </c>
      <c r="F186" s="57">
        <v>0</v>
      </c>
      <c r="G186" s="57">
        <v>567</v>
      </c>
    </row>
    <row r="187" spans="1:23" x14ac:dyDescent="0.25">
      <c r="A187" s="41" t="str">
        <f t="shared" si="6"/>
        <v>3.46</v>
      </c>
      <c r="B187" s="41">
        <f t="shared" si="7"/>
        <v>3</v>
      </c>
      <c r="C187" s="41">
        <f t="shared" si="8"/>
        <v>46</v>
      </c>
      <c r="D187" s="57" t="s">
        <v>309</v>
      </c>
      <c r="E187" s="57" t="s">
        <v>187</v>
      </c>
      <c r="F187" s="57" t="s">
        <v>310</v>
      </c>
      <c r="G187" s="57" t="s">
        <v>271</v>
      </c>
      <c r="H187" s="57" t="s">
        <v>272</v>
      </c>
    </row>
    <row r="188" spans="1:23" x14ac:dyDescent="0.25">
      <c r="A188" s="41" t="str">
        <f t="shared" si="6"/>
        <v>3.47</v>
      </c>
      <c r="B188" s="41">
        <f t="shared" si="7"/>
        <v>3</v>
      </c>
      <c r="C188" s="41">
        <f t="shared" si="8"/>
        <v>47</v>
      </c>
      <c r="D188" s="57" t="s">
        <v>273</v>
      </c>
      <c r="E188" s="57" t="s">
        <v>154</v>
      </c>
      <c r="F188" s="57" t="s">
        <v>274</v>
      </c>
      <c r="G188" s="57" t="s">
        <v>5</v>
      </c>
      <c r="H188" s="57" t="s">
        <v>275</v>
      </c>
      <c r="I188" s="57" t="s">
        <v>169</v>
      </c>
      <c r="J188" s="57" t="s">
        <v>5</v>
      </c>
      <c r="K188" s="57" t="s">
        <v>168</v>
      </c>
      <c r="L188" s="57" t="s">
        <v>169</v>
      </c>
      <c r="M188" s="57" t="s">
        <v>5</v>
      </c>
      <c r="N188" s="57" t="s">
        <v>170</v>
      </c>
      <c r="O188" s="57" t="s">
        <v>158</v>
      </c>
      <c r="P188" s="57" t="s">
        <v>5</v>
      </c>
      <c r="Q188" s="57" t="s">
        <v>171</v>
      </c>
      <c r="R188" s="57" t="s">
        <v>158</v>
      </c>
      <c r="S188" s="57" t="s">
        <v>5</v>
      </c>
      <c r="T188" s="57" t="s">
        <v>172</v>
      </c>
      <c r="U188" s="57" t="s">
        <v>158</v>
      </c>
      <c r="V188" s="57" t="s">
        <v>5</v>
      </c>
      <c r="W188" s="57" t="s">
        <v>173</v>
      </c>
    </row>
    <row r="189" spans="1:23" x14ac:dyDescent="0.25">
      <c r="A189" s="41" t="str">
        <f t="shared" si="6"/>
        <v>3.48</v>
      </c>
      <c r="B189" s="41">
        <f t="shared" si="7"/>
        <v>3</v>
      </c>
      <c r="C189" s="41">
        <f t="shared" si="8"/>
        <v>48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</row>
    <row r="190" spans="1:23" x14ac:dyDescent="0.25">
      <c r="A190" s="41" t="str">
        <f t="shared" si="6"/>
        <v>3.49</v>
      </c>
      <c r="B190" s="41">
        <f t="shared" si="7"/>
        <v>3</v>
      </c>
      <c r="C190" s="41">
        <f t="shared" si="8"/>
        <v>49</v>
      </c>
      <c r="D190" s="57" t="s">
        <v>309</v>
      </c>
      <c r="E190" s="57" t="s">
        <v>187</v>
      </c>
      <c r="F190" s="57" t="s">
        <v>310</v>
      </c>
      <c r="G190" s="57" t="s">
        <v>278</v>
      </c>
      <c r="H190" s="57" t="s">
        <v>279</v>
      </c>
      <c r="I190" s="57" t="s">
        <v>272</v>
      </c>
    </row>
    <row r="191" spans="1:23" x14ac:dyDescent="0.25">
      <c r="A191" s="41" t="str">
        <f t="shared" si="6"/>
        <v>3.50</v>
      </c>
      <c r="B191" s="41">
        <f t="shared" si="7"/>
        <v>3</v>
      </c>
      <c r="C191" s="41">
        <f t="shared" si="8"/>
        <v>50</v>
      </c>
      <c r="D191" s="57" t="s">
        <v>273</v>
      </c>
      <c r="E191" s="57" t="s">
        <v>154</v>
      </c>
      <c r="F191" s="57" t="s">
        <v>274</v>
      </c>
      <c r="G191" s="57" t="s">
        <v>5</v>
      </c>
      <c r="H191" s="57" t="s">
        <v>275</v>
      </c>
      <c r="I191" s="57" t="s">
        <v>169</v>
      </c>
      <c r="J191" s="57" t="s">
        <v>5</v>
      </c>
      <c r="K191" s="57" t="s">
        <v>168</v>
      </c>
      <c r="L191" s="57" t="s">
        <v>169</v>
      </c>
      <c r="M191" s="57" t="s">
        <v>5</v>
      </c>
      <c r="N191" s="57" t="s">
        <v>170</v>
      </c>
      <c r="O191" s="57" t="s">
        <v>158</v>
      </c>
      <c r="P191" s="57" t="s">
        <v>5</v>
      </c>
      <c r="Q191" s="57" t="s">
        <v>173</v>
      </c>
    </row>
    <row r="192" spans="1:23" x14ac:dyDescent="0.25">
      <c r="A192" s="41" t="str">
        <f t="shared" si="6"/>
        <v>3.51</v>
      </c>
      <c r="B192" s="41">
        <f t="shared" si="7"/>
        <v>3</v>
      </c>
      <c r="C192" s="41">
        <f t="shared" si="8"/>
        <v>51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 t="s">
        <v>205</v>
      </c>
    </row>
    <row r="193" spans="1:23" x14ac:dyDescent="0.25">
      <c r="A193" s="41" t="str">
        <f t="shared" si="6"/>
        <v>3.52</v>
      </c>
      <c r="B193" s="41">
        <f t="shared" si="7"/>
        <v>3</v>
      </c>
      <c r="C193" s="41">
        <f t="shared" si="8"/>
        <v>52</v>
      </c>
      <c r="D193" s="57" t="s">
        <v>311</v>
      </c>
      <c r="E193" s="57" t="s">
        <v>187</v>
      </c>
      <c r="F193" s="57" t="s">
        <v>310</v>
      </c>
      <c r="G193" s="57" t="s">
        <v>312</v>
      </c>
      <c r="H193" s="57" t="s">
        <v>283</v>
      </c>
      <c r="I193" s="57" t="s">
        <v>284</v>
      </c>
    </row>
    <row r="194" spans="1:23" x14ac:dyDescent="0.25">
      <c r="A194" s="41" t="str">
        <f t="shared" ref="A194:A257" si="9">B194&amp;"."&amp;C194</f>
        <v>3.53</v>
      </c>
      <c r="B194" s="41">
        <f t="shared" si="7"/>
        <v>3</v>
      </c>
      <c r="C194" s="41">
        <f t="shared" si="8"/>
        <v>53</v>
      </c>
      <c r="D194" s="57" t="s">
        <v>273</v>
      </c>
      <c r="E194" s="57" t="s">
        <v>154</v>
      </c>
      <c r="F194" s="57" t="s">
        <v>274</v>
      </c>
      <c r="G194" s="57" t="s">
        <v>5</v>
      </c>
      <c r="H194" s="57" t="s">
        <v>275</v>
      </c>
      <c r="I194" s="57" t="s">
        <v>169</v>
      </c>
      <c r="J194" s="57" t="s">
        <v>5</v>
      </c>
      <c r="K194" s="57" t="s">
        <v>168</v>
      </c>
      <c r="L194" s="57" t="s">
        <v>169</v>
      </c>
      <c r="M194" s="57" t="s">
        <v>5</v>
      </c>
      <c r="N194" s="57" t="s">
        <v>170</v>
      </c>
      <c r="O194" s="57" t="s">
        <v>158</v>
      </c>
      <c r="P194" s="57" t="s">
        <v>5</v>
      </c>
      <c r="Q194" s="57" t="s">
        <v>171</v>
      </c>
      <c r="R194" s="57" t="s">
        <v>158</v>
      </c>
      <c r="S194" s="57" t="s">
        <v>5</v>
      </c>
      <c r="T194" s="57" t="s">
        <v>172</v>
      </c>
      <c r="U194" s="57" t="s">
        <v>158</v>
      </c>
      <c r="V194" s="57" t="s">
        <v>5</v>
      </c>
      <c r="W194" s="57" t="s">
        <v>173</v>
      </c>
    </row>
    <row r="195" spans="1:23" x14ac:dyDescent="0.25">
      <c r="A195" s="41" t="str">
        <f t="shared" si="9"/>
        <v>3.54</v>
      </c>
      <c r="B195" s="41">
        <f t="shared" ref="B195:B258" si="10">IF(E195="GSTR-1",B194+1,B194)</f>
        <v>3</v>
      </c>
      <c r="C195" s="41">
        <f t="shared" si="8"/>
        <v>54</v>
      </c>
      <c r="D195" s="57">
        <v>0</v>
      </c>
      <c r="E195" s="57">
        <v>0</v>
      </c>
      <c r="F195" s="57">
        <v>0</v>
      </c>
      <c r="G195" s="57">
        <v>0</v>
      </c>
      <c r="H195" s="57">
        <v>0</v>
      </c>
      <c r="I195" s="57">
        <v>0</v>
      </c>
      <c r="J195" s="57">
        <v>0</v>
      </c>
    </row>
    <row r="196" spans="1:23" x14ac:dyDescent="0.25">
      <c r="A196" s="41" t="str">
        <f t="shared" si="9"/>
        <v>3.55</v>
      </c>
      <c r="B196" s="41">
        <f t="shared" si="10"/>
        <v>3</v>
      </c>
      <c r="C196" s="41">
        <f t="shared" ref="C196:C259" si="11">IF(B196=B195,C195+1,1)</f>
        <v>55</v>
      </c>
      <c r="D196" s="57" t="s">
        <v>311</v>
      </c>
      <c r="E196" s="57" t="s">
        <v>187</v>
      </c>
      <c r="F196" s="57" t="s">
        <v>310</v>
      </c>
      <c r="G196" s="57" t="s">
        <v>312</v>
      </c>
      <c r="H196" s="57" t="s">
        <v>283</v>
      </c>
      <c r="I196" s="57" t="s">
        <v>285</v>
      </c>
    </row>
    <row r="197" spans="1:23" x14ac:dyDescent="0.25">
      <c r="A197" s="41" t="str">
        <f t="shared" si="9"/>
        <v>3.56</v>
      </c>
      <c r="B197" s="41">
        <f t="shared" si="10"/>
        <v>3</v>
      </c>
      <c r="C197" s="41">
        <f t="shared" si="11"/>
        <v>56</v>
      </c>
      <c r="D197" s="57" t="s">
        <v>273</v>
      </c>
      <c r="E197" s="57" t="s">
        <v>154</v>
      </c>
      <c r="F197" s="57" t="s">
        <v>274</v>
      </c>
      <c r="G197" s="57" t="s">
        <v>5</v>
      </c>
      <c r="H197" s="57" t="s">
        <v>275</v>
      </c>
      <c r="I197" s="57" t="s">
        <v>169</v>
      </c>
      <c r="J197" s="57" t="s">
        <v>5</v>
      </c>
      <c r="K197" s="57" t="s">
        <v>168</v>
      </c>
      <c r="L197" s="57" t="s">
        <v>169</v>
      </c>
      <c r="M197" s="57" t="s">
        <v>5</v>
      </c>
      <c r="N197" s="57" t="s">
        <v>170</v>
      </c>
      <c r="O197" s="57" t="s">
        <v>158</v>
      </c>
      <c r="P197" s="57" t="s">
        <v>5</v>
      </c>
      <c r="Q197" s="57" t="s">
        <v>173</v>
      </c>
    </row>
    <row r="198" spans="1:23" x14ac:dyDescent="0.25">
      <c r="A198" s="41" t="str">
        <f t="shared" si="9"/>
        <v>3.57</v>
      </c>
      <c r="B198" s="41">
        <f t="shared" si="10"/>
        <v>3</v>
      </c>
      <c r="C198" s="41">
        <f t="shared" si="11"/>
        <v>57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</row>
    <row r="199" spans="1:23" x14ac:dyDescent="0.25">
      <c r="A199" s="41" t="str">
        <f t="shared" si="9"/>
        <v>3.58</v>
      </c>
      <c r="B199" s="41">
        <f t="shared" si="10"/>
        <v>3</v>
      </c>
      <c r="C199" s="41">
        <f t="shared" si="11"/>
        <v>58</v>
      </c>
      <c r="D199" s="57" t="s">
        <v>309</v>
      </c>
      <c r="E199" s="57" t="s">
        <v>187</v>
      </c>
      <c r="F199" s="57" t="s">
        <v>310</v>
      </c>
      <c r="G199" s="57" t="s">
        <v>287</v>
      </c>
      <c r="H199" s="57" t="s">
        <v>272</v>
      </c>
    </row>
    <row r="200" spans="1:23" x14ac:dyDescent="0.25">
      <c r="A200" s="41" t="str">
        <f t="shared" si="9"/>
        <v>3.59</v>
      </c>
      <c r="B200" s="41">
        <f t="shared" si="10"/>
        <v>3</v>
      </c>
      <c r="C200" s="41">
        <f t="shared" si="11"/>
        <v>59</v>
      </c>
      <c r="D200" s="57" t="s">
        <v>273</v>
      </c>
      <c r="E200" s="57" t="s">
        <v>154</v>
      </c>
      <c r="F200" s="57" t="s">
        <v>274</v>
      </c>
      <c r="G200" s="57" t="s">
        <v>5</v>
      </c>
      <c r="H200" s="57" t="s">
        <v>275</v>
      </c>
      <c r="I200" s="57" t="s">
        <v>169</v>
      </c>
      <c r="J200" s="57" t="s">
        <v>5</v>
      </c>
      <c r="K200" s="57" t="s">
        <v>168</v>
      </c>
      <c r="L200" s="57" t="s">
        <v>169</v>
      </c>
      <c r="M200" s="57" t="s">
        <v>5</v>
      </c>
      <c r="N200" s="57" t="s">
        <v>170</v>
      </c>
      <c r="O200" s="57" t="s">
        <v>158</v>
      </c>
    </row>
    <row r="201" spans="1:23" x14ac:dyDescent="0.25">
      <c r="A201" s="41" t="str">
        <f t="shared" si="9"/>
        <v>3.60</v>
      </c>
      <c r="B201" s="41">
        <f t="shared" si="10"/>
        <v>3</v>
      </c>
      <c r="C201" s="41">
        <f t="shared" si="11"/>
        <v>60</v>
      </c>
      <c r="D201" s="57">
        <v>0</v>
      </c>
      <c r="E201" s="57">
        <v>0</v>
      </c>
      <c r="F201" s="57">
        <v>0</v>
      </c>
      <c r="G201" s="57">
        <v>0</v>
      </c>
    </row>
    <row r="202" spans="1:23" x14ac:dyDescent="0.25">
      <c r="A202" s="41" t="str">
        <f t="shared" si="9"/>
        <v>3.61</v>
      </c>
      <c r="B202" s="41">
        <f t="shared" si="10"/>
        <v>3</v>
      </c>
      <c r="C202" s="41">
        <f t="shared" si="11"/>
        <v>61</v>
      </c>
      <c r="D202" s="57">
        <v>10</v>
      </c>
      <c r="E202" s="57" t="s">
        <v>187</v>
      </c>
      <c r="F202" s="57" t="s">
        <v>310</v>
      </c>
      <c r="G202" s="57" t="s">
        <v>313</v>
      </c>
    </row>
    <row r="203" spans="1:23" x14ac:dyDescent="0.25">
      <c r="A203" s="41" t="str">
        <f t="shared" si="9"/>
        <v>3.62</v>
      </c>
      <c r="B203" s="41">
        <f t="shared" si="10"/>
        <v>3</v>
      </c>
      <c r="C203" s="41">
        <f t="shared" si="11"/>
        <v>62</v>
      </c>
      <c r="D203" s="57" t="s">
        <v>273</v>
      </c>
      <c r="E203" s="57" t="s">
        <v>154</v>
      </c>
      <c r="F203" s="57" t="s">
        <v>274</v>
      </c>
      <c r="G203" s="57" t="s">
        <v>5</v>
      </c>
      <c r="H203" s="57" t="s">
        <v>275</v>
      </c>
      <c r="I203" s="57" t="s">
        <v>169</v>
      </c>
      <c r="J203" s="57" t="s">
        <v>5</v>
      </c>
      <c r="K203" s="57" t="s">
        <v>168</v>
      </c>
      <c r="L203" s="57" t="s">
        <v>169</v>
      </c>
      <c r="M203" s="57" t="s">
        <v>5</v>
      </c>
      <c r="N203" s="57" t="s">
        <v>170</v>
      </c>
      <c r="O203" s="57" t="s">
        <v>158</v>
      </c>
      <c r="P203" s="57" t="s">
        <v>5</v>
      </c>
      <c r="Q203" s="57" t="s">
        <v>171</v>
      </c>
      <c r="R203" s="57" t="s">
        <v>158</v>
      </c>
      <c r="S203" s="57" t="s">
        <v>5</v>
      </c>
      <c r="T203" s="57" t="s">
        <v>172</v>
      </c>
      <c r="U203" s="57" t="s">
        <v>158</v>
      </c>
      <c r="V203" s="57" t="s">
        <v>5</v>
      </c>
      <c r="W203" s="57" t="s">
        <v>173</v>
      </c>
    </row>
    <row r="204" spans="1:23" x14ac:dyDescent="0.25">
      <c r="A204" s="41" t="str">
        <f t="shared" si="9"/>
        <v>3.63</v>
      </c>
      <c r="B204" s="41">
        <f t="shared" si="10"/>
        <v>3</v>
      </c>
      <c r="C204" s="41">
        <f t="shared" si="11"/>
        <v>63</v>
      </c>
      <c r="D204" s="57">
        <v>0</v>
      </c>
      <c r="E204" s="57">
        <v>0</v>
      </c>
      <c r="F204" s="57">
        <v>0</v>
      </c>
      <c r="G204" s="57">
        <v>0</v>
      </c>
      <c r="H204" s="57">
        <v>0</v>
      </c>
      <c r="I204" s="57">
        <v>0</v>
      </c>
      <c r="J204" s="57">
        <v>0</v>
      </c>
    </row>
    <row r="205" spans="1:23" x14ac:dyDescent="0.25">
      <c r="A205" s="41" t="str">
        <f t="shared" si="9"/>
        <v>3.64</v>
      </c>
      <c r="B205" s="41">
        <f t="shared" si="10"/>
        <v>3</v>
      </c>
      <c r="C205" s="41">
        <f t="shared" si="11"/>
        <v>64</v>
      </c>
      <c r="D205" s="57" t="s">
        <v>205</v>
      </c>
    </row>
    <row r="206" spans="1:23" x14ac:dyDescent="0.25">
      <c r="A206" s="41" t="str">
        <f t="shared" si="9"/>
        <v>3.65</v>
      </c>
      <c r="B206" s="41">
        <f t="shared" si="10"/>
        <v>3</v>
      </c>
      <c r="C206" s="41">
        <f t="shared" si="11"/>
        <v>65</v>
      </c>
      <c r="D206" s="57" t="s">
        <v>314</v>
      </c>
      <c r="E206" s="57" t="s">
        <v>187</v>
      </c>
      <c r="F206" s="57" t="s">
        <v>310</v>
      </c>
      <c r="G206" s="57" t="s">
        <v>158</v>
      </c>
      <c r="H206" s="57" t="s">
        <v>296</v>
      </c>
      <c r="I206" s="57" t="s">
        <v>315</v>
      </c>
      <c r="J206" s="57" t="s">
        <v>298</v>
      </c>
    </row>
    <row r="207" spans="1:23" x14ac:dyDescent="0.25">
      <c r="A207" s="41" t="str">
        <f t="shared" si="9"/>
        <v>3.66</v>
      </c>
      <c r="B207" s="41">
        <f t="shared" si="10"/>
        <v>3</v>
      </c>
      <c r="C207" s="41">
        <f t="shared" si="11"/>
        <v>66</v>
      </c>
      <c r="D207" s="57" t="s">
        <v>273</v>
      </c>
      <c r="E207" s="57" t="s">
        <v>154</v>
      </c>
      <c r="F207" s="57" t="s">
        <v>274</v>
      </c>
      <c r="G207" s="57" t="s">
        <v>5</v>
      </c>
      <c r="H207" s="57" t="s">
        <v>275</v>
      </c>
      <c r="I207" s="57" t="s">
        <v>169</v>
      </c>
      <c r="J207" s="57" t="s">
        <v>5</v>
      </c>
      <c r="K207" s="57" t="s">
        <v>168</v>
      </c>
      <c r="L207" s="57" t="s">
        <v>169</v>
      </c>
      <c r="M207" s="57" t="s">
        <v>5</v>
      </c>
      <c r="N207" s="57" t="s">
        <v>170</v>
      </c>
      <c r="O207" s="57" t="s">
        <v>158</v>
      </c>
      <c r="P207" s="57" t="s">
        <v>5</v>
      </c>
      <c r="Q207" s="57" t="s">
        <v>171</v>
      </c>
      <c r="R207" s="57" t="s">
        <v>158</v>
      </c>
      <c r="S207" s="57" t="s">
        <v>5</v>
      </c>
      <c r="T207" s="57" t="s">
        <v>172</v>
      </c>
      <c r="U207" s="57" t="s">
        <v>158</v>
      </c>
      <c r="V207" s="57" t="s">
        <v>5</v>
      </c>
      <c r="W207" s="57" t="s">
        <v>173</v>
      </c>
    </row>
    <row r="208" spans="1:23" x14ac:dyDescent="0.25">
      <c r="A208" s="41" t="str">
        <f t="shared" si="9"/>
        <v>3.67</v>
      </c>
      <c r="B208" s="41">
        <f t="shared" si="10"/>
        <v>3</v>
      </c>
      <c r="C208" s="41">
        <f t="shared" si="11"/>
        <v>67</v>
      </c>
      <c r="D208" s="57">
        <v>0</v>
      </c>
      <c r="E208" s="57">
        <v>0</v>
      </c>
      <c r="F208" s="57">
        <v>0</v>
      </c>
      <c r="G208" s="57">
        <v>0</v>
      </c>
      <c r="H208" s="57">
        <v>0</v>
      </c>
      <c r="I208" s="57">
        <v>0</v>
      </c>
      <c r="J208" s="57">
        <v>0</v>
      </c>
    </row>
    <row r="209" spans="1:23" x14ac:dyDescent="0.25">
      <c r="A209" s="41" t="str">
        <f t="shared" si="9"/>
        <v>3.68</v>
      </c>
      <c r="B209" s="41">
        <f t="shared" si="10"/>
        <v>3</v>
      </c>
      <c r="C209" s="41">
        <f t="shared" si="11"/>
        <v>68</v>
      </c>
      <c r="D209" s="57" t="s">
        <v>316</v>
      </c>
      <c r="E209" s="57" t="s">
        <v>187</v>
      </c>
      <c r="F209" s="57" t="s">
        <v>317</v>
      </c>
      <c r="G209" s="57" t="s">
        <v>154</v>
      </c>
      <c r="H209" s="57" t="s">
        <v>301</v>
      </c>
      <c r="I209" s="57" t="s">
        <v>154</v>
      </c>
      <c r="J209" s="57" t="s">
        <v>302</v>
      </c>
    </row>
    <row r="210" spans="1:23" x14ac:dyDescent="0.25">
      <c r="A210" s="41" t="str">
        <f t="shared" si="9"/>
        <v>3.69</v>
      </c>
      <c r="B210" s="41">
        <f t="shared" si="10"/>
        <v>3</v>
      </c>
      <c r="C210" s="41">
        <f t="shared" si="11"/>
        <v>69</v>
      </c>
      <c r="D210" s="57" t="s">
        <v>273</v>
      </c>
      <c r="E210" s="57" t="s">
        <v>154</v>
      </c>
      <c r="F210" s="57" t="s">
        <v>274</v>
      </c>
      <c r="G210" s="57" t="s">
        <v>5</v>
      </c>
      <c r="H210" s="57" t="s">
        <v>275</v>
      </c>
      <c r="I210" s="57" t="s">
        <v>169</v>
      </c>
      <c r="J210" s="57" t="s">
        <v>5</v>
      </c>
      <c r="K210" s="57" t="s">
        <v>168</v>
      </c>
      <c r="L210" s="57" t="s">
        <v>169</v>
      </c>
      <c r="M210" s="57" t="s">
        <v>5</v>
      </c>
      <c r="N210" s="57" t="s">
        <v>170</v>
      </c>
      <c r="O210" s="57" t="s">
        <v>158</v>
      </c>
      <c r="P210" s="57" t="s">
        <v>5</v>
      </c>
      <c r="Q210" s="57" t="s">
        <v>171</v>
      </c>
      <c r="R210" s="57" t="s">
        <v>158</v>
      </c>
      <c r="S210" s="57" t="s">
        <v>5</v>
      </c>
      <c r="T210" s="57" t="s">
        <v>172</v>
      </c>
      <c r="U210" s="57" t="s">
        <v>158</v>
      </c>
      <c r="V210" s="57" t="s">
        <v>5</v>
      </c>
      <c r="W210" s="57" t="s">
        <v>173</v>
      </c>
    </row>
    <row r="211" spans="1:23" x14ac:dyDescent="0.25">
      <c r="A211" s="41" t="str">
        <f t="shared" si="9"/>
        <v>3.70</v>
      </c>
      <c r="B211" s="41">
        <f t="shared" si="10"/>
        <v>3</v>
      </c>
      <c r="C211" s="41">
        <f t="shared" si="11"/>
        <v>70</v>
      </c>
      <c r="D211" s="57">
        <v>0</v>
      </c>
      <c r="E211" s="57">
        <v>0</v>
      </c>
      <c r="F211" s="57">
        <v>0</v>
      </c>
      <c r="G211" s="57">
        <v>0</v>
      </c>
      <c r="H211" s="57">
        <v>0</v>
      </c>
      <c r="I211" s="57">
        <v>0</v>
      </c>
      <c r="J211" s="57">
        <v>0</v>
      </c>
    </row>
    <row r="212" spans="1:23" x14ac:dyDescent="0.25">
      <c r="A212" s="41" t="str">
        <f t="shared" si="9"/>
        <v>4.1</v>
      </c>
      <c r="B212" s="41">
        <f t="shared" si="10"/>
        <v>4</v>
      </c>
      <c r="C212" s="41">
        <f t="shared" si="11"/>
        <v>1</v>
      </c>
      <c r="D212" s="57" t="s">
        <v>146</v>
      </c>
      <c r="E212" s="57" t="s">
        <v>247</v>
      </c>
    </row>
    <row r="213" spans="1:23" x14ac:dyDescent="0.25">
      <c r="A213" s="41" t="str">
        <f t="shared" si="9"/>
        <v>4.2</v>
      </c>
      <c r="B213" s="41">
        <f t="shared" si="10"/>
        <v>4</v>
      </c>
      <c r="C213" s="41">
        <f t="shared" si="11"/>
        <v>2</v>
      </c>
      <c r="D213" s="57" t="s">
        <v>148</v>
      </c>
      <c r="E213" s="57" t="s">
        <v>149</v>
      </c>
      <c r="F213" s="57" t="s">
        <v>248</v>
      </c>
    </row>
    <row r="214" spans="1:23" x14ac:dyDescent="0.25">
      <c r="A214" s="41" t="str">
        <f t="shared" si="9"/>
        <v>4.3</v>
      </c>
      <c r="B214" s="41">
        <f t="shared" si="10"/>
        <v>4</v>
      </c>
      <c r="C214" s="41">
        <f t="shared" si="11"/>
        <v>3</v>
      </c>
      <c r="D214" s="57" t="s">
        <v>208</v>
      </c>
      <c r="E214" s="57" t="s">
        <v>154</v>
      </c>
      <c r="F214" s="57" t="s">
        <v>160</v>
      </c>
      <c r="G214" s="57" t="s">
        <v>165</v>
      </c>
      <c r="H214" s="57" t="s">
        <v>154</v>
      </c>
      <c r="I214" s="57" t="s">
        <v>249</v>
      </c>
      <c r="J214" s="57" t="s">
        <v>250</v>
      </c>
      <c r="K214" s="57" t="s">
        <v>251</v>
      </c>
    </row>
    <row r="215" spans="1:23" x14ac:dyDescent="0.25">
      <c r="A215" s="41" t="str">
        <f t="shared" si="9"/>
        <v>4.4</v>
      </c>
      <c r="B215" s="41">
        <f t="shared" si="10"/>
        <v>4</v>
      </c>
      <c r="C215" s="41">
        <f t="shared" si="11"/>
        <v>4</v>
      </c>
      <c r="D215" s="57" t="s">
        <v>36</v>
      </c>
      <c r="E215" s="57" t="s">
        <v>37</v>
      </c>
    </row>
    <row r="216" spans="1:23" x14ac:dyDescent="0.25">
      <c r="A216" s="41" t="str">
        <f t="shared" si="9"/>
        <v>4.5</v>
      </c>
      <c r="B216" s="41">
        <f t="shared" si="10"/>
        <v>4</v>
      </c>
      <c r="C216" s="41">
        <f t="shared" si="11"/>
        <v>5</v>
      </c>
      <c r="D216" s="57" t="s">
        <v>10</v>
      </c>
      <c r="E216" s="57" t="s">
        <v>325</v>
      </c>
    </row>
    <row r="217" spans="1:23" x14ac:dyDescent="0.25">
      <c r="A217" s="41" t="str">
        <f t="shared" si="9"/>
        <v>4.6</v>
      </c>
      <c r="B217" s="41">
        <f t="shared" si="10"/>
        <v>4</v>
      </c>
      <c r="C217" s="41">
        <f t="shared" si="11"/>
        <v>6</v>
      </c>
      <c r="D217" s="57">
        <v>1</v>
      </c>
      <c r="E217" s="57" t="s">
        <v>11</v>
      </c>
      <c r="F217" s="57" t="s">
        <v>319</v>
      </c>
    </row>
    <row r="218" spans="1:23" x14ac:dyDescent="0.25">
      <c r="A218" s="41" t="str">
        <f t="shared" si="9"/>
        <v>4.7</v>
      </c>
      <c r="B218" s="41">
        <f t="shared" si="10"/>
        <v>4</v>
      </c>
      <c r="C218" s="41">
        <f t="shared" si="11"/>
        <v>7</v>
      </c>
      <c r="D218" s="57" t="s">
        <v>252</v>
      </c>
      <c r="E218" s="57" t="s">
        <v>152</v>
      </c>
      <c r="F218" s="57" t="s">
        <v>153</v>
      </c>
      <c r="G218" s="57" t="s">
        <v>154</v>
      </c>
      <c r="H218" s="57" t="s">
        <v>155</v>
      </c>
      <c r="I218" s="57" t="s">
        <v>156</v>
      </c>
      <c r="J218" s="57" t="s">
        <v>157</v>
      </c>
      <c r="K218" s="57" t="s">
        <v>320</v>
      </c>
      <c r="L218" s="57" t="s">
        <v>321</v>
      </c>
    </row>
    <row r="219" spans="1:23" x14ac:dyDescent="0.25">
      <c r="A219" s="41" t="str">
        <f t="shared" si="9"/>
        <v>4.8</v>
      </c>
      <c r="B219" s="41">
        <f t="shared" si="10"/>
        <v>4</v>
      </c>
      <c r="C219" s="41">
        <f t="shared" si="11"/>
        <v>8</v>
      </c>
      <c r="D219" s="57" t="s">
        <v>253</v>
      </c>
      <c r="E219" s="57" t="s">
        <v>254</v>
      </c>
      <c r="F219" s="57" t="s">
        <v>255</v>
      </c>
      <c r="G219" s="57" t="s">
        <v>256</v>
      </c>
      <c r="H219" s="57" t="s">
        <v>257</v>
      </c>
      <c r="I219" s="57" t="s">
        <v>320</v>
      </c>
      <c r="J219" s="57" t="s">
        <v>321</v>
      </c>
    </row>
    <row r="220" spans="1:23" x14ac:dyDescent="0.25">
      <c r="A220" s="41" t="str">
        <f t="shared" si="9"/>
        <v>4.9</v>
      </c>
      <c r="B220" s="41">
        <f t="shared" si="10"/>
        <v>4</v>
      </c>
      <c r="C220" s="41">
        <f t="shared" si="11"/>
        <v>9</v>
      </c>
      <c r="D220" s="57" t="s">
        <v>258</v>
      </c>
      <c r="E220" s="57" t="s">
        <v>259</v>
      </c>
      <c r="F220" s="57" t="s">
        <v>260</v>
      </c>
      <c r="G220" s="57" t="s">
        <v>239</v>
      </c>
      <c r="H220" s="57" t="s">
        <v>155</v>
      </c>
      <c r="I220" s="57" t="s">
        <v>261</v>
      </c>
      <c r="J220" s="57" t="s">
        <v>262</v>
      </c>
      <c r="K220" s="57" t="s">
        <v>36</v>
      </c>
      <c r="L220" s="57">
        <v>11245460</v>
      </c>
    </row>
    <row r="221" spans="1:23" x14ac:dyDescent="0.25">
      <c r="A221" s="41" t="str">
        <f t="shared" si="9"/>
        <v>4.10</v>
      </c>
      <c r="B221" s="41">
        <f t="shared" si="10"/>
        <v>4</v>
      </c>
      <c r="C221" s="41">
        <f t="shared" si="11"/>
        <v>10</v>
      </c>
      <c r="D221" s="57" t="s">
        <v>263</v>
      </c>
      <c r="E221" s="57" t="s">
        <v>259</v>
      </c>
      <c r="F221" s="57" t="s">
        <v>260</v>
      </c>
      <c r="G221" s="57" t="s">
        <v>187</v>
      </c>
      <c r="H221" s="57" t="s">
        <v>264</v>
      </c>
      <c r="I221" s="57" t="s">
        <v>194</v>
      </c>
      <c r="J221" s="57" t="s">
        <v>265</v>
      </c>
      <c r="K221" s="57">
        <v>2017</v>
      </c>
      <c r="L221" s="57">
        <v>8967766</v>
      </c>
    </row>
    <row r="222" spans="1:23" x14ac:dyDescent="0.25">
      <c r="A222" s="41" t="str">
        <f t="shared" si="9"/>
        <v>4.11</v>
      </c>
      <c r="B222" s="41">
        <f t="shared" si="10"/>
        <v>4</v>
      </c>
      <c r="C222" s="41">
        <f t="shared" si="11"/>
        <v>11</v>
      </c>
      <c r="D222" s="57" t="s">
        <v>266</v>
      </c>
      <c r="E222" s="57" t="s">
        <v>267</v>
      </c>
      <c r="F222" s="57" t="s">
        <v>268</v>
      </c>
      <c r="G222" s="57" t="s">
        <v>269</v>
      </c>
      <c r="H222" s="57" t="s">
        <v>270</v>
      </c>
      <c r="I222" s="57" t="s">
        <v>187</v>
      </c>
      <c r="J222" s="57" t="s">
        <v>271</v>
      </c>
      <c r="K222" s="57" t="s">
        <v>272</v>
      </c>
    </row>
    <row r="223" spans="1:23" x14ac:dyDescent="0.25">
      <c r="A223" s="41" t="str">
        <f t="shared" si="9"/>
        <v>4.12</v>
      </c>
      <c r="B223" s="41">
        <f t="shared" si="10"/>
        <v>4</v>
      </c>
      <c r="C223" s="41">
        <f t="shared" si="11"/>
        <v>12</v>
      </c>
      <c r="D223" s="57" t="s">
        <v>273</v>
      </c>
      <c r="E223" s="57" t="s">
        <v>154</v>
      </c>
      <c r="F223" s="57" t="s">
        <v>274</v>
      </c>
      <c r="G223" s="57" t="s">
        <v>5</v>
      </c>
      <c r="H223" s="57" t="s">
        <v>275</v>
      </c>
      <c r="I223" s="57" t="s">
        <v>169</v>
      </c>
      <c r="J223" s="57" t="s">
        <v>5</v>
      </c>
      <c r="K223" s="57" t="s">
        <v>168</v>
      </c>
      <c r="L223" s="57" t="s">
        <v>169</v>
      </c>
      <c r="M223" s="57" t="s">
        <v>5</v>
      </c>
      <c r="N223" s="57" t="s">
        <v>170</v>
      </c>
      <c r="O223" s="57" t="s">
        <v>158</v>
      </c>
      <c r="P223" s="57" t="s">
        <v>5</v>
      </c>
      <c r="Q223" s="57" t="s">
        <v>171</v>
      </c>
      <c r="R223" s="57" t="s">
        <v>158</v>
      </c>
      <c r="S223" s="57" t="s">
        <v>5</v>
      </c>
      <c r="T223" s="57" t="s">
        <v>172</v>
      </c>
      <c r="U223" s="57" t="s">
        <v>158</v>
      </c>
      <c r="V223" s="57" t="s">
        <v>5</v>
      </c>
      <c r="W223" s="57" t="s">
        <v>173</v>
      </c>
    </row>
    <row r="224" spans="1:23" x14ac:dyDescent="0.25">
      <c r="A224" s="41" t="str">
        <f t="shared" si="9"/>
        <v>4.13</v>
      </c>
      <c r="B224" s="41">
        <f t="shared" si="10"/>
        <v>4</v>
      </c>
      <c r="C224" s="41">
        <f t="shared" si="11"/>
        <v>13</v>
      </c>
      <c r="D224" s="57">
        <v>1</v>
      </c>
      <c r="E224" s="57">
        <v>10441</v>
      </c>
      <c r="F224" s="57">
        <v>8848</v>
      </c>
      <c r="G224" s="57">
        <v>0</v>
      </c>
      <c r="H224" s="57">
        <v>796.32</v>
      </c>
      <c r="I224" s="57">
        <v>796.32</v>
      </c>
      <c r="J224" s="57">
        <v>0</v>
      </c>
    </row>
    <row r="225" spans="1:23" x14ac:dyDescent="0.25">
      <c r="A225" s="41" t="str">
        <f t="shared" si="9"/>
        <v>4.14</v>
      </c>
      <c r="B225" s="41">
        <f t="shared" si="10"/>
        <v>4</v>
      </c>
      <c r="C225" s="41">
        <f t="shared" si="11"/>
        <v>14</v>
      </c>
      <c r="D225" s="57" t="s">
        <v>276</v>
      </c>
      <c r="E225" s="57" t="s">
        <v>277</v>
      </c>
      <c r="F225" s="57" t="s">
        <v>187</v>
      </c>
      <c r="G225" s="57" t="s">
        <v>278</v>
      </c>
      <c r="H225" s="57" t="s">
        <v>279</v>
      </c>
      <c r="I225" s="57" t="s">
        <v>272</v>
      </c>
    </row>
    <row r="226" spans="1:23" x14ac:dyDescent="0.25">
      <c r="A226" s="41" t="str">
        <f t="shared" si="9"/>
        <v>4.15</v>
      </c>
      <c r="B226" s="41">
        <f t="shared" si="10"/>
        <v>4</v>
      </c>
      <c r="C226" s="41">
        <f t="shared" si="11"/>
        <v>15</v>
      </c>
      <c r="D226" s="57" t="s">
        <v>273</v>
      </c>
      <c r="E226" s="57" t="s">
        <v>154</v>
      </c>
      <c r="F226" s="57" t="s">
        <v>274</v>
      </c>
      <c r="G226" s="57" t="s">
        <v>5</v>
      </c>
      <c r="H226" s="57" t="s">
        <v>275</v>
      </c>
      <c r="I226" s="57" t="s">
        <v>169</v>
      </c>
      <c r="J226" s="57" t="s">
        <v>5</v>
      </c>
      <c r="K226" s="57" t="s">
        <v>168</v>
      </c>
      <c r="L226" s="57" t="s">
        <v>169</v>
      </c>
      <c r="M226" s="57" t="s">
        <v>5</v>
      </c>
      <c r="N226" s="57" t="s">
        <v>170</v>
      </c>
      <c r="O226" s="57" t="s">
        <v>158</v>
      </c>
      <c r="P226" s="57" t="s">
        <v>5</v>
      </c>
      <c r="Q226" s="57" t="s">
        <v>173</v>
      </c>
    </row>
    <row r="227" spans="1:23" x14ac:dyDescent="0.25">
      <c r="A227" s="41" t="str">
        <f t="shared" si="9"/>
        <v>4.16</v>
      </c>
      <c r="B227" s="41">
        <f t="shared" si="10"/>
        <v>4</v>
      </c>
      <c r="C227" s="41">
        <f t="shared" si="11"/>
        <v>16</v>
      </c>
      <c r="D227" s="57">
        <v>0</v>
      </c>
      <c r="E227" s="57">
        <v>0</v>
      </c>
      <c r="F227" s="57">
        <v>0</v>
      </c>
      <c r="G227" s="57">
        <v>0</v>
      </c>
      <c r="H227" s="57">
        <v>0</v>
      </c>
    </row>
    <row r="228" spans="1:23" x14ac:dyDescent="0.25">
      <c r="A228" s="41" t="str">
        <f t="shared" si="9"/>
        <v>4.17</v>
      </c>
      <c r="B228" s="41">
        <f t="shared" si="10"/>
        <v>4</v>
      </c>
      <c r="C228" s="41">
        <f t="shared" si="11"/>
        <v>17</v>
      </c>
      <c r="D228" s="57" t="s">
        <v>280</v>
      </c>
      <c r="E228" s="57" t="s">
        <v>187</v>
      </c>
      <c r="F228" s="57" t="s">
        <v>244</v>
      </c>
      <c r="G228" s="57" t="s">
        <v>281</v>
      </c>
      <c r="H228" s="57" t="s">
        <v>282</v>
      </c>
      <c r="I228" s="57" t="s">
        <v>283</v>
      </c>
      <c r="J228" s="57" t="s">
        <v>284</v>
      </c>
    </row>
    <row r="229" spans="1:23" x14ac:dyDescent="0.25">
      <c r="A229" s="41" t="str">
        <f t="shared" si="9"/>
        <v>4.18</v>
      </c>
      <c r="B229" s="41">
        <f t="shared" si="10"/>
        <v>4</v>
      </c>
      <c r="C229" s="41">
        <f t="shared" si="11"/>
        <v>18</v>
      </c>
      <c r="D229" s="57" t="s">
        <v>273</v>
      </c>
      <c r="E229" s="57" t="s">
        <v>154</v>
      </c>
      <c r="F229" s="57" t="s">
        <v>274</v>
      </c>
      <c r="G229" s="57" t="s">
        <v>5</v>
      </c>
      <c r="H229" s="57" t="s">
        <v>275</v>
      </c>
      <c r="I229" s="57" t="s">
        <v>169</v>
      </c>
      <c r="J229" s="57" t="s">
        <v>5</v>
      </c>
      <c r="K229" s="57" t="s">
        <v>168</v>
      </c>
      <c r="L229" s="57" t="s">
        <v>169</v>
      </c>
      <c r="M229" s="57" t="s">
        <v>5</v>
      </c>
      <c r="N229" s="57" t="s">
        <v>170</v>
      </c>
      <c r="O229" s="57" t="s">
        <v>158</v>
      </c>
      <c r="P229" s="57" t="s">
        <v>5</v>
      </c>
      <c r="Q229" s="57" t="s">
        <v>171</v>
      </c>
      <c r="R229" s="57" t="s">
        <v>158</v>
      </c>
      <c r="S229" s="57" t="s">
        <v>5</v>
      </c>
      <c r="T229" s="57" t="s">
        <v>172</v>
      </c>
      <c r="U229" s="57" t="s">
        <v>158</v>
      </c>
      <c r="V229" s="57" t="s">
        <v>5</v>
      </c>
      <c r="W229" s="57" t="s">
        <v>173</v>
      </c>
    </row>
    <row r="230" spans="1:23" x14ac:dyDescent="0.25">
      <c r="A230" s="41" t="str">
        <f t="shared" si="9"/>
        <v>4.19</v>
      </c>
      <c r="B230" s="41">
        <f t="shared" si="10"/>
        <v>4</v>
      </c>
      <c r="C230" s="41">
        <f t="shared" si="11"/>
        <v>19</v>
      </c>
      <c r="D230" s="57">
        <v>0</v>
      </c>
      <c r="E230" s="57">
        <v>0</v>
      </c>
      <c r="F230" s="57">
        <v>0</v>
      </c>
      <c r="G230" s="57">
        <v>0</v>
      </c>
      <c r="H230" s="57">
        <v>0</v>
      </c>
      <c r="I230" s="57">
        <v>0</v>
      </c>
      <c r="J230" s="57">
        <v>0</v>
      </c>
    </row>
    <row r="231" spans="1:23" x14ac:dyDescent="0.25">
      <c r="A231" s="41" t="str">
        <f t="shared" si="9"/>
        <v>4.20</v>
      </c>
      <c r="B231" s="41">
        <f t="shared" si="10"/>
        <v>4</v>
      </c>
      <c r="C231" s="41">
        <f t="shared" si="11"/>
        <v>20</v>
      </c>
      <c r="D231" s="57" t="s">
        <v>205</v>
      </c>
    </row>
    <row r="232" spans="1:23" x14ac:dyDescent="0.25">
      <c r="A232" s="41" t="str">
        <f t="shared" si="9"/>
        <v>4.21</v>
      </c>
      <c r="B232" s="41">
        <f t="shared" si="10"/>
        <v>4</v>
      </c>
      <c r="C232" s="41">
        <f t="shared" si="11"/>
        <v>21</v>
      </c>
      <c r="D232" s="57" t="s">
        <v>280</v>
      </c>
      <c r="E232" s="57" t="s">
        <v>187</v>
      </c>
      <c r="F232" s="57" t="s">
        <v>244</v>
      </c>
      <c r="G232" s="57" t="s">
        <v>281</v>
      </c>
      <c r="H232" s="57" t="s">
        <v>282</v>
      </c>
      <c r="I232" s="57" t="s">
        <v>283</v>
      </c>
      <c r="J232" s="57" t="s">
        <v>285</v>
      </c>
    </row>
    <row r="233" spans="1:23" x14ac:dyDescent="0.25">
      <c r="A233" s="41" t="str">
        <f t="shared" si="9"/>
        <v>4.22</v>
      </c>
      <c r="B233" s="41">
        <f t="shared" si="10"/>
        <v>4</v>
      </c>
      <c r="C233" s="41">
        <f t="shared" si="11"/>
        <v>22</v>
      </c>
      <c r="D233" s="57" t="s">
        <v>273</v>
      </c>
      <c r="E233" s="57" t="s">
        <v>154</v>
      </c>
      <c r="F233" s="57" t="s">
        <v>274</v>
      </c>
      <c r="G233" s="57" t="s">
        <v>5</v>
      </c>
      <c r="H233" s="57" t="s">
        <v>275</v>
      </c>
      <c r="I233" s="57" t="s">
        <v>169</v>
      </c>
      <c r="J233" s="57" t="s">
        <v>5</v>
      </c>
      <c r="K233" s="57" t="s">
        <v>168</v>
      </c>
      <c r="L233" s="57" t="s">
        <v>169</v>
      </c>
      <c r="M233" s="57" t="s">
        <v>5</v>
      </c>
      <c r="N233" s="57" t="s">
        <v>170</v>
      </c>
      <c r="O233" s="57" t="s">
        <v>158</v>
      </c>
      <c r="P233" s="57" t="s">
        <v>5</v>
      </c>
      <c r="Q233" s="57" t="s">
        <v>173</v>
      </c>
    </row>
    <row r="234" spans="1:23" x14ac:dyDescent="0.25">
      <c r="A234" s="41" t="str">
        <f t="shared" si="9"/>
        <v>4.23</v>
      </c>
      <c r="B234" s="41">
        <f t="shared" si="10"/>
        <v>4</v>
      </c>
      <c r="C234" s="41">
        <f t="shared" si="11"/>
        <v>23</v>
      </c>
      <c r="D234" s="57">
        <v>0</v>
      </c>
      <c r="E234" s="57">
        <v>0</v>
      </c>
      <c r="F234" s="57">
        <v>0</v>
      </c>
      <c r="G234" s="57">
        <v>0</v>
      </c>
      <c r="H234" s="57">
        <v>0</v>
      </c>
    </row>
    <row r="235" spans="1:23" x14ac:dyDescent="0.25">
      <c r="A235" s="41" t="str">
        <f t="shared" si="9"/>
        <v>4.24</v>
      </c>
      <c r="B235" s="41">
        <f t="shared" si="10"/>
        <v>4</v>
      </c>
      <c r="C235" s="41">
        <f t="shared" si="11"/>
        <v>24</v>
      </c>
      <c r="D235" s="57" t="s">
        <v>286</v>
      </c>
      <c r="E235" s="57" t="s">
        <v>187</v>
      </c>
      <c r="F235" s="57" t="s">
        <v>287</v>
      </c>
      <c r="G235" s="57" t="s">
        <v>272</v>
      </c>
    </row>
    <row r="236" spans="1:23" x14ac:dyDescent="0.25">
      <c r="A236" s="41" t="str">
        <f t="shared" si="9"/>
        <v>4.25</v>
      </c>
      <c r="B236" s="41">
        <f t="shared" si="10"/>
        <v>4</v>
      </c>
      <c r="C236" s="41">
        <f t="shared" si="11"/>
        <v>25</v>
      </c>
      <c r="D236" s="57" t="s">
        <v>273</v>
      </c>
      <c r="E236" s="57" t="s">
        <v>154</v>
      </c>
      <c r="F236" s="57" t="s">
        <v>274</v>
      </c>
      <c r="G236" s="57" t="s">
        <v>5</v>
      </c>
      <c r="H236" s="57" t="s">
        <v>275</v>
      </c>
      <c r="I236" s="57" t="s">
        <v>169</v>
      </c>
      <c r="J236" s="57" t="s">
        <v>5</v>
      </c>
      <c r="K236" s="57" t="s">
        <v>168</v>
      </c>
      <c r="L236" s="57" t="s">
        <v>169</v>
      </c>
      <c r="M236" s="57" t="s">
        <v>5</v>
      </c>
      <c r="N236" s="57" t="s">
        <v>170</v>
      </c>
      <c r="O236" s="57" t="s">
        <v>158</v>
      </c>
    </row>
    <row r="237" spans="1:23" x14ac:dyDescent="0.25">
      <c r="A237" s="41" t="str">
        <f t="shared" si="9"/>
        <v>4.26</v>
      </c>
      <c r="B237" s="41">
        <f t="shared" si="10"/>
        <v>4</v>
      </c>
      <c r="C237" s="41">
        <f t="shared" si="11"/>
        <v>26</v>
      </c>
      <c r="D237" s="57">
        <v>0</v>
      </c>
      <c r="E237" s="57">
        <v>0</v>
      </c>
      <c r="F237" s="57">
        <v>0</v>
      </c>
      <c r="G237" s="57">
        <v>0</v>
      </c>
    </row>
    <row r="238" spans="1:23" x14ac:dyDescent="0.25">
      <c r="A238" s="41" t="str">
        <f t="shared" si="9"/>
        <v>4.27</v>
      </c>
      <c r="B238" s="41">
        <f t="shared" si="10"/>
        <v>4</v>
      </c>
      <c r="C238" s="41">
        <f t="shared" si="11"/>
        <v>27</v>
      </c>
      <c r="D238" s="57">
        <v>7</v>
      </c>
      <c r="E238" s="57" t="s">
        <v>187</v>
      </c>
      <c r="F238" s="57" t="s">
        <v>278</v>
      </c>
      <c r="G238" s="57" t="s">
        <v>288</v>
      </c>
    </row>
    <row r="239" spans="1:23" x14ac:dyDescent="0.25">
      <c r="A239" s="41" t="str">
        <f t="shared" si="9"/>
        <v>4.28</v>
      </c>
      <c r="B239" s="41">
        <f t="shared" si="10"/>
        <v>4</v>
      </c>
      <c r="C239" s="41">
        <f t="shared" si="11"/>
        <v>28</v>
      </c>
      <c r="D239" s="57" t="s">
        <v>273</v>
      </c>
      <c r="E239" s="57" t="s">
        <v>154</v>
      </c>
      <c r="F239" s="57" t="s">
        <v>274</v>
      </c>
      <c r="G239" s="57" t="s">
        <v>5</v>
      </c>
      <c r="H239" s="57" t="s">
        <v>275</v>
      </c>
      <c r="I239" s="57" t="s">
        <v>169</v>
      </c>
      <c r="J239" s="57" t="s">
        <v>5</v>
      </c>
      <c r="K239" s="57" t="s">
        <v>168</v>
      </c>
      <c r="L239" s="57" t="s">
        <v>169</v>
      </c>
      <c r="M239" s="57" t="s">
        <v>5</v>
      </c>
      <c r="N239" s="57" t="s">
        <v>170</v>
      </c>
      <c r="O239" s="57" t="s">
        <v>158</v>
      </c>
      <c r="P239" s="57" t="s">
        <v>5</v>
      </c>
      <c r="Q239" s="57" t="s">
        <v>171</v>
      </c>
      <c r="R239" s="57" t="s">
        <v>158</v>
      </c>
      <c r="S239" s="57" t="s">
        <v>5</v>
      </c>
      <c r="T239" s="57" t="s">
        <v>172</v>
      </c>
      <c r="U239" s="57" t="s">
        <v>158</v>
      </c>
      <c r="V239" s="57" t="s">
        <v>5</v>
      </c>
      <c r="W239" s="57" t="s">
        <v>173</v>
      </c>
    </row>
    <row r="240" spans="1:23" x14ac:dyDescent="0.25">
      <c r="A240" s="41" t="str">
        <f t="shared" si="9"/>
        <v>4.29</v>
      </c>
      <c r="B240" s="41">
        <f t="shared" si="10"/>
        <v>4</v>
      </c>
      <c r="C240" s="41">
        <f t="shared" si="11"/>
        <v>29</v>
      </c>
      <c r="D240" s="57">
        <v>4</v>
      </c>
      <c r="E240" s="57">
        <v>3130258.85</v>
      </c>
      <c r="F240" s="57">
        <v>2702555.37</v>
      </c>
      <c r="G240" s="57">
        <v>0</v>
      </c>
      <c r="H240" s="57">
        <v>213851.74</v>
      </c>
      <c r="I240" s="57">
        <v>213851.74</v>
      </c>
      <c r="J240" s="57">
        <v>0</v>
      </c>
    </row>
    <row r="241" spans="1:23" x14ac:dyDescent="0.25">
      <c r="A241" s="41" t="str">
        <f t="shared" si="9"/>
        <v>4.30</v>
      </c>
      <c r="B241" s="41">
        <f t="shared" si="10"/>
        <v>4</v>
      </c>
      <c r="C241" s="41">
        <f t="shared" si="11"/>
        <v>30</v>
      </c>
      <c r="D241" s="57">
        <v>8</v>
      </c>
      <c r="E241" s="57" t="s">
        <v>187</v>
      </c>
      <c r="F241" s="57" t="s">
        <v>228</v>
      </c>
      <c r="G241" s="57" t="s">
        <v>180</v>
      </c>
      <c r="H241" s="57" t="s">
        <v>289</v>
      </c>
      <c r="I241" s="57" t="s">
        <v>161</v>
      </c>
      <c r="J241" s="57" t="s">
        <v>290</v>
      </c>
      <c r="K241" s="57" t="s">
        <v>220</v>
      </c>
      <c r="L241" s="57" t="s">
        <v>160</v>
      </c>
      <c r="M241" s="57" t="s">
        <v>165</v>
      </c>
    </row>
    <row r="242" spans="1:23" x14ac:dyDescent="0.25">
      <c r="A242" s="41" t="str">
        <f t="shared" si="9"/>
        <v>4.31</v>
      </c>
      <c r="B242" s="41">
        <f t="shared" si="10"/>
        <v>4</v>
      </c>
      <c r="C242" s="41">
        <f t="shared" si="11"/>
        <v>31</v>
      </c>
      <c r="D242" s="57" t="s">
        <v>273</v>
      </c>
      <c r="E242" s="57" t="s">
        <v>154</v>
      </c>
      <c r="F242" s="57" t="s">
        <v>274</v>
      </c>
      <c r="G242" s="57" t="s">
        <v>5</v>
      </c>
      <c r="H242" s="57" t="s">
        <v>228</v>
      </c>
      <c r="I242" s="57" t="s">
        <v>291</v>
      </c>
      <c r="J242" s="57" t="s">
        <v>5</v>
      </c>
      <c r="K242" s="57" t="s">
        <v>292</v>
      </c>
      <c r="L242" s="57" t="s">
        <v>291</v>
      </c>
      <c r="M242" s="57" t="s">
        <v>5</v>
      </c>
      <c r="N242" s="57" t="s">
        <v>197</v>
      </c>
      <c r="O242" s="57" t="s">
        <v>293</v>
      </c>
    </row>
    <row r="243" spans="1:23" x14ac:dyDescent="0.25">
      <c r="A243" s="41" t="str">
        <f t="shared" si="9"/>
        <v>4.32</v>
      </c>
      <c r="B243" s="41">
        <f t="shared" si="10"/>
        <v>4</v>
      </c>
      <c r="C243" s="41">
        <f t="shared" si="11"/>
        <v>32</v>
      </c>
      <c r="D243" s="57">
        <v>0</v>
      </c>
      <c r="E243" s="57">
        <v>0</v>
      </c>
      <c r="F243" s="57">
        <v>0</v>
      </c>
      <c r="G243" s="57">
        <v>0</v>
      </c>
    </row>
    <row r="244" spans="1:23" x14ac:dyDescent="0.25">
      <c r="A244" s="41" t="str">
        <f t="shared" si="9"/>
        <v>4.33</v>
      </c>
      <c r="B244" s="41">
        <f t="shared" si="10"/>
        <v>4</v>
      </c>
      <c r="C244" s="41">
        <f t="shared" si="11"/>
        <v>33</v>
      </c>
      <c r="D244" s="57" t="s">
        <v>294</v>
      </c>
      <c r="E244" s="57" t="s">
        <v>295</v>
      </c>
      <c r="F244" s="57" t="s">
        <v>187</v>
      </c>
      <c r="G244" s="57" t="s">
        <v>158</v>
      </c>
      <c r="H244" s="57" t="s">
        <v>296</v>
      </c>
      <c r="I244" s="57" t="s">
        <v>297</v>
      </c>
      <c r="J244" s="57" t="s">
        <v>298</v>
      </c>
    </row>
    <row r="245" spans="1:23" x14ac:dyDescent="0.25">
      <c r="A245" s="41" t="str">
        <f t="shared" si="9"/>
        <v>4.34</v>
      </c>
      <c r="B245" s="41">
        <f t="shared" si="10"/>
        <v>4</v>
      </c>
      <c r="C245" s="41">
        <f t="shared" si="11"/>
        <v>34</v>
      </c>
      <c r="D245" s="57" t="s">
        <v>273</v>
      </c>
      <c r="E245" s="57" t="s">
        <v>154</v>
      </c>
      <c r="F245" s="57" t="s">
        <v>274</v>
      </c>
      <c r="G245" s="57" t="s">
        <v>5</v>
      </c>
      <c r="H245" s="57" t="s">
        <v>275</v>
      </c>
      <c r="I245" s="57" t="s">
        <v>169</v>
      </c>
      <c r="J245" s="57" t="s">
        <v>5</v>
      </c>
      <c r="K245" s="57" t="s">
        <v>168</v>
      </c>
      <c r="L245" s="57" t="s">
        <v>169</v>
      </c>
      <c r="M245" s="57" t="s">
        <v>5</v>
      </c>
      <c r="N245" s="57" t="s">
        <v>170</v>
      </c>
      <c r="O245" s="57" t="s">
        <v>158</v>
      </c>
      <c r="P245" s="57" t="s">
        <v>5</v>
      </c>
      <c r="Q245" s="57" t="s">
        <v>171</v>
      </c>
      <c r="R245" s="57" t="s">
        <v>158</v>
      </c>
      <c r="S245" s="57" t="s">
        <v>5</v>
      </c>
      <c r="T245" s="57" t="s">
        <v>172</v>
      </c>
      <c r="U245" s="57" t="s">
        <v>158</v>
      </c>
      <c r="V245" s="57" t="s">
        <v>5</v>
      </c>
      <c r="W245" s="57" t="s">
        <v>173</v>
      </c>
    </row>
    <row r="246" spans="1:23" x14ac:dyDescent="0.25">
      <c r="A246" s="41" t="str">
        <f t="shared" si="9"/>
        <v>4.35</v>
      </c>
      <c r="B246" s="41">
        <f t="shared" si="10"/>
        <v>4</v>
      </c>
      <c r="C246" s="41">
        <f t="shared" si="11"/>
        <v>35</v>
      </c>
      <c r="D246" s="57">
        <v>0</v>
      </c>
      <c r="E246" s="57">
        <v>0</v>
      </c>
      <c r="F246" s="57">
        <v>0</v>
      </c>
      <c r="G246" s="57">
        <v>0</v>
      </c>
      <c r="H246" s="57">
        <v>0</v>
      </c>
      <c r="I246" s="57">
        <v>0</v>
      </c>
      <c r="J246" s="57">
        <v>0</v>
      </c>
    </row>
    <row r="247" spans="1:23" x14ac:dyDescent="0.25">
      <c r="A247" s="41" t="str">
        <f t="shared" si="9"/>
        <v>4.36</v>
      </c>
      <c r="B247" s="41">
        <f t="shared" si="10"/>
        <v>4</v>
      </c>
      <c r="C247" s="41">
        <f t="shared" si="11"/>
        <v>36</v>
      </c>
      <c r="D247" s="57" t="s">
        <v>205</v>
      </c>
    </row>
    <row r="248" spans="1:23" x14ac:dyDescent="0.25">
      <c r="A248" s="41" t="str">
        <f t="shared" si="9"/>
        <v>4.37</v>
      </c>
      <c r="B248" s="41">
        <f t="shared" si="10"/>
        <v>4</v>
      </c>
      <c r="C248" s="41">
        <f t="shared" si="11"/>
        <v>37</v>
      </c>
      <c r="D248" s="57" t="s">
        <v>299</v>
      </c>
      <c r="E248" s="57" t="s">
        <v>300</v>
      </c>
      <c r="F248" s="57" t="s">
        <v>187</v>
      </c>
      <c r="G248" s="57" t="s">
        <v>301</v>
      </c>
      <c r="H248" s="57" t="s">
        <v>154</v>
      </c>
      <c r="I248" s="57" t="s">
        <v>302</v>
      </c>
    </row>
    <row r="249" spans="1:23" x14ac:dyDescent="0.25">
      <c r="A249" s="41" t="str">
        <f t="shared" si="9"/>
        <v>4.38</v>
      </c>
      <c r="B249" s="41">
        <f t="shared" si="10"/>
        <v>4</v>
      </c>
      <c r="C249" s="41">
        <f t="shared" si="11"/>
        <v>38</v>
      </c>
      <c r="D249" s="57" t="s">
        <v>273</v>
      </c>
      <c r="E249" s="57" t="s">
        <v>154</v>
      </c>
      <c r="F249" s="57" t="s">
        <v>274</v>
      </c>
      <c r="G249" s="57" t="s">
        <v>5</v>
      </c>
      <c r="H249" s="57" t="s">
        <v>275</v>
      </c>
      <c r="I249" s="57" t="s">
        <v>169</v>
      </c>
      <c r="J249" s="57" t="s">
        <v>5</v>
      </c>
      <c r="K249" s="57" t="s">
        <v>168</v>
      </c>
      <c r="L249" s="57" t="s">
        <v>169</v>
      </c>
      <c r="M249" s="57" t="s">
        <v>5</v>
      </c>
      <c r="N249" s="57" t="s">
        <v>170</v>
      </c>
      <c r="O249" s="57" t="s">
        <v>158</v>
      </c>
      <c r="P249" s="57" t="s">
        <v>5</v>
      </c>
      <c r="Q249" s="57" t="s">
        <v>171</v>
      </c>
      <c r="R249" s="57" t="s">
        <v>158</v>
      </c>
      <c r="S249" s="57" t="s">
        <v>5</v>
      </c>
      <c r="T249" s="57" t="s">
        <v>172</v>
      </c>
      <c r="U249" s="57" t="s">
        <v>158</v>
      </c>
      <c r="V249" s="57" t="s">
        <v>5</v>
      </c>
      <c r="W249" s="57" t="s">
        <v>173</v>
      </c>
    </row>
    <row r="250" spans="1:23" x14ac:dyDescent="0.25">
      <c r="A250" s="41" t="str">
        <f t="shared" si="9"/>
        <v>4.39</v>
      </c>
      <c r="B250" s="41">
        <f t="shared" si="10"/>
        <v>4</v>
      </c>
      <c r="C250" s="41">
        <f t="shared" si="11"/>
        <v>39</v>
      </c>
      <c r="D250" s="57">
        <v>0</v>
      </c>
      <c r="E250" s="57">
        <v>0</v>
      </c>
      <c r="F250" s="57">
        <v>0</v>
      </c>
      <c r="G250" s="57">
        <v>0</v>
      </c>
      <c r="H250" s="57">
        <v>0</v>
      </c>
      <c r="I250" s="57">
        <v>0</v>
      </c>
      <c r="J250" s="57">
        <v>0</v>
      </c>
    </row>
    <row r="251" spans="1:23" x14ac:dyDescent="0.25">
      <c r="A251" s="41" t="str">
        <f t="shared" si="9"/>
        <v>4.40</v>
      </c>
      <c r="B251" s="41">
        <f t="shared" si="10"/>
        <v>4</v>
      </c>
      <c r="C251" s="41">
        <f t="shared" si="11"/>
        <v>40</v>
      </c>
      <c r="D251" s="57">
        <v>12</v>
      </c>
      <c r="E251" s="57" t="s">
        <v>187</v>
      </c>
      <c r="F251" s="57" t="s">
        <v>303</v>
      </c>
      <c r="G251" s="57" t="s">
        <v>304</v>
      </c>
      <c r="H251" s="57" t="s">
        <v>154</v>
      </c>
      <c r="I251" s="57" t="s">
        <v>160</v>
      </c>
      <c r="J251" s="57" t="s">
        <v>165</v>
      </c>
    </row>
    <row r="252" spans="1:23" x14ac:dyDescent="0.25">
      <c r="A252" s="41" t="str">
        <f t="shared" si="9"/>
        <v>4.41</v>
      </c>
      <c r="B252" s="41">
        <f t="shared" si="10"/>
        <v>4</v>
      </c>
      <c r="C252" s="41">
        <f t="shared" si="11"/>
        <v>41</v>
      </c>
      <c r="D252" s="57" t="s">
        <v>273</v>
      </c>
      <c r="E252" s="57" t="s">
        <v>154</v>
      </c>
      <c r="F252" s="57" t="s">
        <v>274</v>
      </c>
      <c r="G252" s="57" t="s">
        <v>5</v>
      </c>
      <c r="H252" s="57" t="s">
        <v>275</v>
      </c>
      <c r="I252" s="57" t="s">
        <v>169</v>
      </c>
      <c r="J252" s="57" t="s">
        <v>5</v>
      </c>
      <c r="K252" s="57" t="s">
        <v>168</v>
      </c>
      <c r="L252" s="57" t="s">
        <v>169</v>
      </c>
      <c r="M252" s="57" t="s">
        <v>5</v>
      </c>
      <c r="N252" s="57" t="s">
        <v>170</v>
      </c>
      <c r="O252" s="57" t="s">
        <v>158</v>
      </c>
      <c r="P252" s="57" t="s">
        <v>5</v>
      </c>
      <c r="Q252" s="57" t="s">
        <v>171</v>
      </c>
      <c r="R252" s="57" t="s">
        <v>158</v>
      </c>
      <c r="S252" s="57" t="s">
        <v>5</v>
      </c>
      <c r="T252" s="57" t="s">
        <v>172</v>
      </c>
      <c r="U252" s="57" t="s">
        <v>158</v>
      </c>
      <c r="V252" s="57" t="s">
        <v>5</v>
      </c>
      <c r="W252" s="57" t="s">
        <v>173</v>
      </c>
    </row>
    <row r="253" spans="1:23" x14ac:dyDescent="0.25">
      <c r="A253" s="41" t="str">
        <f t="shared" si="9"/>
        <v>4.42</v>
      </c>
      <c r="B253" s="41">
        <f t="shared" si="10"/>
        <v>4</v>
      </c>
      <c r="C253" s="41">
        <f t="shared" si="11"/>
        <v>42</v>
      </c>
      <c r="D253" s="57">
        <v>22</v>
      </c>
      <c r="E253" s="57">
        <v>3140697.65</v>
      </c>
      <c r="F253" s="57">
        <v>2711403.37</v>
      </c>
      <c r="G253" s="57">
        <v>0</v>
      </c>
      <c r="H253" s="57">
        <v>214647.14</v>
      </c>
      <c r="I253" s="57">
        <v>214647.14</v>
      </c>
      <c r="J253" s="57">
        <v>0</v>
      </c>
    </row>
    <row r="254" spans="1:23" x14ac:dyDescent="0.25">
      <c r="A254" s="41" t="str">
        <f t="shared" si="9"/>
        <v>4.43</v>
      </c>
      <c r="B254" s="41">
        <f t="shared" si="10"/>
        <v>4</v>
      </c>
      <c r="C254" s="41">
        <f t="shared" si="11"/>
        <v>43</v>
      </c>
      <c r="D254" s="57">
        <v>13</v>
      </c>
      <c r="E254" s="57" t="s">
        <v>187</v>
      </c>
      <c r="F254" s="57" t="s">
        <v>305</v>
      </c>
      <c r="G254" s="57" t="s">
        <v>306</v>
      </c>
    </row>
    <row r="255" spans="1:23" x14ac:dyDescent="0.25">
      <c r="A255" s="41" t="str">
        <f t="shared" si="9"/>
        <v>4.44</v>
      </c>
      <c r="B255" s="41">
        <f t="shared" si="10"/>
        <v>4</v>
      </c>
      <c r="C255" s="41">
        <f t="shared" si="11"/>
        <v>44</v>
      </c>
      <c r="D255" s="57" t="s">
        <v>273</v>
      </c>
      <c r="E255" s="57" t="s">
        <v>154</v>
      </c>
      <c r="F255" s="57" t="s">
        <v>274</v>
      </c>
      <c r="G255" s="57" t="s">
        <v>305</v>
      </c>
      <c r="H255" s="57" t="s">
        <v>306</v>
      </c>
      <c r="I255" s="57" t="s">
        <v>305</v>
      </c>
      <c r="J255" s="57" t="s">
        <v>307</v>
      </c>
      <c r="K255" s="57" t="s">
        <v>214</v>
      </c>
      <c r="L255" s="57" t="s">
        <v>308</v>
      </c>
      <c r="M255" s="57" t="s">
        <v>305</v>
      </c>
    </row>
    <row r="256" spans="1:23" x14ac:dyDescent="0.25">
      <c r="A256" s="41" t="str">
        <f t="shared" si="9"/>
        <v>4.45</v>
      </c>
      <c r="B256" s="41">
        <f t="shared" si="10"/>
        <v>4</v>
      </c>
      <c r="C256" s="41">
        <f t="shared" si="11"/>
        <v>45</v>
      </c>
      <c r="D256" s="57">
        <v>2</v>
      </c>
      <c r="E256" s="57">
        <v>567</v>
      </c>
      <c r="F256" s="57">
        <v>0</v>
      </c>
      <c r="G256" s="57">
        <v>567</v>
      </c>
    </row>
    <row r="257" spans="1:23" x14ac:dyDescent="0.25">
      <c r="A257" s="41" t="str">
        <f t="shared" si="9"/>
        <v>4.46</v>
      </c>
      <c r="B257" s="41">
        <f t="shared" si="10"/>
        <v>4</v>
      </c>
      <c r="C257" s="41">
        <f t="shared" si="11"/>
        <v>46</v>
      </c>
      <c r="D257" s="57" t="s">
        <v>309</v>
      </c>
      <c r="E257" s="57" t="s">
        <v>187</v>
      </c>
      <c r="F257" s="57" t="s">
        <v>310</v>
      </c>
      <c r="G257" s="57" t="s">
        <v>271</v>
      </c>
      <c r="H257" s="57" t="s">
        <v>272</v>
      </c>
    </row>
    <row r="258" spans="1:23" x14ac:dyDescent="0.25">
      <c r="A258" s="41" t="str">
        <f t="shared" ref="A258:A321" si="12">B258&amp;"."&amp;C258</f>
        <v>4.47</v>
      </c>
      <c r="B258" s="41">
        <f t="shared" si="10"/>
        <v>4</v>
      </c>
      <c r="C258" s="41">
        <f t="shared" si="11"/>
        <v>47</v>
      </c>
      <c r="D258" s="57" t="s">
        <v>273</v>
      </c>
      <c r="E258" s="57" t="s">
        <v>154</v>
      </c>
      <c r="F258" s="57" t="s">
        <v>274</v>
      </c>
      <c r="G258" s="57" t="s">
        <v>5</v>
      </c>
      <c r="H258" s="57" t="s">
        <v>275</v>
      </c>
      <c r="I258" s="57" t="s">
        <v>169</v>
      </c>
      <c r="J258" s="57" t="s">
        <v>5</v>
      </c>
      <c r="K258" s="57" t="s">
        <v>168</v>
      </c>
      <c r="L258" s="57" t="s">
        <v>169</v>
      </c>
      <c r="M258" s="57" t="s">
        <v>5</v>
      </c>
      <c r="N258" s="57" t="s">
        <v>170</v>
      </c>
      <c r="O258" s="57" t="s">
        <v>158</v>
      </c>
      <c r="P258" s="57" t="s">
        <v>5</v>
      </c>
      <c r="Q258" s="57" t="s">
        <v>171</v>
      </c>
      <c r="R258" s="57" t="s">
        <v>158</v>
      </c>
      <c r="S258" s="57" t="s">
        <v>5</v>
      </c>
      <c r="T258" s="57" t="s">
        <v>172</v>
      </c>
      <c r="U258" s="57" t="s">
        <v>158</v>
      </c>
      <c r="V258" s="57" t="s">
        <v>5</v>
      </c>
      <c r="W258" s="57" t="s">
        <v>173</v>
      </c>
    </row>
    <row r="259" spans="1:23" x14ac:dyDescent="0.25">
      <c r="A259" s="41" t="str">
        <f t="shared" si="12"/>
        <v>4.48</v>
      </c>
      <c r="B259" s="41">
        <f t="shared" ref="B259:B322" si="13">IF(E259="GSTR-1",B258+1,B258)</f>
        <v>4</v>
      </c>
      <c r="C259" s="41">
        <f t="shared" si="11"/>
        <v>48</v>
      </c>
      <c r="D259" s="57">
        <v>0</v>
      </c>
      <c r="E259" s="57">
        <v>0</v>
      </c>
      <c r="F259" s="57">
        <v>0</v>
      </c>
      <c r="G259" s="57">
        <v>0</v>
      </c>
      <c r="H259" s="57">
        <v>0</v>
      </c>
      <c r="I259" s="57">
        <v>0</v>
      </c>
      <c r="J259" s="57">
        <v>0</v>
      </c>
    </row>
    <row r="260" spans="1:23" x14ac:dyDescent="0.25">
      <c r="A260" s="41" t="str">
        <f t="shared" si="12"/>
        <v>4.49</v>
      </c>
      <c r="B260" s="41">
        <f t="shared" si="13"/>
        <v>4</v>
      </c>
      <c r="C260" s="41">
        <f t="shared" ref="C260:C323" si="14">IF(B260=B259,C259+1,1)</f>
        <v>49</v>
      </c>
      <c r="D260" s="57" t="s">
        <v>309</v>
      </c>
      <c r="E260" s="57" t="s">
        <v>187</v>
      </c>
      <c r="F260" s="57" t="s">
        <v>310</v>
      </c>
      <c r="G260" s="57" t="s">
        <v>278</v>
      </c>
      <c r="H260" s="57" t="s">
        <v>279</v>
      </c>
      <c r="I260" s="57" t="s">
        <v>272</v>
      </c>
    </row>
    <row r="261" spans="1:23" x14ac:dyDescent="0.25">
      <c r="A261" s="41" t="str">
        <f t="shared" si="12"/>
        <v>4.50</v>
      </c>
      <c r="B261" s="41">
        <f t="shared" si="13"/>
        <v>4</v>
      </c>
      <c r="C261" s="41">
        <f t="shared" si="14"/>
        <v>50</v>
      </c>
      <c r="D261" s="57" t="s">
        <v>273</v>
      </c>
      <c r="E261" s="57" t="s">
        <v>154</v>
      </c>
      <c r="F261" s="57" t="s">
        <v>274</v>
      </c>
      <c r="G261" s="57" t="s">
        <v>5</v>
      </c>
      <c r="H261" s="57" t="s">
        <v>275</v>
      </c>
      <c r="I261" s="57" t="s">
        <v>169</v>
      </c>
      <c r="J261" s="57" t="s">
        <v>5</v>
      </c>
      <c r="K261" s="57" t="s">
        <v>168</v>
      </c>
      <c r="L261" s="57" t="s">
        <v>169</v>
      </c>
      <c r="M261" s="57" t="s">
        <v>5</v>
      </c>
      <c r="N261" s="57" t="s">
        <v>170</v>
      </c>
      <c r="O261" s="57" t="s">
        <v>158</v>
      </c>
      <c r="P261" s="57" t="s">
        <v>5</v>
      </c>
      <c r="Q261" s="57" t="s">
        <v>173</v>
      </c>
    </row>
    <row r="262" spans="1:23" x14ac:dyDescent="0.25">
      <c r="A262" s="41" t="str">
        <f t="shared" si="12"/>
        <v>4.51</v>
      </c>
      <c r="B262" s="41">
        <f t="shared" si="13"/>
        <v>4</v>
      </c>
      <c r="C262" s="41">
        <f t="shared" si="14"/>
        <v>51</v>
      </c>
      <c r="D262" s="57">
        <v>0</v>
      </c>
      <c r="E262" s="57">
        <v>0</v>
      </c>
      <c r="F262" s="57">
        <v>0</v>
      </c>
      <c r="G262" s="57">
        <v>0</v>
      </c>
      <c r="H262" s="57">
        <v>0</v>
      </c>
      <c r="I262" s="57" t="s">
        <v>205</v>
      </c>
    </row>
    <row r="263" spans="1:23" x14ac:dyDescent="0.25">
      <c r="A263" s="41" t="str">
        <f t="shared" si="12"/>
        <v>4.52</v>
      </c>
      <c r="B263" s="41">
        <f t="shared" si="13"/>
        <v>4</v>
      </c>
      <c r="C263" s="41">
        <f t="shared" si="14"/>
        <v>52</v>
      </c>
      <c r="D263" s="57" t="s">
        <v>311</v>
      </c>
      <c r="E263" s="57" t="s">
        <v>187</v>
      </c>
      <c r="F263" s="57" t="s">
        <v>310</v>
      </c>
      <c r="G263" s="57" t="s">
        <v>312</v>
      </c>
      <c r="H263" s="57" t="s">
        <v>283</v>
      </c>
      <c r="I263" s="57" t="s">
        <v>284</v>
      </c>
    </row>
    <row r="264" spans="1:23" x14ac:dyDescent="0.25">
      <c r="A264" s="41" t="str">
        <f t="shared" si="12"/>
        <v>4.53</v>
      </c>
      <c r="B264" s="41">
        <f t="shared" si="13"/>
        <v>4</v>
      </c>
      <c r="C264" s="41">
        <f t="shared" si="14"/>
        <v>53</v>
      </c>
      <c r="D264" s="57" t="s">
        <v>273</v>
      </c>
      <c r="E264" s="57" t="s">
        <v>154</v>
      </c>
      <c r="F264" s="57" t="s">
        <v>274</v>
      </c>
      <c r="G264" s="57" t="s">
        <v>5</v>
      </c>
      <c r="H264" s="57" t="s">
        <v>275</v>
      </c>
      <c r="I264" s="57" t="s">
        <v>169</v>
      </c>
      <c r="J264" s="57" t="s">
        <v>5</v>
      </c>
      <c r="K264" s="57" t="s">
        <v>168</v>
      </c>
      <c r="L264" s="57" t="s">
        <v>169</v>
      </c>
      <c r="M264" s="57" t="s">
        <v>5</v>
      </c>
      <c r="N264" s="57" t="s">
        <v>170</v>
      </c>
      <c r="O264" s="57" t="s">
        <v>158</v>
      </c>
      <c r="P264" s="57" t="s">
        <v>5</v>
      </c>
      <c r="Q264" s="57" t="s">
        <v>171</v>
      </c>
      <c r="R264" s="57" t="s">
        <v>158</v>
      </c>
      <c r="S264" s="57" t="s">
        <v>5</v>
      </c>
      <c r="T264" s="57" t="s">
        <v>172</v>
      </c>
      <c r="U264" s="57" t="s">
        <v>158</v>
      </c>
      <c r="V264" s="57" t="s">
        <v>5</v>
      </c>
      <c r="W264" s="57" t="s">
        <v>173</v>
      </c>
    </row>
    <row r="265" spans="1:23" x14ac:dyDescent="0.25">
      <c r="A265" s="41" t="str">
        <f t="shared" si="12"/>
        <v>4.54</v>
      </c>
      <c r="B265" s="41">
        <f t="shared" si="13"/>
        <v>4</v>
      </c>
      <c r="C265" s="41">
        <f t="shared" si="14"/>
        <v>54</v>
      </c>
      <c r="D265" s="57">
        <v>0</v>
      </c>
      <c r="E265" s="57">
        <v>0</v>
      </c>
      <c r="F265" s="57">
        <v>0</v>
      </c>
      <c r="G265" s="57">
        <v>0</v>
      </c>
      <c r="H265" s="57">
        <v>0</v>
      </c>
      <c r="I265" s="57">
        <v>0</v>
      </c>
      <c r="J265" s="57">
        <v>0</v>
      </c>
    </row>
    <row r="266" spans="1:23" x14ac:dyDescent="0.25">
      <c r="A266" s="41" t="str">
        <f t="shared" si="12"/>
        <v>4.55</v>
      </c>
      <c r="B266" s="41">
        <f t="shared" si="13"/>
        <v>4</v>
      </c>
      <c r="C266" s="41">
        <f t="shared" si="14"/>
        <v>55</v>
      </c>
      <c r="D266" s="57" t="s">
        <v>311</v>
      </c>
      <c r="E266" s="57" t="s">
        <v>187</v>
      </c>
      <c r="F266" s="57" t="s">
        <v>310</v>
      </c>
      <c r="G266" s="57" t="s">
        <v>312</v>
      </c>
      <c r="H266" s="57" t="s">
        <v>283</v>
      </c>
      <c r="I266" s="57" t="s">
        <v>285</v>
      </c>
    </row>
    <row r="267" spans="1:23" x14ac:dyDescent="0.25">
      <c r="A267" s="41" t="str">
        <f t="shared" si="12"/>
        <v>4.56</v>
      </c>
      <c r="B267" s="41">
        <f t="shared" si="13"/>
        <v>4</v>
      </c>
      <c r="C267" s="41">
        <f t="shared" si="14"/>
        <v>56</v>
      </c>
      <c r="D267" s="57" t="s">
        <v>273</v>
      </c>
      <c r="E267" s="57" t="s">
        <v>154</v>
      </c>
      <c r="F267" s="57" t="s">
        <v>274</v>
      </c>
      <c r="G267" s="57" t="s">
        <v>5</v>
      </c>
      <c r="H267" s="57" t="s">
        <v>275</v>
      </c>
      <c r="I267" s="57" t="s">
        <v>169</v>
      </c>
      <c r="J267" s="57" t="s">
        <v>5</v>
      </c>
      <c r="K267" s="57" t="s">
        <v>168</v>
      </c>
      <c r="L267" s="57" t="s">
        <v>169</v>
      </c>
      <c r="M267" s="57" t="s">
        <v>5</v>
      </c>
      <c r="N267" s="57" t="s">
        <v>170</v>
      </c>
      <c r="O267" s="57" t="s">
        <v>158</v>
      </c>
      <c r="P267" s="57" t="s">
        <v>5</v>
      </c>
      <c r="Q267" s="57" t="s">
        <v>173</v>
      </c>
    </row>
    <row r="268" spans="1:23" x14ac:dyDescent="0.25">
      <c r="A268" s="41" t="str">
        <f t="shared" si="12"/>
        <v>4.57</v>
      </c>
      <c r="B268" s="41">
        <f t="shared" si="13"/>
        <v>4</v>
      </c>
      <c r="C268" s="41">
        <f t="shared" si="14"/>
        <v>57</v>
      </c>
      <c r="D268" s="57">
        <v>0</v>
      </c>
      <c r="E268" s="57">
        <v>0</v>
      </c>
      <c r="F268" s="57">
        <v>0</v>
      </c>
      <c r="G268" s="57">
        <v>0</v>
      </c>
      <c r="H268" s="57">
        <v>0</v>
      </c>
    </row>
    <row r="269" spans="1:23" x14ac:dyDescent="0.25">
      <c r="A269" s="41" t="str">
        <f t="shared" si="12"/>
        <v>4.58</v>
      </c>
      <c r="B269" s="41">
        <f t="shared" si="13"/>
        <v>4</v>
      </c>
      <c r="C269" s="41">
        <f t="shared" si="14"/>
        <v>58</v>
      </c>
      <c r="D269" s="57" t="s">
        <v>309</v>
      </c>
      <c r="E269" s="57" t="s">
        <v>187</v>
      </c>
      <c r="F269" s="57" t="s">
        <v>310</v>
      </c>
      <c r="G269" s="57" t="s">
        <v>287</v>
      </c>
      <c r="H269" s="57" t="s">
        <v>272</v>
      </c>
    </row>
    <row r="270" spans="1:23" x14ac:dyDescent="0.25">
      <c r="A270" s="41" t="str">
        <f t="shared" si="12"/>
        <v>4.59</v>
      </c>
      <c r="B270" s="41">
        <f t="shared" si="13"/>
        <v>4</v>
      </c>
      <c r="C270" s="41">
        <f t="shared" si="14"/>
        <v>59</v>
      </c>
      <c r="D270" s="57" t="s">
        <v>273</v>
      </c>
      <c r="E270" s="57" t="s">
        <v>154</v>
      </c>
      <c r="F270" s="57" t="s">
        <v>274</v>
      </c>
      <c r="G270" s="57" t="s">
        <v>5</v>
      </c>
      <c r="H270" s="57" t="s">
        <v>275</v>
      </c>
      <c r="I270" s="57" t="s">
        <v>169</v>
      </c>
      <c r="J270" s="57" t="s">
        <v>5</v>
      </c>
      <c r="K270" s="57" t="s">
        <v>168</v>
      </c>
      <c r="L270" s="57" t="s">
        <v>169</v>
      </c>
      <c r="M270" s="57" t="s">
        <v>5</v>
      </c>
      <c r="N270" s="57" t="s">
        <v>170</v>
      </c>
      <c r="O270" s="57" t="s">
        <v>158</v>
      </c>
    </row>
    <row r="271" spans="1:23" x14ac:dyDescent="0.25">
      <c r="A271" s="41" t="str">
        <f t="shared" si="12"/>
        <v>4.60</v>
      </c>
      <c r="B271" s="41">
        <f t="shared" si="13"/>
        <v>4</v>
      </c>
      <c r="C271" s="41">
        <f t="shared" si="14"/>
        <v>60</v>
      </c>
      <c r="D271" s="57">
        <v>0</v>
      </c>
      <c r="E271" s="57">
        <v>0</v>
      </c>
      <c r="F271" s="57">
        <v>0</v>
      </c>
      <c r="G271" s="57">
        <v>0</v>
      </c>
    </row>
    <row r="272" spans="1:23" x14ac:dyDescent="0.25">
      <c r="A272" s="41" t="str">
        <f t="shared" si="12"/>
        <v>4.61</v>
      </c>
      <c r="B272" s="41">
        <f t="shared" si="13"/>
        <v>4</v>
      </c>
      <c r="C272" s="41">
        <f t="shared" si="14"/>
        <v>61</v>
      </c>
      <c r="D272" s="57">
        <v>10</v>
      </c>
      <c r="E272" s="57" t="s">
        <v>187</v>
      </c>
      <c r="F272" s="57" t="s">
        <v>310</v>
      </c>
      <c r="G272" s="57" t="s">
        <v>313</v>
      </c>
    </row>
    <row r="273" spans="1:23" x14ac:dyDescent="0.25">
      <c r="A273" s="41" t="str">
        <f t="shared" si="12"/>
        <v>4.62</v>
      </c>
      <c r="B273" s="41">
        <f t="shared" si="13"/>
        <v>4</v>
      </c>
      <c r="C273" s="41">
        <f t="shared" si="14"/>
        <v>62</v>
      </c>
      <c r="D273" s="57" t="s">
        <v>273</v>
      </c>
      <c r="E273" s="57" t="s">
        <v>154</v>
      </c>
      <c r="F273" s="57" t="s">
        <v>274</v>
      </c>
      <c r="G273" s="57" t="s">
        <v>5</v>
      </c>
      <c r="H273" s="57" t="s">
        <v>275</v>
      </c>
      <c r="I273" s="57" t="s">
        <v>169</v>
      </c>
      <c r="J273" s="57" t="s">
        <v>5</v>
      </c>
      <c r="K273" s="57" t="s">
        <v>168</v>
      </c>
      <c r="L273" s="57" t="s">
        <v>169</v>
      </c>
      <c r="M273" s="57" t="s">
        <v>5</v>
      </c>
      <c r="N273" s="57" t="s">
        <v>170</v>
      </c>
      <c r="O273" s="57" t="s">
        <v>158</v>
      </c>
      <c r="P273" s="57" t="s">
        <v>5</v>
      </c>
      <c r="Q273" s="57" t="s">
        <v>171</v>
      </c>
      <c r="R273" s="57" t="s">
        <v>158</v>
      </c>
      <c r="S273" s="57" t="s">
        <v>5</v>
      </c>
      <c r="T273" s="57" t="s">
        <v>172</v>
      </c>
      <c r="U273" s="57" t="s">
        <v>158</v>
      </c>
      <c r="V273" s="57" t="s">
        <v>5</v>
      </c>
      <c r="W273" s="57" t="s">
        <v>173</v>
      </c>
    </row>
    <row r="274" spans="1:23" x14ac:dyDescent="0.25">
      <c r="A274" s="41" t="str">
        <f t="shared" si="12"/>
        <v>4.63</v>
      </c>
      <c r="B274" s="41">
        <f t="shared" si="13"/>
        <v>4</v>
      </c>
      <c r="C274" s="41">
        <f t="shared" si="14"/>
        <v>63</v>
      </c>
      <c r="D274" s="57">
        <v>0</v>
      </c>
      <c r="E274" s="57">
        <v>0</v>
      </c>
      <c r="F274" s="57">
        <v>0</v>
      </c>
      <c r="G274" s="57">
        <v>0</v>
      </c>
      <c r="H274" s="57">
        <v>0</v>
      </c>
      <c r="I274" s="57">
        <v>0</v>
      </c>
      <c r="J274" s="57">
        <v>0</v>
      </c>
    </row>
    <row r="275" spans="1:23" x14ac:dyDescent="0.25">
      <c r="A275" s="41" t="str">
        <f t="shared" si="12"/>
        <v>4.64</v>
      </c>
      <c r="B275" s="41">
        <f t="shared" si="13"/>
        <v>4</v>
      </c>
      <c r="C275" s="41">
        <f t="shared" si="14"/>
        <v>64</v>
      </c>
      <c r="D275" s="57" t="s">
        <v>205</v>
      </c>
    </row>
    <row r="276" spans="1:23" x14ac:dyDescent="0.25">
      <c r="A276" s="41" t="str">
        <f t="shared" si="12"/>
        <v>4.65</v>
      </c>
      <c r="B276" s="41">
        <f t="shared" si="13"/>
        <v>4</v>
      </c>
      <c r="C276" s="41">
        <f t="shared" si="14"/>
        <v>65</v>
      </c>
      <c r="D276" s="57" t="s">
        <v>314</v>
      </c>
      <c r="E276" s="57" t="s">
        <v>187</v>
      </c>
      <c r="F276" s="57" t="s">
        <v>310</v>
      </c>
      <c r="G276" s="57" t="s">
        <v>158</v>
      </c>
      <c r="H276" s="57" t="s">
        <v>296</v>
      </c>
      <c r="I276" s="57" t="s">
        <v>315</v>
      </c>
      <c r="J276" s="57" t="s">
        <v>298</v>
      </c>
    </row>
    <row r="277" spans="1:23" x14ac:dyDescent="0.25">
      <c r="A277" s="41" t="str">
        <f t="shared" si="12"/>
        <v>4.66</v>
      </c>
      <c r="B277" s="41">
        <f t="shared" si="13"/>
        <v>4</v>
      </c>
      <c r="C277" s="41">
        <f t="shared" si="14"/>
        <v>66</v>
      </c>
      <c r="D277" s="57" t="s">
        <v>273</v>
      </c>
      <c r="E277" s="57" t="s">
        <v>154</v>
      </c>
      <c r="F277" s="57" t="s">
        <v>274</v>
      </c>
      <c r="G277" s="57" t="s">
        <v>5</v>
      </c>
      <c r="H277" s="57" t="s">
        <v>275</v>
      </c>
      <c r="I277" s="57" t="s">
        <v>169</v>
      </c>
      <c r="J277" s="57" t="s">
        <v>5</v>
      </c>
      <c r="K277" s="57" t="s">
        <v>168</v>
      </c>
      <c r="L277" s="57" t="s">
        <v>169</v>
      </c>
      <c r="M277" s="57" t="s">
        <v>5</v>
      </c>
      <c r="N277" s="57" t="s">
        <v>170</v>
      </c>
      <c r="O277" s="57" t="s">
        <v>158</v>
      </c>
      <c r="P277" s="57" t="s">
        <v>5</v>
      </c>
      <c r="Q277" s="57" t="s">
        <v>171</v>
      </c>
      <c r="R277" s="57" t="s">
        <v>158</v>
      </c>
      <c r="S277" s="57" t="s">
        <v>5</v>
      </c>
      <c r="T277" s="57" t="s">
        <v>172</v>
      </c>
      <c r="U277" s="57" t="s">
        <v>158</v>
      </c>
      <c r="V277" s="57" t="s">
        <v>5</v>
      </c>
      <c r="W277" s="57" t="s">
        <v>173</v>
      </c>
    </row>
    <row r="278" spans="1:23" x14ac:dyDescent="0.25">
      <c r="A278" s="41" t="str">
        <f t="shared" si="12"/>
        <v>4.67</v>
      </c>
      <c r="B278" s="41">
        <f t="shared" si="13"/>
        <v>4</v>
      </c>
      <c r="C278" s="41">
        <f t="shared" si="14"/>
        <v>67</v>
      </c>
      <c r="D278" s="57">
        <v>0</v>
      </c>
      <c r="E278" s="57">
        <v>0</v>
      </c>
      <c r="F278" s="57">
        <v>0</v>
      </c>
      <c r="G278" s="57">
        <v>0</v>
      </c>
      <c r="H278" s="57">
        <v>0</v>
      </c>
      <c r="I278" s="57">
        <v>0</v>
      </c>
      <c r="J278" s="57">
        <v>0</v>
      </c>
    </row>
    <row r="279" spans="1:23" x14ac:dyDescent="0.25">
      <c r="A279" s="41" t="str">
        <f t="shared" si="12"/>
        <v>4.68</v>
      </c>
      <c r="B279" s="41">
        <f t="shared" si="13"/>
        <v>4</v>
      </c>
      <c r="C279" s="41">
        <f t="shared" si="14"/>
        <v>68</v>
      </c>
      <c r="D279" s="57" t="s">
        <v>316</v>
      </c>
      <c r="E279" s="57" t="s">
        <v>187</v>
      </c>
      <c r="F279" s="57" t="s">
        <v>317</v>
      </c>
      <c r="G279" s="57" t="s">
        <v>154</v>
      </c>
      <c r="H279" s="57" t="s">
        <v>301</v>
      </c>
      <c r="I279" s="57" t="s">
        <v>154</v>
      </c>
      <c r="J279" s="57" t="s">
        <v>302</v>
      </c>
    </row>
    <row r="280" spans="1:23" x14ac:dyDescent="0.25">
      <c r="A280" s="41" t="str">
        <f t="shared" si="12"/>
        <v>4.69</v>
      </c>
      <c r="B280" s="41">
        <f t="shared" si="13"/>
        <v>4</v>
      </c>
      <c r="C280" s="41">
        <f t="shared" si="14"/>
        <v>69</v>
      </c>
      <c r="D280" s="57" t="s">
        <v>273</v>
      </c>
      <c r="E280" s="57" t="s">
        <v>154</v>
      </c>
      <c r="F280" s="57" t="s">
        <v>274</v>
      </c>
      <c r="G280" s="57" t="s">
        <v>5</v>
      </c>
      <c r="H280" s="57" t="s">
        <v>275</v>
      </c>
      <c r="I280" s="57" t="s">
        <v>169</v>
      </c>
      <c r="J280" s="57" t="s">
        <v>5</v>
      </c>
      <c r="K280" s="57" t="s">
        <v>168</v>
      </c>
      <c r="L280" s="57" t="s">
        <v>169</v>
      </c>
      <c r="M280" s="57" t="s">
        <v>5</v>
      </c>
      <c r="N280" s="57" t="s">
        <v>170</v>
      </c>
      <c r="O280" s="57" t="s">
        <v>158</v>
      </c>
      <c r="P280" s="57" t="s">
        <v>5</v>
      </c>
      <c r="Q280" s="57" t="s">
        <v>171</v>
      </c>
      <c r="R280" s="57" t="s">
        <v>158</v>
      </c>
      <c r="S280" s="57" t="s">
        <v>5</v>
      </c>
      <c r="T280" s="57" t="s">
        <v>172</v>
      </c>
      <c r="U280" s="57" t="s">
        <v>158</v>
      </c>
      <c r="V280" s="57" t="s">
        <v>5</v>
      </c>
      <c r="W280" s="57" t="s">
        <v>173</v>
      </c>
    </row>
    <row r="281" spans="1:23" x14ac:dyDescent="0.25">
      <c r="A281" s="41" t="str">
        <f t="shared" si="12"/>
        <v>4.70</v>
      </c>
      <c r="B281" s="41">
        <f t="shared" si="13"/>
        <v>4</v>
      </c>
      <c r="C281" s="41">
        <f t="shared" si="14"/>
        <v>70</v>
      </c>
      <c r="D281" s="57">
        <v>0</v>
      </c>
      <c r="E281" s="57">
        <v>0</v>
      </c>
      <c r="F281" s="57">
        <v>0</v>
      </c>
      <c r="G281" s="57">
        <v>0</v>
      </c>
      <c r="H281" s="57">
        <v>0</v>
      </c>
      <c r="I281" s="57">
        <v>0</v>
      </c>
      <c r="J281" s="57">
        <v>0</v>
      </c>
    </row>
    <row r="282" spans="1:23" x14ac:dyDescent="0.25">
      <c r="A282" s="41" t="str">
        <f t="shared" si="12"/>
        <v>5.1</v>
      </c>
      <c r="B282" s="41">
        <f t="shared" si="13"/>
        <v>5</v>
      </c>
      <c r="C282" s="41">
        <f t="shared" si="14"/>
        <v>1</v>
      </c>
      <c r="D282" s="57" t="s">
        <v>146</v>
      </c>
      <c r="E282" s="57" t="s">
        <v>247</v>
      </c>
    </row>
    <row r="283" spans="1:23" x14ac:dyDescent="0.25">
      <c r="A283" s="41" t="str">
        <f t="shared" si="12"/>
        <v>5.2</v>
      </c>
      <c r="B283" s="41">
        <f t="shared" si="13"/>
        <v>5</v>
      </c>
      <c r="C283" s="41">
        <f t="shared" si="14"/>
        <v>2</v>
      </c>
      <c r="D283" s="57" t="s">
        <v>148</v>
      </c>
      <c r="E283" s="57" t="s">
        <v>149</v>
      </c>
      <c r="F283" s="57" t="s">
        <v>248</v>
      </c>
    </row>
    <row r="284" spans="1:23" x14ac:dyDescent="0.25">
      <c r="A284" s="41" t="str">
        <f t="shared" si="12"/>
        <v>5.3</v>
      </c>
      <c r="B284" s="41">
        <f t="shared" si="13"/>
        <v>5</v>
      </c>
      <c r="C284" s="41">
        <f t="shared" si="14"/>
        <v>3</v>
      </c>
      <c r="D284" s="57" t="s">
        <v>208</v>
      </c>
      <c r="E284" s="57" t="s">
        <v>154</v>
      </c>
      <c r="F284" s="57" t="s">
        <v>160</v>
      </c>
      <c r="G284" s="57" t="s">
        <v>165</v>
      </c>
      <c r="H284" s="57" t="s">
        <v>154</v>
      </c>
      <c r="I284" s="57" t="s">
        <v>249</v>
      </c>
      <c r="J284" s="57" t="s">
        <v>250</v>
      </c>
      <c r="K284" s="57" t="s">
        <v>251</v>
      </c>
    </row>
    <row r="285" spans="1:23" x14ac:dyDescent="0.25">
      <c r="A285" s="41" t="str">
        <f t="shared" si="12"/>
        <v>5.4</v>
      </c>
      <c r="B285" s="41">
        <f t="shared" si="13"/>
        <v>5</v>
      </c>
      <c r="C285" s="41">
        <f t="shared" si="14"/>
        <v>4</v>
      </c>
      <c r="D285" s="57" t="s">
        <v>36</v>
      </c>
      <c r="E285" s="57" t="s">
        <v>37</v>
      </c>
    </row>
    <row r="286" spans="1:23" x14ac:dyDescent="0.25">
      <c r="A286" s="41" t="str">
        <f t="shared" si="12"/>
        <v>5.5</v>
      </c>
      <c r="B286" s="41">
        <f t="shared" si="13"/>
        <v>5</v>
      </c>
      <c r="C286" s="41">
        <f t="shared" si="14"/>
        <v>5</v>
      </c>
      <c r="D286" s="57" t="s">
        <v>10</v>
      </c>
      <c r="E286" s="57" t="s">
        <v>326</v>
      </c>
    </row>
    <row r="287" spans="1:23" x14ac:dyDescent="0.25">
      <c r="A287" s="41" t="str">
        <f t="shared" si="12"/>
        <v>5.6</v>
      </c>
      <c r="B287" s="41">
        <f t="shared" si="13"/>
        <v>5</v>
      </c>
      <c r="C287" s="41">
        <f t="shared" si="14"/>
        <v>6</v>
      </c>
      <c r="D287" s="57">
        <v>1</v>
      </c>
      <c r="E287" s="57" t="s">
        <v>11</v>
      </c>
      <c r="F287" s="57" t="s">
        <v>319</v>
      </c>
    </row>
    <row r="288" spans="1:23" x14ac:dyDescent="0.25">
      <c r="A288" s="41" t="str">
        <f t="shared" si="12"/>
        <v>5.7</v>
      </c>
      <c r="B288" s="41">
        <f t="shared" si="13"/>
        <v>5</v>
      </c>
      <c r="C288" s="41">
        <f t="shared" si="14"/>
        <v>7</v>
      </c>
      <c r="D288" s="57" t="s">
        <v>252</v>
      </c>
      <c r="E288" s="57" t="s">
        <v>152</v>
      </c>
      <c r="F288" s="57" t="s">
        <v>153</v>
      </c>
      <c r="G288" s="57" t="s">
        <v>154</v>
      </c>
      <c r="H288" s="57" t="s">
        <v>155</v>
      </c>
      <c r="I288" s="57" t="s">
        <v>156</v>
      </c>
      <c r="J288" s="57" t="s">
        <v>157</v>
      </c>
      <c r="K288" s="57" t="s">
        <v>320</v>
      </c>
      <c r="L288" s="57" t="s">
        <v>321</v>
      </c>
    </row>
    <row r="289" spans="1:23" x14ac:dyDescent="0.25">
      <c r="A289" s="41" t="str">
        <f t="shared" si="12"/>
        <v>5.8</v>
      </c>
      <c r="B289" s="41">
        <f t="shared" si="13"/>
        <v>5</v>
      </c>
      <c r="C289" s="41">
        <f t="shared" si="14"/>
        <v>8</v>
      </c>
      <c r="D289" s="57" t="s">
        <v>253</v>
      </c>
      <c r="E289" s="57" t="s">
        <v>254</v>
      </c>
      <c r="F289" s="57" t="s">
        <v>255</v>
      </c>
      <c r="G289" s="57" t="s">
        <v>256</v>
      </c>
      <c r="H289" s="57" t="s">
        <v>257</v>
      </c>
      <c r="I289" s="57" t="s">
        <v>320</v>
      </c>
      <c r="J289" s="57" t="s">
        <v>321</v>
      </c>
    </row>
    <row r="290" spans="1:23" x14ac:dyDescent="0.25">
      <c r="A290" s="41" t="str">
        <f t="shared" si="12"/>
        <v>5.9</v>
      </c>
      <c r="B290" s="41">
        <f t="shared" si="13"/>
        <v>5</v>
      </c>
      <c r="C290" s="41">
        <f t="shared" si="14"/>
        <v>9</v>
      </c>
      <c r="D290" s="57" t="s">
        <v>258</v>
      </c>
      <c r="E290" s="57" t="s">
        <v>259</v>
      </c>
      <c r="F290" s="57" t="s">
        <v>260</v>
      </c>
      <c r="G290" s="57" t="s">
        <v>239</v>
      </c>
      <c r="H290" s="57" t="s">
        <v>155</v>
      </c>
      <c r="I290" s="57" t="s">
        <v>261</v>
      </c>
      <c r="J290" s="57" t="s">
        <v>262</v>
      </c>
      <c r="K290" s="57" t="s">
        <v>36</v>
      </c>
      <c r="L290" s="57">
        <v>11245460</v>
      </c>
    </row>
    <row r="291" spans="1:23" x14ac:dyDescent="0.25">
      <c r="A291" s="41" t="str">
        <f t="shared" si="12"/>
        <v>5.10</v>
      </c>
      <c r="B291" s="41">
        <f t="shared" si="13"/>
        <v>5</v>
      </c>
      <c r="C291" s="41">
        <f t="shared" si="14"/>
        <v>10</v>
      </c>
      <c r="D291" s="57" t="s">
        <v>263</v>
      </c>
      <c r="E291" s="57" t="s">
        <v>259</v>
      </c>
      <c r="F291" s="57" t="s">
        <v>260</v>
      </c>
      <c r="G291" s="57" t="s">
        <v>187</v>
      </c>
      <c r="H291" s="57" t="s">
        <v>264</v>
      </c>
      <c r="I291" s="57" t="s">
        <v>194</v>
      </c>
      <c r="J291" s="57" t="s">
        <v>265</v>
      </c>
      <c r="K291" s="57">
        <v>2017</v>
      </c>
      <c r="L291" s="57">
        <v>8967766</v>
      </c>
    </row>
    <row r="292" spans="1:23" x14ac:dyDescent="0.25">
      <c r="A292" s="41" t="str">
        <f t="shared" si="12"/>
        <v>5.11</v>
      </c>
      <c r="B292" s="41">
        <f t="shared" si="13"/>
        <v>5</v>
      </c>
      <c r="C292" s="41">
        <f t="shared" si="14"/>
        <v>11</v>
      </c>
      <c r="D292" s="57" t="s">
        <v>266</v>
      </c>
      <c r="E292" s="57" t="s">
        <v>267</v>
      </c>
      <c r="F292" s="57" t="s">
        <v>268</v>
      </c>
      <c r="G292" s="57" t="s">
        <v>269</v>
      </c>
      <c r="H292" s="57" t="s">
        <v>270</v>
      </c>
      <c r="I292" s="57" t="s">
        <v>187</v>
      </c>
      <c r="J292" s="57" t="s">
        <v>271</v>
      </c>
      <c r="K292" s="57" t="s">
        <v>272</v>
      </c>
    </row>
    <row r="293" spans="1:23" x14ac:dyDescent="0.25">
      <c r="A293" s="41" t="str">
        <f t="shared" si="12"/>
        <v>5.12</v>
      </c>
      <c r="B293" s="41">
        <f t="shared" si="13"/>
        <v>5</v>
      </c>
      <c r="C293" s="41">
        <f t="shared" si="14"/>
        <v>12</v>
      </c>
      <c r="D293" s="57" t="s">
        <v>273</v>
      </c>
      <c r="E293" s="57" t="s">
        <v>154</v>
      </c>
      <c r="F293" s="57" t="s">
        <v>274</v>
      </c>
      <c r="G293" s="57" t="s">
        <v>5</v>
      </c>
      <c r="H293" s="57" t="s">
        <v>275</v>
      </c>
      <c r="I293" s="57" t="s">
        <v>169</v>
      </c>
      <c r="J293" s="57" t="s">
        <v>5</v>
      </c>
      <c r="K293" s="57" t="s">
        <v>168</v>
      </c>
      <c r="L293" s="57" t="s">
        <v>169</v>
      </c>
      <c r="M293" s="57" t="s">
        <v>5</v>
      </c>
      <c r="N293" s="57" t="s">
        <v>170</v>
      </c>
      <c r="O293" s="57" t="s">
        <v>158</v>
      </c>
      <c r="P293" s="57" t="s">
        <v>5</v>
      </c>
      <c r="Q293" s="57" t="s">
        <v>171</v>
      </c>
      <c r="R293" s="57" t="s">
        <v>158</v>
      </c>
      <c r="S293" s="57" t="s">
        <v>5</v>
      </c>
      <c r="T293" s="57" t="s">
        <v>172</v>
      </c>
      <c r="U293" s="57" t="s">
        <v>158</v>
      </c>
      <c r="V293" s="57" t="s">
        <v>5</v>
      </c>
      <c r="W293" s="57" t="s">
        <v>173</v>
      </c>
    </row>
    <row r="294" spans="1:23" x14ac:dyDescent="0.25">
      <c r="A294" s="41" t="str">
        <f t="shared" si="12"/>
        <v>5.13</v>
      </c>
      <c r="B294" s="41">
        <f t="shared" si="13"/>
        <v>5</v>
      </c>
      <c r="C294" s="41">
        <f t="shared" si="14"/>
        <v>13</v>
      </c>
      <c r="D294" s="57">
        <v>1</v>
      </c>
      <c r="E294" s="57">
        <v>10441</v>
      </c>
      <c r="F294" s="57">
        <v>8848</v>
      </c>
      <c r="G294" s="57">
        <v>0</v>
      </c>
      <c r="H294" s="57">
        <v>796.32</v>
      </c>
      <c r="I294" s="57">
        <v>796.32</v>
      </c>
      <c r="J294" s="57">
        <v>0</v>
      </c>
    </row>
    <row r="295" spans="1:23" x14ac:dyDescent="0.25">
      <c r="A295" s="41" t="str">
        <f t="shared" si="12"/>
        <v>5.14</v>
      </c>
      <c r="B295" s="41">
        <f t="shared" si="13"/>
        <v>5</v>
      </c>
      <c r="C295" s="41">
        <f t="shared" si="14"/>
        <v>14</v>
      </c>
      <c r="D295" s="57" t="s">
        <v>276</v>
      </c>
      <c r="E295" s="57" t="s">
        <v>277</v>
      </c>
      <c r="F295" s="57" t="s">
        <v>187</v>
      </c>
      <c r="G295" s="57" t="s">
        <v>278</v>
      </c>
      <c r="H295" s="57" t="s">
        <v>279</v>
      </c>
      <c r="I295" s="57" t="s">
        <v>272</v>
      </c>
    </row>
    <row r="296" spans="1:23" x14ac:dyDescent="0.25">
      <c r="A296" s="41" t="str">
        <f t="shared" si="12"/>
        <v>5.15</v>
      </c>
      <c r="B296" s="41">
        <f t="shared" si="13"/>
        <v>5</v>
      </c>
      <c r="C296" s="41">
        <f t="shared" si="14"/>
        <v>15</v>
      </c>
      <c r="D296" s="57" t="s">
        <v>273</v>
      </c>
      <c r="E296" s="57" t="s">
        <v>154</v>
      </c>
      <c r="F296" s="57" t="s">
        <v>274</v>
      </c>
      <c r="G296" s="57" t="s">
        <v>5</v>
      </c>
      <c r="H296" s="57" t="s">
        <v>275</v>
      </c>
      <c r="I296" s="57" t="s">
        <v>169</v>
      </c>
      <c r="J296" s="57" t="s">
        <v>5</v>
      </c>
      <c r="K296" s="57" t="s">
        <v>168</v>
      </c>
      <c r="L296" s="57" t="s">
        <v>169</v>
      </c>
      <c r="M296" s="57" t="s">
        <v>5</v>
      </c>
      <c r="N296" s="57" t="s">
        <v>170</v>
      </c>
      <c r="O296" s="57" t="s">
        <v>158</v>
      </c>
      <c r="P296" s="57" t="s">
        <v>5</v>
      </c>
      <c r="Q296" s="57" t="s">
        <v>173</v>
      </c>
    </row>
    <row r="297" spans="1:23" x14ac:dyDescent="0.25">
      <c r="A297" s="41" t="str">
        <f t="shared" si="12"/>
        <v>5.16</v>
      </c>
      <c r="B297" s="41">
        <f t="shared" si="13"/>
        <v>5</v>
      </c>
      <c r="C297" s="41">
        <f t="shared" si="14"/>
        <v>16</v>
      </c>
      <c r="D297" s="57">
        <v>0</v>
      </c>
      <c r="E297" s="57">
        <v>0</v>
      </c>
      <c r="F297" s="57">
        <v>0</v>
      </c>
      <c r="G297" s="57">
        <v>0</v>
      </c>
      <c r="H297" s="57">
        <v>0</v>
      </c>
    </row>
    <row r="298" spans="1:23" x14ac:dyDescent="0.25">
      <c r="A298" s="41" t="str">
        <f t="shared" si="12"/>
        <v>5.17</v>
      </c>
      <c r="B298" s="41">
        <f t="shared" si="13"/>
        <v>5</v>
      </c>
      <c r="C298" s="41">
        <f t="shared" si="14"/>
        <v>17</v>
      </c>
      <c r="D298" s="57" t="s">
        <v>280</v>
      </c>
      <c r="E298" s="57" t="s">
        <v>187</v>
      </c>
      <c r="F298" s="57" t="s">
        <v>244</v>
      </c>
      <c r="G298" s="57" t="s">
        <v>281</v>
      </c>
      <c r="H298" s="57" t="s">
        <v>282</v>
      </c>
      <c r="I298" s="57" t="s">
        <v>283</v>
      </c>
      <c r="J298" s="57" t="s">
        <v>284</v>
      </c>
    </row>
    <row r="299" spans="1:23" x14ac:dyDescent="0.25">
      <c r="A299" s="41" t="str">
        <f t="shared" si="12"/>
        <v>5.18</v>
      </c>
      <c r="B299" s="41">
        <f t="shared" si="13"/>
        <v>5</v>
      </c>
      <c r="C299" s="41">
        <f t="shared" si="14"/>
        <v>18</v>
      </c>
      <c r="D299" s="57" t="s">
        <v>273</v>
      </c>
      <c r="E299" s="57" t="s">
        <v>154</v>
      </c>
      <c r="F299" s="57" t="s">
        <v>274</v>
      </c>
      <c r="G299" s="57" t="s">
        <v>5</v>
      </c>
      <c r="H299" s="57" t="s">
        <v>275</v>
      </c>
      <c r="I299" s="57" t="s">
        <v>169</v>
      </c>
      <c r="J299" s="57" t="s">
        <v>5</v>
      </c>
      <c r="K299" s="57" t="s">
        <v>168</v>
      </c>
      <c r="L299" s="57" t="s">
        <v>169</v>
      </c>
      <c r="M299" s="57" t="s">
        <v>5</v>
      </c>
      <c r="N299" s="57" t="s">
        <v>170</v>
      </c>
      <c r="O299" s="57" t="s">
        <v>158</v>
      </c>
      <c r="P299" s="57" t="s">
        <v>5</v>
      </c>
      <c r="Q299" s="57" t="s">
        <v>171</v>
      </c>
      <c r="R299" s="57" t="s">
        <v>158</v>
      </c>
      <c r="S299" s="57" t="s">
        <v>5</v>
      </c>
      <c r="T299" s="57" t="s">
        <v>172</v>
      </c>
      <c r="U299" s="57" t="s">
        <v>158</v>
      </c>
      <c r="V299" s="57" t="s">
        <v>5</v>
      </c>
      <c r="W299" s="57" t="s">
        <v>173</v>
      </c>
    </row>
    <row r="300" spans="1:23" x14ac:dyDescent="0.25">
      <c r="A300" s="41" t="str">
        <f t="shared" si="12"/>
        <v>5.19</v>
      </c>
      <c r="B300" s="41">
        <f t="shared" si="13"/>
        <v>5</v>
      </c>
      <c r="C300" s="41">
        <f t="shared" si="14"/>
        <v>19</v>
      </c>
      <c r="D300" s="57">
        <v>0</v>
      </c>
      <c r="E300" s="57">
        <v>0</v>
      </c>
      <c r="F300" s="57">
        <v>0</v>
      </c>
      <c r="G300" s="57">
        <v>0</v>
      </c>
      <c r="H300" s="57">
        <v>0</v>
      </c>
      <c r="I300" s="57">
        <v>0</v>
      </c>
      <c r="J300" s="57">
        <v>0</v>
      </c>
    </row>
    <row r="301" spans="1:23" x14ac:dyDescent="0.25">
      <c r="A301" s="41" t="str">
        <f t="shared" si="12"/>
        <v>5.20</v>
      </c>
      <c r="B301" s="41">
        <f t="shared" si="13"/>
        <v>5</v>
      </c>
      <c r="C301" s="41">
        <f t="shared" si="14"/>
        <v>20</v>
      </c>
      <c r="D301" s="57" t="s">
        <v>205</v>
      </c>
    </row>
    <row r="302" spans="1:23" x14ac:dyDescent="0.25">
      <c r="A302" s="41" t="str">
        <f t="shared" si="12"/>
        <v>5.21</v>
      </c>
      <c r="B302" s="41">
        <f t="shared" si="13"/>
        <v>5</v>
      </c>
      <c r="C302" s="41">
        <f t="shared" si="14"/>
        <v>21</v>
      </c>
      <c r="D302" s="57" t="s">
        <v>280</v>
      </c>
      <c r="E302" s="57" t="s">
        <v>187</v>
      </c>
      <c r="F302" s="57" t="s">
        <v>244</v>
      </c>
      <c r="G302" s="57" t="s">
        <v>281</v>
      </c>
      <c r="H302" s="57" t="s">
        <v>282</v>
      </c>
      <c r="I302" s="57" t="s">
        <v>283</v>
      </c>
      <c r="J302" s="57" t="s">
        <v>285</v>
      </c>
    </row>
    <row r="303" spans="1:23" x14ac:dyDescent="0.25">
      <c r="A303" s="41" t="str">
        <f t="shared" si="12"/>
        <v>5.22</v>
      </c>
      <c r="B303" s="41">
        <f t="shared" si="13"/>
        <v>5</v>
      </c>
      <c r="C303" s="41">
        <f t="shared" si="14"/>
        <v>22</v>
      </c>
      <c r="D303" s="57" t="s">
        <v>273</v>
      </c>
      <c r="E303" s="57" t="s">
        <v>154</v>
      </c>
      <c r="F303" s="57" t="s">
        <v>274</v>
      </c>
      <c r="G303" s="57" t="s">
        <v>5</v>
      </c>
      <c r="H303" s="57" t="s">
        <v>275</v>
      </c>
      <c r="I303" s="57" t="s">
        <v>169</v>
      </c>
      <c r="J303" s="57" t="s">
        <v>5</v>
      </c>
      <c r="K303" s="57" t="s">
        <v>168</v>
      </c>
      <c r="L303" s="57" t="s">
        <v>169</v>
      </c>
      <c r="M303" s="57" t="s">
        <v>5</v>
      </c>
      <c r="N303" s="57" t="s">
        <v>170</v>
      </c>
      <c r="O303" s="57" t="s">
        <v>158</v>
      </c>
      <c r="P303" s="57" t="s">
        <v>5</v>
      </c>
      <c r="Q303" s="57" t="s">
        <v>173</v>
      </c>
    </row>
    <row r="304" spans="1:23" x14ac:dyDescent="0.25">
      <c r="A304" s="41" t="str">
        <f t="shared" si="12"/>
        <v>5.23</v>
      </c>
      <c r="B304" s="41">
        <f t="shared" si="13"/>
        <v>5</v>
      </c>
      <c r="C304" s="41">
        <f t="shared" si="14"/>
        <v>23</v>
      </c>
      <c r="D304" s="57">
        <v>0</v>
      </c>
      <c r="E304" s="57">
        <v>0</v>
      </c>
      <c r="F304" s="57">
        <v>0</v>
      </c>
      <c r="G304" s="57">
        <v>0</v>
      </c>
      <c r="H304" s="57">
        <v>0</v>
      </c>
    </row>
    <row r="305" spans="1:23" x14ac:dyDescent="0.25">
      <c r="A305" s="41" t="str">
        <f t="shared" si="12"/>
        <v>5.24</v>
      </c>
      <c r="B305" s="41">
        <f t="shared" si="13"/>
        <v>5</v>
      </c>
      <c r="C305" s="41">
        <f t="shared" si="14"/>
        <v>24</v>
      </c>
      <c r="D305" s="57" t="s">
        <v>286</v>
      </c>
      <c r="E305" s="57" t="s">
        <v>187</v>
      </c>
      <c r="F305" s="57" t="s">
        <v>287</v>
      </c>
      <c r="G305" s="57" t="s">
        <v>272</v>
      </c>
    </row>
    <row r="306" spans="1:23" x14ac:dyDescent="0.25">
      <c r="A306" s="41" t="str">
        <f t="shared" si="12"/>
        <v>5.25</v>
      </c>
      <c r="B306" s="41">
        <f t="shared" si="13"/>
        <v>5</v>
      </c>
      <c r="C306" s="41">
        <f t="shared" si="14"/>
        <v>25</v>
      </c>
      <c r="D306" s="57" t="s">
        <v>273</v>
      </c>
      <c r="E306" s="57" t="s">
        <v>154</v>
      </c>
      <c r="F306" s="57" t="s">
        <v>274</v>
      </c>
      <c r="G306" s="57" t="s">
        <v>5</v>
      </c>
      <c r="H306" s="57" t="s">
        <v>275</v>
      </c>
      <c r="I306" s="57" t="s">
        <v>169</v>
      </c>
      <c r="J306" s="57" t="s">
        <v>5</v>
      </c>
      <c r="K306" s="57" t="s">
        <v>168</v>
      </c>
      <c r="L306" s="57" t="s">
        <v>169</v>
      </c>
      <c r="M306" s="57" t="s">
        <v>5</v>
      </c>
      <c r="N306" s="57" t="s">
        <v>170</v>
      </c>
      <c r="O306" s="57" t="s">
        <v>158</v>
      </c>
    </row>
    <row r="307" spans="1:23" x14ac:dyDescent="0.25">
      <c r="A307" s="41" t="str">
        <f t="shared" si="12"/>
        <v>5.26</v>
      </c>
      <c r="B307" s="41">
        <f t="shared" si="13"/>
        <v>5</v>
      </c>
      <c r="C307" s="41">
        <f t="shared" si="14"/>
        <v>26</v>
      </c>
      <c r="D307" s="57">
        <v>0</v>
      </c>
      <c r="E307" s="57">
        <v>0</v>
      </c>
      <c r="F307" s="57">
        <v>0</v>
      </c>
      <c r="G307" s="57">
        <v>0</v>
      </c>
    </row>
    <row r="308" spans="1:23" x14ac:dyDescent="0.25">
      <c r="A308" s="41" t="str">
        <f t="shared" si="12"/>
        <v>5.27</v>
      </c>
      <c r="B308" s="41">
        <f t="shared" si="13"/>
        <v>5</v>
      </c>
      <c r="C308" s="41">
        <f t="shared" si="14"/>
        <v>27</v>
      </c>
      <c r="D308" s="57">
        <v>7</v>
      </c>
      <c r="E308" s="57" t="s">
        <v>187</v>
      </c>
      <c r="F308" s="57" t="s">
        <v>278</v>
      </c>
      <c r="G308" s="57" t="s">
        <v>288</v>
      </c>
    </row>
    <row r="309" spans="1:23" x14ac:dyDescent="0.25">
      <c r="A309" s="41" t="str">
        <f t="shared" si="12"/>
        <v>5.28</v>
      </c>
      <c r="B309" s="41">
        <f t="shared" si="13"/>
        <v>5</v>
      </c>
      <c r="C309" s="41">
        <f t="shared" si="14"/>
        <v>28</v>
      </c>
      <c r="D309" s="57" t="s">
        <v>273</v>
      </c>
      <c r="E309" s="57" t="s">
        <v>154</v>
      </c>
      <c r="F309" s="57" t="s">
        <v>274</v>
      </c>
      <c r="G309" s="57" t="s">
        <v>5</v>
      </c>
      <c r="H309" s="57" t="s">
        <v>275</v>
      </c>
      <c r="I309" s="57" t="s">
        <v>169</v>
      </c>
      <c r="J309" s="57" t="s">
        <v>5</v>
      </c>
      <c r="K309" s="57" t="s">
        <v>168</v>
      </c>
      <c r="L309" s="57" t="s">
        <v>169</v>
      </c>
      <c r="M309" s="57" t="s">
        <v>5</v>
      </c>
      <c r="N309" s="57" t="s">
        <v>170</v>
      </c>
      <c r="O309" s="57" t="s">
        <v>158</v>
      </c>
      <c r="P309" s="57" t="s">
        <v>5</v>
      </c>
      <c r="Q309" s="57" t="s">
        <v>171</v>
      </c>
      <c r="R309" s="57" t="s">
        <v>158</v>
      </c>
      <c r="S309" s="57" t="s">
        <v>5</v>
      </c>
      <c r="T309" s="57" t="s">
        <v>172</v>
      </c>
      <c r="U309" s="57" t="s">
        <v>158</v>
      </c>
      <c r="V309" s="57" t="s">
        <v>5</v>
      </c>
      <c r="W309" s="57" t="s">
        <v>173</v>
      </c>
    </row>
    <row r="310" spans="1:23" x14ac:dyDescent="0.25">
      <c r="A310" s="41" t="str">
        <f t="shared" si="12"/>
        <v>5.29</v>
      </c>
      <c r="B310" s="41">
        <f t="shared" si="13"/>
        <v>5</v>
      </c>
      <c r="C310" s="41">
        <f t="shared" si="14"/>
        <v>29</v>
      </c>
      <c r="D310" s="57">
        <v>4</v>
      </c>
      <c r="E310" s="57">
        <v>3130258.85</v>
      </c>
      <c r="F310" s="57">
        <v>2702555.37</v>
      </c>
      <c r="G310" s="57">
        <v>0</v>
      </c>
      <c r="H310" s="57">
        <v>213851.74</v>
      </c>
      <c r="I310" s="57">
        <v>213851.74</v>
      </c>
      <c r="J310" s="57">
        <v>0</v>
      </c>
    </row>
    <row r="311" spans="1:23" x14ac:dyDescent="0.25">
      <c r="A311" s="41" t="str">
        <f t="shared" si="12"/>
        <v>5.30</v>
      </c>
      <c r="B311" s="41">
        <f t="shared" si="13"/>
        <v>5</v>
      </c>
      <c r="C311" s="41">
        <f t="shared" si="14"/>
        <v>30</v>
      </c>
      <c r="D311" s="57">
        <v>8</v>
      </c>
      <c r="E311" s="57" t="s">
        <v>187</v>
      </c>
      <c r="F311" s="57" t="s">
        <v>228</v>
      </c>
      <c r="G311" s="57" t="s">
        <v>180</v>
      </c>
      <c r="H311" s="57" t="s">
        <v>289</v>
      </c>
      <c r="I311" s="57" t="s">
        <v>161</v>
      </c>
      <c r="J311" s="57" t="s">
        <v>290</v>
      </c>
      <c r="K311" s="57" t="s">
        <v>220</v>
      </c>
      <c r="L311" s="57" t="s">
        <v>160</v>
      </c>
      <c r="M311" s="57" t="s">
        <v>165</v>
      </c>
    </row>
    <row r="312" spans="1:23" x14ac:dyDescent="0.25">
      <c r="A312" s="41" t="str">
        <f t="shared" si="12"/>
        <v>5.31</v>
      </c>
      <c r="B312" s="41">
        <f t="shared" si="13"/>
        <v>5</v>
      </c>
      <c r="C312" s="41">
        <f t="shared" si="14"/>
        <v>31</v>
      </c>
      <c r="D312" s="57" t="s">
        <v>273</v>
      </c>
      <c r="E312" s="57" t="s">
        <v>154</v>
      </c>
      <c r="F312" s="57" t="s">
        <v>274</v>
      </c>
      <c r="G312" s="57" t="s">
        <v>5</v>
      </c>
      <c r="H312" s="57" t="s">
        <v>228</v>
      </c>
      <c r="I312" s="57" t="s">
        <v>291</v>
      </c>
      <c r="J312" s="57" t="s">
        <v>5</v>
      </c>
      <c r="K312" s="57" t="s">
        <v>292</v>
      </c>
      <c r="L312" s="57" t="s">
        <v>291</v>
      </c>
      <c r="M312" s="57" t="s">
        <v>5</v>
      </c>
      <c r="N312" s="57" t="s">
        <v>197</v>
      </c>
      <c r="O312" s="57" t="s">
        <v>293</v>
      </c>
    </row>
    <row r="313" spans="1:23" x14ac:dyDescent="0.25">
      <c r="A313" s="41" t="str">
        <f t="shared" si="12"/>
        <v>5.32</v>
      </c>
      <c r="B313" s="41">
        <f t="shared" si="13"/>
        <v>5</v>
      </c>
      <c r="C313" s="41">
        <f t="shared" si="14"/>
        <v>32</v>
      </c>
      <c r="D313" s="57">
        <v>0</v>
      </c>
      <c r="E313" s="57">
        <v>0</v>
      </c>
      <c r="F313" s="57">
        <v>0</v>
      </c>
      <c r="G313" s="57">
        <v>0</v>
      </c>
    </row>
    <row r="314" spans="1:23" x14ac:dyDescent="0.25">
      <c r="A314" s="41" t="str">
        <f t="shared" si="12"/>
        <v>5.33</v>
      </c>
      <c r="B314" s="41">
        <f t="shared" si="13"/>
        <v>5</v>
      </c>
      <c r="C314" s="41">
        <f t="shared" si="14"/>
        <v>33</v>
      </c>
      <c r="D314" s="57" t="s">
        <v>294</v>
      </c>
      <c r="E314" s="57" t="s">
        <v>295</v>
      </c>
      <c r="F314" s="57" t="s">
        <v>187</v>
      </c>
      <c r="G314" s="57" t="s">
        <v>158</v>
      </c>
      <c r="H314" s="57" t="s">
        <v>296</v>
      </c>
      <c r="I314" s="57" t="s">
        <v>297</v>
      </c>
      <c r="J314" s="57" t="s">
        <v>298</v>
      </c>
    </row>
    <row r="315" spans="1:23" x14ac:dyDescent="0.25">
      <c r="A315" s="41" t="str">
        <f t="shared" si="12"/>
        <v>5.34</v>
      </c>
      <c r="B315" s="41">
        <f t="shared" si="13"/>
        <v>5</v>
      </c>
      <c r="C315" s="41">
        <f t="shared" si="14"/>
        <v>34</v>
      </c>
      <c r="D315" s="57" t="s">
        <v>273</v>
      </c>
      <c r="E315" s="57" t="s">
        <v>154</v>
      </c>
      <c r="F315" s="57" t="s">
        <v>274</v>
      </c>
      <c r="G315" s="57" t="s">
        <v>5</v>
      </c>
      <c r="H315" s="57" t="s">
        <v>275</v>
      </c>
      <c r="I315" s="57" t="s">
        <v>169</v>
      </c>
      <c r="J315" s="57" t="s">
        <v>5</v>
      </c>
      <c r="K315" s="57" t="s">
        <v>168</v>
      </c>
      <c r="L315" s="57" t="s">
        <v>169</v>
      </c>
      <c r="M315" s="57" t="s">
        <v>5</v>
      </c>
      <c r="N315" s="57" t="s">
        <v>170</v>
      </c>
      <c r="O315" s="57" t="s">
        <v>158</v>
      </c>
      <c r="P315" s="57" t="s">
        <v>5</v>
      </c>
      <c r="Q315" s="57" t="s">
        <v>171</v>
      </c>
      <c r="R315" s="57" t="s">
        <v>158</v>
      </c>
      <c r="S315" s="57" t="s">
        <v>5</v>
      </c>
      <c r="T315" s="57" t="s">
        <v>172</v>
      </c>
      <c r="U315" s="57" t="s">
        <v>158</v>
      </c>
      <c r="V315" s="57" t="s">
        <v>5</v>
      </c>
      <c r="W315" s="57" t="s">
        <v>173</v>
      </c>
    </row>
    <row r="316" spans="1:23" x14ac:dyDescent="0.25">
      <c r="A316" s="41" t="str">
        <f t="shared" si="12"/>
        <v>5.35</v>
      </c>
      <c r="B316" s="41">
        <f t="shared" si="13"/>
        <v>5</v>
      </c>
      <c r="C316" s="41">
        <f t="shared" si="14"/>
        <v>35</v>
      </c>
      <c r="D316" s="57">
        <v>0</v>
      </c>
      <c r="E316" s="57">
        <v>0</v>
      </c>
      <c r="F316" s="57">
        <v>0</v>
      </c>
      <c r="G316" s="57">
        <v>0</v>
      </c>
      <c r="H316" s="57">
        <v>0</v>
      </c>
      <c r="I316" s="57">
        <v>0</v>
      </c>
      <c r="J316" s="57">
        <v>0</v>
      </c>
    </row>
    <row r="317" spans="1:23" x14ac:dyDescent="0.25">
      <c r="A317" s="41" t="str">
        <f t="shared" si="12"/>
        <v>5.36</v>
      </c>
      <c r="B317" s="41">
        <f t="shared" si="13"/>
        <v>5</v>
      </c>
      <c r="C317" s="41">
        <f t="shared" si="14"/>
        <v>36</v>
      </c>
      <c r="D317" s="57" t="s">
        <v>205</v>
      </c>
    </row>
    <row r="318" spans="1:23" x14ac:dyDescent="0.25">
      <c r="A318" s="41" t="str">
        <f t="shared" si="12"/>
        <v>5.37</v>
      </c>
      <c r="B318" s="41">
        <f t="shared" si="13"/>
        <v>5</v>
      </c>
      <c r="C318" s="41">
        <f t="shared" si="14"/>
        <v>37</v>
      </c>
      <c r="D318" s="57" t="s">
        <v>299</v>
      </c>
      <c r="E318" s="57" t="s">
        <v>300</v>
      </c>
      <c r="F318" s="57" t="s">
        <v>187</v>
      </c>
      <c r="G318" s="57" t="s">
        <v>301</v>
      </c>
      <c r="H318" s="57" t="s">
        <v>154</v>
      </c>
      <c r="I318" s="57" t="s">
        <v>302</v>
      </c>
    </row>
    <row r="319" spans="1:23" x14ac:dyDescent="0.25">
      <c r="A319" s="41" t="str">
        <f t="shared" si="12"/>
        <v>5.38</v>
      </c>
      <c r="B319" s="41">
        <f t="shared" si="13"/>
        <v>5</v>
      </c>
      <c r="C319" s="41">
        <f t="shared" si="14"/>
        <v>38</v>
      </c>
      <c r="D319" s="57" t="s">
        <v>273</v>
      </c>
      <c r="E319" s="57" t="s">
        <v>154</v>
      </c>
      <c r="F319" s="57" t="s">
        <v>274</v>
      </c>
      <c r="G319" s="57" t="s">
        <v>5</v>
      </c>
      <c r="H319" s="57" t="s">
        <v>275</v>
      </c>
      <c r="I319" s="57" t="s">
        <v>169</v>
      </c>
      <c r="J319" s="57" t="s">
        <v>5</v>
      </c>
      <c r="K319" s="57" t="s">
        <v>168</v>
      </c>
      <c r="L319" s="57" t="s">
        <v>169</v>
      </c>
      <c r="M319" s="57" t="s">
        <v>5</v>
      </c>
      <c r="N319" s="57" t="s">
        <v>170</v>
      </c>
      <c r="O319" s="57" t="s">
        <v>158</v>
      </c>
      <c r="P319" s="57" t="s">
        <v>5</v>
      </c>
      <c r="Q319" s="57" t="s">
        <v>171</v>
      </c>
      <c r="R319" s="57" t="s">
        <v>158</v>
      </c>
      <c r="S319" s="57" t="s">
        <v>5</v>
      </c>
      <c r="T319" s="57" t="s">
        <v>172</v>
      </c>
      <c r="U319" s="57" t="s">
        <v>158</v>
      </c>
      <c r="V319" s="57" t="s">
        <v>5</v>
      </c>
      <c r="W319" s="57" t="s">
        <v>173</v>
      </c>
    </row>
    <row r="320" spans="1:23" x14ac:dyDescent="0.25">
      <c r="A320" s="41" t="str">
        <f t="shared" si="12"/>
        <v>5.39</v>
      </c>
      <c r="B320" s="41">
        <f t="shared" si="13"/>
        <v>5</v>
      </c>
      <c r="C320" s="41">
        <f t="shared" si="14"/>
        <v>39</v>
      </c>
      <c r="D320" s="57">
        <v>0</v>
      </c>
      <c r="E320" s="57">
        <v>0</v>
      </c>
      <c r="F320" s="57">
        <v>0</v>
      </c>
      <c r="G320" s="57">
        <v>0</v>
      </c>
      <c r="H320" s="57">
        <v>0</v>
      </c>
      <c r="I320" s="57">
        <v>0</v>
      </c>
      <c r="J320" s="57">
        <v>0</v>
      </c>
    </row>
    <row r="321" spans="1:23" x14ac:dyDescent="0.25">
      <c r="A321" s="41" t="str">
        <f t="shared" si="12"/>
        <v>5.40</v>
      </c>
      <c r="B321" s="41">
        <f t="shared" si="13"/>
        <v>5</v>
      </c>
      <c r="C321" s="41">
        <f t="shared" si="14"/>
        <v>40</v>
      </c>
      <c r="D321" s="57">
        <v>12</v>
      </c>
      <c r="E321" s="57" t="s">
        <v>187</v>
      </c>
      <c r="F321" s="57" t="s">
        <v>303</v>
      </c>
      <c r="G321" s="57" t="s">
        <v>304</v>
      </c>
      <c r="H321" s="57" t="s">
        <v>154</v>
      </c>
      <c r="I321" s="57" t="s">
        <v>160</v>
      </c>
      <c r="J321" s="57" t="s">
        <v>165</v>
      </c>
    </row>
    <row r="322" spans="1:23" x14ac:dyDescent="0.25">
      <c r="A322" s="41" t="str">
        <f t="shared" ref="A322:A385" si="15">B322&amp;"."&amp;C322</f>
        <v>5.41</v>
      </c>
      <c r="B322" s="41">
        <f t="shared" si="13"/>
        <v>5</v>
      </c>
      <c r="C322" s="41">
        <f t="shared" si="14"/>
        <v>41</v>
      </c>
      <c r="D322" s="57" t="s">
        <v>273</v>
      </c>
      <c r="E322" s="57" t="s">
        <v>154</v>
      </c>
      <c r="F322" s="57" t="s">
        <v>274</v>
      </c>
      <c r="G322" s="57" t="s">
        <v>5</v>
      </c>
      <c r="H322" s="57" t="s">
        <v>275</v>
      </c>
      <c r="I322" s="57" t="s">
        <v>169</v>
      </c>
      <c r="J322" s="57" t="s">
        <v>5</v>
      </c>
      <c r="K322" s="57" t="s">
        <v>168</v>
      </c>
      <c r="L322" s="57" t="s">
        <v>169</v>
      </c>
      <c r="M322" s="57" t="s">
        <v>5</v>
      </c>
      <c r="N322" s="57" t="s">
        <v>170</v>
      </c>
      <c r="O322" s="57" t="s">
        <v>158</v>
      </c>
      <c r="P322" s="57" t="s">
        <v>5</v>
      </c>
      <c r="Q322" s="57" t="s">
        <v>171</v>
      </c>
      <c r="R322" s="57" t="s">
        <v>158</v>
      </c>
      <c r="S322" s="57" t="s">
        <v>5</v>
      </c>
      <c r="T322" s="57" t="s">
        <v>172</v>
      </c>
      <c r="U322" s="57" t="s">
        <v>158</v>
      </c>
      <c r="V322" s="57" t="s">
        <v>5</v>
      </c>
      <c r="W322" s="57" t="s">
        <v>173</v>
      </c>
    </row>
    <row r="323" spans="1:23" x14ac:dyDescent="0.25">
      <c r="A323" s="41" t="str">
        <f t="shared" si="15"/>
        <v>5.42</v>
      </c>
      <c r="B323" s="41">
        <f t="shared" ref="B323:B386" si="16">IF(E323="GSTR-1",B322+1,B322)</f>
        <v>5</v>
      </c>
      <c r="C323" s="41">
        <f t="shared" si="14"/>
        <v>42</v>
      </c>
      <c r="D323" s="57">
        <v>22</v>
      </c>
      <c r="E323" s="57">
        <v>3140697.65</v>
      </c>
      <c r="F323" s="57">
        <v>2711403.37</v>
      </c>
      <c r="G323" s="57">
        <v>0</v>
      </c>
      <c r="H323" s="57">
        <v>214647.14</v>
      </c>
      <c r="I323" s="57">
        <v>214647.14</v>
      </c>
      <c r="J323" s="57">
        <v>0</v>
      </c>
    </row>
    <row r="324" spans="1:23" x14ac:dyDescent="0.25">
      <c r="A324" s="41" t="str">
        <f t="shared" si="15"/>
        <v>5.43</v>
      </c>
      <c r="B324" s="41">
        <f t="shared" si="16"/>
        <v>5</v>
      </c>
      <c r="C324" s="41">
        <f t="shared" ref="C324:C387" si="17">IF(B324=B323,C323+1,1)</f>
        <v>43</v>
      </c>
      <c r="D324" s="57">
        <v>13</v>
      </c>
      <c r="E324" s="57" t="s">
        <v>187</v>
      </c>
      <c r="F324" s="57" t="s">
        <v>305</v>
      </c>
      <c r="G324" s="57" t="s">
        <v>306</v>
      </c>
    </row>
    <row r="325" spans="1:23" x14ac:dyDescent="0.25">
      <c r="A325" s="41" t="str">
        <f t="shared" si="15"/>
        <v>5.44</v>
      </c>
      <c r="B325" s="41">
        <f t="shared" si="16"/>
        <v>5</v>
      </c>
      <c r="C325" s="41">
        <f t="shared" si="17"/>
        <v>44</v>
      </c>
      <c r="D325" s="57" t="s">
        <v>273</v>
      </c>
      <c r="E325" s="57" t="s">
        <v>154</v>
      </c>
      <c r="F325" s="57" t="s">
        <v>274</v>
      </c>
      <c r="G325" s="57" t="s">
        <v>305</v>
      </c>
      <c r="H325" s="57" t="s">
        <v>306</v>
      </c>
      <c r="I325" s="57" t="s">
        <v>305</v>
      </c>
      <c r="J325" s="57" t="s">
        <v>307</v>
      </c>
      <c r="K325" s="57" t="s">
        <v>214</v>
      </c>
      <c r="L325" s="57" t="s">
        <v>308</v>
      </c>
      <c r="M325" s="57" t="s">
        <v>305</v>
      </c>
    </row>
    <row r="326" spans="1:23" x14ac:dyDescent="0.25">
      <c r="A326" s="41" t="str">
        <f t="shared" si="15"/>
        <v>5.45</v>
      </c>
      <c r="B326" s="41">
        <f t="shared" si="16"/>
        <v>5</v>
      </c>
      <c r="C326" s="41">
        <f t="shared" si="17"/>
        <v>45</v>
      </c>
      <c r="D326" s="57">
        <v>2</v>
      </c>
      <c r="E326" s="57">
        <v>567</v>
      </c>
      <c r="F326" s="57">
        <v>0</v>
      </c>
      <c r="G326" s="57">
        <v>567</v>
      </c>
    </row>
    <row r="327" spans="1:23" x14ac:dyDescent="0.25">
      <c r="A327" s="41" t="str">
        <f t="shared" si="15"/>
        <v>5.46</v>
      </c>
      <c r="B327" s="41">
        <f t="shared" si="16"/>
        <v>5</v>
      </c>
      <c r="C327" s="41">
        <f t="shared" si="17"/>
        <v>46</v>
      </c>
      <c r="D327" s="57" t="s">
        <v>309</v>
      </c>
      <c r="E327" s="57" t="s">
        <v>187</v>
      </c>
      <c r="F327" s="57" t="s">
        <v>310</v>
      </c>
      <c r="G327" s="57" t="s">
        <v>271</v>
      </c>
      <c r="H327" s="57" t="s">
        <v>272</v>
      </c>
    </row>
    <row r="328" spans="1:23" x14ac:dyDescent="0.25">
      <c r="A328" s="41" t="str">
        <f t="shared" si="15"/>
        <v>5.47</v>
      </c>
      <c r="B328" s="41">
        <f t="shared" si="16"/>
        <v>5</v>
      </c>
      <c r="C328" s="41">
        <f t="shared" si="17"/>
        <v>47</v>
      </c>
      <c r="D328" s="57" t="s">
        <v>273</v>
      </c>
      <c r="E328" s="57" t="s">
        <v>154</v>
      </c>
      <c r="F328" s="57" t="s">
        <v>274</v>
      </c>
      <c r="G328" s="57" t="s">
        <v>5</v>
      </c>
      <c r="H328" s="57" t="s">
        <v>275</v>
      </c>
      <c r="I328" s="57" t="s">
        <v>169</v>
      </c>
      <c r="J328" s="57" t="s">
        <v>5</v>
      </c>
      <c r="K328" s="57" t="s">
        <v>168</v>
      </c>
      <c r="L328" s="57" t="s">
        <v>169</v>
      </c>
      <c r="M328" s="57" t="s">
        <v>5</v>
      </c>
      <c r="N328" s="57" t="s">
        <v>170</v>
      </c>
      <c r="O328" s="57" t="s">
        <v>158</v>
      </c>
      <c r="P328" s="57" t="s">
        <v>5</v>
      </c>
      <c r="Q328" s="57" t="s">
        <v>171</v>
      </c>
      <c r="R328" s="57" t="s">
        <v>158</v>
      </c>
      <c r="S328" s="57" t="s">
        <v>5</v>
      </c>
      <c r="T328" s="57" t="s">
        <v>172</v>
      </c>
      <c r="U328" s="57" t="s">
        <v>158</v>
      </c>
      <c r="V328" s="57" t="s">
        <v>5</v>
      </c>
      <c r="W328" s="57" t="s">
        <v>173</v>
      </c>
    </row>
    <row r="329" spans="1:23" x14ac:dyDescent="0.25">
      <c r="A329" s="41" t="str">
        <f t="shared" si="15"/>
        <v>5.48</v>
      </c>
      <c r="B329" s="41">
        <f t="shared" si="16"/>
        <v>5</v>
      </c>
      <c r="C329" s="41">
        <f t="shared" si="17"/>
        <v>48</v>
      </c>
      <c r="D329" s="57">
        <v>0</v>
      </c>
      <c r="E329" s="57">
        <v>0</v>
      </c>
      <c r="F329" s="57">
        <v>0</v>
      </c>
      <c r="G329" s="57">
        <v>0</v>
      </c>
      <c r="H329" s="57">
        <v>0</v>
      </c>
      <c r="I329" s="57">
        <v>0</v>
      </c>
      <c r="J329" s="57">
        <v>0</v>
      </c>
    </row>
    <row r="330" spans="1:23" x14ac:dyDescent="0.25">
      <c r="A330" s="41" t="str">
        <f t="shared" si="15"/>
        <v>5.49</v>
      </c>
      <c r="B330" s="41">
        <f t="shared" si="16"/>
        <v>5</v>
      </c>
      <c r="C330" s="41">
        <f t="shared" si="17"/>
        <v>49</v>
      </c>
      <c r="D330" s="57" t="s">
        <v>309</v>
      </c>
      <c r="E330" s="57" t="s">
        <v>187</v>
      </c>
      <c r="F330" s="57" t="s">
        <v>310</v>
      </c>
      <c r="G330" s="57" t="s">
        <v>278</v>
      </c>
      <c r="H330" s="57" t="s">
        <v>279</v>
      </c>
      <c r="I330" s="57" t="s">
        <v>272</v>
      </c>
    </row>
    <row r="331" spans="1:23" x14ac:dyDescent="0.25">
      <c r="A331" s="41" t="str">
        <f t="shared" si="15"/>
        <v>5.50</v>
      </c>
      <c r="B331" s="41">
        <f t="shared" si="16"/>
        <v>5</v>
      </c>
      <c r="C331" s="41">
        <f t="shared" si="17"/>
        <v>50</v>
      </c>
      <c r="D331" s="57" t="s">
        <v>273</v>
      </c>
      <c r="E331" s="57" t="s">
        <v>154</v>
      </c>
      <c r="F331" s="57" t="s">
        <v>274</v>
      </c>
      <c r="G331" s="57" t="s">
        <v>5</v>
      </c>
      <c r="H331" s="57" t="s">
        <v>275</v>
      </c>
      <c r="I331" s="57" t="s">
        <v>169</v>
      </c>
      <c r="J331" s="57" t="s">
        <v>5</v>
      </c>
      <c r="K331" s="57" t="s">
        <v>168</v>
      </c>
      <c r="L331" s="57" t="s">
        <v>169</v>
      </c>
      <c r="M331" s="57" t="s">
        <v>5</v>
      </c>
      <c r="N331" s="57" t="s">
        <v>170</v>
      </c>
      <c r="O331" s="57" t="s">
        <v>158</v>
      </c>
      <c r="P331" s="57" t="s">
        <v>5</v>
      </c>
      <c r="Q331" s="57" t="s">
        <v>173</v>
      </c>
    </row>
    <row r="332" spans="1:23" x14ac:dyDescent="0.25">
      <c r="A332" s="41" t="str">
        <f t="shared" si="15"/>
        <v>5.51</v>
      </c>
      <c r="B332" s="41">
        <f t="shared" si="16"/>
        <v>5</v>
      </c>
      <c r="C332" s="41">
        <f t="shared" si="17"/>
        <v>51</v>
      </c>
      <c r="D332" s="57">
        <v>0</v>
      </c>
      <c r="E332" s="57">
        <v>0</v>
      </c>
      <c r="F332" s="57">
        <v>0</v>
      </c>
      <c r="G332" s="57">
        <v>0</v>
      </c>
      <c r="H332" s="57">
        <v>0</v>
      </c>
      <c r="I332" s="57" t="s">
        <v>205</v>
      </c>
    </row>
    <row r="333" spans="1:23" x14ac:dyDescent="0.25">
      <c r="A333" s="41" t="str">
        <f t="shared" si="15"/>
        <v>5.52</v>
      </c>
      <c r="B333" s="41">
        <f t="shared" si="16"/>
        <v>5</v>
      </c>
      <c r="C333" s="41">
        <f t="shared" si="17"/>
        <v>52</v>
      </c>
      <c r="D333" s="57" t="s">
        <v>311</v>
      </c>
      <c r="E333" s="57" t="s">
        <v>187</v>
      </c>
      <c r="F333" s="57" t="s">
        <v>310</v>
      </c>
      <c r="G333" s="57" t="s">
        <v>312</v>
      </c>
      <c r="H333" s="57" t="s">
        <v>283</v>
      </c>
      <c r="I333" s="57" t="s">
        <v>284</v>
      </c>
    </row>
    <row r="334" spans="1:23" x14ac:dyDescent="0.25">
      <c r="A334" s="41" t="str">
        <f t="shared" si="15"/>
        <v>5.53</v>
      </c>
      <c r="B334" s="41">
        <f t="shared" si="16"/>
        <v>5</v>
      </c>
      <c r="C334" s="41">
        <f t="shared" si="17"/>
        <v>53</v>
      </c>
      <c r="D334" s="57" t="s">
        <v>273</v>
      </c>
      <c r="E334" s="57" t="s">
        <v>154</v>
      </c>
      <c r="F334" s="57" t="s">
        <v>274</v>
      </c>
      <c r="G334" s="57" t="s">
        <v>5</v>
      </c>
      <c r="H334" s="57" t="s">
        <v>275</v>
      </c>
      <c r="I334" s="57" t="s">
        <v>169</v>
      </c>
      <c r="J334" s="57" t="s">
        <v>5</v>
      </c>
      <c r="K334" s="57" t="s">
        <v>168</v>
      </c>
      <c r="L334" s="57" t="s">
        <v>169</v>
      </c>
      <c r="M334" s="57" t="s">
        <v>5</v>
      </c>
      <c r="N334" s="57" t="s">
        <v>170</v>
      </c>
      <c r="O334" s="57" t="s">
        <v>158</v>
      </c>
      <c r="P334" s="57" t="s">
        <v>5</v>
      </c>
      <c r="Q334" s="57" t="s">
        <v>171</v>
      </c>
      <c r="R334" s="57" t="s">
        <v>158</v>
      </c>
      <c r="S334" s="57" t="s">
        <v>5</v>
      </c>
      <c r="T334" s="57" t="s">
        <v>172</v>
      </c>
      <c r="U334" s="57" t="s">
        <v>158</v>
      </c>
      <c r="V334" s="57" t="s">
        <v>5</v>
      </c>
      <c r="W334" s="57" t="s">
        <v>173</v>
      </c>
    </row>
    <row r="335" spans="1:23" x14ac:dyDescent="0.25">
      <c r="A335" s="41" t="str">
        <f t="shared" si="15"/>
        <v>5.54</v>
      </c>
      <c r="B335" s="41">
        <f t="shared" si="16"/>
        <v>5</v>
      </c>
      <c r="C335" s="41">
        <f t="shared" si="17"/>
        <v>54</v>
      </c>
      <c r="D335" s="57">
        <v>0</v>
      </c>
      <c r="E335" s="57">
        <v>0</v>
      </c>
      <c r="F335" s="57">
        <v>0</v>
      </c>
      <c r="G335" s="57">
        <v>0</v>
      </c>
      <c r="H335" s="57">
        <v>0</v>
      </c>
      <c r="I335" s="57">
        <v>0</v>
      </c>
      <c r="J335" s="57">
        <v>0</v>
      </c>
    </row>
    <row r="336" spans="1:23" x14ac:dyDescent="0.25">
      <c r="A336" s="41" t="str">
        <f t="shared" si="15"/>
        <v>5.55</v>
      </c>
      <c r="B336" s="41">
        <f t="shared" si="16"/>
        <v>5</v>
      </c>
      <c r="C336" s="41">
        <f t="shared" si="17"/>
        <v>55</v>
      </c>
      <c r="D336" s="57" t="s">
        <v>311</v>
      </c>
      <c r="E336" s="57" t="s">
        <v>187</v>
      </c>
      <c r="F336" s="57" t="s">
        <v>310</v>
      </c>
      <c r="G336" s="57" t="s">
        <v>312</v>
      </c>
      <c r="H336" s="57" t="s">
        <v>283</v>
      </c>
      <c r="I336" s="57" t="s">
        <v>285</v>
      </c>
    </row>
    <row r="337" spans="1:23" x14ac:dyDescent="0.25">
      <c r="A337" s="41" t="str">
        <f t="shared" si="15"/>
        <v>5.56</v>
      </c>
      <c r="B337" s="41">
        <f t="shared" si="16"/>
        <v>5</v>
      </c>
      <c r="C337" s="41">
        <f t="shared" si="17"/>
        <v>56</v>
      </c>
      <c r="D337" s="57" t="s">
        <v>273</v>
      </c>
      <c r="E337" s="57" t="s">
        <v>154</v>
      </c>
      <c r="F337" s="57" t="s">
        <v>274</v>
      </c>
      <c r="G337" s="57" t="s">
        <v>5</v>
      </c>
      <c r="H337" s="57" t="s">
        <v>275</v>
      </c>
      <c r="I337" s="57" t="s">
        <v>169</v>
      </c>
      <c r="J337" s="57" t="s">
        <v>5</v>
      </c>
      <c r="K337" s="57" t="s">
        <v>168</v>
      </c>
      <c r="L337" s="57" t="s">
        <v>169</v>
      </c>
      <c r="M337" s="57" t="s">
        <v>5</v>
      </c>
      <c r="N337" s="57" t="s">
        <v>170</v>
      </c>
      <c r="O337" s="57" t="s">
        <v>158</v>
      </c>
      <c r="P337" s="57" t="s">
        <v>5</v>
      </c>
      <c r="Q337" s="57" t="s">
        <v>173</v>
      </c>
    </row>
    <row r="338" spans="1:23" x14ac:dyDescent="0.25">
      <c r="A338" s="41" t="str">
        <f t="shared" si="15"/>
        <v>5.57</v>
      </c>
      <c r="B338" s="41">
        <f t="shared" si="16"/>
        <v>5</v>
      </c>
      <c r="C338" s="41">
        <f t="shared" si="17"/>
        <v>57</v>
      </c>
      <c r="D338" s="57">
        <v>0</v>
      </c>
      <c r="E338" s="57">
        <v>0</v>
      </c>
      <c r="F338" s="57">
        <v>0</v>
      </c>
      <c r="G338" s="57">
        <v>0</v>
      </c>
      <c r="H338" s="57">
        <v>0</v>
      </c>
    </row>
    <row r="339" spans="1:23" x14ac:dyDescent="0.25">
      <c r="A339" s="41" t="str">
        <f t="shared" si="15"/>
        <v>5.58</v>
      </c>
      <c r="B339" s="41">
        <f t="shared" si="16"/>
        <v>5</v>
      </c>
      <c r="C339" s="41">
        <f t="shared" si="17"/>
        <v>58</v>
      </c>
      <c r="D339" s="57" t="s">
        <v>309</v>
      </c>
      <c r="E339" s="57" t="s">
        <v>187</v>
      </c>
      <c r="F339" s="57" t="s">
        <v>310</v>
      </c>
      <c r="G339" s="57" t="s">
        <v>287</v>
      </c>
      <c r="H339" s="57" t="s">
        <v>272</v>
      </c>
    </row>
    <row r="340" spans="1:23" x14ac:dyDescent="0.25">
      <c r="A340" s="41" t="str">
        <f t="shared" si="15"/>
        <v>5.59</v>
      </c>
      <c r="B340" s="41">
        <f t="shared" si="16"/>
        <v>5</v>
      </c>
      <c r="C340" s="41">
        <f t="shared" si="17"/>
        <v>59</v>
      </c>
      <c r="D340" s="57" t="s">
        <v>273</v>
      </c>
      <c r="E340" s="57" t="s">
        <v>154</v>
      </c>
      <c r="F340" s="57" t="s">
        <v>274</v>
      </c>
      <c r="G340" s="57" t="s">
        <v>5</v>
      </c>
      <c r="H340" s="57" t="s">
        <v>275</v>
      </c>
      <c r="I340" s="57" t="s">
        <v>169</v>
      </c>
      <c r="J340" s="57" t="s">
        <v>5</v>
      </c>
      <c r="K340" s="57" t="s">
        <v>168</v>
      </c>
      <c r="L340" s="57" t="s">
        <v>169</v>
      </c>
      <c r="M340" s="57" t="s">
        <v>5</v>
      </c>
      <c r="N340" s="57" t="s">
        <v>170</v>
      </c>
      <c r="O340" s="57" t="s">
        <v>158</v>
      </c>
    </row>
    <row r="341" spans="1:23" x14ac:dyDescent="0.25">
      <c r="A341" s="41" t="str">
        <f t="shared" si="15"/>
        <v>5.60</v>
      </c>
      <c r="B341" s="41">
        <f t="shared" si="16"/>
        <v>5</v>
      </c>
      <c r="C341" s="41">
        <f t="shared" si="17"/>
        <v>60</v>
      </c>
      <c r="D341" s="57">
        <v>0</v>
      </c>
      <c r="E341" s="57">
        <v>0</v>
      </c>
      <c r="F341" s="57">
        <v>0</v>
      </c>
      <c r="G341" s="57">
        <v>0</v>
      </c>
    </row>
    <row r="342" spans="1:23" x14ac:dyDescent="0.25">
      <c r="A342" s="41" t="str">
        <f t="shared" si="15"/>
        <v>5.61</v>
      </c>
      <c r="B342" s="41">
        <f t="shared" si="16"/>
        <v>5</v>
      </c>
      <c r="C342" s="41">
        <f t="shared" si="17"/>
        <v>61</v>
      </c>
      <c r="D342" s="57">
        <v>10</v>
      </c>
      <c r="E342" s="57" t="s">
        <v>187</v>
      </c>
      <c r="F342" s="57" t="s">
        <v>310</v>
      </c>
      <c r="G342" s="57" t="s">
        <v>313</v>
      </c>
    </row>
    <row r="343" spans="1:23" x14ac:dyDescent="0.25">
      <c r="A343" s="41" t="str">
        <f t="shared" si="15"/>
        <v>5.62</v>
      </c>
      <c r="B343" s="41">
        <f t="shared" si="16"/>
        <v>5</v>
      </c>
      <c r="C343" s="41">
        <f t="shared" si="17"/>
        <v>62</v>
      </c>
      <c r="D343" s="57" t="s">
        <v>273</v>
      </c>
      <c r="E343" s="57" t="s">
        <v>154</v>
      </c>
      <c r="F343" s="57" t="s">
        <v>274</v>
      </c>
      <c r="G343" s="57" t="s">
        <v>5</v>
      </c>
      <c r="H343" s="57" t="s">
        <v>275</v>
      </c>
      <c r="I343" s="57" t="s">
        <v>169</v>
      </c>
      <c r="J343" s="57" t="s">
        <v>5</v>
      </c>
      <c r="K343" s="57" t="s">
        <v>168</v>
      </c>
      <c r="L343" s="57" t="s">
        <v>169</v>
      </c>
      <c r="M343" s="57" t="s">
        <v>5</v>
      </c>
      <c r="N343" s="57" t="s">
        <v>170</v>
      </c>
      <c r="O343" s="57" t="s">
        <v>158</v>
      </c>
      <c r="P343" s="57" t="s">
        <v>5</v>
      </c>
      <c r="Q343" s="57" t="s">
        <v>171</v>
      </c>
      <c r="R343" s="57" t="s">
        <v>158</v>
      </c>
      <c r="S343" s="57" t="s">
        <v>5</v>
      </c>
      <c r="T343" s="57" t="s">
        <v>172</v>
      </c>
      <c r="U343" s="57" t="s">
        <v>158</v>
      </c>
      <c r="V343" s="57" t="s">
        <v>5</v>
      </c>
      <c r="W343" s="57" t="s">
        <v>173</v>
      </c>
    </row>
    <row r="344" spans="1:23" x14ac:dyDescent="0.25">
      <c r="A344" s="41" t="str">
        <f t="shared" si="15"/>
        <v>5.63</v>
      </c>
      <c r="B344" s="41">
        <f t="shared" si="16"/>
        <v>5</v>
      </c>
      <c r="C344" s="41">
        <f t="shared" si="17"/>
        <v>63</v>
      </c>
      <c r="D344" s="57">
        <v>0</v>
      </c>
      <c r="E344" s="57">
        <v>0</v>
      </c>
      <c r="F344" s="57">
        <v>0</v>
      </c>
      <c r="G344" s="57">
        <v>0</v>
      </c>
      <c r="H344" s="57">
        <v>0</v>
      </c>
      <c r="I344" s="57">
        <v>0</v>
      </c>
      <c r="J344" s="57">
        <v>0</v>
      </c>
    </row>
    <row r="345" spans="1:23" x14ac:dyDescent="0.25">
      <c r="A345" s="41" t="str">
        <f t="shared" si="15"/>
        <v>5.64</v>
      </c>
      <c r="B345" s="41">
        <f t="shared" si="16"/>
        <v>5</v>
      </c>
      <c r="C345" s="41">
        <f t="shared" si="17"/>
        <v>64</v>
      </c>
      <c r="D345" s="57" t="s">
        <v>205</v>
      </c>
    </row>
    <row r="346" spans="1:23" x14ac:dyDescent="0.25">
      <c r="A346" s="41" t="str">
        <f t="shared" si="15"/>
        <v>5.65</v>
      </c>
      <c r="B346" s="41">
        <f t="shared" si="16"/>
        <v>5</v>
      </c>
      <c r="C346" s="41">
        <f t="shared" si="17"/>
        <v>65</v>
      </c>
      <c r="D346" s="57" t="s">
        <v>314</v>
      </c>
      <c r="E346" s="57" t="s">
        <v>187</v>
      </c>
      <c r="F346" s="57" t="s">
        <v>310</v>
      </c>
      <c r="G346" s="57" t="s">
        <v>158</v>
      </c>
      <c r="H346" s="57" t="s">
        <v>296</v>
      </c>
      <c r="I346" s="57" t="s">
        <v>315</v>
      </c>
      <c r="J346" s="57" t="s">
        <v>298</v>
      </c>
    </row>
    <row r="347" spans="1:23" x14ac:dyDescent="0.25">
      <c r="A347" s="41" t="str">
        <f t="shared" si="15"/>
        <v>5.66</v>
      </c>
      <c r="B347" s="41">
        <f t="shared" si="16"/>
        <v>5</v>
      </c>
      <c r="C347" s="41">
        <f t="shared" si="17"/>
        <v>66</v>
      </c>
      <c r="D347" s="57" t="s">
        <v>273</v>
      </c>
      <c r="E347" s="57" t="s">
        <v>154</v>
      </c>
      <c r="F347" s="57" t="s">
        <v>274</v>
      </c>
      <c r="G347" s="57" t="s">
        <v>5</v>
      </c>
      <c r="H347" s="57" t="s">
        <v>275</v>
      </c>
      <c r="I347" s="57" t="s">
        <v>169</v>
      </c>
      <c r="J347" s="57" t="s">
        <v>5</v>
      </c>
      <c r="K347" s="57" t="s">
        <v>168</v>
      </c>
      <c r="L347" s="57" t="s">
        <v>169</v>
      </c>
      <c r="M347" s="57" t="s">
        <v>5</v>
      </c>
      <c r="N347" s="57" t="s">
        <v>170</v>
      </c>
      <c r="O347" s="57" t="s">
        <v>158</v>
      </c>
      <c r="P347" s="57" t="s">
        <v>5</v>
      </c>
      <c r="Q347" s="57" t="s">
        <v>171</v>
      </c>
      <c r="R347" s="57" t="s">
        <v>158</v>
      </c>
      <c r="S347" s="57" t="s">
        <v>5</v>
      </c>
      <c r="T347" s="57" t="s">
        <v>172</v>
      </c>
      <c r="U347" s="57" t="s">
        <v>158</v>
      </c>
      <c r="V347" s="57" t="s">
        <v>5</v>
      </c>
      <c r="W347" s="57" t="s">
        <v>173</v>
      </c>
    </row>
    <row r="348" spans="1:23" x14ac:dyDescent="0.25">
      <c r="A348" s="41" t="str">
        <f t="shared" si="15"/>
        <v>5.67</v>
      </c>
      <c r="B348" s="41">
        <f t="shared" si="16"/>
        <v>5</v>
      </c>
      <c r="C348" s="41">
        <f t="shared" si="17"/>
        <v>67</v>
      </c>
      <c r="D348" s="57">
        <v>0</v>
      </c>
      <c r="E348" s="57">
        <v>0</v>
      </c>
      <c r="F348" s="57">
        <v>0</v>
      </c>
      <c r="G348" s="57">
        <v>0</v>
      </c>
      <c r="H348" s="57">
        <v>0</v>
      </c>
      <c r="I348" s="57">
        <v>0</v>
      </c>
      <c r="J348" s="57">
        <v>0</v>
      </c>
    </row>
    <row r="349" spans="1:23" x14ac:dyDescent="0.25">
      <c r="A349" s="41" t="str">
        <f t="shared" si="15"/>
        <v>5.68</v>
      </c>
      <c r="B349" s="41">
        <f t="shared" si="16"/>
        <v>5</v>
      </c>
      <c r="C349" s="41">
        <f t="shared" si="17"/>
        <v>68</v>
      </c>
      <c r="D349" s="57" t="s">
        <v>316</v>
      </c>
      <c r="E349" s="57" t="s">
        <v>187</v>
      </c>
      <c r="F349" s="57" t="s">
        <v>317</v>
      </c>
      <c r="G349" s="57" t="s">
        <v>154</v>
      </c>
      <c r="H349" s="57" t="s">
        <v>301</v>
      </c>
      <c r="I349" s="57" t="s">
        <v>154</v>
      </c>
      <c r="J349" s="57" t="s">
        <v>302</v>
      </c>
    </row>
    <row r="350" spans="1:23" x14ac:dyDescent="0.25">
      <c r="A350" s="41" t="str">
        <f t="shared" si="15"/>
        <v>5.69</v>
      </c>
      <c r="B350" s="41">
        <f t="shared" si="16"/>
        <v>5</v>
      </c>
      <c r="C350" s="41">
        <f t="shared" si="17"/>
        <v>69</v>
      </c>
      <c r="D350" s="57" t="s">
        <v>273</v>
      </c>
      <c r="E350" s="57" t="s">
        <v>154</v>
      </c>
      <c r="F350" s="57" t="s">
        <v>274</v>
      </c>
      <c r="G350" s="57" t="s">
        <v>5</v>
      </c>
      <c r="H350" s="57" t="s">
        <v>275</v>
      </c>
      <c r="I350" s="57" t="s">
        <v>169</v>
      </c>
      <c r="J350" s="57" t="s">
        <v>5</v>
      </c>
      <c r="K350" s="57" t="s">
        <v>168</v>
      </c>
      <c r="L350" s="57" t="s">
        <v>169</v>
      </c>
      <c r="M350" s="57" t="s">
        <v>5</v>
      </c>
      <c r="N350" s="57" t="s">
        <v>170</v>
      </c>
      <c r="O350" s="57" t="s">
        <v>158</v>
      </c>
      <c r="P350" s="57" t="s">
        <v>5</v>
      </c>
      <c r="Q350" s="57" t="s">
        <v>171</v>
      </c>
      <c r="R350" s="57" t="s">
        <v>158</v>
      </c>
      <c r="S350" s="57" t="s">
        <v>5</v>
      </c>
      <c r="T350" s="57" t="s">
        <v>172</v>
      </c>
      <c r="U350" s="57" t="s">
        <v>158</v>
      </c>
      <c r="V350" s="57" t="s">
        <v>5</v>
      </c>
      <c r="W350" s="57" t="s">
        <v>173</v>
      </c>
    </row>
    <row r="351" spans="1:23" x14ac:dyDescent="0.25">
      <c r="A351" s="41" t="str">
        <f t="shared" si="15"/>
        <v>5.70</v>
      </c>
      <c r="B351" s="41">
        <f t="shared" si="16"/>
        <v>5</v>
      </c>
      <c r="C351" s="41">
        <f t="shared" si="17"/>
        <v>70</v>
      </c>
      <c r="D351" s="57">
        <v>0</v>
      </c>
      <c r="E351" s="57">
        <v>0</v>
      </c>
      <c r="F351" s="57">
        <v>0</v>
      </c>
      <c r="G351" s="57">
        <v>0</v>
      </c>
      <c r="H351" s="57">
        <v>0</v>
      </c>
      <c r="I351" s="57">
        <v>0</v>
      </c>
      <c r="J351" s="57">
        <v>0</v>
      </c>
    </row>
    <row r="352" spans="1:23" x14ac:dyDescent="0.25">
      <c r="A352" s="41" t="str">
        <f t="shared" si="15"/>
        <v>6.1</v>
      </c>
      <c r="B352" s="41">
        <f t="shared" si="16"/>
        <v>6</v>
      </c>
      <c r="C352" s="41">
        <f t="shared" si="17"/>
        <v>1</v>
      </c>
      <c r="D352" s="57" t="s">
        <v>146</v>
      </c>
      <c r="E352" s="57" t="s">
        <v>247</v>
      </c>
    </row>
    <row r="353" spans="1:23" x14ac:dyDescent="0.25">
      <c r="A353" s="41" t="str">
        <f t="shared" si="15"/>
        <v>6.2</v>
      </c>
      <c r="B353" s="41">
        <f t="shared" si="16"/>
        <v>6</v>
      </c>
      <c r="C353" s="41">
        <f t="shared" si="17"/>
        <v>2</v>
      </c>
      <c r="D353" s="57" t="s">
        <v>148</v>
      </c>
      <c r="E353" s="57" t="s">
        <v>149</v>
      </c>
      <c r="F353" s="57" t="s">
        <v>248</v>
      </c>
    </row>
    <row r="354" spans="1:23" x14ac:dyDescent="0.25">
      <c r="A354" s="41" t="str">
        <f t="shared" si="15"/>
        <v>6.3</v>
      </c>
      <c r="B354" s="41">
        <f t="shared" si="16"/>
        <v>6</v>
      </c>
      <c r="C354" s="41">
        <f t="shared" si="17"/>
        <v>3</v>
      </c>
      <c r="D354" s="57" t="s">
        <v>208</v>
      </c>
      <c r="E354" s="57" t="s">
        <v>154</v>
      </c>
      <c r="F354" s="57" t="s">
        <v>160</v>
      </c>
      <c r="G354" s="57" t="s">
        <v>165</v>
      </c>
      <c r="H354" s="57" t="s">
        <v>154</v>
      </c>
      <c r="I354" s="57" t="s">
        <v>249</v>
      </c>
      <c r="J354" s="57" t="s">
        <v>250</v>
      </c>
      <c r="K354" s="57" t="s">
        <v>251</v>
      </c>
    </row>
    <row r="355" spans="1:23" x14ac:dyDescent="0.25">
      <c r="A355" s="41" t="str">
        <f t="shared" si="15"/>
        <v>6.4</v>
      </c>
      <c r="B355" s="41">
        <f t="shared" si="16"/>
        <v>6</v>
      </c>
      <c r="C355" s="41">
        <f t="shared" si="17"/>
        <v>4</v>
      </c>
      <c r="D355" s="57" t="s">
        <v>36</v>
      </c>
      <c r="E355" s="57" t="s">
        <v>37</v>
      </c>
    </row>
    <row r="356" spans="1:23" x14ac:dyDescent="0.25">
      <c r="A356" s="41" t="str">
        <f t="shared" si="15"/>
        <v>6.5</v>
      </c>
      <c r="B356" s="41">
        <f t="shared" si="16"/>
        <v>6</v>
      </c>
      <c r="C356" s="41">
        <f t="shared" si="17"/>
        <v>5</v>
      </c>
      <c r="D356" s="57" t="s">
        <v>10</v>
      </c>
      <c r="E356" s="57" t="s">
        <v>151</v>
      </c>
    </row>
    <row r="357" spans="1:23" x14ac:dyDescent="0.25">
      <c r="A357" s="41" t="str">
        <f t="shared" si="15"/>
        <v>6.6</v>
      </c>
      <c r="B357" s="41">
        <f t="shared" si="16"/>
        <v>6</v>
      </c>
      <c r="C357" s="41">
        <f t="shared" si="17"/>
        <v>6</v>
      </c>
      <c r="D357" s="57">
        <v>1</v>
      </c>
      <c r="E357" s="57" t="s">
        <v>11</v>
      </c>
      <c r="F357" s="57" t="s">
        <v>319</v>
      </c>
    </row>
    <row r="358" spans="1:23" x14ac:dyDescent="0.25">
      <c r="A358" s="41" t="str">
        <f t="shared" si="15"/>
        <v>6.7</v>
      </c>
      <c r="B358" s="41">
        <f t="shared" si="16"/>
        <v>6</v>
      </c>
      <c r="C358" s="41">
        <f t="shared" si="17"/>
        <v>7</v>
      </c>
      <c r="D358" s="57" t="s">
        <v>252</v>
      </c>
      <c r="E358" s="57" t="s">
        <v>152</v>
      </c>
      <c r="F358" s="57" t="s">
        <v>153</v>
      </c>
      <c r="G358" s="57" t="s">
        <v>154</v>
      </c>
      <c r="H358" s="57" t="s">
        <v>155</v>
      </c>
      <c r="I358" s="57" t="s">
        <v>156</v>
      </c>
      <c r="J358" s="57" t="s">
        <v>157</v>
      </c>
      <c r="K358" s="57" t="s">
        <v>320</v>
      </c>
      <c r="L358" s="57" t="s">
        <v>321</v>
      </c>
    </row>
    <row r="359" spans="1:23" x14ac:dyDescent="0.25">
      <c r="A359" s="41" t="str">
        <f t="shared" si="15"/>
        <v>6.8</v>
      </c>
      <c r="B359" s="41">
        <f t="shared" si="16"/>
        <v>6</v>
      </c>
      <c r="C359" s="41">
        <f t="shared" si="17"/>
        <v>8</v>
      </c>
      <c r="D359" s="57" t="s">
        <v>253</v>
      </c>
      <c r="E359" s="57" t="s">
        <v>254</v>
      </c>
      <c r="F359" s="57" t="s">
        <v>255</v>
      </c>
      <c r="G359" s="57" t="s">
        <v>256</v>
      </c>
      <c r="H359" s="57" t="s">
        <v>257</v>
      </c>
      <c r="I359" s="57" t="s">
        <v>320</v>
      </c>
      <c r="J359" s="57" t="s">
        <v>321</v>
      </c>
    </row>
    <row r="360" spans="1:23" x14ac:dyDescent="0.25">
      <c r="A360" s="41" t="str">
        <f t="shared" si="15"/>
        <v>6.9</v>
      </c>
      <c r="B360" s="41">
        <f t="shared" si="16"/>
        <v>6</v>
      </c>
      <c r="C360" s="41">
        <f t="shared" si="17"/>
        <v>9</v>
      </c>
      <c r="D360" s="57" t="s">
        <v>258</v>
      </c>
      <c r="E360" s="57" t="s">
        <v>259</v>
      </c>
      <c r="F360" s="57" t="s">
        <v>260</v>
      </c>
      <c r="G360" s="57" t="s">
        <v>239</v>
      </c>
      <c r="H360" s="57" t="s">
        <v>155</v>
      </c>
      <c r="I360" s="57" t="s">
        <v>261</v>
      </c>
      <c r="J360" s="57" t="s">
        <v>262</v>
      </c>
      <c r="K360" s="57" t="s">
        <v>36</v>
      </c>
      <c r="L360" s="57">
        <v>11245460</v>
      </c>
    </row>
    <row r="361" spans="1:23" x14ac:dyDescent="0.25">
      <c r="A361" s="41" t="str">
        <f t="shared" si="15"/>
        <v>6.10</v>
      </c>
      <c r="B361" s="41">
        <f t="shared" si="16"/>
        <v>6</v>
      </c>
      <c r="C361" s="41">
        <f t="shared" si="17"/>
        <v>10</v>
      </c>
      <c r="D361" s="57" t="s">
        <v>263</v>
      </c>
      <c r="E361" s="57" t="s">
        <v>259</v>
      </c>
      <c r="F361" s="57" t="s">
        <v>260</v>
      </c>
      <c r="G361" s="57" t="s">
        <v>187</v>
      </c>
      <c r="H361" s="57" t="s">
        <v>264</v>
      </c>
      <c r="I361" s="57" t="s">
        <v>194</v>
      </c>
      <c r="J361" s="57" t="s">
        <v>265</v>
      </c>
      <c r="K361" s="57">
        <v>2017</v>
      </c>
      <c r="L361" s="57">
        <v>8967766</v>
      </c>
    </row>
    <row r="362" spans="1:23" x14ac:dyDescent="0.25">
      <c r="A362" s="41" t="str">
        <f t="shared" si="15"/>
        <v>6.11</v>
      </c>
      <c r="B362" s="41">
        <f t="shared" si="16"/>
        <v>6</v>
      </c>
      <c r="C362" s="41">
        <f t="shared" si="17"/>
        <v>11</v>
      </c>
      <c r="D362" s="57" t="s">
        <v>266</v>
      </c>
      <c r="E362" s="57" t="s">
        <v>267</v>
      </c>
      <c r="F362" s="57" t="s">
        <v>268</v>
      </c>
      <c r="G362" s="57" t="s">
        <v>269</v>
      </c>
      <c r="H362" s="57" t="s">
        <v>270</v>
      </c>
      <c r="I362" s="57" t="s">
        <v>187</v>
      </c>
      <c r="J362" s="57" t="s">
        <v>271</v>
      </c>
      <c r="K362" s="57" t="s">
        <v>272</v>
      </c>
    </row>
    <row r="363" spans="1:23" x14ac:dyDescent="0.25">
      <c r="A363" s="41" t="str">
        <f t="shared" si="15"/>
        <v>6.12</v>
      </c>
      <c r="B363" s="41">
        <f t="shared" si="16"/>
        <v>6</v>
      </c>
      <c r="C363" s="41">
        <f t="shared" si="17"/>
        <v>12</v>
      </c>
      <c r="D363" s="57" t="s">
        <v>273</v>
      </c>
      <c r="E363" s="57" t="s">
        <v>154</v>
      </c>
      <c r="F363" s="57" t="s">
        <v>274</v>
      </c>
      <c r="G363" s="57" t="s">
        <v>5</v>
      </c>
      <c r="H363" s="57" t="s">
        <v>275</v>
      </c>
      <c r="I363" s="57" t="s">
        <v>169</v>
      </c>
      <c r="J363" s="57" t="s">
        <v>5</v>
      </c>
      <c r="K363" s="57" t="s">
        <v>168</v>
      </c>
      <c r="L363" s="57" t="s">
        <v>169</v>
      </c>
      <c r="M363" s="57" t="s">
        <v>5</v>
      </c>
      <c r="N363" s="57" t="s">
        <v>170</v>
      </c>
      <c r="O363" s="57" t="s">
        <v>158</v>
      </c>
      <c r="P363" s="57" t="s">
        <v>5</v>
      </c>
      <c r="Q363" s="57" t="s">
        <v>171</v>
      </c>
      <c r="R363" s="57" t="s">
        <v>158</v>
      </c>
      <c r="S363" s="57" t="s">
        <v>5</v>
      </c>
      <c r="T363" s="57" t="s">
        <v>172</v>
      </c>
      <c r="U363" s="57" t="s">
        <v>158</v>
      </c>
      <c r="V363" s="57" t="s">
        <v>5</v>
      </c>
      <c r="W363" s="57" t="s">
        <v>173</v>
      </c>
    </row>
    <row r="364" spans="1:23" x14ac:dyDescent="0.25">
      <c r="A364" s="41" t="str">
        <f t="shared" si="15"/>
        <v>6.13</v>
      </c>
      <c r="B364" s="41">
        <f t="shared" si="16"/>
        <v>6</v>
      </c>
      <c r="C364" s="41">
        <f t="shared" si="17"/>
        <v>13</v>
      </c>
      <c r="D364" s="57">
        <v>1</v>
      </c>
      <c r="E364" s="57">
        <v>10441</v>
      </c>
      <c r="F364" s="57">
        <v>8848</v>
      </c>
      <c r="G364" s="57">
        <v>0</v>
      </c>
      <c r="H364" s="57">
        <v>796.32</v>
      </c>
      <c r="I364" s="57">
        <v>796.32</v>
      </c>
      <c r="J364" s="57">
        <v>0</v>
      </c>
    </row>
    <row r="365" spans="1:23" x14ac:dyDescent="0.25">
      <c r="A365" s="41" t="str">
        <f t="shared" si="15"/>
        <v>6.14</v>
      </c>
      <c r="B365" s="41">
        <f t="shared" si="16"/>
        <v>6</v>
      </c>
      <c r="C365" s="41">
        <f t="shared" si="17"/>
        <v>14</v>
      </c>
      <c r="D365" s="57" t="s">
        <v>276</v>
      </c>
      <c r="E365" s="57" t="s">
        <v>277</v>
      </c>
      <c r="F365" s="57" t="s">
        <v>187</v>
      </c>
      <c r="G365" s="57" t="s">
        <v>278</v>
      </c>
      <c r="H365" s="57" t="s">
        <v>279</v>
      </c>
      <c r="I365" s="57" t="s">
        <v>272</v>
      </c>
    </row>
    <row r="366" spans="1:23" x14ac:dyDescent="0.25">
      <c r="A366" s="41" t="str">
        <f t="shared" si="15"/>
        <v>6.15</v>
      </c>
      <c r="B366" s="41">
        <f t="shared" si="16"/>
        <v>6</v>
      </c>
      <c r="C366" s="41">
        <f t="shared" si="17"/>
        <v>15</v>
      </c>
      <c r="D366" s="57" t="s">
        <v>273</v>
      </c>
      <c r="E366" s="57" t="s">
        <v>154</v>
      </c>
      <c r="F366" s="57" t="s">
        <v>274</v>
      </c>
      <c r="G366" s="57" t="s">
        <v>5</v>
      </c>
      <c r="H366" s="57" t="s">
        <v>275</v>
      </c>
      <c r="I366" s="57" t="s">
        <v>169</v>
      </c>
      <c r="J366" s="57" t="s">
        <v>5</v>
      </c>
      <c r="K366" s="57" t="s">
        <v>168</v>
      </c>
      <c r="L366" s="57" t="s">
        <v>169</v>
      </c>
      <c r="M366" s="57" t="s">
        <v>5</v>
      </c>
      <c r="N366" s="57" t="s">
        <v>170</v>
      </c>
      <c r="O366" s="57" t="s">
        <v>158</v>
      </c>
      <c r="P366" s="57" t="s">
        <v>5</v>
      </c>
      <c r="Q366" s="57" t="s">
        <v>173</v>
      </c>
    </row>
    <row r="367" spans="1:23" x14ac:dyDescent="0.25">
      <c r="A367" s="41" t="str">
        <f t="shared" si="15"/>
        <v>6.16</v>
      </c>
      <c r="B367" s="41">
        <f t="shared" si="16"/>
        <v>6</v>
      </c>
      <c r="C367" s="41">
        <f t="shared" si="17"/>
        <v>16</v>
      </c>
      <c r="D367" s="57">
        <v>0</v>
      </c>
      <c r="E367" s="57">
        <v>0</v>
      </c>
      <c r="F367" s="57">
        <v>0</v>
      </c>
      <c r="G367" s="57">
        <v>0</v>
      </c>
      <c r="H367" s="57">
        <v>0</v>
      </c>
    </row>
    <row r="368" spans="1:23" x14ac:dyDescent="0.25">
      <c r="A368" s="41" t="str">
        <f t="shared" si="15"/>
        <v>6.17</v>
      </c>
      <c r="B368" s="41">
        <f t="shared" si="16"/>
        <v>6</v>
      </c>
      <c r="C368" s="41">
        <f t="shared" si="17"/>
        <v>17</v>
      </c>
      <c r="D368" s="57" t="s">
        <v>280</v>
      </c>
      <c r="E368" s="57" t="s">
        <v>187</v>
      </c>
      <c r="F368" s="57" t="s">
        <v>244</v>
      </c>
      <c r="G368" s="57" t="s">
        <v>281</v>
      </c>
      <c r="H368" s="57" t="s">
        <v>282</v>
      </c>
      <c r="I368" s="57" t="s">
        <v>283</v>
      </c>
      <c r="J368" s="57" t="s">
        <v>284</v>
      </c>
    </row>
    <row r="369" spans="1:23" x14ac:dyDescent="0.25">
      <c r="A369" s="41" t="str">
        <f t="shared" si="15"/>
        <v>6.18</v>
      </c>
      <c r="B369" s="41">
        <f t="shared" si="16"/>
        <v>6</v>
      </c>
      <c r="C369" s="41">
        <f t="shared" si="17"/>
        <v>18</v>
      </c>
      <c r="D369" s="57" t="s">
        <v>273</v>
      </c>
      <c r="E369" s="57" t="s">
        <v>154</v>
      </c>
      <c r="F369" s="57" t="s">
        <v>274</v>
      </c>
      <c r="G369" s="57" t="s">
        <v>5</v>
      </c>
      <c r="H369" s="57" t="s">
        <v>275</v>
      </c>
      <c r="I369" s="57" t="s">
        <v>169</v>
      </c>
      <c r="J369" s="57" t="s">
        <v>5</v>
      </c>
      <c r="K369" s="57" t="s">
        <v>168</v>
      </c>
      <c r="L369" s="57" t="s">
        <v>169</v>
      </c>
      <c r="M369" s="57" t="s">
        <v>5</v>
      </c>
      <c r="N369" s="57" t="s">
        <v>170</v>
      </c>
      <c r="O369" s="57" t="s">
        <v>158</v>
      </c>
      <c r="P369" s="57" t="s">
        <v>5</v>
      </c>
      <c r="Q369" s="57" t="s">
        <v>171</v>
      </c>
      <c r="R369" s="57" t="s">
        <v>158</v>
      </c>
      <c r="S369" s="57" t="s">
        <v>5</v>
      </c>
      <c r="T369" s="57" t="s">
        <v>172</v>
      </c>
      <c r="U369" s="57" t="s">
        <v>158</v>
      </c>
      <c r="V369" s="57" t="s">
        <v>5</v>
      </c>
      <c r="W369" s="57" t="s">
        <v>173</v>
      </c>
    </row>
    <row r="370" spans="1:23" x14ac:dyDescent="0.25">
      <c r="A370" s="41" t="str">
        <f t="shared" si="15"/>
        <v>6.19</v>
      </c>
      <c r="B370" s="41">
        <f t="shared" si="16"/>
        <v>6</v>
      </c>
      <c r="C370" s="41">
        <f t="shared" si="17"/>
        <v>19</v>
      </c>
      <c r="D370" s="57">
        <v>0</v>
      </c>
      <c r="E370" s="57">
        <v>0</v>
      </c>
      <c r="F370" s="57">
        <v>0</v>
      </c>
      <c r="G370" s="57">
        <v>0</v>
      </c>
      <c r="H370" s="57">
        <v>0</v>
      </c>
      <c r="I370" s="57">
        <v>0</v>
      </c>
      <c r="J370" s="57">
        <v>0</v>
      </c>
    </row>
    <row r="371" spans="1:23" x14ac:dyDescent="0.25">
      <c r="A371" s="41" t="str">
        <f t="shared" si="15"/>
        <v>6.20</v>
      </c>
      <c r="B371" s="41">
        <f t="shared" si="16"/>
        <v>6</v>
      </c>
      <c r="C371" s="41">
        <f t="shared" si="17"/>
        <v>20</v>
      </c>
      <c r="D371" s="57" t="s">
        <v>205</v>
      </c>
    </row>
    <row r="372" spans="1:23" x14ac:dyDescent="0.25">
      <c r="A372" s="41" t="str">
        <f t="shared" si="15"/>
        <v>6.21</v>
      </c>
      <c r="B372" s="41">
        <f t="shared" si="16"/>
        <v>6</v>
      </c>
      <c r="C372" s="41">
        <f t="shared" si="17"/>
        <v>21</v>
      </c>
      <c r="D372" s="57" t="s">
        <v>280</v>
      </c>
      <c r="E372" s="57" t="s">
        <v>187</v>
      </c>
      <c r="F372" s="57" t="s">
        <v>244</v>
      </c>
      <c r="G372" s="57" t="s">
        <v>281</v>
      </c>
      <c r="H372" s="57" t="s">
        <v>282</v>
      </c>
      <c r="I372" s="57" t="s">
        <v>283</v>
      </c>
      <c r="J372" s="57" t="s">
        <v>285</v>
      </c>
    </row>
    <row r="373" spans="1:23" x14ac:dyDescent="0.25">
      <c r="A373" s="41" t="str">
        <f t="shared" si="15"/>
        <v>6.22</v>
      </c>
      <c r="B373" s="41">
        <f t="shared" si="16"/>
        <v>6</v>
      </c>
      <c r="C373" s="41">
        <f t="shared" si="17"/>
        <v>22</v>
      </c>
      <c r="D373" s="57" t="s">
        <v>273</v>
      </c>
      <c r="E373" s="57" t="s">
        <v>154</v>
      </c>
      <c r="F373" s="57" t="s">
        <v>274</v>
      </c>
      <c r="G373" s="57" t="s">
        <v>5</v>
      </c>
      <c r="H373" s="57" t="s">
        <v>275</v>
      </c>
      <c r="I373" s="57" t="s">
        <v>169</v>
      </c>
      <c r="J373" s="57" t="s">
        <v>5</v>
      </c>
      <c r="K373" s="57" t="s">
        <v>168</v>
      </c>
      <c r="L373" s="57" t="s">
        <v>169</v>
      </c>
      <c r="M373" s="57" t="s">
        <v>5</v>
      </c>
      <c r="N373" s="57" t="s">
        <v>170</v>
      </c>
      <c r="O373" s="57" t="s">
        <v>158</v>
      </c>
      <c r="P373" s="57" t="s">
        <v>5</v>
      </c>
      <c r="Q373" s="57" t="s">
        <v>173</v>
      </c>
    </row>
    <row r="374" spans="1:23" x14ac:dyDescent="0.25">
      <c r="A374" s="41" t="str">
        <f t="shared" si="15"/>
        <v>6.23</v>
      </c>
      <c r="B374" s="41">
        <f t="shared" si="16"/>
        <v>6</v>
      </c>
      <c r="C374" s="41">
        <f t="shared" si="17"/>
        <v>23</v>
      </c>
      <c r="D374" s="57">
        <v>0</v>
      </c>
      <c r="E374" s="57">
        <v>0</v>
      </c>
      <c r="F374" s="57">
        <v>0</v>
      </c>
      <c r="G374" s="57">
        <v>0</v>
      </c>
      <c r="H374" s="57">
        <v>0</v>
      </c>
    </row>
    <row r="375" spans="1:23" x14ac:dyDescent="0.25">
      <c r="A375" s="41" t="str">
        <f t="shared" si="15"/>
        <v>6.24</v>
      </c>
      <c r="B375" s="41">
        <f t="shared" si="16"/>
        <v>6</v>
      </c>
      <c r="C375" s="41">
        <f t="shared" si="17"/>
        <v>24</v>
      </c>
      <c r="D375" s="57" t="s">
        <v>286</v>
      </c>
      <c r="E375" s="57" t="s">
        <v>187</v>
      </c>
      <c r="F375" s="57" t="s">
        <v>287</v>
      </c>
      <c r="G375" s="57" t="s">
        <v>272</v>
      </c>
    </row>
    <row r="376" spans="1:23" x14ac:dyDescent="0.25">
      <c r="A376" s="41" t="str">
        <f t="shared" si="15"/>
        <v>6.25</v>
      </c>
      <c r="B376" s="41">
        <f t="shared" si="16"/>
        <v>6</v>
      </c>
      <c r="C376" s="41">
        <f t="shared" si="17"/>
        <v>25</v>
      </c>
      <c r="D376" s="57" t="s">
        <v>273</v>
      </c>
      <c r="E376" s="57" t="s">
        <v>154</v>
      </c>
      <c r="F376" s="57" t="s">
        <v>274</v>
      </c>
      <c r="G376" s="57" t="s">
        <v>5</v>
      </c>
      <c r="H376" s="57" t="s">
        <v>275</v>
      </c>
      <c r="I376" s="57" t="s">
        <v>169</v>
      </c>
      <c r="J376" s="57" t="s">
        <v>5</v>
      </c>
      <c r="K376" s="57" t="s">
        <v>168</v>
      </c>
      <c r="L376" s="57" t="s">
        <v>169</v>
      </c>
      <c r="M376" s="57" t="s">
        <v>5</v>
      </c>
      <c r="N376" s="57" t="s">
        <v>170</v>
      </c>
      <c r="O376" s="57" t="s">
        <v>158</v>
      </c>
    </row>
    <row r="377" spans="1:23" x14ac:dyDescent="0.25">
      <c r="A377" s="41" t="str">
        <f t="shared" si="15"/>
        <v>6.26</v>
      </c>
      <c r="B377" s="41">
        <f t="shared" si="16"/>
        <v>6</v>
      </c>
      <c r="C377" s="41">
        <f t="shared" si="17"/>
        <v>26</v>
      </c>
      <c r="D377" s="57">
        <v>0</v>
      </c>
      <c r="E377" s="57">
        <v>0</v>
      </c>
      <c r="F377" s="57">
        <v>0</v>
      </c>
      <c r="G377" s="57">
        <v>0</v>
      </c>
    </row>
    <row r="378" spans="1:23" x14ac:dyDescent="0.25">
      <c r="A378" s="41" t="str">
        <f t="shared" si="15"/>
        <v>6.27</v>
      </c>
      <c r="B378" s="41">
        <f t="shared" si="16"/>
        <v>6</v>
      </c>
      <c r="C378" s="41">
        <f t="shared" si="17"/>
        <v>27</v>
      </c>
      <c r="D378" s="57">
        <v>7</v>
      </c>
      <c r="E378" s="57" t="s">
        <v>187</v>
      </c>
      <c r="F378" s="57" t="s">
        <v>278</v>
      </c>
      <c r="G378" s="57" t="s">
        <v>288</v>
      </c>
    </row>
    <row r="379" spans="1:23" x14ac:dyDescent="0.25">
      <c r="A379" s="41" t="str">
        <f t="shared" si="15"/>
        <v>6.28</v>
      </c>
      <c r="B379" s="41">
        <f t="shared" si="16"/>
        <v>6</v>
      </c>
      <c r="C379" s="41">
        <f t="shared" si="17"/>
        <v>28</v>
      </c>
      <c r="D379" s="57" t="s">
        <v>273</v>
      </c>
      <c r="E379" s="57" t="s">
        <v>154</v>
      </c>
      <c r="F379" s="57" t="s">
        <v>274</v>
      </c>
      <c r="G379" s="57" t="s">
        <v>5</v>
      </c>
      <c r="H379" s="57" t="s">
        <v>275</v>
      </c>
      <c r="I379" s="57" t="s">
        <v>169</v>
      </c>
      <c r="J379" s="57" t="s">
        <v>5</v>
      </c>
      <c r="K379" s="57" t="s">
        <v>168</v>
      </c>
      <c r="L379" s="57" t="s">
        <v>169</v>
      </c>
      <c r="M379" s="57" t="s">
        <v>5</v>
      </c>
      <c r="N379" s="57" t="s">
        <v>170</v>
      </c>
      <c r="O379" s="57" t="s">
        <v>158</v>
      </c>
      <c r="P379" s="57" t="s">
        <v>5</v>
      </c>
      <c r="Q379" s="57" t="s">
        <v>171</v>
      </c>
      <c r="R379" s="57" t="s">
        <v>158</v>
      </c>
      <c r="S379" s="57" t="s">
        <v>5</v>
      </c>
      <c r="T379" s="57" t="s">
        <v>172</v>
      </c>
      <c r="U379" s="57" t="s">
        <v>158</v>
      </c>
      <c r="V379" s="57" t="s">
        <v>5</v>
      </c>
      <c r="W379" s="57" t="s">
        <v>173</v>
      </c>
    </row>
    <row r="380" spans="1:23" x14ac:dyDescent="0.25">
      <c r="A380" s="41" t="str">
        <f t="shared" si="15"/>
        <v>6.29</v>
      </c>
      <c r="B380" s="41">
        <f t="shared" si="16"/>
        <v>6</v>
      </c>
      <c r="C380" s="41">
        <f t="shared" si="17"/>
        <v>29</v>
      </c>
      <c r="D380" s="57">
        <v>4</v>
      </c>
      <c r="E380" s="57">
        <v>3130258.85</v>
      </c>
      <c r="F380" s="57">
        <v>2702555.37</v>
      </c>
      <c r="G380" s="57">
        <v>0</v>
      </c>
      <c r="H380" s="57">
        <v>213851.74</v>
      </c>
      <c r="I380" s="57">
        <v>213851.74</v>
      </c>
      <c r="J380" s="57">
        <v>0</v>
      </c>
    </row>
    <row r="381" spans="1:23" x14ac:dyDescent="0.25">
      <c r="A381" s="41" t="str">
        <f t="shared" si="15"/>
        <v>6.30</v>
      </c>
      <c r="B381" s="41">
        <f t="shared" si="16"/>
        <v>6</v>
      </c>
      <c r="C381" s="41">
        <f t="shared" si="17"/>
        <v>30</v>
      </c>
      <c r="D381" s="57">
        <v>8</v>
      </c>
      <c r="E381" s="57" t="s">
        <v>187</v>
      </c>
      <c r="F381" s="57" t="s">
        <v>228</v>
      </c>
      <c r="G381" s="57" t="s">
        <v>180</v>
      </c>
      <c r="H381" s="57" t="s">
        <v>289</v>
      </c>
      <c r="I381" s="57" t="s">
        <v>161</v>
      </c>
      <c r="J381" s="57" t="s">
        <v>290</v>
      </c>
      <c r="K381" s="57" t="s">
        <v>220</v>
      </c>
      <c r="L381" s="57" t="s">
        <v>160</v>
      </c>
      <c r="M381" s="57" t="s">
        <v>165</v>
      </c>
    </row>
    <row r="382" spans="1:23" x14ac:dyDescent="0.25">
      <c r="A382" s="41" t="str">
        <f t="shared" si="15"/>
        <v>6.31</v>
      </c>
      <c r="B382" s="41">
        <f t="shared" si="16"/>
        <v>6</v>
      </c>
      <c r="C382" s="41">
        <f t="shared" si="17"/>
        <v>31</v>
      </c>
      <c r="D382" s="57" t="s">
        <v>273</v>
      </c>
      <c r="E382" s="57" t="s">
        <v>154</v>
      </c>
      <c r="F382" s="57" t="s">
        <v>274</v>
      </c>
      <c r="G382" s="57" t="s">
        <v>5</v>
      </c>
      <c r="H382" s="57" t="s">
        <v>228</v>
      </c>
      <c r="I382" s="57" t="s">
        <v>291</v>
      </c>
      <c r="J382" s="57" t="s">
        <v>5</v>
      </c>
      <c r="K382" s="57" t="s">
        <v>292</v>
      </c>
      <c r="L382" s="57" t="s">
        <v>291</v>
      </c>
      <c r="M382" s="57" t="s">
        <v>5</v>
      </c>
      <c r="N382" s="57" t="s">
        <v>197</v>
      </c>
      <c r="O382" s="57" t="s">
        <v>293</v>
      </c>
    </row>
    <row r="383" spans="1:23" x14ac:dyDescent="0.25">
      <c r="A383" s="41" t="str">
        <f t="shared" si="15"/>
        <v>6.32</v>
      </c>
      <c r="B383" s="41">
        <f t="shared" si="16"/>
        <v>6</v>
      </c>
      <c r="C383" s="41">
        <f t="shared" si="17"/>
        <v>32</v>
      </c>
      <c r="D383" s="57">
        <v>0</v>
      </c>
      <c r="E383" s="57">
        <v>0</v>
      </c>
      <c r="F383" s="57">
        <v>0</v>
      </c>
      <c r="G383" s="57">
        <v>0</v>
      </c>
    </row>
    <row r="384" spans="1:23" x14ac:dyDescent="0.25">
      <c r="A384" s="41" t="str">
        <f t="shared" si="15"/>
        <v>6.33</v>
      </c>
      <c r="B384" s="41">
        <f t="shared" si="16"/>
        <v>6</v>
      </c>
      <c r="C384" s="41">
        <f t="shared" si="17"/>
        <v>33</v>
      </c>
      <c r="D384" s="57" t="s">
        <v>294</v>
      </c>
      <c r="E384" s="57" t="s">
        <v>295</v>
      </c>
      <c r="F384" s="57" t="s">
        <v>187</v>
      </c>
      <c r="G384" s="57" t="s">
        <v>158</v>
      </c>
      <c r="H384" s="57" t="s">
        <v>296</v>
      </c>
      <c r="I384" s="57" t="s">
        <v>297</v>
      </c>
      <c r="J384" s="57" t="s">
        <v>298</v>
      </c>
    </row>
    <row r="385" spans="1:23" x14ac:dyDescent="0.25">
      <c r="A385" s="41" t="str">
        <f t="shared" si="15"/>
        <v>6.34</v>
      </c>
      <c r="B385" s="41">
        <f t="shared" si="16"/>
        <v>6</v>
      </c>
      <c r="C385" s="41">
        <f t="shared" si="17"/>
        <v>34</v>
      </c>
      <c r="D385" s="57" t="s">
        <v>273</v>
      </c>
      <c r="E385" s="57" t="s">
        <v>154</v>
      </c>
      <c r="F385" s="57" t="s">
        <v>274</v>
      </c>
      <c r="G385" s="57" t="s">
        <v>5</v>
      </c>
      <c r="H385" s="57" t="s">
        <v>275</v>
      </c>
      <c r="I385" s="57" t="s">
        <v>169</v>
      </c>
      <c r="J385" s="57" t="s">
        <v>5</v>
      </c>
      <c r="K385" s="57" t="s">
        <v>168</v>
      </c>
      <c r="L385" s="57" t="s">
        <v>169</v>
      </c>
      <c r="M385" s="57" t="s">
        <v>5</v>
      </c>
      <c r="N385" s="57" t="s">
        <v>170</v>
      </c>
      <c r="O385" s="57" t="s">
        <v>158</v>
      </c>
      <c r="P385" s="57" t="s">
        <v>5</v>
      </c>
      <c r="Q385" s="57" t="s">
        <v>171</v>
      </c>
      <c r="R385" s="57" t="s">
        <v>158</v>
      </c>
      <c r="S385" s="57" t="s">
        <v>5</v>
      </c>
      <c r="T385" s="57" t="s">
        <v>172</v>
      </c>
      <c r="U385" s="57" t="s">
        <v>158</v>
      </c>
      <c r="V385" s="57" t="s">
        <v>5</v>
      </c>
      <c r="W385" s="57" t="s">
        <v>173</v>
      </c>
    </row>
    <row r="386" spans="1:23" x14ac:dyDescent="0.25">
      <c r="A386" s="41" t="str">
        <f t="shared" ref="A386:A449" si="18">B386&amp;"."&amp;C386</f>
        <v>6.35</v>
      </c>
      <c r="B386" s="41">
        <f t="shared" si="16"/>
        <v>6</v>
      </c>
      <c r="C386" s="41">
        <f t="shared" si="17"/>
        <v>35</v>
      </c>
      <c r="D386" s="57">
        <v>0</v>
      </c>
      <c r="E386" s="57">
        <v>0</v>
      </c>
      <c r="F386" s="57">
        <v>0</v>
      </c>
      <c r="G386" s="57">
        <v>0</v>
      </c>
      <c r="H386" s="57">
        <v>0</v>
      </c>
      <c r="I386" s="57">
        <v>0</v>
      </c>
      <c r="J386" s="57">
        <v>0</v>
      </c>
    </row>
    <row r="387" spans="1:23" x14ac:dyDescent="0.25">
      <c r="A387" s="41" t="str">
        <f t="shared" si="18"/>
        <v>6.36</v>
      </c>
      <c r="B387" s="41">
        <f t="shared" ref="B387:B450" si="19">IF(E387="GSTR-1",B386+1,B386)</f>
        <v>6</v>
      </c>
      <c r="C387" s="41">
        <f t="shared" si="17"/>
        <v>36</v>
      </c>
      <c r="D387" s="57" t="s">
        <v>205</v>
      </c>
    </row>
    <row r="388" spans="1:23" x14ac:dyDescent="0.25">
      <c r="A388" s="41" t="str">
        <f t="shared" si="18"/>
        <v>6.37</v>
      </c>
      <c r="B388" s="41">
        <f t="shared" si="19"/>
        <v>6</v>
      </c>
      <c r="C388" s="41">
        <f t="shared" ref="C388:C451" si="20">IF(B388=B387,C387+1,1)</f>
        <v>37</v>
      </c>
      <c r="D388" s="57" t="s">
        <v>299</v>
      </c>
      <c r="E388" s="57" t="s">
        <v>300</v>
      </c>
      <c r="F388" s="57" t="s">
        <v>187</v>
      </c>
      <c r="G388" s="57" t="s">
        <v>301</v>
      </c>
      <c r="H388" s="57" t="s">
        <v>154</v>
      </c>
      <c r="I388" s="57" t="s">
        <v>302</v>
      </c>
    </row>
    <row r="389" spans="1:23" x14ac:dyDescent="0.25">
      <c r="A389" s="41" t="str">
        <f t="shared" si="18"/>
        <v>6.38</v>
      </c>
      <c r="B389" s="41">
        <f t="shared" si="19"/>
        <v>6</v>
      </c>
      <c r="C389" s="41">
        <f t="shared" si="20"/>
        <v>38</v>
      </c>
      <c r="D389" s="57" t="s">
        <v>273</v>
      </c>
      <c r="E389" s="57" t="s">
        <v>154</v>
      </c>
      <c r="F389" s="57" t="s">
        <v>274</v>
      </c>
      <c r="G389" s="57" t="s">
        <v>5</v>
      </c>
      <c r="H389" s="57" t="s">
        <v>275</v>
      </c>
      <c r="I389" s="57" t="s">
        <v>169</v>
      </c>
      <c r="J389" s="57" t="s">
        <v>5</v>
      </c>
      <c r="K389" s="57" t="s">
        <v>168</v>
      </c>
      <c r="L389" s="57" t="s">
        <v>169</v>
      </c>
      <c r="M389" s="57" t="s">
        <v>5</v>
      </c>
      <c r="N389" s="57" t="s">
        <v>170</v>
      </c>
      <c r="O389" s="57" t="s">
        <v>158</v>
      </c>
      <c r="P389" s="57" t="s">
        <v>5</v>
      </c>
      <c r="Q389" s="57" t="s">
        <v>171</v>
      </c>
      <c r="R389" s="57" t="s">
        <v>158</v>
      </c>
      <c r="S389" s="57" t="s">
        <v>5</v>
      </c>
      <c r="T389" s="57" t="s">
        <v>172</v>
      </c>
      <c r="U389" s="57" t="s">
        <v>158</v>
      </c>
      <c r="V389" s="57" t="s">
        <v>5</v>
      </c>
      <c r="W389" s="57" t="s">
        <v>173</v>
      </c>
    </row>
    <row r="390" spans="1:23" x14ac:dyDescent="0.25">
      <c r="A390" s="41" t="str">
        <f t="shared" si="18"/>
        <v>6.39</v>
      </c>
      <c r="B390" s="41">
        <f t="shared" si="19"/>
        <v>6</v>
      </c>
      <c r="C390" s="41">
        <f t="shared" si="20"/>
        <v>39</v>
      </c>
      <c r="D390" s="57">
        <v>0</v>
      </c>
      <c r="E390" s="57">
        <v>0</v>
      </c>
      <c r="F390" s="57">
        <v>0</v>
      </c>
      <c r="G390" s="57">
        <v>0</v>
      </c>
      <c r="H390" s="57">
        <v>0</v>
      </c>
      <c r="I390" s="57">
        <v>0</v>
      </c>
      <c r="J390" s="57">
        <v>0</v>
      </c>
    </row>
    <row r="391" spans="1:23" x14ac:dyDescent="0.25">
      <c r="A391" s="41" t="str">
        <f t="shared" si="18"/>
        <v>6.40</v>
      </c>
      <c r="B391" s="41">
        <f t="shared" si="19"/>
        <v>6</v>
      </c>
      <c r="C391" s="41">
        <f t="shared" si="20"/>
        <v>40</v>
      </c>
      <c r="D391" s="57">
        <v>12</v>
      </c>
      <c r="E391" s="57" t="s">
        <v>187</v>
      </c>
      <c r="F391" s="57" t="s">
        <v>303</v>
      </c>
      <c r="G391" s="57" t="s">
        <v>304</v>
      </c>
      <c r="H391" s="57" t="s">
        <v>154</v>
      </c>
      <c r="I391" s="57" t="s">
        <v>160</v>
      </c>
      <c r="J391" s="57" t="s">
        <v>165</v>
      </c>
    </row>
    <row r="392" spans="1:23" x14ac:dyDescent="0.25">
      <c r="A392" s="41" t="str">
        <f t="shared" si="18"/>
        <v>6.41</v>
      </c>
      <c r="B392" s="41">
        <f t="shared" si="19"/>
        <v>6</v>
      </c>
      <c r="C392" s="41">
        <f t="shared" si="20"/>
        <v>41</v>
      </c>
      <c r="D392" s="57" t="s">
        <v>273</v>
      </c>
      <c r="E392" s="57" t="s">
        <v>154</v>
      </c>
      <c r="F392" s="57" t="s">
        <v>274</v>
      </c>
      <c r="G392" s="57" t="s">
        <v>5</v>
      </c>
      <c r="H392" s="57" t="s">
        <v>275</v>
      </c>
      <c r="I392" s="57" t="s">
        <v>169</v>
      </c>
      <c r="J392" s="57" t="s">
        <v>5</v>
      </c>
      <c r="K392" s="57" t="s">
        <v>168</v>
      </c>
      <c r="L392" s="57" t="s">
        <v>169</v>
      </c>
      <c r="M392" s="57" t="s">
        <v>5</v>
      </c>
      <c r="N392" s="57" t="s">
        <v>170</v>
      </c>
      <c r="O392" s="57" t="s">
        <v>158</v>
      </c>
      <c r="P392" s="57" t="s">
        <v>5</v>
      </c>
      <c r="Q392" s="57" t="s">
        <v>171</v>
      </c>
      <c r="R392" s="57" t="s">
        <v>158</v>
      </c>
      <c r="S392" s="57" t="s">
        <v>5</v>
      </c>
      <c r="T392" s="57" t="s">
        <v>172</v>
      </c>
      <c r="U392" s="57" t="s">
        <v>158</v>
      </c>
      <c r="V392" s="57" t="s">
        <v>5</v>
      </c>
      <c r="W392" s="57" t="s">
        <v>173</v>
      </c>
    </row>
    <row r="393" spans="1:23" x14ac:dyDescent="0.25">
      <c r="A393" s="41" t="str">
        <f t="shared" si="18"/>
        <v>6.42</v>
      </c>
      <c r="B393" s="41">
        <f t="shared" si="19"/>
        <v>6</v>
      </c>
      <c r="C393" s="41">
        <f t="shared" si="20"/>
        <v>42</v>
      </c>
      <c r="D393" s="57">
        <v>22</v>
      </c>
      <c r="E393" s="57">
        <v>3140697.65</v>
      </c>
      <c r="F393" s="57">
        <v>2711403.37</v>
      </c>
      <c r="G393" s="57">
        <v>0</v>
      </c>
      <c r="H393" s="57">
        <v>214647.14</v>
      </c>
      <c r="I393" s="57">
        <v>214647.14</v>
      </c>
      <c r="J393" s="57">
        <v>0</v>
      </c>
    </row>
    <row r="394" spans="1:23" x14ac:dyDescent="0.25">
      <c r="A394" s="41" t="str">
        <f t="shared" si="18"/>
        <v>6.43</v>
      </c>
      <c r="B394" s="41">
        <f t="shared" si="19"/>
        <v>6</v>
      </c>
      <c r="C394" s="41">
        <f t="shared" si="20"/>
        <v>43</v>
      </c>
      <c r="D394" s="57">
        <v>13</v>
      </c>
      <c r="E394" s="57" t="s">
        <v>187</v>
      </c>
      <c r="F394" s="57" t="s">
        <v>305</v>
      </c>
      <c r="G394" s="57" t="s">
        <v>306</v>
      </c>
    </row>
    <row r="395" spans="1:23" x14ac:dyDescent="0.25">
      <c r="A395" s="41" t="str">
        <f t="shared" si="18"/>
        <v>6.44</v>
      </c>
      <c r="B395" s="41">
        <f t="shared" si="19"/>
        <v>6</v>
      </c>
      <c r="C395" s="41">
        <f t="shared" si="20"/>
        <v>44</v>
      </c>
      <c r="D395" s="57" t="s">
        <v>273</v>
      </c>
      <c r="E395" s="57" t="s">
        <v>154</v>
      </c>
      <c r="F395" s="57" t="s">
        <v>274</v>
      </c>
      <c r="G395" s="57" t="s">
        <v>305</v>
      </c>
      <c r="H395" s="57" t="s">
        <v>306</v>
      </c>
      <c r="I395" s="57" t="s">
        <v>305</v>
      </c>
      <c r="J395" s="57" t="s">
        <v>307</v>
      </c>
      <c r="K395" s="57" t="s">
        <v>214</v>
      </c>
      <c r="L395" s="57" t="s">
        <v>308</v>
      </c>
      <c r="M395" s="57" t="s">
        <v>305</v>
      </c>
    </row>
    <row r="396" spans="1:23" x14ac:dyDescent="0.25">
      <c r="A396" s="41" t="str">
        <f t="shared" si="18"/>
        <v>6.45</v>
      </c>
      <c r="B396" s="41">
        <f t="shared" si="19"/>
        <v>6</v>
      </c>
      <c r="C396" s="41">
        <f t="shared" si="20"/>
        <v>45</v>
      </c>
      <c r="D396" s="57">
        <v>2</v>
      </c>
      <c r="E396" s="57">
        <v>567</v>
      </c>
      <c r="F396" s="57">
        <v>0</v>
      </c>
      <c r="G396" s="57">
        <v>567</v>
      </c>
    </row>
    <row r="397" spans="1:23" x14ac:dyDescent="0.25">
      <c r="A397" s="41" t="str">
        <f t="shared" si="18"/>
        <v>6.46</v>
      </c>
      <c r="B397" s="41">
        <f t="shared" si="19"/>
        <v>6</v>
      </c>
      <c r="C397" s="41">
        <f t="shared" si="20"/>
        <v>46</v>
      </c>
      <c r="D397" s="57" t="s">
        <v>309</v>
      </c>
      <c r="E397" s="57" t="s">
        <v>187</v>
      </c>
      <c r="F397" s="57" t="s">
        <v>310</v>
      </c>
      <c r="G397" s="57" t="s">
        <v>271</v>
      </c>
      <c r="H397" s="57" t="s">
        <v>272</v>
      </c>
    </row>
    <row r="398" spans="1:23" x14ac:dyDescent="0.25">
      <c r="A398" s="41" t="str">
        <f t="shared" si="18"/>
        <v>6.47</v>
      </c>
      <c r="B398" s="41">
        <f t="shared" si="19"/>
        <v>6</v>
      </c>
      <c r="C398" s="41">
        <f t="shared" si="20"/>
        <v>47</v>
      </c>
      <c r="D398" s="57" t="s">
        <v>273</v>
      </c>
      <c r="E398" s="57" t="s">
        <v>154</v>
      </c>
      <c r="F398" s="57" t="s">
        <v>274</v>
      </c>
      <c r="G398" s="57" t="s">
        <v>5</v>
      </c>
      <c r="H398" s="57" t="s">
        <v>275</v>
      </c>
      <c r="I398" s="57" t="s">
        <v>169</v>
      </c>
      <c r="J398" s="57" t="s">
        <v>5</v>
      </c>
      <c r="K398" s="57" t="s">
        <v>168</v>
      </c>
      <c r="L398" s="57" t="s">
        <v>169</v>
      </c>
      <c r="M398" s="57" t="s">
        <v>5</v>
      </c>
      <c r="N398" s="57" t="s">
        <v>170</v>
      </c>
      <c r="O398" s="57" t="s">
        <v>158</v>
      </c>
      <c r="P398" s="57" t="s">
        <v>5</v>
      </c>
      <c r="Q398" s="57" t="s">
        <v>171</v>
      </c>
      <c r="R398" s="57" t="s">
        <v>158</v>
      </c>
      <c r="S398" s="57" t="s">
        <v>5</v>
      </c>
      <c r="T398" s="57" t="s">
        <v>172</v>
      </c>
      <c r="U398" s="57" t="s">
        <v>158</v>
      </c>
      <c r="V398" s="57" t="s">
        <v>5</v>
      </c>
      <c r="W398" s="57" t="s">
        <v>173</v>
      </c>
    </row>
    <row r="399" spans="1:23" x14ac:dyDescent="0.25">
      <c r="A399" s="41" t="str">
        <f t="shared" si="18"/>
        <v>6.48</v>
      </c>
      <c r="B399" s="41">
        <f t="shared" si="19"/>
        <v>6</v>
      </c>
      <c r="C399" s="41">
        <f t="shared" si="20"/>
        <v>48</v>
      </c>
      <c r="D399" s="57">
        <v>0</v>
      </c>
      <c r="E399" s="57">
        <v>0</v>
      </c>
      <c r="F399" s="57">
        <v>0</v>
      </c>
      <c r="G399" s="57">
        <v>0</v>
      </c>
      <c r="H399" s="57">
        <v>0</v>
      </c>
      <c r="I399" s="57">
        <v>0</v>
      </c>
      <c r="J399" s="57">
        <v>0</v>
      </c>
    </row>
    <row r="400" spans="1:23" x14ac:dyDescent="0.25">
      <c r="A400" s="41" t="str">
        <f t="shared" si="18"/>
        <v>6.49</v>
      </c>
      <c r="B400" s="41">
        <f t="shared" si="19"/>
        <v>6</v>
      </c>
      <c r="C400" s="41">
        <f t="shared" si="20"/>
        <v>49</v>
      </c>
      <c r="D400" s="57" t="s">
        <v>309</v>
      </c>
      <c r="E400" s="57" t="s">
        <v>187</v>
      </c>
      <c r="F400" s="57" t="s">
        <v>310</v>
      </c>
      <c r="G400" s="57" t="s">
        <v>278</v>
      </c>
      <c r="H400" s="57" t="s">
        <v>279</v>
      </c>
      <c r="I400" s="57" t="s">
        <v>272</v>
      </c>
    </row>
    <row r="401" spans="1:23" x14ac:dyDescent="0.25">
      <c r="A401" s="41" t="str">
        <f t="shared" si="18"/>
        <v>6.50</v>
      </c>
      <c r="B401" s="41">
        <f t="shared" si="19"/>
        <v>6</v>
      </c>
      <c r="C401" s="41">
        <f t="shared" si="20"/>
        <v>50</v>
      </c>
      <c r="D401" s="57" t="s">
        <v>273</v>
      </c>
      <c r="E401" s="57" t="s">
        <v>154</v>
      </c>
      <c r="F401" s="57" t="s">
        <v>274</v>
      </c>
      <c r="G401" s="57" t="s">
        <v>5</v>
      </c>
      <c r="H401" s="57" t="s">
        <v>275</v>
      </c>
      <c r="I401" s="57" t="s">
        <v>169</v>
      </c>
      <c r="J401" s="57" t="s">
        <v>5</v>
      </c>
      <c r="K401" s="57" t="s">
        <v>168</v>
      </c>
      <c r="L401" s="57" t="s">
        <v>169</v>
      </c>
      <c r="M401" s="57" t="s">
        <v>5</v>
      </c>
      <c r="N401" s="57" t="s">
        <v>170</v>
      </c>
      <c r="O401" s="57" t="s">
        <v>158</v>
      </c>
      <c r="P401" s="57" t="s">
        <v>5</v>
      </c>
      <c r="Q401" s="57" t="s">
        <v>173</v>
      </c>
    </row>
    <row r="402" spans="1:23" x14ac:dyDescent="0.25">
      <c r="A402" s="41" t="str">
        <f t="shared" si="18"/>
        <v>6.51</v>
      </c>
      <c r="B402" s="41">
        <f t="shared" si="19"/>
        <v>6</v>
      </c>
      <c r="C402" s="41">
        <f t="shared" si="20"/>
        <v>51</v>
      </c>
      <c r="D402" s="57">
        <v>0</v>
      </c>
      <c r="E402" s="57">
        <v>0</v>
      </c>
      <c r="F402" s="57">
        <v>0</v>
      </c>
      <c r="G402" s="57">
        <v>0</v>
      </c>
      <c r="H402" s="57">
        <v>0</v>
      </c>
      <c r="I402" s="57" t="s">
        <v>205</v>
      </c>
    </row>
    <row r="403" spans="1:23" x14ac:dyDescent="0.25">
      <c r="A403" s="41" t="str">
        <f t="shared" si="18"/>
        <v>6.52</v>
      </c>
      <c r="B403" s="41">
        <f t="shared" si="19"/>
        <v>6</v>
      </c>
      <c r="C403" s="41">
        <f t="shared" si="20"/>
        <v>52</v>
      </c>
      <c r="D403" s="57" t="s">
        <v>311</v>
      </c>
      <c r="E403" s="57" t="s">
        <v>187</v>
      </c>
      <c r="F403" s="57" t="s">
        <v>310</v>
      </c>
      <c r="G403" s="57" t="s">
        <v>312</v>
      </c>
      <c r="H403" s="57" t="s">
        <v>283</v>
      </c>
      <c r="I403" s="57" t="s">
        <v>284</v>
      </c>
    </row>
    <row r="404" spans="1:23" x14ac:dyDescent="0.25">
      <c r="A404" s="41" t="str">
        <f t="shared" si="18"/>
        <v>6.53</v>
      </c>
      <c r="B404" s="41">
        <f t="shared" si="19"/>
        <v>6</v>
      </c>
      <c r="C404" s="41">
        <f t="shared" si="20"/>
        <v>53</v>
      </c>
      <c r="D404" s="57" t="s">
        <v>273</v>
      </c>
      <c r="E404" s="57" t="s">
        <v>154</v>
      </c>
      <c r="F404" s="57" t="s">
        <v>274</v>
      </c>
      <c r="G404" s="57" t="s">
        <v>5</v>
      </c>
      <c r="H404" s="57" t="s">
        <v>275</v>
      </c>
      <c r="I404" s="57" t="s">
        <v>169</v>
      </c>
      <c r="J404" s="57" t="s">
        <v>5</v>
      </c>
      <c r="K404" s="57" t="s">
        <v>168</v>
      </c>
      <c r="L404" s="57" t="s">
        <v>169</v>
      </c>
      <c r="M404" s="57" t="s">
        <v>5</v>
      </c>
      <c r="N404" s="57" t="s">
        <v>170</v>
      </c>
      <c r="O404" s="57" t="s">
        <v>158</v>
      </c>
      <c r="P404" s="57" t="s">
        <v>5</v>
      </c>
      <c r="Q404" s="57" t="s">
        <v>171</v>
      </c>
      <c r="R404" s="57" t="s">
        <v>158</v>
      </c>
      <c r="S404" s="57" t="s">
        <v>5</v>
      </c>
      <c r="T404" s="57" t="s">
        <v>172</v>
      </c>
      <c r="U404" s="57" t="s">
        <v>158</v>
      </c>
      <c r="V404" s="57" t="s">
        <v>5</v>
      </c>
      <c r="W404" s="57" t="s">
        <v>173</v>
      </c>
    </row>
    <row r="405" spans="1:23" x14ac:dyDescent="0.25">
      <c r="A405" s="41" t="str">
        <f t="shared" si="18"/>
        <v>6.54</v>
      </c>
      <c r="B405" s="41">
        <f t="shared" si="19"/>
        <v>6</v>
      </c>
      <c r="C405" s="41">
        <f t="shared" si="20"/>
        <v>54</v>
      </c>
      <c r="D405" s="57">
        <v>0</v>
      </c>
      <c r="E405" s="57">
        <v>0</v>
      </c>
      <c r="F405" s="57">
        <v>0</v>
      </c>
      <c r="G405" s="57">
        <v>0</v>
      </c>
      <c r="H405" s="57">
        <v>0</v>
      </c>
      <c r="I405" s="57">
        <v>0</v>
      </c>
      <c r="J405" s="57">
        <v>0</v>
      </c>
    </row>
    <row r="406" spans="1:23" x14ac:dyDescent="0.25">
      <c r="A406" s="41" t="str">
        <f t="shared" si="18"/>
        <v>6.55</v>
      </c>
      <c r="B406" s="41">
        <f t="shared" si="19"/>
        <v>6</v>
      </c>
      <c r="C406" s="41">
        <f t="shared" si="20"/>
        <v>55</v>
      </c>
      <c r="D406" s="57" t="s">
        <v>311</v>
      </c>
      <c r="E406" s="57" t="s">
        <v>187</v>
      </c>
      <c r="F406" s="57" t="s">
        <v>310</v>
      </c>
      <c r="G406" s="57" t="s">
        <v>312</v>
      </c>
      <c r="H406" s="57" t="s">
        <v>283</v>
      </c>
      <c r="I406" s="57" t="s">
        <v>285</v>
      </c>
    </row>
    <row r="407" spans="1:23" x14ac:dyDescent="0.25">
      <c r="A407" s="41" t="str">
        <f t="shared" si="18"/>
        <v>6.56</v>
      </c>
      <c r="B407" s="41">
        <f t="shared" si="19"/>
        <v>6</v>
      </c>
      <c r="C407" s="41">
        <f t="shared" si="20"/>
        <v>56</v>
      </c>
      <c r="D407" s="57" t="s">
        <v>273</v>
      </c>
      <c r="E407" s="57" t="s">
        <v>154</v>
      </c>
      <c r="F407" s="57" t="s">
        <v>274</v>
      </c>
      <c r="G407" s="57" t="s">
        <v>5</v>
      </c>
      <c r="H407" s="57" t="s">
        <v>275</v>
      </c>
      <c r="I407" s="57" t="s">
        <v>169</v>
      </c>
      <c r="J407" s="57" t="s">
        <v>5</v>
      </c>
      <c r="K407" s="57" t="s">
        <v>168</v>
      </c>
      <c r="L407" s="57" t="s">
        <v>169</v>
      </c>
      <c r="M407" s="57" t="s">
        <v>5</v>
      </c>
      <c r="N407" s="57" t="s">
        <v>170</v>
      </c>
      <c r="O407" s="57" t="s">
        <v>158</v>
      </c>
      <c r="P407" s="57" t="s">
        <v>5</v>
      </c>
      <c r="Q407" s="57" t="s">
        <v>173</v>
      </c>
    </row>
    <row r="408" spans="1:23" x14ac:dyDescent="0.25">
      <c r="A408" s="41" t="str">
        <f t="shared" si="18"/>
        <v>6.57</v>
      </c>
      <c r="B408" s="41">
        <f t="shared" si="19"/>
        <v>6</v>
      </c>
      <c r="C408" s="41">
        <f t="shared" si="20"/>
        <v>57</v>
      </c>
      <c r="D408" s="57">
        <v>0</v>
      </c>
      <c r="E408" s="57">
        <v>0</v>
      </c>
      <c r="F408" s="57">
        <v>0</v>
      </c>
      <c r="G408" s="57">
        <v>0</v>
      </c>
      <c r="H408" s="57">
        <v>0</v>
      </c>
    </row>
    <row r="409" spans="1:23" x14ac:dyDescent="0.25">
      <c r="A409" s="41" t="str">
        <f t="shared" si="18"/>
        <v>6.58</v>
      </c>
      <c r="B409" s="41">
        <f t="shared" si="19"/>
        <v>6</v>
      </c>
      <c r="C409" s="41">
        <f t="shared" si="20"/>
        <v>58</v>
      </c>
      <c r="D409" s="57" t="s">
        <v>309</v>
      </c>
      <c r="E409" s="57" t="s">
        <v>187</v>
      </c>
      <c r="F409" s="57" t="s">
        <v>310</v>
      </c>
      <c r="G409" s="57" t="s">
        <v>287</v>
      </c>
      <c r="H409" s="57" t="s">
        <v>272</v>
      </c>
    </row>
    <row r="410" spans="1:23" x14ac:dyDescent="0.25">
      <c r="A410" s="41" t="str">
        <f t="shared" si="18"/>
        <v>6.59</v>
      </c>
      <c r="B410" s="41">
        <f t="shared" si="19"/>
        <v>6</v>
      </c>
      <c r="C410" s="41">
        <f t="shared" si="20"/>
        <v>59</v>
      </c>
      <c r="D410" s="57" t="s">
        <v>273</v>
      </c>
      <c r="E410" s="57" t="s">
        <v>154</v>
      </c>
      <c r="F410" s="57" t="s">
        <v>274</v>
      </c>
      <c r="G410" s="57" t="s">
        <v>5</v>
      </c>
      <c r="H410" s="57" t="s">
        <v>275</v>
      </c>
      <c r="I410" s="57" t="s">
        <v>169</v>
      </c>
      <c r="J410" s="57" t="s">
        <v>5</v>
      </c>
      <c r="K410" s="57" t="s">
        <v>168</v>
      </c>
      <c r="L410" s="57" t="s">
        <v>169</v>
      </c>
      <c r="M410" s="57" t="s">
        <v>5</v>
      </c>
      <c r="N410" s="57" t="s">
        <v>170</v>
      </c>
      <c r="O410" s="57" t="s">
        <v>158</v>
      </c>
    </row>
    <row r="411" spans="1:23" x14ac:dyDescent="0.25">
      <c r="A411" s="41" t="str">
        <f t="shared" si="18"/>
        <v>6.60</v>
      </c>
      <c r="B411" s="41">
        <f t="shared" si="19"/>
        <v>6</v>
      </c>
      <c r="C411" s="41">
        <f t="shared" si="20"/>
        <v>60</v>
      </c>
      <c r="D411" s="57">
        <v>0</v>
      </c>
      <c r="E411" s="57">
        <v>0</v>
      </c>
      <c r="F411" s="57">
        <v>0</v>
      </c>
      <c r="G411" s="57">
        <v>0</v>
      </c>
    </row>
    <row r="412" spans="1:23" x14ac:dyDescent="0.25">
      <c r="A412" s="41" t="str">
        <f t="shared" si="18"/>
        <v>6.61</v>
      </c>
      <c r="B412" s="41">
        <f t="shared" si="19"/>
        <v>6</v>
      </c>
      <c r="C412" s="41">
        <f t="shared" si="20"/>
        <v>61</v>
      </c>
      <c r="D412" s="57">
        <v>10</v>
      </c>
      <c r="E412" s="57" t="s">
        <v>187</v>
      </c>
      <c r="F412" s="57" t="s">
        <v>310</v>
      </c>
      <c r="G412" s="57" t="s">
        <v>313</v>
      </c>
    </row>
    <row r="413" spans="1:23" x14ac:dyDescent="0.25">
      <c r="A413" s="41" t="str">
        <f t="shared" si="18"/>
        <v>6.62</v>
      </c>
      <c r="B413" s="41">
        <f t="shared" si="19"/>
        <v>6</v>
      </c>
      <c r="C413" s="41">
        <f t="shared" si="20"/>
        <v>62</v>
      </c>
      <c r="D413" s="57" t="s">
        <v>273</v>
      </c>
      <c r="E413" s="57" t="s">
        <v>154</v>
      </c>
      <c r="F413" s="57" t="s">
        <v>274</v>
      </c>
      <c r="G413" s="57" t="s">
        <v>5</v>
      </c>
      <c r="H413" s="57" t="s">
        <v>275</v>
      </c>
      <c r="I413" s="57" t="s">
        <v>169</v>
      </c>
      <c r="J413" s="57" t="s">
        <v>5</v>
      </c>
      <c r="K413" s="57" t="s">
        <v>168</v>
      </c>
      <c r="L413" s="57" t="s">
        <v>169</v>
      </c>
      <c r="M413" s="57" t="s">
        <v>5</v>
      </c>
      <c r="N413" s="57" t="s">
        <v>170</v>
      </c>
      <c r="O413" s="57" t="s">
        <v>158</v>
      </c>
      <c r="P413" s="57" t="s">
        <v>5</v>
      </c>
      <c r="Q413" s="57" t="s">
        <v>171</v>
      </c>
      <c r="R413" s="57" t="s">
        <v>158</v>
      </c>
      <c r="S413" s="57" t="s">
        <v>5</v>
      </c>
      <c r="T413" s="57" t="s">
        <v>172</v>
      </c>
      <c r="U413" s="57" t="s">
        <v>158</v>
      </c>
      <c r="V413" s="57" t="s">
        <v>5</v>
      </c>
      <c r="W413" s="57" t="s">
        <v>173</v>
      </c>
    </row>
    <row r="414" spans="1:23" x14ac:dyDescent="0.25">
      <c r="A414" s="41" t="str">
        <f t="shared" si="18"/>
        <v>6.63</v>
      </c>
      <c r="B414" s="41">
        <f t="shared" si="19"/>
        <v>6</v>
      </c>
      <c r="C414" s="41">
        <f t="shared" si="20"/>
        <v>63</v>
      </c>
      <c r="D414" s="57">
        <v>0</v>
      </c>
      <c r="E414" s="57">
        <v>0</v>
      </c>
      <c r="F414" s="57">
        <v>0</v>
      </c>
      <c r="G414" s="57">
        <v>0</v>
      </c>
      <c r="H414" s="57">
        <v>0</v>
      </c>
      <c r="I414" s="57">
        <v>0</v>
      </c>
      <c r="J414" s="57">
        <v>0</v>
      </c>
    </row>
    <row r="415" spans="1:23" x14ac:dyDescent="0.25">
      <c r="A415" s="41" t="str">
        <f t="shared" si="18"/>
        <v>6.64</v>
      </c>
      <c r="B415" s="41">
        <f t="shared" si="19"/>
        <v>6</v>
      </c>
      <c r="C415" s="41">
        <f t="shared" si="20"/>
        <v>64</v>
      </c>
      <c r="D415" s="57" t="s">
        <v>205</v>
      </c>
    </row>
    <row r="416" spans="1:23" x14ac:dyDescent="0.25">
      <c r="A416" s="41" t="str">
        <f t="shared" si="18"/>
        <v>6.65</v>
      </c>
      <c r="B416" s="41">
        <f t="shared" si="19"/>
        <v>6</v>
      </c>
      <c r="C416" s="41">
        <f t="shared" si="20"/>
        <v>65</v>
      </c>
      <c r="D416" s="57" t="s">
        <v>314</v>
      </c>
      <c r="E416" s="57" t="s">
        <v>187</v>
      </c>
      <c r="F416" s="57" t="s">
        <v>310</v>
      </c>
      <c r="G416" s="57" t="s">
        <v>158</v>
      </c>
      <c r="H416" s="57" t="s">
        <v>296</v>
      </c>
      <c r="I416" s="57" t="s">
        <v>315</v>
      </c>
      <c r="J416" s="57" t="s">
        <v>298</v>
      </c>
    </row>
    <row r="417" spans="1:23" x14ac:dyDescent="0.25">
      <c r="A417" s="41" t="str">
        <f t="shared" si="18"/>
        <v>6.66</v>
      </c>
      <c r="B417" s="41">
        <f t="shared" si="19"/>
        <v>6</v>
      </c>
      <c r="C417" s="41">
        <f t="shared" si="20"/>
        <v>66</v>
      </c>
      <c r="D417" s="57" t="s">
        <v>273</v>
      </c>
      <c r="E417" s="57" t="s">
        <v>154</v>
      </c>
      <c r="F417" s="57" t="s">
        <v>274</v>
      </c>
      <c r="G417" s="57" t="s">
        <v>5</v>
      </c>
      <c r="H417" s="57" t="s">
        <v>275</v>
      </c>
      <c r="I417" s="57" t="s">
        <v>169</v>
      </c>
      <c r="J417" s="57" t="s">
        <v>5</v>
      </c>
      <c r="K417" s="57" t="s">
        <v>168</v>
      </c>
      <c r="L417" s="57" t="s">
        <v>169</v>
      </c>
      <c r="M417" s="57" t="s">
        <v>5</v>
      </c>
      <c r="N417" s="57" t="s">
        <v>170</v>
      </c>
      <c r="O417" s="57" t="s">
        <v>158</v>
      </c>
      <c r="P417" s="57" t="s">
        <v>5</v>
      </c>
      <c r="Q417" s="57" t="s">
        <v>171</v>
      </c>
      <c r="R417" s="57" t="s">
        <v>158</v>
      </c>
      <c r="S417" s="57" t="s">
        <v>5</v>
      </c>
      <c r="T417" s="57" t="s">
        <v>172</v>
      </c>
      <c r="U417" s="57" t="s">
        <v>158</v>
      </c>
      <c r="V417" s="57" t="s">
        <v>5</v>
      </c>
      <c r="W417" s="57" t="s">
        <v>173</v>
      </c>
    </row>
    <row r="418" spans="1:23" x14ac:dyDescent="0.25">
      <c r="A418" s="41" t="str">
        <f t="shared" si="18"/>
        <v>6.67</v>
      </c>
      <c r="B418" s="41">
        <f t="shared" si="19"/>
        <v>6</v>
      </c>
      <c r="C418" s="41">
        <f t="shared" si="20"/>
        <v>67</v>
      </c>
      <c r="D418" s="57">
        <v>0</v>
      </c>
      <c r="E418" s="57">
        <v>0</v>
      </c>
      <c r="F418" s="57">
        <v>0</v>
      </c>
      <c r="G418" s="57">
        <v>0</v>
      </c>
      <c r="H418" s="57">
        <v>0</v>
      </c>
      <c r="I418" s="57">
        <v>0</v>
      </c>
      <c r="J418" s="57">
        <v>0</v>
      </c>
    </row>
    <row r="419" spans="1:23" x14ac:dyDescent="0.25">
      <c r="A419" s="41" t="str">
        <f t="shared" si="18"/>
        <v>6.68</v>
      </c>
      <c r="B419" s="41">
        <f t="shared" si="19"/>
        <v>6</v>
      </c>
      <c r="C419" s="41">
        <f t="shared" si="20"/>
        <v>68</v>
      </c>
      <c r="D419" s="57" t="s">
        <v>316</v>
      </c>
      <c r="E419" s="57" t="s">
        <v>187</v>
      </c>
      <c r="F419" s="57" t="s">
        <v>317</v>
      </c>
      <c r="G419" s="57" t="s">
        <v>154</v>
      </c>
      <c r="H419" s="57" t="s">
        <v>301</v>
      </c>
      <c r="I419" s="57" t="s">
        <v>154</v>
      </c>
      <c r="J419" s="57" t="s">
        <v>302</v>
      </c>
    </row>
    <row r="420" spans="1:23" x14ac:dyDescent="0.25">
      <c r="A420" s="41" t="str">
        <f t="shared" si="18"/>
        <v>6.69</v>
      </c>
      <c r="B420" s="41">
        <f t="shared" si="19"/>
        <v>6</v>
      </c>
      <c r="C420" s="41">
        <f t="shared" si="20"/>
        <v>69</v>
      </c>
      <c r="D420" s="57" t="s">
        <v>273</v>
      </c>
      <c r="E420" s="57" t="s">
        <v>154</v>
      </c>
      <c r="F420" s="57" t="s">
        <v>274</v>
      </c>
      <c r="G420" s="57" t="s">
        <v>5</v>
      </c>
      <c r="H420" s="57" t="s">
        <v>275</v>
      </c>
      <c r="I420" s="57" t="s">
        <v>169</v>
      </c>
      <c r="J420" s="57" t="s">
        <v>5</v>
      </c>
      <c r="K420" s="57" t="s">
        <v>168</v>
      </c>
      <c r="L420" s="57" t="s">
        <v>169</v>
      </c>
      <c r="M420" s="57" t="s">
        <v>5</v>
      </c>
      <c r="N420" s="57" t="s">
        <v>170</v>
      </c>
      <c r="O420" s="57" t="s">
        <v>158</v>
      </c>
      <c r="P420" s="57" t="s">
        <v>5</v>
      </c>
      <c r="Q420" s="57" t="s">
        <v>171</v>
      </c>
      <c r="R420" s="57" t="s">
        <v>158</v>
      </c>
      <c r="S420" s="57" t="s">
        <v>5</v>
      </c>
      <c r="T420" s="57" t="s">
        <v>172</v>
      </c>
      <c r="U420" s="57" t="s">
        <v>158</v>
      </c>
      <c r="V420" s="57" t="s">
        <v>5</v>
      </c>
      <c r="W420" s="57" t="s">
        <v>173</v>
      </c>
    </row>
    <row r="421" spans="1:23" x14ac:dyDescent="0.25">
      <c r="A421" s="41" t="str">
        <f t="shared" si="18"/>
        <v>6.70</v>
      </c>
      <c r="B421" s="41">
        <f t="shared" si="19"/>
        <v>6</v>
      </c>
      <c r="C421" s="41">
        <f t="shared" si="20"/>
        <v>70</v>
      </c>
      <c r="D421" s="57">
        <v>0</v>
      </c>
      <c r="E421" s="57">
        <v>0</v>
      </c>
      <c r="F421" s="57">
        <v>0</v>
      </c>
      <c r="G421" s="57">
        <v>0</v>
      </c>
      <c r="H421" s="57">
        <v>0</v>
      </c>
      <c r="I421" s="57">
        <v>0</v>
      </c>
      <c r="J421" s="57">
        <v>0</v>
      </c>
    </row>
    <row r="422" spans="1:23" x14ac:dyDescent="0.25">
      <c r="A422" s="41" t="str">
        <f t="shared" si="18"/>
        <v>7.1</v>
      </c>
      <c r="B422" s="41">
        <f t="shared" si="19"/>
        <v>7</v>
      </c>
      <c r="C422" s="41">
        <f t="shared" si="20"/>
        <v>1</v>
      </c>
      <c r="D422" s="57" t="s">
        <v>146</v>
      </c>
      <c r="E422" s="57" t="s">
        <v>247</v>
      </c>
    </row>
    <row r="423" spans="1:23" x14ac:dyDescent="0.25">
      <c r="A423" s="41" t="str">
        <f t="shared" si="18"/>
        <v>7.2</v>
      </c>
      <c r="B423" s="41">
        <f t="shared" si="19"/>
        <v>7</v>
      </c>
      <c r="C423" s="41">
        <f t="shared" si="20"/>
        <v>2</v>
      </c>
      <c r="D423" s="57" t="s">
        <v>148</v>
      </c>
      <c r="E423" s="57" t="s">
        <v>149</v>
      </c>
      <c r="F423" s="57" t="s">
        <v>248</v>
      </c>
    </row>
    <row r="424" spans="1:23" x14ac:dyDescent="0.25">
      <c r="A424" s="41" t="str">
        <f t="shared" si="18"/>
        <v>7.3</v>
      </c>
      <c r="B424" s="41">
        <f t="shared" si="19"/>
        <v>7</v>
      </c>
      <c r="C424" s="41">
        <f t="shared" si="20"/>
        <v>3</v>
      </c>
      <c r="D424" s="57" t="s">
        <v>208</v>
      </c>
      <c r="E424" s="57" t="s">
        <v>154</v>
      </c>
      <c r="F424" s="57" t="s">
        <v>160</v>
      </c>
      <c r="G424" s="57" t="s">
        <v>165</v>
      </c>
      <c r="H424" s="57" t="s">
        <v>154</v>
      </c>
      <c r="I424" s="57" t="s">
        <v>249</v>
      </c>
      <c r="J424" s="57" t="s">
        <v>250</v>
      </c>
      <c r="K424" s="57" t="s">
        <v>251</v>
      </c>
    </row>
    <row r="425" spans="1:23" x14ac:dyDescent="0.25">
      <c r="A425" s="41" t="str">
        <f t="shared" si="18"/>
        <v>7.4</v>
      </c>
      <c r="B425" s="41">
        <f t="shared" si="19"/>
        <v>7</v>
      </c>
      <c r="C425" s="41">
        <f t="shared" si="20"/>
        <v>4</v>
      </c>
      <c r="D425" s="57" t="s">
        <v>36</v>
      </c>
      <c r="E425" s="57" t="s">
        <v>37</v>
      </c>
    </row>
    <row r="426" spans="1:23" x14ac:dyDescent="0.25">
      <c r="A426" s="41" t="str">
        <f t="shared" si="18"/>
        <v>7.5</v>
      </c>
      <c r="B426" s="41">
        <f t="shared" si="19"/>
        <v>7</v>
      </c>
      <c r="C426" s="41">
        <f t="shared" si="20"/>
        <v>5</v>
      </c>
      <c r="D426" s="57" t="s">
        <v>10</v>
      </c>
      <c r="E426" s="57" t="s">
        <v>327</v>
      </c>
    </row>
    <row r="427" spans="1:23" x14ac:dyDescent="0.25">
      <c r="A427" s="41" t="str">
        <f t="shared" si="18"/>
        <v>7.6</v>
      </c>
      <c r="B427" s="41">
        <f t="shared" si="19"/>
        <v>7</v>
      </c>
      <c r="C427" s="41">
        <f t="shared" si="20"/>
        <v>6</v>
      </c>
      <c r="D427" s="57">
        <v>1</v>
      </c>
      <c r="E427" s="57" t="s">
        <v>11</v>
      </c>
      <c r="F427" s="57" t="s">
        <v>319</v>
      </c>
    </row>
    <row r="428" spans="1:23" x14ac:dyDescent="0.25">
      <c r="A428" s="41" t="str">
        <f t="shared" si="18"/>
        <v>7.7</v>
      </c>
      <c r="B428" s="41">
        <f t="shared" si="19"/>
        <v>7</v>
      </c>
      <c r="C428" s="41">
        <f t="shared" si="20"/>
        <v>7</v>
      </c>
      <c r="D428" s="57" t="s">
        <v>252</v>
      </c>
      <c r="E428" s="57" t="s">
        <v>152</v>
      </c>
      <c r="F428" s="57" t="s">
        <v>153</v>
      </c>
      <c r="G428" s="57" t="s">
        <v>154</v>
      </c>
      <c r="H428" s="57" t="s">
        <v>155</v>
      </c>
      <c r="I428" s="57" t="s">
        <v>156</v>
      </c>
      <c r="J428" s="57" t="s">
        <v>157</v>
      </c>
      <c r="K428" s="57" t="s">
        <v>320</v>
      </c>
      <c r="L428" s="57" t="s">
        <v>321</v>
      </c>
    </row>
    <row r="429" spans="1:23" x14ac:dyDescent="0.25">
      <c r="A429" s="41" t="str">
        <f t="shared" si="18"/>
        <v>7.8</v>
      </c>
      <c r="B429" s="41">
        <f t="shared" si="19"/>
        <v>7</v>
      </c>
      <c r="C429" s="41">
        <f t="shared" si="20"/>
        <v>8</v>
      </c>
      <c r="D429" s="57" t="s">
        <v>253</v>
      </c>
      <c r="E429" s="57" t="s">
        <v>254</v>
      </c>
      <c r="F429" s="57" t="s">
        <v>255</v>
      </c>
      <c r="G429" s="57" t="s">
        <v>256</v>
      </c>
      <c r="H429" s="57" t="s">
        <v>257</v>
      </c>
      <c r="I429" s="57" t="s">
        <v>320</v>
      </c>
      <c r="J429" s="57" t="s">
        <v>321</v>
      </c>
    </row>
    <row r="430" spans="1:23" x14ac:dyDescent="0.25">
      <c r="A430" s="41" t="str">
        <f t="shared" si="18"/>
        <v>7.9</v>
      </c>
      <c r="B430" s="41">
        <f t="shared" si="19"/>
        <v>7</v>
      </c>
      <c r="C430" s="41">
        <f t="shared" si="20"/>
        <v>9</v>
      </c>
      <c r="D430" s="57" t="s">
        <v>258</v>
      </c>
      <c r="E430" s="57" t="s">
        <v>259</v>
      </c>
      <c r="F430" s="57" t="s">
        <v>260</v>
      </c>
      <c r="G430" s="57" t="s">
        <v>239</v>
      </c>
      <c r="H430" s="57" t="s">
        <v>155</v>
      </c>
      <c r="I430" s="57" t="s">
        <v>261</v>
      </c>
      <c r="J430" s="57" t="s">
        <v>262</v>
      </c>
      <c r="K430" s="57" t="s">
        <v>36</v>
      </c>
      <c r="L430" s="57">
        <v>11245460</v>
      </c>
    </row>
    <row r="431" spans="1:23" x14ac:dyDescent="0.25">
      <c r="A431" s="41" t="str">
        <f t="shared" si="18"/>
        <v>7.10</v>
      </c>
      <c r="B431" s="41">
        <f t="shared" si="19"/>
        <v>7</v>
      </c>
      <c r="C431" s="41">
        <f t="shared" si="20"/>
        <v>10</v>
      </c>
      <c r="D431" s="57" t="s">
        <v>263</v>
      </c>
      <c r="E431" s="57" t="s">
        <v>259</v>
      </c>
      <c r="F431" s="57" t="s">
        <v>260</v>
      </c>
      <c r="G431" s="57" t="s">
        <v>187</v>
      </c>
      <c r="H431" s="57" t="s">
        <v>264</v>
      </c>
      <c r="I431" s="57" t="s">
        <v>194</v>
      </c>
      <c r="J431" s="57" t="s">
        <v>265</v>
      </c>
      <c r="K431" s="57">
        <v>2017</v>
      </c>
      <c r="L431" s="57">
        <v>8967766</v>
      </c>
    </row>
    <row r="432" spans="1:23" x14ac:dyDescent="0.25">
      <c r="A432" s="41" t="str">
        <f t="shared" si="18"/>
        <v>7.11</v>
      </c>
      <c r="B432" s="41">
        <f t="shared" si="19"/>
        <v>7</v>
      </c>
      <c r="C432" s="41">
        <f t="shared" si="20"/>
        <v>11</v>
      </c>
      <c r="D432" s="57" t="s">
        <v>266</v>
      </c>
      <c r="E432" s="57" t="s">
        <v>267</v>
      </c>
      <c r="F432" s="57" t="s">
        <v>268</v>
      </c>
      <c r="G432" s="57" t="s">
        <v>269</v>
      </c>
      <c r="H432" s="57" t="s">
        <v>270</v>
      </c>
      <c r="I432" s="57" t="s">
        <v>187</v>
      </c>
      <c r="J432" s="57" t="s">
        <v>271</v>
      </c>
      <c r="K432" s="57" t="s">
        <v>272</v>
      </c>
    </row>
    <row r="433" spans="1:23" x14ac:dyDescent="0.25">
      <c r="A433" s="41" t="str">
        <f t="shared" si="18"/>
        <v>7.12</v>
      </c>
      <c r="B433" s="41">
        <f t="shared" si="19"/>
        <v>7</v>
      </c>
      <c r="C433" s="41">
        <f t="shared" si="20"/>
        <v>12</v>
      </c>
      <c r="D433" s="57" t="s">
        <v>273</v>
      </c>
      <c r="E433" s="57" t="s">
        <v>154</v>
      </c>
      <c r="F433" s="57" t="s">
        <v>274</v>
      </c>
      <c r="G433" s="57" t="s">
        <v>5</v>
      </c>
      <c r="H433" s="57" t="s">
        <v>275</v>
      </c>
      <c r="I433" s="57" t="s">
        <v>169</v>
      </c>
      <c r="J433" s="57" t="s">
        <v>5</v>
      </c>
      <c r="K433" s="57" t="s">
        <v>168</v>
      </c>
      <c r="L433" s="57" t="s">
        <v>169</v>
      </c>
      <c r="M433" s="57" t="s">
        <v>5</v>
      </c>
      <c r="N433" s="57" t="s">
        <v>170</v>
      </c>
      <c r="O433" s="57" t="s">
        <v>158</v>
      </c>
      <c r="P433" s="57" t="s">
        <v>5</v>
      </c>
      <c r="Q433" s="57" t="s">
        <v>171</v>
      </c>
      <c r="R433" s="57" t="s">
        <v>158</v>
      </c>
      <c r="S433" s="57" t="s">
        <v>5</v>
      </c>
      <c r="T433" s="57" t="s">
        <v>172</v>
      </c>
      <c r="U433" s="57" t="s">
        <v>158</v>
      </c>
      <c r="V433" s="57" t="s">
        <v>5</v>
      </c>
      <c r="W433" s="57" t="s">
        <v>173</v>
      </c>
    </row>
    <row r="434" spans="1:23" x14ac:dyDescent="0.25">
      <c r="A434" s="41" t="str">
        <f t="shared" si="18"/>
        <v>7.13</v>
      </c>
      <c r="B434" s="41">
        <f t="shared" si="19"/>
        <v>7</v>
      </c>
      <c r="C434" s="41">
        <f t="shared" si="20"/>
        <v>13</v>
      </c>
      <c r="D434" s="57">
        <v>1</v>
      </c>
      <c r="E434" s="57">
        <v>10441</v>
      </c>
      <c r="F434" s="57">
        <v>8848</v>
      </c>
      <c r="G434" s="57">
        <v>0</v>
      </c>
      <c r="H434" s="57">
        <v>796.32</v>
      </c>
      <c r="I434" s="57">
        <v>796.32</v>
      </c>
      <c r="J434" s="57">
        <v>0</v>
      </c>
    </row>
    <row r="435" spans="1:23" x14ac:dyDescent="0.25">
      <c r="A435" s="41" t="str">
        <f t="shared" si="18"/>
        <v>7.14</v>
      </c>
      <c r="B435" s="41">
        <f t="shared" si="19"/>
        <v>7</v>
      </c>
      <c r="C435" s="41">
        <f t="shared" si="20"/>
        <v>14</v>
      </c>
      <c r="D435" s="57" t="s">
        <v>276</v>
      </c>
      <c r="E435" s="57" t="s">
        <v>277</v>
      </c>
      <c r="F435" s="57" t="s">
        <v>187</v>
      </c>
      <c r="G435" s="57" t="s">
        <v>278</v>
      </c>
      <c r="H435" s="57" t="s">
        <v>279</v>
      </c>
      <c r="I435" s="57" t="s">
        <v>272</v>
      </c>
    </row>
    <row r="436" spans="1:23" x14ac:dyDescent="0.25">
      <c r="A436" s="41" t="str">
        <f t="shared" si="18"/>
        <v>7.15</v>
      </c>
      <c r="B436" s="41">
        <f t="shared" si="19"/>
        <v>7</v>
      </c>
      <c r="C436" s="41">
        <f t="shared" si="20"/>
        <v>15</v>
      </c>
      <c r="D436" s="57" t="s">
        <v>273</v>
      </c>
      <c r="E436" s="57" t="s">
        <v>154</v>
      </c>
      <c r="F436" s="57" t="s">
        <v>274</v>
      </c>
      <c r="G436" s="57" t="s">
        <v>5</v>
      </c>
      <c r="H436" s="57" t="s">
        <v>275</v>
      </c>
      <c r="I436" s="57" t="s">
        <v>169</v>
      </c>
      <c r="J436" s="57" t="s">
        <v>5</v>
      </c>
      <c r="K436" s="57" t="s">
        <v>168</v>
      </c>
      <c r="L436" s="57" t="s">
        <v>169</v>
      </c>
      <c r="M436" s="57" t="s">
        <v>5</v>
      </c>
      <c r="N436" s="57" t="s">
        <v>170</v>
      </c>
      <c r="O436" s="57" t="s">
        <v>158</v>
      </c>
      <c r="P436" s="57" t="s">
        <v>5</v>
      </c>
      <c r="Q436" s="57" t="s">
        <v>173</v>
      </c>
    </row>
    <row r="437" spans="1:23" x14ac:dyDescent="0.25">
      <c r="A437" s="41" t="str">
        <f t="shared" si="18"/>
        <v>7.16</v>
      </c>
      <c r="B437" s="41">
        <f t="shared" si="19"/>
        <v>7</v>
      </c>
      <c r="C437" s="41">
        <f t="shared" si="20"/>
        <v>16</v>
      </c>
      <c r="D437" s="57">
        <v>0</v>
      </c>
      <c r="E437" s="57">
        <v>0</v>
      </c>
      <c r="F437" s="57">
        <v>0</v>
      </c>
      <c r="G437" s="57">
        <v>0</v>
      </c>
      <c r="H437" s="57">
        <v>0</v>
      </c>
    </row>
    <row r="438" spans="1:23" x14ac:dyDescent="0.25">
      <c r="A438" s="41" t="str">
        <f t="shared" si="18"/>
        <v>7.17</v>
      </c>
      <c r="B438" s="41">
        <f t="shared" si="19"/>
        <v>7</v>
      </c>
      <c r="C438" s="41">
        <f t="shared" si="20"/>
        <v>17</v>
      </c>
      <c r="D438" s="57" t="s">
        <v>280</v>
      </c>
      <c r="E438" s="57" t="s">
        <v>187</v>
      </c>
      <c r="F438" s="57" t="s">
        <v>244</v>
      </c>
      <c r="G438" s="57" t="s">
        <v>281</v>
      </c>
      <c r="H438" s="57" t="s">
        <v>282</v>
      </c>
      <c r="I438" s="57" t="s">
        <v>283</v>
      </c>
      <c r="J438" s="57" t="s">
        <v>284</v>
      </c>
    </row>
    <row r="439" spans="1:23" x14ac:dyDescent="0.25">
      <c r="A439" s="41" t="str">
        <f t="shared" si="18"/>
        <v>7.18</v>
      </c>
      <c r="B439" s="41">
        <f t="shared" si="19"/>
        <v>7</v>
      </c>
      <c r="C439" s="41">
        <f t="shared" si="20"/>
        <v>18</v>
      </c>
      <c r="D439" s="57" t="s">
        <v>273</v>
      </c>
      <c r="E439" s="57" t="s">
        <v>154</v>
      </c>
      <c r="F439" s="57" t="s">
        <v>274</v>
      </c>
      <c r="G439" s="57" t="s">
        <v>5</v>
      </c>
      <c r="H439" s="57" t="s">
        <v>275</v>
      </c>
      <c r="I439" s="57" t="s">
        <v>169</v>
      </c>
      <c r="J439" s="57" t="s">
        <v>5</v>
      </c>
      <c r="K439" s="57" t="s">
        <v>168</v>
      </c>
      <c r="L439" s="57" t="s">
        <v>169</v>
      </c>
      <c r="M439" s="57" t="s">
        <v>5</v>
      </c>
      <c r="N439" s="57" t="s">
        <v>170</v>
      </c>
      <c r="O439" s="57" t="s">
        <v>158</v>
      </c>
      <c r="P439" s="57" t="s">
        <v>5</v>
      </c>
      <c r="Q439" s="57" t="s">
        <v>171</v>
      </c>
      <c r="R439" s="57" t="s">
        <v>158</v>
      </c>
      <c r="S439" s="57" t="s">
        <v>5</v>
      </c>
      <c r="T439" s="57" t="s">
        <v>172</v>
      </c>
      <c r="U439" s="57" t="s">
        <v>158</v>
      </c>
      <c r="V439" s="57" t="s">
        <v>5</v>
      </c>
      <c r="W439" s="57" t="s">
        <v>173</v>
      </c>
    </row>
    <row r="440" spans="1:23" x14ac:dyDescent="0.25">
      <c r="A440" s="41" t="str">
        <f t="shared" si="18"/>
        <v>7.19</v>
      </c>
      <c r="B440" s="41">
        <f t="shared" si="19"/>
        <v>7</v>
      </c>
      <c r="C440" s="41">
        <f t="shared" si="20"/>
        <v>19</v>
      </c>
      <c r="D440" s="57">
        <v>0</v>
      </c>
      <c r="E440" s="57">
        <v>0</v>
      </c>
      <c r="F440" s="57">
        <v>0</v>
      </c>
      <c r="G440" s="57">
        <v>0</v>
      </c>
      <c r="H440" s="57">
        <v>0</v>
      </c>
      <c r="I440" s="57">
        <v>0</v>
      </c>
      <c r="J440" s="57">
        <v>0</v>
      </c>
    </row>
    <row r="441" spans="1:23" x14ac:dyDescent="0.25">
      <c r="A441" s="41" t="str">
        <f t="shared" si="18"/>
        <v>7.20</v>
      </c>
      <c r="B441" s="41">
        <f t="shared" si="19"/>
        <v>7</v>
      </c>
      <c r="C441" s="41">
        <f t="shared" si="20"/>
        <v>20</v>
      </c>
      <c r="D441" s="57" t="s">
        <v>205</v>
      </c>
    </row>
    <row r="442" spans="1:23" x14ac:dyDescent="0.25">
      <c r="A442" s="41" t="str">
        <f t="shared" si="18"/>
        <v>7.21</v>
      </c>
      <c r="B442" s="41">
        <f t="shared" si="19"/>
        <v>7</v>
      </c>
      <c r="C442" s="41">
        <f t="shared" si="20"/>
        <v>21</v>
      </c>
      <c r="D442" s="57" t="s">
        <v>280</v>
      </c>
      <c r="E442" s="57" t="s">
        <v>187</v>
      </c>
      <c r="F442" s="57" t="s">
        <v>244</v>
      </c>
      <c r="G442" s="57" t="s">
        <v>281</v>
      </c>
      <c r="H442" s="57" t="s">
        <v>282</v>
      </c>
      <c r="I442" s="57" t="s">
        <v>283</v>
      </c>
      <c r="J442" s="57" t="s">
        <v>285</v>
      </c>
    </row>
    <row r="443" spans="1:23" x14ac:dyDescent="0.25">
      <c r="A443" s="41" t="str">
        <f t="shared" si="18"/>
        <v>7.22</v>
      </c>
      <c r="B443" s="41">
        <f t="shared" si="19"/>
        <v>7</v>
      </c>
      <c r="C443" s="41">
        <f t="shared" si="20"/>
        <v>22</v>
      </c>
      <c r="D443" s="57" t="s">
        <v>273</v>
      </c>
      <c r="E443" s="57" t="s">
        <v>154</v>
      </c>
      <c r="F443" s="57" t="s">
        <v>274</v>
      </c>
      <c r="G443" s="57" t="s">
        <v>5</v>
      </c>
      <c r="H443" s="57" t="s">
        <v>275</v>
      </c>
      <c r="I443" s="57" t="s">
        <v>169</v>
      </c>
      <c r="J443" s="57" t="s">
        <v>5</v>
      </c>
      <c r="K443" s="57" t="s">
        <v>168</v>
      </c>
      <c r="L443" s="57" t="s">
        <v>169</v>
      </c>
      <c r="M443" s="57" t="s">
        <v>5</v>
      </c>
      <c r="N443" s="57" t="s">
        <v>170</v>
      </c>
      <c r="O443" s="57" t="s">
        <v>158</v>
      </c>
      <c r="P443" s="57" t="s">
        <v>5</v>
      </c>
      <c r="Q443" s="57" t="s">
        <v>173</v>
      </c>
    </row>
    <row r="444" spans="1:23" x14ac:dyDescent="0.25">
      <c r="A444" s="41" t="str">
        <f t="shared" si="18"/>
        <v>7.23</v>
      </c>
      <c r="B444" s="41">
        <f t="shared" si="19"/>
        <v>7</v>
      </c>
      <c r="C444" s="41">
        <f t="shared" si="20"/>
        <v>23</v>
      </c>
      <c r="D444" s="57">
        <v>0</v>
      </c>
      <c r="E444" s="57">
        <v>0</v>
      </c>
      <c r="F444" s="57">
        <v>0</v>
      </c>
      <c r="G444" s="57">
        <v>0</v>
      </c>
      <c r="H444" s="57">
        <v>0</v>
      </c>
    </row>
    <row r="445" spans="1:23" x14ac:dyDescent="0.25">
      <c r="A445" s="41" t="str">
        <f t="shared" si="18"/>
        <v>7.24</v>
      </c>
      <c r="B445" s="41">
        <f t="shared" si="19"/>
        <v>7</v>
      </c>
      <c r="C445" s="41">
        <f t="shared" si="20"/>
        <v>24</v>
      </c>
      <c r="D445" s="57" t="s">
        <v>286</v>
      </c>
      <c r="E445" s="57" t="s">
        <v>187</v>
      </c>
      <c r="F445" s="57" t="s">
        <v>287</v>
      </c>
      <c r="G445" s="57" t="s">
        <v>272</v>
      </c>
    </row>
    <row r="446" spans="1:23" x14ac:dyDescent="0.25">
      <c r="A446" s="41" t="str">
        <f t="shared" si="18"/>
        <v>7.25</v>
      </c>
      <c r="B446" s="41">
        <f t="shared" si="19"/>
        <v>7</v>
      </c>
      <c r="C446" s="41">
        <f t="shared" si="20"/>
        <v>25</v>
      </c>
      <c r="D446" s="57" t="s">
        <v>273</v>
      </c>
      <c r="E446" s="57" t="s">
        <v>154</v>
      </c>
      <c r="F446" s="57" t="s">
        <v>274</v>
      </c>
      <c r="G446" s="57" t="s">
        <v>5</v>
      </c>
      <c r="H446" s="57" t="s">
        <v>275</v>
      </c>
      <c r="I446" s="57" t="s">
        <v>169</v>
      </c>
      <c r="J446" s="57" t="s">
        <v>5</v>
      </c>
      <c r="K446" s="57" t="s">
        <v>168</v>
      </c>
      <c r="L446" s="57" t="s">
        <v>169</v>
      </c>
      <c r="M446" s="57" t="s">
        <v>5</v>
      </c>
      <c r="N446" s="57" t="s">
        <v>170</v>
      </c>
      <c r="O446" s="57" t="s">
        <v>158</v>
      </c>
    </row>
    <row r="447" spans="1:23" x14ac:dyDescent="0.25">
      <c r="A447" s="41" t="str">
        <f t="shared" si="18"/>
        <v>7.26</v>
      </c>
      <c r="B447" s="41">
        <f t="shared" si="19"/>
        <v>7</v>
      </c>
      <c r="C447" s="41">
        <f t="shared" si="20"/>
        <v>26</v>
      </c>
      <c r="D447" s="57">
        <v>0</v>
      </c>
      <c r="E447" s="57">
        <v>0</v>
      </c>
      <c r="F447" s="57">
        <v>0</v>
      </c>
      <c r="G447" s="57">
        <v>0</v>
      </c>
    </row>
    <row r="448" spans="1:23" x14ac:dyDescent="0.25">
      <c r="A448" s="41" t="str">
        <f t="shared" si="18"/>
        <v>7.27</v>
      </c>
      <c r="B448" s="41">
        <f t="shared" si="19"/>
        <v>7</v>
      </c>
      <c r="C448" s="41">
        <f t="shared" si="20"/>
        <v>27</v>
      </c>
      <c r="D448" s="57">
        <v>7</v>
      </c>
      <c r="E448" s="57" t="s">
        <v>187</v>
      </c>
      <c r="F448" s="57" t="s">
        <v>278</v>
      </c>
      <c r="G448" s="57" t="s">
        <v>288</v>
      </c>
    </row>
    <row r="449" spans="1:23" x14ac:dyDescent="0.25">
      <c r="A449" s="41" t="str">
        <f t="shared" si="18"/>
        <v>7.28</v>
      </c>
      <c r="B449" s="41">
        <f t="shared" si="19"/>
        <v>7</v>
      </c>
      <c r="C449" s="41">
        <f t="shared" si="20"/>
        <v>28</v>
      </c>
      <c r="D449" s="57" t="s">
        <v>273</v>
      </c>
      <c r="E449" s="57" t="s">
        <v>154</v>
      </c>
      <c r="F449" s="57" t="s">
        <v>274</v>
      </c>
      <c r="G449" s="57" t="s">
        <v>5</v>
      </c>
      <c r="H449" s="57" t="s">
        <v>275</v>
      </c>
      <c r="I449" s="57" t="s">
        <v>169</v>
      </c>
      <c r="J449" s="57" t="s">
        <v>5</v>
      </c>
      <c r="K449" s="57" t="s">
        <v>168</v>
      </c>
      <c r="L449" s="57" t="s">
        <v>169</v>
      </c>
      <c r="M449" s="57" t="s">
        <v>5</v>
      </c>
      <c r="N449" s="57" t="s">
        <v>170</v>
      </c>
      <c r="O449" s="57" t="s">
        <v>158</v>
      </c>
      <c r="P449" s="57" t="s">
        <v>5</v>
      </c>
      <c r="Q449" s="57" t="s">
        <v>171</v>
      </c>
      <c r="R449" s="57" t="s">
        <v>158</v>
      </c>
      <c r="S449" s="57" t="s">
        <v>5</v>
      </c>
      <c r="T449" s="57" t="s">
        <v>172</v>
      </c>
      <c r="U449" s="57" t="s">
        <v>158</v>
      </c>
      <c r="V449" s="57" t="s">
        <v>5</v>
      </c>
      <c r="W449" s="57" t="s">
        <v>173</v>
      </c>
    </row>
    <row r="450" spans="1:23" x14ac:dyDescent="0.25">
      <c r="A450" s="41" t="str">
        <f t="shared" ref="A450:A513" si="21">B450&amp;"."&amp;C450</f>
        <v>7.29</v>
      </c>
      <c r="B450" s="41">
        <f t="shared" si="19"/>
        <v>7</v>
      </c>
      <c r="C450" s="41">
        <f t="shared" si="20"/>
        <v>29</v>
      </c>
      <c r="D450" s="57">
        <v>4</v>
      </c>
      <c r="E450" s="57">
        <v>3130258.85</v>
      </c>
      <c r="F450" s="57">
        <v>2702555.37</v>
      </c>
      <c r="G450" s="57">
        <v>0</v>
      </c>
      <c r="H450" s="57">
        <v>213851.74</v>
      </c>
      <c r="I450" s="57">
        <v>213851.74</v>
      </c>
      <c r="J450" s="57">
        <v>0</v>
      </c>
    </row>
    <row r="451" spans="1:23" x14ac:dyDescent="0.25">
      <c r="A451" s="41" t="str">
        <f t="shared" si="21"/>
        <v>7.30</v>
      </c>
      <c r="B451" s="41">
        <f t="shared" ref="B451:B514" si="22">IF(E451="GSTR-1",B450+1,B450)</f>
        <v>7</v>
      </c>
      <c r="C451" s="41">
        <f t="shared" si="20"/>
        <v>30</v>
      </c>
      <c r="D451" s="57">
        <v>8</v>
      </c>
      <c r="E451" s="57" t="s">
        <v>187</v>
      </c>
      <c r="F451" s="57" t="s">
        <v>228</v>
      </c>
      <c r="G451" s="57" t="s">
        <v>180</v>
      </c>
      <c r="H451" s="57" t="s">
        <v>289</v>
      </c>
      <c r="I451" s="57" t="s">
        <v>161</v>
      </c>
      <c r="J451" s="57" t="s">
        <v>290</v>
      </c>
      <c r="K451" s="57" t="s">
        <v>220</v>
      </c>
      <c r="L451" s="57" t="s">
        <v>160</v>
      </c>
      <c r="M451" s="57" t="s">
        <v>165</v>
      </c>
    </row>
    <row r="452" spans="1:23" x14ac:dyDescent="0.25">
      <c r="A452" s="41" t="str">
        <f t="shared" si="21"/>
        <v>7.31</v>
      </c>
      <c r="B452" s="41">
        <f t="shared" si="22"/>
        <v>7</v>
      </c>
      <c r="C452" s="41">
        <f t="shared" ref="C452:C515" si="23">IF(B452=B451,C451+1,1)</f>
        <v>31</v>
      </c>
      <c r="D452" s="57" t="s">
        <v>273</v>
      </c>
      <c r="E452" s="57" t="s">
        <v>154</v>
      </c>
      <c r="F452" s="57" t="s">
        <v>274</v>
      </c>
      <c r="G452" s="57" t="s">
        <v>5</v>
      </c>
      <c r="H452" s="57" t="s">
        <v>228</v>
      </c>
      <c r="I452" s="57" t="s">
        <v>291</v>
      </c>
      <c r="J452" s="57" t="s">
        <v>5</v>
      </c>
      <c r="K452" s="57" t="s">
        <v>292</v>
      </c>
      <c r="L452" s="57" t="s">
        <v>291</v>
      </c>
      <c r="M452" s="57" t="s">
        <v>5</v>
      </c>
      <c r="N452" s="57" t="s">
        <v>197</v>
      </c>
      <c r="O452" s="57" t="s">
        <v>293</v>
      </c>
    </row>
    <row r="453" spans="1:23" x14ac:dyDescent="0.25">
      <c r="A453" s="41" t="str">
        <f t="shared" si="21"/>
        <v>7.32</v>
      </c>
      <c r="B453" s="41">
        <f t="shared" si="22"/>
        <v>7</v>
      </c>
      <c r="C453" s="41">
        <f t="shared" si="23"/>
        <v>32</v>
      </c>
      <c r="D453" s="57">
        <v>0</v>
      </c>
      <c r="E453" s="57">
        <v>0</v>
      </c>
      <c r="F453" s="57">
        <v>0</v>
      </c>
      <c r="G453" s="57">
        <v>0</v>
      </c>
    </row>
    <row r="454" spans="1:23" x14ac:dyDescent="0.25">
      <c r="A454" s="41" t="str">
        <f t="shared" si="21"/>
        <v>7.33</v>
      </c>
      <c r="B454" s="41">
        <f t="shared" si="22"/>
        <v>7</v>
      </c>
      <c r="C454" s="41">
        <f t="shared" si="23"/>
        <v>33</v>
      </c>
      <c r="D454" s="57" t="s">
        <v>294</v>
      </c>
      <c r="E454" s="57" t="s">
        <v>295</v>
      </c>
      <c r="F454" s="57" t="s">
        <v>187</v>
      </c>
      <c r="G454" s="57" t="s">
        <v>158</v>
      </c>
      <c r="H454" s="57" t="s">
        <v>296</v>
      </c>
      <c r="I454" s="57" t="s">
        <v>297</v>
      </c>
      <c r="J454" s="57" t="s">
        <v>298</v>
      </c>
    </row>
    <row r="455" spans="1:23" x14ac:dyDescent="0.25">
      <c r="A455" s="41" t="str">
        <f t="shared" si="21"/>
        <v>7.34</v>
      </c>
      <c r="B455" s="41">
        <f t="shared" si="22"/>
        <v>7</v>
      </c>
      <c r="C455" s="41">
        <f t="shared" si="23"/>
        <v>34</v>
      </c>
      <c r="D455" s="57" t="s">
        <v>273</v>
      </c>
      <c r="E455" s="57" t="s">
        <v>154</v>
      </c>
      <c r="F455" s="57" t="s">
        <v>274</v>
      </c>
      <c r="G455" s="57" t="s">
        <v>5</v>
      </c>
      <c r="H455" s="57" t="s">
        <v>275</v>
      </c>
      <c r="I455" s="57" t="s">
        <v>169</v>
      </c>
      <c r="J455" s="57" t="s">
        <v>5</v>
      </c>
      <c r="K455" s="57" t="s">
        <v>168</v>
      </c>
      <c r="L455" s="57" t="s">
        <v>169</v>
      </c>
      <c r="M455" s="57" t="s">
        <v>5</v>
      </c>
      <c r="N455" s="57" t="s">
        <v>170</v>
      </c>
      <c r="O455" s="57" t="s">
        <v>158</v>
      </c>
      <c r="P455" s="57" t="s">
        <v>5</v>
      </c>
      <c r="Q455" s="57" t="s">
        <v>171</v>
      </c>
      <c r="R455" s="57" t="s">
        <v>158</v>
      </c>
      <c r="S455" s="57" t="s">
        <v>5</v>
      </c>
      <c r="T455" s="57" t="s">
        <v>172</v>
      </c>
      <c r="U455" s="57" t="s">
        <v>158</v>
      </c>
      <c r="V455" s="57" t="s">
        <v>5</v>
      </c>
      <c r="W455" s="57" t="s">
        <v>173</v>
      </c>
    </row>
    <row r="456" spans="1:23" x14ac:dyDescent="0.25">
      <c r="A456" s="41" t="str">
        <f t="shared" si="21"/>
        <v>7.35</v>
      </c>
      <c r="B456" s="41">
        <f t="shared" si="22"/>
        <v>7</v>
      </c>
      <c r="C456" s="41">
        <f t="shared" si="23"/>
        <v>35</v>
      </c>
      <c r="D456" s="57">
        <v>0</v>
      </c>
      <c r="E456" s="57">
        <v>0</v>
      </c>
      <c r="F456" s="57">
        <v>0</v>
      </c>
      <c r="G456" s="57">
        <v>0</v>
      </c>
      <c r="H456" s="57">
        <v>0</v>
      </c>
      <c r="I456" s="57">
        <v>0</v>
      </c>
      <c r="J456" s="57">
        <v>0</v>
      </c>
    </row>
    <row r="457" spans="1:23" x14ac:dyDescent="0.25">
      <c r="A457" s="41" t="str">
        <f t="shared" si="21"/>
        <v>7.36</v>
      </c>
      <c r="B457" s="41">
        <f t="shared" si="22"/>
        <v>7</v>
      </c>
      <c r="C457" s="41">
        <f t="shared" si="23"/>
        <v>36</v>
      </c>
      <c r="D457" s="57" t="s">
        <v>205</v>
      </c>
    </row>
    <row r="458" spans="1:23" x14ac:dyDescent="0.25">
      <c r="A458" s="41" t="str">
        <f t="shared" si="21"/>
        <v>7.37</v>
      </c>
      <c r="B458" s="41">
        <f t="shared" si="22"/>
        <v>7</v>
      </c>
      <c r="C458" s="41">
        <f t="shared" si="23"/>
        <v>37</v>
      </c>
      <c r="D458" s="57" t="s">
        <v>299</v>
      </c>
      <c r="E458" s="57" t="s">
        <v>300</v>
      </c>
      <c r="F458" s="57" t="s">
        <v>187</v>
      </c>
      <c r="G458" s="57" t="s">
        <v>301</v>
      </c>
      <c r="H458" s="57" t="s">
        <v>154</v>
      </c>
      <c r="I458" s="57" t="s">
        <v>302</v>
      </c>
    </row>
    <row r="459" spans="1:23" x14ac:dyDescent="0.25">
      <c r="A459" s="41" t="str">
        <f t="shared" si="21"/>
        <v>7.38</v>
      </c>
      <c r="B459" s="41">
        <f t="shared" si="22"/>
        <v>7</v>
      </c>
      <c r="C459" s="41">
        <f t="shared" si="23"/>
        <v>38</v>
      </c>
      <c r="D459" s="57" t="s">
        <v>273</v>
      </c>
      <c r="E459" s="57" t="s">
        <v>154</v>
      </c>
      <c r="F459" s="57" t="s">
        <v>274</v>
      </c>
      <c r="G459" s="57" t="s">
        <v>5</v>
      </c>
      <c r="H459" s="57" t="s">
        <v>275</v>
      </c>
      <c r="I459" s="57" t="s">
        <v>169</v>
      </c>
      <c r="J459" s="57" t="s">
        <v>5</v>
      </c>
      <c r="K459" s="57" t="s">
        <v>168</v>
      </c>
      <c r="L459" s="57" t="s">
        <v>169</v>
      </c>
      <c r="M459" s="57" t="s">
        <v>5</v>
      </c>
      <c r="N459" s="57" t="s">
        <v>170</v>
      </c>
      <c r="O459" s="57" t="s">
        <v>158</v>
      </c>
      <c r="P459" s="57" t="s">
        <v>5</v>
      </c>
      <c r="Q459" s="57" t="s">
        <v>171</v>
      </c>
      <c r="R459" s="57" t="s">
        <v>158</v>
      </c>
      <c r="S459" s="57" t="s">
        <v>5</v>
      </c>
      <c r="T459" s="57" t="s">
        <v>172</v>
      </c>
      <c r="U459" s="57" t="s">
        <v>158</v>
      </c>
      <c r="V459" s="57" t="s">
        <v>5</v>
      </c>
      <c r="W459" s="57" t="s">
        <v>173</v>
      </c>
    </row>
    <row r="460" spans="1:23" x14ac:dyDescent="0.25">
      <c r="A460" s="41" t="str">
        <f t="shared" si="21"/>
        <v>7.39</v>
      </c>
      <c r="B460" s="41">
        <f t="shared" si="22"/>
        <v>7</v>
      </c>
      <c r="C460" s="41">
        <f t="shared" si="23"/>
        <v>39</v>
      </c>
      <c r="D460" s="57">
        <v>0</v>
      </c>
      <c r="E460" s="57">
        <v>0</v>
      </c>
      <c r="F460" s="57">
        <v>0</v>
      </c>
      <c r="G460" s="57">
        <v>0</v>
      </c>
      <c r="H460" s="57">
        <v>0</v>
      </c>
      <c r="I460" s="57">
        <v>0</v>
      </c>
      <c r="J460" s="57">
        <v>0</v>
      </c>
    </row>
    <row r="461" spans="1:23" x14ac:dyDescent="0.25">
      <c r="A461" s="41" t="str">
        <f t="shared" si="21"/>
        <v>7.40</v>
      </c>
      <c r="B461" s="41">
        <f t="shared" si="22"/>
        <v>7</v>
      </c>
      <c r="C461" s="41">
        <f t="shared" si="23"/>
        <v>40</v>
      </c>
      <c r="D461" s="57">
        <v>12</v>
      </c>
      <c r="E461" s="57" t="s">
        <v>187</v>
      </c>
      <c r="F461" s="57" t="s">
        <v>303</v>
      </c>
      <c r="G461" s="57" t="s">
        <v>304</v>
      </c>
      <c r="H461" s="57" t="s">
        <v>154</v>
      </c>
      <c r="I461" s="57" t="s">
        <v>160</v>
      </c>
      <c r="J461" s="57" t="s">
        <v>165</v>
      </c>
    </row>
    <row r="462" spans="1:23" x14ac:dyDescent="0.25">
      <c r="A462" s="41" t="str">
        <f t="shared" si="21"/>
        <v>7.41</v>
      </c>
      <c r="B462" s="41">
        <f t="shared" si="22"/>
        <v>7</v>
      </c>
      <c r="C462" s="41">
        <f t="shared" si="23"/>
        <v>41</v>
      </c>
      <c r="D462" s="57" t="s">
        <v>273</v>
      </c>
      <c r="E462" s="57" t="s">
        <v>154</v>
      </c>
      <c r="F462" s="57" t="s">
        <v>274</v>
      </c>
      <c r="G462" s="57" t="s">
        <v>5</v>
      </c>
      <c r="H462" s="57" t="s">
        <v>275</v>
      </c>
      <c r="I462" s="57" t="s">
        <v>169</v>
      </c>
      <c r="J462" s="57" t="s">
        <v>5</v>
      </c>
      <c r="K462" s="57" t="s">
        <v>168</v>
      </c>
      <c r="L462" s="57" t="s">
        <v>169</v>
      </c>
      <c r="M462" s="57" t="s">
        <v>5</v>
      </c>
      <c r="N462" s="57" t="s">
        <v>170</v>
      </c>
      <c r="O462" s="57" t="s">
        <v>158</v>
      </c>
      <c r="P462" s="57" t="s">
        <v>5</v>
      </c>
      <c r="Q462" s="57" t="s">
        <v>171</v>
      </c>
      <c r="R462" s="57" t="s">
        <v>158</v>
      </c>
      <c r="S462" s="57" t="s">
        <v>5</v>
      </c>
      <c r="T462" s="57" t="s">
        <v>172</v>
      </c>
      <c r="U462" s="57" t="s">
        <v>158</v>
      </c>
      <c r="V462" s="57" t="s">
        <v>5</v>
      </c>
      <c r="W462" s="57" t="s">
        <v>173</v>
      </c>
    </row>
    <row r="463" spans="1:23" x14ac:dyDescent="0.25">
      <c r="A463" s="41" t="str">
        <f t="shared" si="21"/>
        <v>7.42</v>
      </c>
      <c r="B463" s="41">
        <f t="shared" si="22"/>
        <v>7</v>
      </c>
      <c r="C463" s="41">
        <f t="shared" si="23"/>
        <v>42</v>
      </c>
      <c r="D463" s="57">
        <v>22</v>
      </c>
      <c r="E463" s="57">
        <v>3140697.65</v>
      </c>
      <c r="F463" s="57">
        <v>2711403.37</v>
      </c>
      <c r="G463" s="57">
        <v>0</v>
      </c>
      <c r="H463" s="57">
        <v>214647.14</v>
      </c>
      <c r="I463" s="57">
        <v>214647.14</v>
      </c>
      <c r="J463" s="57">
        <v>0</v>
      </c>
    </row>
    <row r="464" spans="1:23" x14ac:dyDescent="0.25">
      <c r="A464" s="41" t="str">
        <f t="shared" si="21"/>
        <v>7.43</v>
      </c>
      <c r="B464" s="41">
        <f t="shared" si="22"/>
        <v>7</v>
      </c>
      <c r="C464" s="41">
        <f t="shared" si="23"/>
        <v>43</v>
      </c>
      <c r="D464" s="57">
        <v>13</v>
      </c>
      <c r="E464" s="57" t="s">
        <v>187</v>
      </c>
      <c r="F464" s="57" t="s">
        <v>305</v>
      </c>
      <c r="G464" s="57" t="s">
        <v>306</v>
      </c>
    </row>
    <row r="465" spans="1:23" x14ac:dyDescent="0.25">
      <c r="A465" s="41" t="str">
        <f t="shared" si="21"/>
        <v>7.44</v>
      </c>
      <c r="B465" s="41">
        <f t="shared" si="22"/>
        <v>7</v>
      </c>
      <c r="C465" s="41">
        <f t="shared" si="23"/>
        <v>44</v>
      </c>
      <c r="D465" s="57" t="s">
        <v>273</v>
      </c>
      <c r="E465" s="57" t="s">
        <v>154</v>
      </c>
      <c r="F465" s="57" t="s">
        <v>274</v>
      </c>
      <c r="G465" s="57" t="s">
        <v>305</v>
      </c>
      <c r="H465" s="57" t="s">
        <v>306</v>
      </c>
      <c r="I465" s="57" t="s">
        <v>305</v>
      </c>
      <c r="J465" s="57" t="s">
        <v>307</v>
      </c>
      <c r="K465" s="57" t="s">
        <v>214</v>
      </c>
      <c r="L465" s="57" t="s">
        <v>308</v>
      </c>
      <c r="M465" s="57" t="s">
        <v>305</v>
      </c>
    </row>
    <row r="466" spans="1:23" x14ac:dyDescent="0.25">
      <c r="A466" s="41" t="str">
        <f t="shared" si="21"/>
        <v>7.45</v>
      </c>
      <c r="B466" s="41">
        <f t="shared" si="22"/>
        <v>7</v>
      </c>
      <c r="C466" s="41">
        <f t="shared" si="23"/>
        <v>45</v>
      </c>
      <c r="D466" s="57">
        <v>2</v>
      </c>
      <c r="E466" s="57">
        <v>567</v>
      </c>
      <c r="F466" s="57">
        <v>0</v>
      </c>
      <c r="G466" s="57">
        <v>567</v>
      </c>
    </row>
    <row r="467" spans="1:23" x14ac:dyDescent="0.25">
      <c r="A467" s="41" t="str">
        <f t="shared" si="21"/>
        <v>7.46</v>
      </c>
      <c r="B467" s="41">
        <f t="shared" si="22"/>
        <v>7</v>
      </c>
      <c r="C467" s="41">
        <f t="shared" si="23"/>
        <v>46</v>
      </c>
      <c r="D467" s="57" t="s">
        <v>309</v>
      </c>
      <c r="E467" s="57" t="s">
        <v>187</v>
      </c>
      <c r="F467" s="57" t="s">
        <v>310</v>
      </c>
      <c r="G467" s="57" t="s">
        <v>271</v>
      </c>
      <c r="H467" s="57" t="s">
        <v>272</v>
      </c>
    </row>
    <row r="468" spans="1:23" x14ac:dyDescent="0.25">
      <c r="A468" s="41" t="str">
        <f t="shared" si="21"/>
        <v>7.47</v>
      </c>
      <c r="B468" s="41">
        <f t="shared" si="22"/>
        <v>7</v>
      </c>
      <c r="C468" s="41">
        <f t="shared" si="23"/>
        <v>47</v>
      </c>
      <c r="D468" s="57" t="s">
        <v>273</v>
      </c>
      <c r="E468" s="57" t="s">
        <v>154</v>
      </c>
      <c r="F468" s="57" t="s">
        <v>274</v>
      </c>
      <c r="G468" s="57" t="s">
        <v>5</v>
      </c>
      <c r="H468" s="57" t="s">
        <v>275</v>
      </c>
      <c r="I468" s="57" t="s">
        <v>169</v>
      </c>
      <c r="J468" s="57" t="s">
        <v>5</v>
      </c>
      <c r="K468" s="57" t="s">
        <v>168</v>
      </c>
      <c r="L468" s="57" t="s">
        <v>169</v>
      </c>
      <c r="M468" s="57" t="s">
        <v>5</v>
      </c>
      <c r="N468" s="57" t="s">
        <v>170</v>
      </c>
      <c r="O468" s="57" t="s">
        <v>158</v>
      </c>
      <c r="P468" s="57" t="s">
        <v>5</v>
      </c>
      <c r="Q468" s="57" t="s">
        <v>171</v>
      </c>
      <c r="R468" s="57" t="s">
        <v>158</v>
      </c>
      <c r="S468" s="57" t="s">
        <v>5</v>
      </c>
      <c r="T468" s="57" t="s">
        <v>172</v>
      </c>
      <c r="U468" s="57" t="s">
        <v>158</v>
      </c>
      <c r="V468" s="57" t="s">
        <v>5</v>
      </c>
      <c r="W468" s="57" t="s">
        <v>173</v>
      </c>
    </row>
    <row r="469" spans="1:23" x14ac:dyDescent="0.25">
      <c r="A469" s="41" t="str">
        <f t="shared" si="21"/>
        <v>7.48</v>
      </c>
      <c r="B469" s="41">
        <f t="shared" si="22"/>
        <v>7</v>
      </c>
      <c r="C469" s="41">
        <f t="shared" si="23"/>
        <v>48</v>
      </c>
      <c r="D469" s="57">
        <v>0</v>
      </c>
      <c r="E469" s="57">
        <v>0</v>
      </c>
      <c r="F469" s="57">
        <v>0</v>
      </c>
      <c r="G469" s="57">
        <v>0</v>
      </c>
      <c r="H469" s="57">
        <v>0</v>
      </c>
      <c r="I469" s="57">
        <v>0</v>
      </c>
      <c r="J469" s="57">
        <v>0</v>
      </c>
    </row>
    <row r="470" spans="1:23" x14ac:dyDescent="0.25">
      <c r="A470" s="41" t="str">
        <f t="shared" si="21"/>
        <v>7.49</v>
      </c>
      <c r="B470" s="41">
        <f t="shared" si="22"/>
        <v>7</v>
      </c>
      <c r="C470" s="41">
        <f t="shared" si="23"/>
        <v>49</v>
      </c>
      <c r="D470" s="57" t="s">
        <v>309</v>
      </c>
      <c r="E470" s="57" t="s">
        <v>187</v>
      </c>
      <c r="F470" s="57" t="s">
        <v>310</v>
      </c>
      <c r="G470" s="57" t="s">
        <v>278</v>
      </c>
      <c r="H470" s="57" t="s">
        <v>279</v>
      </c>
      <c r="I470" s="57" t="s">
        <v>272</v>
      </c>
    </row>
    <row r="471" spans="1:23" x14ac:dyDescent="0.25">
      <c r="A471" s="41" t="str">
        <f t="shared" si="21"/>
        <v>7.50</v>
      </c>
      <c r="B471" s="41">
        <f t="shared" si="22"/>
        <v>7</v>
      </c>
      <c r="C471" s="41">
        <f t="shared" si="23"/>
        <v>50</v>
      </c>
      <c r="D471" s="57" t="s">
        <v>273</v>
      </c>
      <c r="E471" s="57" t="s">
        <v>154</v>
      </c>
      <c r="F471" s="57" t="s">
        <v>274</v>
      </c>
      <c r="G471" s="57" t="s">
        <v>5</v>
      </c>
      <c r="H471" s="57" t="s">
        <v>275</v>
      </c>
      <c r="I471" s="57" t="s">
        <v>169</v>
      </c>
      <c r="J471" s="57" t="s">
        <v>5</v>
      </c>
      <c r="K471" s="57" t="s">
        <v>168</v>
      </c>
      <c r="L471" s="57" t="s">
        <v>169</v>
      </c>
      <c r="M471" s="57" t="s">
        <v>5</v>
      </c>
      <c r="N471" s="57" t="s">
        <v>170</v>
      </c>
      <c r="O471" s="57" t="s">
        <v>158</v>
      </c>
      <c r="P471" s="57" t="s">
        <v>5</v>
      </c>
      <c r="Q471" s="57" t="s">
        <v>173</v>
      </c>
    </row>
    <row r="472" spans="1:23" x14ac:dyDescent="0.25">
      <c r="A472" s="41" t="str">
        <f t="shared" si="21"/>
        <v>7.51</v>
      </c>
      <c r="B472" s="41">
        <f t="shared" si="22"/>
        <v>7</v>
      </c>
      <c r="C472" s="41">
        <f t="shared" si="23"/>
        <v>51</v>
      </c>
      <c r="D472" s="57">
        <v>0</v>
      </c>
      <c r="E472" s="57">
        <v>0</v>
      </c>
      <c r="F472" s="57">
        <v>0</v>
      </c>
      <c r="G472" s="57">
        <v>0</v>
      </c>
      <c r="H472" s="57">
        <v>0</v>
      </c>
      <c r="I472" s="57" t="s">
        <v>205</v>
      </c>
    </row>
    <row r="473" spans="1:23" x14ac:dyDescent="0.25">
      <c r="A473" s="41" t="str">
        <f t="shared" si="21"/>
        <v>7.52</v>
      </c>
      <c r="B473" s="41">
        <f t="shared" si="22"/>
        <v>7</v>
      </c>
      <c r="C473" s="41">
        <f t="shared" si="23"/>
        <v>52</v>
      </c>
      <c r="D473" s="57" t="s">
        <v>311</v>
      </c>
      <c r="E473" s="57" t="s">
        <v>187</v>
      </c>
      <c r="F473" s="57" t="s">
        <v>310</v>
      </c>
      <c r="G473" s="57" t="s">
        <v>312</v>
      </c>
      <c r="H473" s="57" t="s">
        <v>283</v>
      </c>
      <c r="I473" s="57" t="s">
        <v>284</v>
      </c>
    </row>
    <row r="474" spans="1:23" x14ac:dyDescent="0.25">
      <c r="A474" s="41" t="str">
        <f t="shared" si="21"/>
        <v>7.53</v>
      </c>
      <c r="B474" s="41">
        <f t="shared" si="22"/>
        <v>7</v>
      </c>
      <c r="C474" s="41">
        <f t="shared" si="23"/>
        <v>53</v>
      </c>
      <c r="D474" s="57" t="s">
        <v>273</v>
      </c>
      <c r="E474" s="57" t="s">
        <v>154</v>
      </c>
      <c r="F474" s="57" t="s">
        <v>274</v>
      </c>
      <c r="G474" s="57" t="s">
        <v>5</v>
      </c>
      <c r="H474" s="57" t="s">
        <v>275</v>
      </c>
      <c r="I474" s="57" t="s">
        <v>169</v>
      </c>
      <c r="J474" s="57" t="s">
        <v>5</v>
      </c>
      <c r="K474" s="57" t="s">
        <v>168</v>
      </c>
      <c r="L474" s="57" t="s">
        <v>169</v>
      </c>
      <c r="M474" s="57" t="s">
        <v>5</v>
      </c>
      <c r="N474" s="57" t="s">
        <v>170</v>
      </c>
      <c r="O474" s="57" t="s">
        <v>158</v>
      </c>
      <c r="P474" s="57" t="s">
        <v>5</v>
      </c>
      <c r="Q474" s="57" t="s">
        <v>171</v>
      </c>
      <c r="R474" s="57" t="s">
        <v>158</v>
      </c>
      <c r="S474" s="57" t="s">
        <v>5</v>
      </c>
      <c r="T474" s="57" t="s">
        <v>172</v>
      </c>
      <c r="U474" s="57" t="s">
        <v>158</v>
      </c>
      <c r="V474" s="57" t="s">
        <v>5</v>
      </c>
      <c r="W474" s="57" t="s">
        <v>173</v>
      </c>
    </row>
    <row r="475" spans="1:23" x14ac:dyDescent="0.25">
      <c r="A475" s="41" t="str">
        <f t="shared" si="21"/>
        <v>7.54</v>
      </c>
      <c r="B475" s="41">
        <f t="shared" si="22"/>
        <v>7</v>
      </c>
      <c r="C475" s="41">
        <f t="shared" si="23"/>
        <v>54</v>
      </c>
      <c r="D475" s="57">
        <v>0</v>
      </c>
      <c r="E475" s="57">
        <v>0</v>
      </c>
      <c r="F475" s="57">
        <v>0</v>
      </c>
      <c r="G475" s="57">
        <v>0</v>
      </c>
      <c r="H475" s="57">
        <v>0</v>
      </c>
      <c r="I475" s="57">
        <v>0</v>
      </c>
      <c r="J475" s="57">
        <v>0</v>
      </c>
    </row>
    <row r="476" spans="1:23" x14ac:dyDescent="0.25">
      <c r="A476" s="41" t="str">
        <f t="shared" si="21"/>
        <v>7.55</v>
      </c>
      <c r="B476" s="41">
        <f t="shared" si="22"/>
        <v>7</v>
      </c>
      <c r="C476" s="41">
        <f t="shared" si="23"/>
        <v>55</v>
      </c>
      <c r="D476" s="57" t="s">
        <v>311</v>
      </c>
      <c r="E476" s="57" t="s">
        <v>187</v>
      </c>
      <c r="F476" s="57" t="s">
        <v>310</v>
      </c>
      <c r="G476" s="57" t="s">
        <v>312</v>
      </c>
      <c r="H476" s="57" t="s">
        <v>283</v>
      </c>
      <c r="I476" s="57" t="s">
        <v>285</v>
      </c>
    </row>
    <row r="477" spans="1:23" x14ac:dyDescent="0.25">
      <c r="A477" s="41" t="str">
        <f t="shared" si="21"/>
        <v>7.56</v>
      </c>
      <c r="B477" s="41">
        <f t="shared" si="22"/>
        <v>7</v>
      </c>
      <c r="C477" s="41">
        <f t="shared" si="23"/>
        <v>56</v>
      </c>
      <c r="D477" s="57" t="s">
        <v>273</v>
      </c>
      <c r="E477" s="57" t="s">
        <v>154</v>
      </c>
      <c r="F477" s="57" t="s">
        <v>274</v>
      </c>
      <c r="G477" s="57" t="s">
        <v>5</v>
      </c>
      <c r="H477" s="57" t="s">
        <v>275</v>
      </c>
      <c r="I477" s="57" t="s">
        <v>169</v>
      </c>
      <c r="J477" s="57" t="s">
        <v>5</v>
      </c>
      <c r="K477" s="57" t="s">
        <v>168</v>
      </c>
      <c r="L477" s="57" t="s">
        <v>169</v>
      </c>
      <c r="M477" s="57" t="s">
        <v>5</v>
      </c>
      <c r="N477" s="57" t="s">
        <v>170</v>
      </c>
      <c r="O477" s="57" t="s">
        <v>158</v>
      </c>
      <c r="P477" s="57" t="s">
        <v>5</v>
      </c>
      <c r="Q477" s="57" t="s">
        <v>173</v>
      </c>
    </row>
    <row r="478" spans="1:23" x14ac:dyDescent="0.25">
      <c r="A478" s="41" t="str">
        <f t="shared" si="21"/>
        <v>7.57</v>
      </c>
      <c r="B478" s="41">
        <f t="shared" si="22"/>
        <v>7</v>
      </c>
      <c r="C478" s="41">
        <f t="shared" si="23"/>
        <v>57</v>
      </c>
      <c r="D478" s="57">
        <v>0</v>
      </c>
      <c r="E478" s="57">
        <v>0</v>
      </c>
      <c r="F478" s="57">
        <v>0</v>
      </c>
      <c r="G478" s="57">
        <v>0</v>
      </c>
      <c r="H478" s="57">
        <v>0</v>
      </c>
    </row>
    <row r="479" spans="1:23" x14ac:dyDescent="0.25">
      <c r="A479" s="41" t="str">
        <f t="shared" si="21"/>
        <v>7.58</v>
      </c>
      <c r="B479" s="41">
        <f t="shared" si="22"/>
        <v>7</v>
      </c>
      <c r="C479" s="41">
        <f t="shared" si="23"/>
        <v>58</v>
      </c>
      <c r="D479" s="57" t="s">
        <v>309</v>
      </c>
      <c r="E479" s="57" t="s">
        <v>187</v>
      </c>
      <c r="F479" s="57" t="s">
        <v>310</v>
      </c>
      <c r="G479" s="57" t="s">
        <v>287</v>
      </c>
      <c r="H479" s="57" t="s">
        <v>272</v>
      </c>
    </row>
    <row r="480" spans="1:23" x14ac:dyDescent="0.25">
      <c r="A480" s="41" t="str">
        <f t="shared" si="21"/>
        <v>7.59</v>
      </c>
      <c r="B480" s="41">
        <f t="shared" si="22"/>
        <v>7</v>
      </c>
      <c r="C480" s="41">
        <f t="shared" si="23"/>
        <v>59</v>
      </c>
      <c r="D480" s="57" t="s">
        <v>273</v>
      </c>
      <c r="E480" s="57" t="s">
        <v>154</v>
      </c>
      <c r="F480" s="57" t="s">
        <v>274</v>
      </c>
      <c r="G480" s="57" t="s">
        <v>5</v>
      </c>
      <c r="H480" s="57" t="s">
        <v>275</v>
      </c>
      <c r="I480" s="57" t="s">
        <v>169</v>
      </c>
      <c r="J480" s="57" t="s">
        <v>5</v>
      </c>
      <c r="K480" s="57" t="s">
        <v>168</v>
      </c>
      <c r="L480" s="57" t="s">
        <v>169</v>
      </c>
      <c r="M480" s="57" t="s">
        <v>5</v>
      </c>
      <c r="N480" s="57" t="s">
        <v>170</v>
      </c>
      <c r="O480" s="57" t="s">
        <v>158</v>
      </c>
    </row>
    <row r="481" spans="1:23" x14ac:dyDescent="0.25">
      <c r="A481" s="41" t="str">
        <f t="shared" si="21"/>
        <v>7.60</v>
      </c>
      <c r="B481" s="41">
        <f t="shared" si="22"/>
        <v>7</v>
      </c>
      <c r="C481" s="41">
        <f t="shared" si="23"/>
        <v>60</v>
      </c>
      <c r="D481" s="57">
        <v>0</v>
      </c>
      <c r="E481" s="57">
        <v>0</v>
      </c>
      <c r="F481" s="57">
        <v>0</v>
      </c>
      <c r="G481" s="57">
        <v>0</v>
      </c>
    </row>
    <row r="482" spans="1:23" x14ac:dyDescent="0.25">
      <c r="A482" s="41" t="str">
        <f t="shared" si="21"/>
        <v>7.61</v>
      </c>
      <c r="B482" s="41">
        <f t="shared" si="22"/>
        <v>7</v>
      </c>
      <c r="C482" s="41">
        <f t="shared" si="23"/>
        <v>61</v>
      </c>
      <c r="D482" s="57">
        <v>10</v>
      </c>
      <c r="E482" s="57" t="s">
        <v>187</v>
      </c>
      <c r="F482" s="57" t="s">
        <v>310</v>
      </c>
      <c r="G482" s="57" t="s">
        <v>313</v>
      </c>
    </row>
    <row r="483" spans="1:23" x14ac:dyDescent="0.25">
      <c r="A483" s="41" t="str">
        <f t="shared" si="21"/>
        <v>7.62</v>
      </c>
      <c r="B483" s="41">
        <f t="shared" si="22"/>
        <v>7</v>
      </c>
      <c r="C483" s="41">
        <f t="shared" si="23"/>
        <v>62</v>
      </c>
      <c r="D483" s="57" t="s">
        <v>273</v>
      </c>
      <c r="E483" s="57" t="s">
        <v>154</v>
      </c>
      <c r="F483" s="57" t="s">
        <v>274</v>
      </c>
      <c r="G483" s="57" t="s">
        <v>5</v>
      </c>
      <c r="H483" s="57" t="s">
        <v>275</v>
      </c>
      <c r="I483" s="57" t="s">
        <v>169</v>
      </c>
      <c r="J483" s="57" t="s">
        <v>5</v>
      </c>
      <c r="K483" s="57" t="s">
        <v>168</v>
      </c>
      <c r="L483" s="57" t="s">
        <v>169</v>
      </c>
      <c r="M483" s="57" t="s">
        <v>5</v>
      </c>
      <c r="N483" s="57" t="s">
        <v>170</v>
      </c>
      <c r="O483" s="57" t="s">
        <v>158</v>
      </c>
      <c r="P483" s="57" t="s">
        <v>5</v>
      </c>
      <c r="Q483" s="57" t="s">
        <v>171</v>
      </c>
      <c r="R483" s="57" t="s">
        <v>158</v>
      </c>
      <c r="S483" s="57" t="s">
        <v>5</v>
      </c>
      <c r="T483" s="57" t="s">
        <v>172</v>
      </c>
      <c r="U483" s="57" t="s">
        <v>158</v>
      </c>
      <c r="V483" s="57" t="s">
        <v>5</v>
      </c>
      <c r="W483" s="57" t="s">
        <v>173</v>
      </c>
    </row>
    <row r="484" spans="1:23" x14ac:dyDescent="0.25">
      <c r="A484" s="41" t="str">
        <f t="shared" si="21"/>
        <v>7.63</v>
      </c>
      <c r="B484" s="41">
        <f t="shared" si="22"/>
        <v>7</v>
      </c>
      <c r="C484" s="41">
        <f t="shared" si="23"/>
        <v>63</v>
      </c>
      <c r="D484" s="57">
        <v>0</v>
      </c>
      <c r="E484" s="57">
        <v>0</v>
      </c>
      <c r="F484" s="57">
        <v>0</v>
      </c>
      <c r="G484" s="57">
        <v>0</v>
      </c>
      <c r="H484" s="57">
        <v>0</v>
      </c>
      <c r="I484" s="57">
        <v>0</v>
      </c>
      <c r="J484" s="57">
        <v>0</v>
      </c>
    </row>
    <row r="485" spans="1:23" x14ac:dyDescent="0.25">
      <c r="A485" s="41" t="str">
        <f t="shared" si="21"/>
        <v>7.64</v>
      </c>
      <c r="B485" s="41">
        <f t="shared" si="22"/>
        <v>7</v>
      </c>
      <c r="C485" s="41">
        <f t="shared" si="23"/>
        <v>64</v>
      </c>
      <c r="D485" s="57" t="s">
        <v>205</v>
      </c>
    </row>
    <row r="486" spans="1:23" x14ac:dyDescent="0.25">
      <c r="A486" s="41" t="str">
        <f t="shared" si="21"/>
        <v>7.65</v>
      </c>
      <c r="B486" s="41">
        <f t="shared" si="22"/>
        <v>7</v>
      </c>
      <c r="C486" s="41">
        <f t="shared" si="23"/>
        <v>65</v>
      </c>
      <c r="D486" s="57" t="s">
        <v>314</v>
      </c>
      <c r="E486" s="57" t="s">
        <v>187</v>
      </c>
      <c r="F486" s="57" t="s">
        <v>310</v>
      </c>
      <c r="G486" s="57" t="s">
        <v>158</v>
      </c>
      <c r="H486" s="57" t="s">
        <v>296</v>
      </c>
      <c r="I486" s="57" t="s">
        <v>315</v>
      </c>
      <c r="J486" s="57" t="s">
        <v>298</v>
      </c>
    </row>
    <row r="487" spans="1:23" x14ac:dyDescent="0.25">
      <c r="A487" s="41" t="str">
        <f t="shared" si="21"/>
        <v>7.66</v>
      </c>
      <c r="B487" s="41">
        <f t="shared" si="22"/>
        <v>7</v>
      </c>
      <c r="C487" s="41">
        <f t="shared" si="23"/>
        <v>66</v>
      </c>
      <c r="D487" s="57" t="s">
        <v>273</v>
      </c>
      <c r="E487" s="57" t="s">
        <v>154</v>
      </c>
      <c r="F487" s="57" t="s">
        <v>274</v>
      </c>
      <c r="G487" s="57" t="s">
        <v>5</v>
      </c>
      <c r="H487" s="57" t="s">
        <v>275</v>
      </c>
      <c r="I487" s="57" t="s">
        <v>169</v>
      </c>
      <c r="J487" s="57" t="s">
        <v>5</v>
      </c>
      <c r="K487" s="57" t="s">
        <v>168</v>
      </c>
      <c r="L487" s="57" t="s">
        <v>169</v>
      </c>
      <c r="M487" s="57" t="s">
        <v>5</v>
      </c>
      <c r="N487" s="57" t="s">
        <v>170</v>
      </c>
      <c r="O487" s="57" t="s">
        <v>158</v>
      </c>
      <c r="P487" s="57" t="s">
        <v>5</v>
      </c>
      <c r="Q487" s="57" t="s">
        <v>171</v>
      </c>
      <c r="R487" s="57" t="s">
        <v>158</v>
      </c>
      <c r="S487" s="57" t="s">
        <v>5</v>
      </c>
      <c r="T487" s="57" t="s">
        <v>172</v>
      </c>
      <c r="U487" s="57" t="s">
        <v>158</v>
      </c>
      <c r="V487" s="57" t="s">
        <v>5</v>
      </c>
      <c r="W487" s="57" t="s">
        <v>173</v>
      </c>
    </row>
    <row r="488" spans="1:23" x14ac:dyDescent="0.25">
      <c r="A488" s="41" t="str">
        <f t="shared" si="21"/>
        <v>7.67</v>
      </c>
      <c r="B488" s="41">
        <f t="shared" si="22"/>
        <v>7</v>
      </c>
      <c r="C488" s="41">
        <f t="shared" si="23"/>
        <v>67</v>
      </c>
      <c r="D488" s="57">
        <v>0</v>
      </c>
      <c r="E488" s="57">
        <v>0</v>
      </c>
      <c r="F488" s="57">
        <v>0</v>
      </c>
      <c r="G488" s="57">
        <v>0</v>
      </c>
      <c r="H488" s="57">
        <v>0</v>
      </c>
      <c r="I488" s="57">
        <v>0</v>
      </c>
      <c r="J488" s="57">
        <v>0</v>
      </c>
    </row>
    <row r="489" spans="1:23" x14ac:dyDescent="0.25">
      <c r="A489" s="41" t="str">
        <f t="shared" si="21"/>
        <v>7.68</v>
      </c>
      <c r="B489" s="41">
        <f t="shared" si="22"/>
        <v>7</v>
      </c>
      <c r="C489" s="41">
        <f t="shared" si="23"/>
        <v>68</v>
      </c>
      <c r="D489" s="57" t="s">
        <v>316</v>
      </c>
      <c r="E489" s="57" t="s">
        <v>187</v>
      </c>
      <c r="F489" s="57" t="s">
        <v>317</v>
      </c>
      <c r="G489" s="57" t="s">
        <v>154</v>
      </c>
      <c r="H489" s="57" t="s">
        <v>301</v>
      </c>
      <c r="I489" s="57" t="s">
        <v>154</v>
      </c>
      <c r="J489" s="57" t="s">
        <v>302</v>
      </c>
    </row>
    <row r="490" spans="1:23" x14ac:dyDescent="0.25">
      <c r="A490" s="41" t="str">
        <f t="shared" si="21"/>
        <v>7.69</v>
      </c>
      <c r="B490" s="41">
        <f t="shared" si="22"/>
        <v>7</v>
      </c>
      <c r="C490" s="41">
        <f t="shared" si="23"/>
        <v>69</v>
      </c>
      <c r="D490" s="57" t="s">
        <v>273</v>
      </c>
      <c r="E490" s="57" t="s">
        <v>154</v>
      </c>
      <c r="F490" s="57" t="s">
        <v>274</v>
      </c>
      <c r="G490" s="57" t="s">
        <v>5</v>
      </c>
      <c r="H490" s="57" t="s">
        <v>275</v>
      </c>
      <c r="I490" s="57" t="s">
        <v>169</v>
      </c>
      <c r="J490" s="57" t="s">
        <v>5</v>
      </c>
      <c r="K490" s="57" t="s">
        <v>168</v>
      </c>
      <c r="L490" s="57" t="s">
        <v>169</v>
      </c>
      <c r="M490" s="57" t="s">
        <v>5</v>
      </c>
      <c r="N490" s="57" t="s">
        <v>170</v>
      </c>
      <c r="O490" s="57" t="s">
        <v>158</v>
      </c>
      <c r="P490" s="57" t="s">
        <v>5</v>
      </c>
      <c r="Q490" s="57" t="s">
        <v>171</v>
      </c>
      <c r="R490" s="57" t="s">
        <v>158</v>
      </c>
      <c r="S490" s="57" t="s">
        <v>5</v>
      </c>
      <c r="T490" s="57" t="s">
        <v>172</v>
      </c>
      <c r="U490" s="57" t="s">
        <v>158</v>
      </c>
      <c r="V490" s="57" t="s">
        <v>5</v>
      </c>
      <c r="W490" s="57" t="s">
        <v>173</v>
      </c>
    </row>
    <row r="491" spans="1:23" x14ac:dyDescent="0.25">
      <c r="A491" s="41" t="str">
        <f t="shared" si="21"/>
        <v>7.70</v>
      </c>
      <c r="B491" s="41">
        <f t="shared" si="22"/>
        <v>7</v>
      </c>
      <c r="C491" s="41">
        <f t="shared" si="23"/>
        <v>70</v>
      </c>
      <c r="D491" s="57">
        <v>0</v>
      </c>
      <c r="E491" s="57">
        <v>0</v>
      </c>
      <c r="F491" s="57">
        <v>0</v>
      </c>
      <c r="G491" s="57">
        <v>0</v>
      </c>
      <c r="H491" s="57">
        <v>0</v>
      </c>
      <c r="I491" s="57">
        <v>0</v>
      </c>
      <c r="J491" s="57">
        <v>0</v>
      </c>
    </row>
    <row r="492" spans="1:23" x14ac:dyDescent="0.25">
      <c r="A492" s="41" t="str">
        <f t="shared" si="21"/>
        <v>8.1</v>
      </c>
      <c r="B492" s="41">
        <f t="shared" si="22"/>
        <v>8</v>
      </c>
      <c r="C492" s="41">
        <f t="shared" si="23"/>
        <v>1</v>
      </c>
      <c r="D492" s="57" t="s">
        <v>146</v>
      </c>
      <c r="E492" s="57" t="s">
        <v>247</v>
      </c>
    </row>
    <row r="493" spans="1:23" x14ac:dyDescent="0.25">
      <c r="A493" s="41" t="str">
        <f t="shared" si="21"/>
        <v>8.2</v>
      </c>
      <c r="B493" s="41">
        <f t="shared" si="22"/>
        <v>8</v>
      </c>
      <c r="C493" s="41">
        <f t="shared" si="23"/>
        <v>2</v>
      </c>
      <c r="D493" s="57" t="s">
        <v>148</v>
      </c>
      <c r="E493" s="57" t="s">
        <v>149</v>
      </c>
      <c r="F493" s="57" t="s">
        <v>248</v>
      </c>
    </row>
    <row r="494" spans="1:23" x14ac:dyDescent="0.25">
      <c r="A494" s="41" t="str">
        <f t="shared" si="21"/>
        <v>8.3</v>
      </c>
      <c r="B494" s="41">
        <f t="shared" si="22"/>
        <v>8</v>
      </c>
      <c r="C494" s="41">
        <f t="shared" si="23"/>
        <v>3</v>
      </c>
      <c r="D494" s="57" t="s">
        <v>208</v>
      </c>
      <c r="E494" s="57" t="s">
        <v>154</v>
      </c>
      <c r="F494" s="57" t="s">
        <v>160</v>
      </c>
      <c r="G494" s="57" t="s">
        <v>165</v>
      </c>
      <c r="H494" s="57" t="s">
        <v>154</v>
      </c>
      <c r="I494" s="57" t="s">
        <v>249</v>
      </c>
      <c r="J494" s="57" t="s">
        <v>250</v>
      </c>
      <c r="K494" s="57" t="s">
        <v>251</v>
      </c>
    </row>
    <row r="495" spans="1:23" x14ac:dyDescent="0.25">
      <c r="A495" s="41" t="str">
        <f t="shared" si="21"/>
        <v>8.4</v>
      </c>
      <c r="B495" s="41">
        <f t="shared" si="22"/>
        <v>8</v>
      </c>
      <c r="C495" s="41">
        <f t="shared" si="23"/>
        <v>4</v>
      </c>
      <c r="D495" s="57" t="s">
        <v>36</v>
      </c>
      <c r="E495" s="57" t="s">
        <v>37</v>
      </c>
    </row>
    <row r="496" spans="1:23" x14ac:dyDescent="0.25">
      <c r="A496" s="41" t="str">
        <f t="shared" si="21"/>
        <v>8.5</v>
      </c>
      <c r="B496" s="41">
        <f t="shared" si="22"/>
        <v>8</v>
      </c>
      <c r="C496" s="41">
        <f t="shared" si="23"/>
        <v>5</v>
      </c>
      <c r="D496" s="57" t="s">
        <v>10</v>
      </c>
      <c r="E496" s="57" t="s">
        <v>328</v>
      </c>
    </row>
    <row r="497" spans="1:23" x14ac:dyDescent="0.25">
      <c r="A497" s="41" t="str">
        <f t="shared" si="21"/>
        <v>8.6</v>
      </c>
      <c r="B497" s="41">
        <f t="shared" si="22"/>
        <v>8</v>
      </c>
      <c r="C497" s="41">
        <f t="shared" si="23"/>
        <v>6</v>
      </c>
      <c r="D497" s="57">
        <v>1</v>
      </c>
      <c r="E497" s="57" t="s">
        <v>11</v>
      </c>
      <c r="F497" s="57" t="s">
        <v>319</v>
      </c>
    </row>
    <row r="498" spans="1:23" x14ac:dyDescent="0.25">
      <c r="A498" s="41" t="str">
        <f t="shared" si="21"/>
        <v>8.7</v>
      </c>
      <c r="B498" s="41">
        <f t="shared" si="22"/>
        <v>8</v>
      </c>
      <c r="C498" s="41">
        <f t="shared" si="23"/>
        <v>7</v>
      </c>
      <c r="D498" s="57" t="s">
        <v>252</v>
      </c>
      <c r="E498" s="57" t="s">
        <v>152</v>
      </c>
      <c r="F498" s="57" t="s">
        <v>153</v>
      </c>
      <c r="G498" s="57" t="s">
        <v>154</v>
      </c>
      <c r="H498" s="57" t="s">
        <v>155</v>
      </c>
      <c r="I498" s="57" t="s">
        <v>156</v>
      </c>
      <c r="J498" s="57" t="s">
        <v>157</v>
      </c>
      <c r="K498" s="57" t="s">
        <v>320</v>
      </c>
      <c r="L498" s="57" t="s">
        <v>321</v>
      </c>
    </row>
    <row r="499" spans="1:23" x14ac:dyDescent="0.25">
      <c r="A499" s="41" t="str">
        <f t="shared" si="21"/>
        <v>8.8</v>
      </c>
      <c r="B499" s="41">
        <f t="shared" si="22"/>
        <v>8</v>
      </c>
      <c r="C499" s="41">
        <f t="shared" si="23"/>
        <v>8</v>
      </c>
      <c r="D499" s="57" t="s">
        <v>253</v>
      </c>
      <c r="E499" s="57" t="s">
        <v>254</v>
      </c>
      <c r="F499" s="57" t="s">
        <v>255</v>
      </c>
      <c r="G499" s="57" t="s">
        <v>256</v>
      </c>
      <c r="H499" s="57" t="s">
        <v>257</v>
      </c>
      <c r="I499" s="57" t="s">
        <v>320</v>
      </c>
      <c r="J499" s="57" t="s">
        <v>321</v>
      </c>
    </row>
    <row r="500" spans="1:23" x14ac:dyDescent="0.25">
      <c r="A500" s="41" t="str">
        <f t="shared" si="21"/>
        <v>8.9</v>
      </c>
      <c r="B500" s="41">
        <f t="shared" si="22"/>
        <v>8</v>
      </c>
      <c r="C500" s="41">
        <f t="shared" si="23"/>
        <v>9</v>
      </c>
      <c r="D500" s="57" t="s">
        <v>258</v>
      </c>
      <c r="E500" s="57" t="s">
        <v>259</v>
      </c>
      <c r="F500" s="57" t="s">
        <v>260</v>
      </c>
      <c r="G500" s="57" t="s">
        <v>239</v>
      </c>
      <c r="H500" s="57" t="s">
        <v>155</v>
      </c>
      <c r="I500" s="57" t="s">
        <v>261</v>
      </c>
      <c r="J500" s="57" t="s">
        <v>262</v>
      </c>
      <c r="K500" s="57" t="s">
        <v>36</v>
      </c>
      <c r="L500" s="57">
        <v>11245460</v>
      </c>
    </row>
    <row r="501" spans="1:23" x14ac:dyDescent="0.25">
      <c r="A501" s="41" t="str">
        <f t="shared" si="21"/>
        <v>8.10</v>
      </c>
      <c r="B501" s="41">
        <f t="shared" si="22"/>
        <v>8</v>
      </c>
      <c r="C501" s="41">
        <f t="shared" si="23"/>
        <v>10</v>
      </c>
      <c r="D501" s="57" t="s">
        <v>263</v>
      </c>
      <c r="E501" s="57" t="s">
        <v>259</v>
      </c>
      <c r="F501" s="57" t="s">
        <v>260</v>
      </c>
      <c r="G501" s="57" t="s">
        <v>187</v>
      </c>
      <c r="H501" s="57" t="s">
        <v>264</v>
      </c>
      <c r="I501" s="57" t="s">
        <v>194</v>
      </c>
      <c r="J501" s="57" t="s">
        <v>265</v>
      </c>
      <c r="K501" s="57">
        <v>2017</v>
      </c>
      <c r="L501" s="57">
        <v>8967766</v>
      </c>
    </row>
    <row r="502" spans="1:23" x14ac:dyDescent="0.25">
      <c r="A502" s="41" t="str">
        <f t="shared" si="21"/>
        <v>8.11</v>
      </c>
      <c r="B502" s="41">
        <f t="shared" si="22"/>
        <v>8</v>
      </c>
      <c r="C502" s="41">
        <f t="shared" si="23"/>
        <v>11</v>
      </c>
      <c r="D502" s="57" t="s">
        <v>266</v>
      </c>
      <c r="E502" s="57" t="s">
        <v>267</v>
      </c>
      <c r="F502" s="57" t="s">
        <v>268</v>
      </c>
      <c r="G502" s="57" t="s">
        <v>269</v>
      </c>
      <c r="H502" s="57" t="s">
        <v>270</v>
      </c>
      <c r="I502" s="57" t="s">
        <v>187</v>
      </c>
      <c r="J502" s="57" t="s">
        <v>271</v>
      </c>
      <c r="K502" s="57" t="s">
        <v>272</v>
      </c>
    </row>
    <row r="503" spans="1:23" x14ac:dyDescent="0.25">
      <c r="A503" s="41" t="str">
        <f t="shared" si="21"/>
        <v>8.12</v>
      </c>
      <c r="B503" s="41">
        <f t="shared" si="22"/>
        <v>8</v>
      </c>
      <c r="C503" s="41">
        <f t="shared" si="23"/>
        <v>12</v>
      </c>
      <c r="D503" s="57" t="s">
        <v>273</v>
      </c>
      <c r="E503" s="57" t="s">
        <v>154</v>
      </c>
      <c r="F503" s="57" t="s">
        <v>274</v>
      </c>
      <c r="G503" s="57" t="s">
        <v>5</v>
      </c>
      <c r="H503" s="57" t="s">
        <v>275</v>
      </c>
      <c r="I503" s="57" t="s">
        <v>169</v>
      </c>
      <c r="J503" s="57" t="s">
        <v>5</v>
      </c>
      <c r="K503" s="57" t="s">
        <v>168</v>
      </c>
      <c r="L503" s="57" t="s">
        <v>169</v>
      </c>
      <c r="M503" s="57" t="s">
        <v>5</v>
      </c>
      <c r="N503" s="57" t="s">
        <v>170</v>
      </c>
      <c r="O503" s="57" t="s">
        <v>158</v>
      </c>
      <c r="P503" s="57" t="s">
        <v>5</v>
      </c>
      <c r="Q503" s="57" t="s">
        <v>171</v>
      </c>
      <c r="R503" s="57" t="s">
        <v>158</v>
      </c>
      <c r="S503" s="57" t="s">
        <v>5</v>
      </c>
      <c r="T503" s="57" t="s">
        <v>172</v>
      </c>
      <c r="U503" s="57" t="s">
        <v>158</v>
      </c>
      <c r="V503" s="57" t="s">
        <v>5</v>
      </c>
      <c r="W503" s="57" t="s">
        <v>173</v>
      </c>
    </row>
    <row r="504" spans="1:23" x14ac:dyDescent="0.25">
      <c r="A504" s="41" t="str">
        <f t="shared" si="21"/>
        <v>8.13</v>
      </c>
      <c r="B504" s="41">
        <f t="shared" si="22"/>
        <v>8</v>
      </c>
      <c r="C504" s="41">
        <f t="shared" si="23"/>
        <v>13</v>
      </c>
      <c r="D504" s="57">
        <v>1</v>
      </c>
      <c r="E504" s="57">
        <v>10441</v>
      </c>
      <c r="F504" s="57">
        <v>8848</v>
      </c>
      <c r="G504" s="57">
        <v>0</v>
      </c>
      <c r="H504" s="57">
        <v>796.32</v>
      </c>
      <c r="I504" s="57">
        <v>796.32</v>
      </c>
      <c r="J504" s="57">
        <v>0</v>
      </c>
    </row>
    <row r="505" spans="1:23" x14ac:dyDescent="0.25">
      <c r="A505" s="41" t="str">
        <f t="shared" si="21"/>
        <v>8.14</v>
      </c>
      <c r="B505" s="41">
        <f t="shared" si="22"/>
        <v>8</v>
      </c>
      <c r="C505" s="41">
        <f t="shared" si="23"/>
        <v>14</v>
      </c>
      <c r="D505" s="57" t="s">
        <v>276</v>
      </c>
      <c r="E505" s="57" t="s">
        <v>277</v>
      </c>
      <c r="F505" s="57" t="s">
        <v>187</v>
      </c>
      <c r="G505" s="57" t="s">
        <v>278</v>
      </c>
      <c r="H505" s="57" t="s">
        <v>279</v>
      </c>
      <c r="I505" s="57" t="s">
        <v>272</v>
      </c>
    </row>
    <row r="506" spans="1:23" x14ac:dyDescent="0.25">
      <c r="A506" s="41" t="str">
        <f t="shared" si="21"/>
        <v>8.15</v>
      </c>
      <c r="B506" s="41">
        <f t="shared" si="22"/>
        <v>8</v>
      </c>
      <c r="C506" s="41">
        <f t="shared" si="23"/>
        <v>15</v>
      </c>
      <c r="D506" s="57" t="s">
        <v>273</v>
      </c>
      <c r="E506" s="57" t="s">
        <v>154</v>
      </c>
      <c r="F506" s="57" t="s">
        <v>274</v>
      </c>
      <c r="G506" s="57" t="s">
        <v>5</v>
      </c>
      <c r="H506" s="57" t="s">
        <v>275</v>
      </c>
      <c r="I506" s="57" t="s">
        <v>169</v>
      </c>
      <c r="J506" s="57" t="s">
        <v>5</v>
      </c>
      <c r="K506" s="57" t="s">
        <v>168</v>
      </c>
      <c r="L506" s="57" t="s">
        <v>169</v>
      </c>
      <c r="M506" s="57" t="s">
        <v>5</v>
      </c>
      <c r="N506" s="57" t="s">
        <v>170</v>
      </c>
      <c r="O506" s="57" t="s">
        <v>158</v>
      </c>
      <c r="P506" s="57" t="s">
        <v>5</v>
      </c>
      <c r="Q506" s="57" t="s">
        <v>173</v>
      </c>
    </row>
    <row r="507" spans="1:23" x14ac:dyDescent="0.25">
      <c r="A507" s="41" t="str">
        <f t="shared" si="21"/>
        <v>8.16</v>
      </c>
      <c r="B507" s="41">
        <f t="shared" si="22"/>
        <v>8</v>
      </c>
      <c r="C507" s="41">
        <f t="shared" si="23"/>
        <v>16</v>
      </c>
      <c r="D507" s="57">
        <v>0</v>
      </c>
      <c r="E507" s="57">
        <v>0</v>
      </c>
      <c r="F507" s="57">
        <v>0</v>
      </c>
      <c r="G507" s="57">
        <v>0</v>
      </c>
      <c r="H507" s="57">
        <v>0</v>
      </c>
    </row>
    <row r="508" spans="1:23" x14ac:dyDescent="0.25">
      <c r="A508" s="41" t="str">
        <f t="shared" si="21"/>
        <v>8.17</v>
      </c>
      <c r="B508" s="41">
        <f t="shared" si="22"/>
        <v>8</v>
      </c>
      <c r="C508" s="41">
        <f t="shared" si="23"/>
        <v>17</v>
      </c>
      <c r="D508" s="57" t="s">
        <v>280</v>
      </c>
      <c r="E508" s="57" t="s">
        <v>187</v>
      </c>
      <c r="F508" s="57" t="s">
        <v>244</v>
      </c>
      <c r="G508" s="57" t="s">
        <v>281</v>
      </c>
      <c r="H508" s="57" t="s">
        <v>282</v>
      </c>
      <c r="I508" s="57" t="s">
        <v>283</v>
      </c>
      <c r="J508" s="57" t="s">
        <v>284</v>
      </c>
    </row>
    <row r="509" spans="1:23" x14ac:dyDescent="0.25">
      <c r="A509" s="41" t="str">
        <f t="shared" si="21"/>
        <v>8.18</v>
      </c>
      <c r="B509" s="41">
        <f t="shared" si="22"/>
        <v>8</v>
      </c>
      <c r="C509" s="41">
        <f t="shared" si="23"/>
        <v>18</v>
      </c>
      <c r="D509" s="57" t="s">
        <v>273</v>
      </c>
      <c r="E509" s="57" t="s">
        <v>154</v>
      </c>
      <c r="F509" s="57" t="s">
        <v>274</v>
      </c>
      <c r="G509" s="57" t="s">
        <v>5</v>
      </c>
      <c r="H509" s="57" t="s">
        <v>275</v>
      </c>
      <c r="I509" s="57" t="s">
        <v>169</v>
      </c>
      <c r="J509" s="57" t="s">
        <v>5</v>
      </c>
      <c r="K509" s="57" t="s">
        <v>168</v>
      </c>
      <c r="L509" s="57" t="s">
        <v>169</v>
      </c>
      <c r="M509" s="57" t="s">
        <v>5</v>
      </c>
      <c r="N509" s="57" t="s">
        <v>170</v>
      </c>
      <c r="O509" s="57" t="s">
        <v>158</v>
      </c>
      <c r="P509" s="57" t="s">
        <v>5</v>
      </c>
      <c r="Q509" s="57" t="s">
        <v>171</v>
      </c>
      <c r="R509" s="57" t="s">
        <v>158</v>
      </c>
      <c r="S509" s="57" t="s">
        <v>5</v>
      </c>
      <c r="T509" s="57" t="s">
        <v>172</v>
      </c>
      <c r="U509" s="57" t="s">
        <v>158</v>
      </c>
      <c r="V509" s="57" t="s">
        <v>5</v>
      </c>
      <c r="W509" s="57" t="s">
        <v>173</v>
      </c>
    </row>
    <row r="510" spans="1:23" x14ac:dyDescent="0.25">
      <c r="A510" s="41" t="str">
        <f t="shared" si="21"/>
        <v>8.19</v>
      </c>
      <c r="B510" s="41">
        <f t="shared" si="22"/>
        <v>8</v>
      </c>
      <c r="C510" s="41">
        <f t="shared" si="23"/>
        <v>19</v>
      </c>
      <c r="D510" s="57">
        <v>0</v>
      </c>
      <c r="E510" s="57">
        <v>0</v>
      </c>
      <c r="F510" s="57">
        <v>0</v>
      </c>
      <c r="G510" s="57">
        <v>0</v>
      </c>
      <c r="H510" s="57">
        <v>0</v>
      </c>
      <c r="I510" s="57">
        <v>0</v>
      </c>
      <c r="J510" s="57">
        <v>0</v>
      </c>
    </row>
    <row r="511" spans="1:23" x14ac:dyDescent="0.25">
      <c r="A511" s="41" t="str">
        <f t="shared" si="21"/>
        <v>8.20</v>
      </c>
      <c r="B511" s="41">
        <f t="shared" si="22"/>
        <v>8</v>
      </c>
      <c r="C511" s="41">
        <f t="shared" si="23"/>
        <v>20</v>
      </c>
      <c r="D511" s="57" t="s">
        <v>205</v>
      </c>
    </row>
    <row r="512" spans="1:23" x14ac:dyDescent="0.25">
      <c r="A512" s="41" t="str">
        <f t="shared" si="21"/>
        <v>8.21</v>
      </c>
      <c r="B512" s="41">
        <f t="shared" si="22"/>
        <v>8</v>
      </c>
      <c r="C512" s="41">
        <f t="shared" si="23"/>
        <v>21</v>
      </c>
      <c r="D512" s="57" t="s">
        <v>280</v>
      </c>
      <c r="E512" s="57" t="s">
        <v>187</v>
      </c>
      <c r="F512" s="57" t="s">
        <v>244</v>
      </c>
      <c r="G512" s="57" t="s">
        <v>281</v>
      </c>
      <c r="H512" s="57" t="s">
        <v>282</v>
      </c>
      <c r="I512" s="57" t="s">
        <v>283</v>
      </c>
      <c r="J512" s="57" t="s">
        <v>285</v>
      </c>
    </row>
    <row r="513" spans="1:23" x14ac:dyDescent="0.25">
      <c r="A513" s="41" t="str">
        <f t="shared" si="21"/>
        <v>8.22</v>
      </c>
      <c r="B513" s="41">
        <f t="shared" si="22"/>
        <v>8</v>
      </c>
      <c r="C513" s="41">
        <f t="shared" si="23"/>
        <v>22</v>
      </c>
      <c r="D513" s="57" t="s">
        <v>273</v>
      </c>
      <c r="E513" s="57" t="s">
        <v>154</v>
      </c>
      <c r="F513" s="57" t="s">
        <v>274</v>
      </c>
      <c r="G513" s="57" t="s">
        <v>5</v>
      </c>
      <c r="H513" s="57" t="s">
        <v>275</v>
      </c>
      <c r="I513" s="57" t="s">
        <v>169</v>
      </c>
      <c r="J513" s="57" t="s">
        <v>5</v>
      </c>
      <c r="K513" s="57" t="s">
        <v>168</v>
      </c>
      <c r="L513" s="57" t="s">
        <v>169</v>
      </c>
      <c r="M513" s="57" t="s">
        <v>5</v>
      </c>
      <c r="N513" s="57" t="s">
        <v>170</v>
      </c>
      <c r="O513" s="57" t="s">
        <v>158</v>
      </c>
      <c r="P513" s="57" t="s">
        <v>5</v>
      </c>
      <c r="Q513" s="57" t="s">
        <v>173</v>
      </c>
    </row>
    <row r="514" spans="1:23" x14ac:dyDescent="0.25">
      <c r="A514" s="41" t="str">
        <f t="shared" ref="A514:A577" si="24">B514&amp;"."&amp;C514</f>
        <v>8.23</v>
      </c>
      <c r="B514" s="41">
        <f t="shared" si="22"/>
        <v>8</v>
      </c>
      <c r="C514" s="41">
        <f t="shared" si="23"/>
        <v>23</v>
      </c>
      <c r="D514" s="57">
        <v>0</v>
      </c>
      <c r="E514" s="57">
        <v>0</v>
      </c>
      <c r="F514" s="57">
        <v>0</v>
      </c>
      <c r="G514" s="57">
        <v>0</v>
      </c>
      <c r="H514" s="57">
        <v>0</v>
      </c>
    </row>
    <row r="515" spans="1:23" x14ac:dyDescent="0.25">
      <c r="A515" s="41" t="str">
        <f t="shared" si="24"/>
        <v>8.24</v>
      </c>
      <c r="B515" s="41">
        <f t="shared" ref="B515:B578" si="25">IF(E515="GSTR-1",B514+1,B514)</f>
        <v>8</v>
      </c>
      <c r="C515" s="41">
        <f t="shared" si="23"/>
        <v>24</v>
      </c>
      <c r="D515" s="57" t="s">
        <v>286</v>
      </c>
      <c r="E515" s="57" t="s">
        <v>187</v>
      </c>
      <c r="F515" s="57" t="s">
        <v>287</v>
      </c>
      <c r="G515" s="57" t="s">
        <v>272</v>
      </c>
    </row>
    <row r="516" spans="1:23" x14ac:dyDescent="0.25">
      <c r="A516" s="41" t="str">
        <f t="shared" si="24"/>
        <v>8.25</v>
      </c>
      <c r="B516" s="41">
        <f t="shared" si="25"/>
        <v>8</v>
      </c>
      <c r="C516" s="41">
        <f t="shared" ref="C516:C579" si="26">IF(B516=B515,C515+1,1)</f>
        <v>25</v>
      </c>
      <c r="D516" s="57" t="s">
        <v>273</v>
      </c>
      <c r="E516" s="57" t="s">
        <v>154</v>
      </c>
      <c r="F516" s="57" t="s">
        <v>274</v>
      </c>
      <c r="G516" s="57" t="s">
        <v>5</v>
      </c>
      <c r="H516" s="57" t="s">
        <v>275</v>
      </c>
      <c r="I516" s="57" t="s">
        <v>169</v>
      </c>
      <c r="J516" s="57" t="s">
        <v>5</v>
      </c>
      <c r="K516" s="57" t="s">
        <v>168</v>
      </c>
      <c r="L516" s="57" t="s">
        <v>169</v>
      </c>
      <c r="M516" s="57" t="s">
        <v>5</v>
      </c>
      <c r="N516" s="57" t="s">
        <v>170</v>
      </c>
      <c r="O516" s="57" t="s">
        <v>158</v>
      </c>
    </row>
    <row r="517" spans="1:23" x14ac:dyDescent="0.25">
      <c r="A517" s="41" t="str">
        <f t="shared" si="24"/>
        <v>8.26</v>
      </c>
      <c r="B517" s="41">
        <f t="shared" si="25"/>
        <v>8</v>
      </c>
      <c r="C517" s="41">
        <f t="shared" si="26"/>
        <v>26</v>
      </c>
      <c r="D517" s="57">
        <v>0</v>
      </c>
      <c r="E517" s="57">
        <v>0</v>
      </c>
      <c r="F517" s="57">
        <v>0</v>
      </c>
      <c r="G517" s="57">
        <v>0</v>
      </c>
    </row>
    <row r="518" spans="1:23" x14ac:dyDescent="0.25">
      <c r="A518" s="41" t="str">
        <f t="shared" si="24"/>
        <v>8.27</v>
      </c>
      <c r="B518" s="41">
        <f t="shared" si="25"/>
        <v>8</v>
      </c>
      <c r="C518" s="41">
        <f t="shared" si="26"/>
        <v>27</v>
      </c>
      <c r="D518" s="57">
        <v>7</v>
      </c>
      <c r="E518" s="57" t="s">
        <v>187</v>
      </c>
      <c r="F518" s="57" t="s">
        <v>278</v>
      </c>
      <c r="G518" s="57" t="s">
        <v>288</v>
      </c>
    </row>
    <row r="519" spans="1:23" x14ac:dyDescent="0.25">
      <c r="A519" s="41" t="str">
        <f t="shared" si="24"/>
        <v>8.28</v>
      </c>
      <c r="B519" s="41">
        <f t="shared" si="25"/>
        <v>8</v>
      </c>
      <c r="C519" s="41">
        <f t="shared" si="26"/>
        <v>28</v>
      </c>
      <c r="D519" s="57" t="s">
        <v>273</v>
      </c>
      <c r="E519" s="57" t="s">
        <v>154</v>
      </c>
      <c r="F519" s="57" t="s">
        <v>274</v>
      </c>
      <c r="G519" s="57" t="s">
        <v>5</v>
      </c>
      <c r="H519" s="57" t="s">
        <v>275</v>
      </c>
      <c r="I519" s="57" t="s">
        <v>169</v>
      </c>
      <c r="J519" s="57" t="s">
        <v>5</v>
      </c>
      <c r="K519" s="57" t="s">
        <v>168</v>
      </c>
      <c r="L519" s="57" t="s">
        <v>169</v>
      </c>
      <c r="M519" s="57" t="s">
        <v>5</v>
      </c>
      <c r="N519" s="57" t="s">
        <v>170</v>
      </c>
      <c r="O519" s="57" t="s">
        <v>158</v>
      </c>
      <c r="P519" s="57" t="s">
        <v>5</v>
      </c>
      <c r="Q519" s="57" t="s">
        <v>171</v>
      </c>
      <c r="R519" s="57" t="s">
        <v>158</v>
      </c>
      <c r="S519" s="57" t="s">
        <v>5</v>
      </c>
      <c r="T519" s="57" t="s">
        <v>172</v>
      </c>
      <c r="U519" s="57" t="s">
        <v>158</v>
      </c>
      <c r="V519" s="57" t="s">
        <v>5</v>
      </c>
      <c r="W519" s="57" t="s">
        <v>173</v>
      </c>
    </row>
    <row r="520" spans="1:23" x14ac:dyDescent="0.25">
      <c r="A520" s="41" t="str">
        <f t="shared" si="24"/>
        <v>8.29</v>
      </c>
      <c r="B520" s="41">
        <f t="shared" si="25"/>
        <v>8</v>
      </c>
      <c r="C520" s="41">
        <f t="shared" si="26"/>
        <v>29</v>
      </c>
      <c r="D520" s="57">
        <v>4</v>
      </c>
      <c r="E520" s="57">
        <v>3130258.85</v>
      </c>
      <c r="F520" s="57">
        <v>2702555.37</v>
      </c>
      <c r="G520" s="57">
        <v>0</v>
      </c>
      <c r="H520" s="57">
        <v>213851.74</v>
      </c>
      <c r="I520" s="57">
        <v>213851.74</v>
      </c>
      <c r="J520" s="57">
        <v>0</v>
      </c>
    </row>
    <row r="521" spans="1:23" x14ac:dyDescent="0.25">
      <c r="A521" s="41" t="str">
        <f t="shared" si="24"/>
        <v>8.30</v>
      </c>
      <c r="B521" s="41">
        <f t="shared" si="25"/>
        <v>8</v>
      </c>
      <c r="C521" s="41">
        <f t="shared" si="26"/>
        <v>30</v>
      </c>
      <c r="D521" s="57">
        <v>8</v>
      </c>
      <c r="E521" s="57" t="s">
        <v>187</v>
      </c>
      <c r="F521" s="57" t="s">
        <v>228</v>
      </c>
      <c r="G521" s="57" t="s">
        <v>180</v>
      </c>
      <c r="H521" s="57" t="s">
        <v>289</v>
      </c>
      <c r="I521" s="57" t="s">
        <v>161</v>
      </c>
      <c r="J521" s="57" t="s">
        <v>290</v>
      </c>
      <c r="K521" s="57" t="s">
        <v>220</v>
      </c>
      <c r="L521" s="57" t="s">
        <v>160</v>
      </c>
      <c r="M521" s="57" t="s">
        <v>165</v>
      </c>
    </row>
    <row r="522" spans="1:23" x14ac:dyDescent="0.25">
      <c r="A522" s="41" t="str">
        <f t="shared" si="24"/>
        <v>8.31</v>
      </c>
      <c r="B522" s="41">
        <f t="shared" si="25"/>
        <v>8</v>
      </c>
      <c r="C522" s="41">
        <f t="shared" si="26"/>
        <v>31</v>
      </c>
      <c r="D522" s="57" t="s">
        <v>273</v>
      </c>
      <c r="E522" s="57" t="s">
        <v>154</v>
      </c>
      <c r="F522" s="57" t="s">
        <v>274</v>
      </c>
      <c r="G522" s="57" t="s">
        <v>5</v>
      </c>
      <c r="H522" s="57" t="s">
        <v>228</v>
      </c>
      <c r="I522" s="57" t="s">
        <v>291</v>
      </c>
      <c r="J522" s="57" t="s">
        <v>5</v>
      </c>
      <c r="K522" s="57" t="s">
        <v>292</v>
      </c>
      <c r="L522" s="57" t="s">
        <v>291</v>
      </c>
      <c r="M522" s="57" t="s">
        <v>5</v>
      </c>
      <c r="N522" s="57" t="s">
        <v>197</v>
      </c>
      <c r="O522" s="57" t="s">
        <v>293</v>
      </c>
    </row>
    <row r="523" spans="1:23" x14ac:dyDescent="0.25">
      <c r="A523" s="41" t="str">
        <f t="shared" si="24"/>
        <v>8.32</v>
      </c>
      <c r="B523" s="41">
        <f t="shared" si="25"/>
        <v>8</v>
      </c>
      <c r="C523" s="41">
        <f t="shared" si="26"/>
        <v>32</v>
      </c>
      <c r="D523" s="57">
        <v>0</v>
      </c>
      <c r="E523" s="57">
        <v>0</v>
      </c>
      <c r="F523" s="57">
        <v>0</v>
      </c>
      <c r="G523" s="57">
        <v>0</v>
      </c>
    </row>
    <row r="524" spans="1:23" x14ac:dyDescent="0.25">
      <c r="A524" s="41" t="str">
        <f t="shared" si="24"/>
        <v>8.33</v>
      </c>
      <c r="B524" s="41">
        <f t="shared" si="25"/>
        <v>8</v>
      </c>
      <c r="C524" s="41">
        <f t="shared" si="26"/>
        <v>33</v>
      </c>
      <c r="D524" s="57" t="s">
        <v>294</v>
      </c>
      <c r="E524" s="57" t="s">
        <v>295</v>
      </c>
      <c r="F524" s="57" t="s">
        <v>187</v>
      </c>
      <c r="G524" s="57" t="s">
        <v>158</v>
      </c>
      <c r="H524" s="57" t="s">
        <v>296</v>
      </c>
      <c r="I524" s="57" t="s">
        <v>297</v>
      </c>
      <c r="J524" s="57" t="s">
        <v>298</v>
      </c>
    </row>
    <row r="525" spans="1:23" x14ac:dyDescent="0.25">
      <c r="A525" s="41" t="str">
        <f t="shared" si="24"/>
        <v>8.34</v>
      </c>
      <c r="B525" s="41">
        <f t="shared" si="25"/>
        <v>8</v>
      </c>
      <c r="C525" s="41">
        <f t="shared" si="26"/>
        <v>34</v>
      </c>
      <c r="D525" s="57" t="s">
        <v>273</v>
      </c>
      <c r="E525" s="57" t="s">
        <v>154</v>
      </c>
      <c r="F525" s="57" t="s">
        <v>274</v>
      </c>
      <c r="G525" s="57" t="s">
        <v>5</v>
      </c>
      <c r="H525" s="57" t="s">
        <v>275</v>
      </c>
      <c r="I525" s="57" t="s">
        <v>169</v>
      </c>
      <c r="J525" s="57" t="s">
        <v>5</v>
      </c>
      <c r="K525" s="57" t="s">
        <v>168</v>
      </c>
      <c r="L525" s="57" t="s">
        <v>169</v>
      </c>
      <c r="M525" s="57" t="s">
        <v>5</v>
      </c>
      <c r="N525" s="57" t="s">
        <v>170</v>
      </c>
      <c r="O525" s="57" t="s">
        <v>158</v>
      </c>
      <c r="P525" s="57" t="s">
        <v>5</v>
      </c>
      <c r="Q525" s="57" t="s">
        <v>171</v>
      </c>
      <c r="R525" s="57" t="s">
        <v>158</v>
      </c>
      <c r="S525" s="57" t="s">
        <v>5</v>
      </c>
      <c r="T525" s="57" t="s">
        <v>172</v>
      </c>
      <c r="U525" s="57" t="s">
        <v>158</v>
      </c>
      <c r="V525" s="57" t="s">
        <v>5</v>
      </c>
      <c r="W525" s="57" t="s">
        <v>173</v>
      </c>
    </row>
    <row r="526" spans="1:23" x14ac:dyDescent="0.25">
      <c r="A526" s="41" t="str">
        <f t="shared" si="24"/>
        <v>8.35</v>
      </c>
      <c r="B526" s="41">
        <f t="shared" si="25"/>
        <v>8</v>
      </c>
      <c r="C526" s="41">
        <f t="shared" si="26"/>
        <v>35</v>
      </c>
      <c r="D526" s="57">
        <v>0</v>
      </c>
      <c r="E526" s="57">
        <v>0</v>
      </c>
      <c r="F526" s="57">
        <v>0</v>
      </c>
      <c r="G526" s="57">
        <v>0</v>
      </c>
      <c r="H526" s="57">
        <v>0</v>
      </c>
      <c r="I526" s="57">
        <v>0</v>
      </c>
      <c r="J526" s="57">
        <v>0</v>
      </c>
    </row>
    <row r="527" spans="1:23" x14ac:dyDescent="0.25">
      <c r="A527" s="41" t="str">
        <f t="shared" si="24"/>
        <v>8.36</v>
      </c>
      <c r="B527" s="41">
        <f t="shared" si="25"/>
        <v>8</v>
      </c>
      <c r="C527" s="41">
        <f t="shared" si="26"/>
        <v>36</v>
      </c>
      <c r="D527" s="57" t="s">
        <v>205</v>
      </c>
    </row>
    <row r="528" spans="1:23" x14ac:dyDescent="0.25">
      <c r="A528" s="41" t="str">
        <f t="shared" si="24"/>
        <v>8.37</v>
      </c>
      <c r="B528" s="41">
        <f t="shared" si="25"/>
        <v>8</v>
      </c>
      <c r="C528" s="41">
        <f t="shared" si="26"/>
        <v>37</v>
      </c>
      <c r="D528" s="57" t="s">
        <v>299</v>
      </c>
      <c r="E528" s="57" t="s">
        <v>300</v>
      </c>
      <c r="F528" s="57" t="s">
        <v>187</v>
      </c>
      <c r="G528" s="57" t="s">
        <v>301</v>
      </c>
      <c r="H528" s="57" t="s">
        <v>154</v>
      </c>
      <c r="I528" s="57" t="s">
        <v>302</v>
      </c>
    </row>
    <row r="529" spans="1:23" x14ac:dyDescent="0.25">
      <c r="A529" s="41" t="str">
        <f t="shared" si="24"/>
        <v>8.38</v>
      </c>
      <c r="B529" s="41">
        <f t="shared" si="25"/>
        <v>8</v>
      </c>
      <c r="C529" s="41">
        <f t="shared" si="26"/>
        <v>38</v>
      </c>
      <c r="D529" s="57" t="s">
        <v>273</v>
      </c>
      <c r="E529" s="57" t="s">
        <v>154</v>
      </c>
      <c r="F529" s="57" t="s">
        <v>274</v>
      </c>
      <c r="G529" s="57" t="s">
        <v>5</v>
      </c>
      <c r="H529" s="57" t="s">
        <v>275</v>
      </c>
      <c r="I529" s="57" t="s">
        <v>169</v>
      </c>
      <c r="J529" s="57" t="s">
        <v>5</v>
      </c>
      <c r="K529" s="57" t="s">
        <v>168</v>
      </c>
      <c r="L529" s="57" t="s">
        <v>169</v>
      </c>
      <c r="M529" s="57" t="s">
        <v>5</v>
      </c>
      <c r="N529" s="57" t="s">
        <v>170</v>
      </c>
      <c r="O529" s="57" t="s">
        <v>158</v>
      </c>
      <c r="P529" s="57" t="s">
        <v>5</v>
      </c>
      <c r="Q529" s="57" t="s">
        <v>171</v>
      </c>
      <c r="R529" s="57" t="s">
        <v>158</v>
      </c>
      <c r="S529" s="57" t="s">
        <v>5</v>
      </c>
      <c r="T529" s="57" t="s">
        <v>172</v>
      </c>
      <c r="U529" s="57" t="s">
        <v>158</v>
      </c>
      <c r="V529" s="57" t="s">
        <v>5</v>
      </c>
      <c r="W529" s="57" t="s">
        <v>173</v>
      </c>
    </row>
    <row r="530" spans="1:23" x14ac:dyDescent="0.25">
      <c r="A530" s="41" t="str">
        <f t="shared" si="24"/>
        <v>8.39</v>
      </c>
      <c r="B530" s="41">
        <f t="shared" si="25"/>
        <v>8</v>
      </c>
      <c r="C530" s="41">
        <f t="shared" si="26"/>
        <v>39</v>
      </c>
      <c r="D530" s="57">
        <v>0</v>
      </c>
      <c r="E530" s="57">
        <v>0</v>
      </c>
      <c r="F530" s="57">
        <v>0</v>
      </c>
      <c r="G530" s="57">
        <v>0</v>
      </c>
      <c r="H530" s="57">
        <v>0</v>
      </c>
      <c r="I530" s="57">
        <v>0</v>
      </c>
      <c r="J530" s="57">
        <v>0</v>
      </c>
    </row>
    <row r="531" spans="1:23" x14ac:dyDescent="0.25">
      <c r="A531" s="41" t="str">
        <f t="shared" si="24"/>
        <v>8.40</v>
      </c>
      <c r="B531" s="41">
        <f t="shared" si="25"/>
        <v>8</v>
      </c>
      <c r="C531" s="41">
        <f t="shared" si="26"/>
        <v>40</v>
      </c>
      <c r="D531" s="57">
        <v>12</v>
      </c>
      <c r="E531" s="57" t="s">
        <v>187</v>
      </c>
      <c r="F531" s="57" t="s">
        <v>303</v>
      </c>
      <c r="G531" s="57" t="s">
        <v>304</v>
      </c>
      <c r="H531" s="57" t="s">
        <v>154</v>
      </c>
      <c r="I531" s="57" t="s">
        <v>160</v>
      </c>
      <c r="J531" s="57" t="s">
        <v>165</v>
      </c>
    </row>
    <row r="532" spans="1:23" x14ac:dyDescent="0.25">
      <c r="A532" s="41" t="str">
        <f t="shared" si="24"/>
        <v>8.41</v>
      </c>
      <c r="B532" s="41">
        <f t="shared" si="25"/>
        <v>8</v>
      </c>
      <c r="C532" s="41">
        <f t="shared" si="26"/>
        <v>41</v>
      </c>
      <c r="D532" s="57" t="s">
        <v>273</v>
      </c>
      <c r="E532" s="57" t="s">
        <v>154</v>
      </c>
      <c r="F532" s="57" t="s">
        <v>274</v>
      </c>
      <c r="G532" s="57" t="s">
        <v>5</v>
      </c>
      <c r="H532" s="57" t="s">
        <v>275</v>
      </c>
      <c r="I532" s="57" t="s">
        <v>169</v>
      </c>
      <c r="J532" s="57" t="s">
        <v>5</v>
      </c>
      <c r="K532" s="57" t="s">
        <v>168</v>
      </c>
      <c r="L532" s="57" t="s">
        <v>169</v>
      </c>
      <c r="M532" s="57" t="s">
        <v>5</v>
      </c>
      <c r="N532" s="57" t="s">
        <v>170</v>
      </c>
      <c r="O532" s="57" t="s">
        <v>158</v>
      </c>
      <c r="P532" s="57" t="s">
        <v>5</v>
      </c>
      <c r="Q532" s="57" t="s">
        <v>171</v>
      </c>
      <c r="R532" s="57" t="s">
        <v>158</v>
      </c>
      <c r="S532" s="57" t="s">
        <v>5</v>
      </c>
      <c r="T532" s="57" t="s">
        <v>172</v>
      </c>
      <c r="U532" s="57" t="s">
        <v>158</v>
      </c>
      <c r="V532" s="57" t="s">
        <v>5</v>
      </c>
      <c r="W532" s="57" t="s">
        <v>173</v>
      </c>
    </row>
    <row r="533" spans="1:23" x14ac:dyDescent="0.25">
      <c r="A533" s="41" t="str">
        <f t="shared" si="24"/>
        <v>8.42</v>
      </c>
      <c r="B533" s="41">
        <f t="shared" si="25"/>
        <v>8</v>
      </c>
      <c r="C533" s="41">
        <f t="shared" si="26"/>
        <v>42</v>
      </c>
      <c r="D533" s="57">
        <v>22</v>
      </c>
      <c r="E533" s="57">
        <v>3140697.65</v>
      </c>
      <c r="F533" s="57">
        <v>2711403.37</v>
      </c>
      <c r="G533" s="57">
        <v>0</v>
      </c>
      <c r="H533" s="57">
        <v>214647.14</v>
      </c>
      <c r="I533" s="57">
        <v>214647.14</v>
      </c>
      <c r="J533" s="57">
        <v>0</v>
      </c>
    </row>
    <row r="534" spans="1:23" x14ac:dyDescent="0.25">
      <c r="A534" s="41" t="str">
        <f t="shared" si="24"/>
        <v>8.43</v>
      </c>
      <c r="B534" s="41">
        <f t="shared" si="25"/>
        <v>8</v>
      </c>
      <c r="C534" s="41">
        <f t="shared" si="26"/>
        <v>43</v>
      </c>
      <c r="D534" s="57">
        <v>13</v>
      </c>
      <c r="E534" s="57" t="s">
        <v>187</v>
      </c>
      <c r="F534" s="57" t="s">
        <v>305</v>
      </c>
      <c r="G534" s="57" t="s">
        <v>306</v>
      </c>
    </row>
    <row r="535" spans="1:23" x14ac:dyDescent="0.25">
      <c r="A535" s="41" t="str">
        <f t="shared" si="24"/>
        <v>8.44</v>
      </c>
      <c r="B535" s="41">
        <f t="shared" si="25"/>
        <v>8</v>
      </c>
      <c r="C535" s="41">
        <f t="shared" si="26"/>
        <v>44</v>
      </c>
      <c r="D535" s="57" t="s">
        <v>273</v>
      </c>
      <c r="E535" s="57" t="s">
        <v>154</v>
      </c>
      <c r="F535" s="57" t="s">
        <v>274</v>
      </c>
      <c r="G535" s="57" t="s">
        <v>305</v>
      </c>
      <c r="H535" s="57" t="s">
        <v>306</v>
      </c>
      <c r="I535" s="57" t="s">
        <v>305</v>
      </c>
      <c r="J535" s="57" t="s">
        <v>307</v>
      </c>
      <c r="K535" s="57" t="s">
        <v>214</v>
      </c>
      <c r="L535" s="57" t="s">
        <v>308</v>
      </c>
      <c r="M535" s="57" t="s">
        <v>305</v>
      </c>
    </row>
    <row r="536" spans="1:23" x14ac:dyDescent="0.25">
      <c r="A536" s="41" t="str">
        <f t="shared" si="24"/>
        <v>8.45</v>
      </c>
      <c r="B536" s="41">
        <f t="shared" si="25"/>
        <v>8</v>
      </c>
      <c r="C536" s="41">
        <f t="shared" si="26"/>
        <v>45</v>
      </c>
      <c r="D536" s="57">
        <v>2</v>
      </c>
      <c r="E536" s="57">
        <v>567</v>
      </c>
      <c r="F536" s="57">
        <v>0</v>
      </c>
      <c r="G536" s="57">
        <v>567</v>
      </c>
    </row>
    <row r="537" spans="1:23" x14ac:dyDescent="0.25">
      <c r="A537" s="41" t="str">
        <f t="shared" si="24"/>
        <v>8.46</v>
      </c>
      <c r="B537" s="41">
        <f t="shared" si="25"/>
        <v>8</v>
      </c>
      <c r="C537" s="41">
        <f t="shared" si="26"/>
        <v>46</v>
      </c>
      <c r="D537" s="57" t="s">
        <v>309</v>
      </c>
      <c r="E537" s="57" t="s">
        <v>187</v>
      </c>
      <c r="F537" s="57" t="s">
        <v>310</v>
      </c>
      <c r="G537" s="57" t="s">
        <v>271</v>
      </c>
      <c r="H537" s="57" t="s">
        <v>272</v>
      </c>
    </row>
    <row r="538" spans="1:23" x14ac:dyDescent="0.25">
      <c r="A538" s="41" t="str">
        <f t="shared" si="24"/>
        <v>8.47</v>
      </c>
      <c r="B538" s="41">
        <f t="shared" si="25"/>
        <v>8</v>
      </c>
      <c r="C538" s="41">
        <f t="shared" si="26"/>
        <v>47</v>
      </c>
      <c r="D538" s="57" t="s">
        <v>273</v>
      </c>
      <c r="E538" s="57" t="s">
        <v>154</v>
      </c>
      <c r="F538" s="57" t="s">
        <v>274</v>
      </c>
      <c r="G538" s="57" t="s">
        <v>5</v>
      </c>
      <c r="H538" s="57" t="s">
        <v>275</v>
      </c>
      <c r="I538" s="57" t="s">
        <v>169</v>
      </c>
      <c r="J538" s="57" t="s">
        <v>5</v>
      </c>
      <c r="K538" s="57" t="s">
        <v>168</v>
      </c>
      <c r="L538" s="57" t="s">
        <v>169</v>
      </c>
      <c r="M538" s="57" t="s">
        <v>5</v>
      </c>
      <c r="N538" s="57" t="s">
        <v>170</v>
      </c>
      <c r="O538" s="57" t="s">
        <v>158</v>
      </c>
      <c r="P538" s="57" t="s">
        <v>5</v>
      </c>
      <c r="Q538" s="57" t="s">
        <v>171</v>
      </c>
      <c r="R538" s="57" t="s">
        <v>158</v>
      </c>
      <c r="S538" s="57" t="s">
        <v>5</v>
      </c>
      <c r="T538" s="57" t="s">
        <v>172</v>
      </c>
      <c r="U538" s="57" t="s">
        <v>158</v>
      </c>
      <c r="V538" s="57" t="s">
        <v>5</v>
      </c>
      <c r="W538" s="57" t="s">
        <v>173</v>
      </c>
    </row>
    <row r="539" spans="1:23" x14ac:dyDescent="0.25">
      <c r="A539" s="41" t="str">
        <f t="shared" si="24"/>
        <v>8.48</v>
      </c>
      <c r="B539" s="41">
        <f t="shared" si="25"/>
        <v>8</v>
      </c>
      <c r="C539" s="41">
        <f t="shared" si="26"/>
        <v>48</v>
      </c>
      <c r="D539" s="57">
        <v>0</v>
      </c>
      <c r="E539" s="57">
        <v>0</v>
      </c>
      <c r="F539" s="57">
        <v>0</v>
      </c>
      <c r="G539" s="57">
        <v>0</v>
      </c>
      <c r="H539" s="57">
        <v>0</v>
      </c>
      <c r="I539" s="57">
        <v>0</v>
      </c>
      <c r="J539" s="57">
        <v>0</v>
      </c>
    </row>
    <row r="540" spans="1:23" x14ac:dyDescent="0.25">
      <c r="A540" s="41" t="str">
        <f t="shared" si="24"/>
        <v>8.49</v>
      </c>
      <c r="B540" s="41">
        <f t="shared" si="25"/>
        <v>8</v>
      </c>
      <c r="C540" s="41">
        <f t="shared" si="26"/>
        <v>49</v>
      </c>
      <c r="D540" s="57" t="s">
        <v>309</v>
      </c>
      <c r="E540" s="57" t="s">
        <v>187</v>
      </c>
      <c r="F540" s="57" t="s">
        <v>310</v>
      </c>
      <c r="G540" s="57" t="s">
        <v>278</v>
      </c>
      <c r="H540" s="57" t="s">
        <v>279</v>
      </c>
      <c r="I540" s="57" t="s">
        <v>272</v>
      </c>
    </row>
    <row r="541" spans="1:23" x14ac:dyDescent="0.25">
      <c r="A541" s="41" t="str">
        <f t="shared" si="24"/>
        <v>8.50</v>
      </c>
      <c r="B541" s="41">
        <f t="shared" si="25"/>
        <v>8</v>
      </c>
      <c r="C541" s="41">
        <f t="shared" si="26"/>
        <v>50</v>
      </c>
      <c r="D541" s="57" t="s">
        <v>273</v>
      </c>
      <c r="E541" s="57" t="s">
        <v>154</v>
      </c>
      <c r="F541" s="57" t="s">
        <v>274</v>
      </c>
      <c r="G541" s="57" t="s">
        <v>5</v>
      </c>
      <c r="H541" s="57" t="s">
        <v>275</v>
      </c>
      <c r="I541" s="57" t="s">
        <v>169</v>
      </c>
      <c r="J541" s="57" t="s">
        <v>5</v>
      </c>
      <c r="K541" s="57" t="s">
        <v>168</v>
      </c>
      <c r="L541" s="57" t="s">
        <v>169</v>
      </c>
      <c r="M541" s="57" t="s">
        <v>5</v>
      </c>
      <c r="N541" s="57" t="s">
        <v>170</v>
      </c>
      <c r="O541" s="57" t="s">
        <v>158</v>
      </c>
      <c r="P541" s="57" t="s">
        <v>5</v>
      </c>
      <c r="Q541" s="57" t="s">
        <v>173</v>
      </c>
    </row>
    <row r="542" spans="1:23" x14ac:dyDescent="0.25">
      <c r="A542" s="41" t="str">
        <f t="shared" si="24"/>
        <v>8.51</v>
      </c>
      <c r="B542" s="41">
        <f t="shared" si="25"/>
        <v>8</v>
      </c>
      <c r="C542" s="41">
        <f t="shared" si="26"/>
        <v>51</v>
      </c>
      <c r="D542" s="57">
        <v>0</v>
      </c>
      <c r="E542" s="57">
        <v>0</v>
      </c>
      <c r="F542" s="57">
        <v>0</v>
      </c>
      <c r="G542" s="57">
        <v>0</v>
      </c>
      <c r="H542" s="57">
        <v>0</v>
      </c>
      <c r="I542" s="57" t="s">
        <v>205</v>
      </c>
    </row>
    <row r="543" spans="1:23" x14ac:dyDescent="0.25">
      <c r="A543" s="41" t="str">
        <f t="shared" si="24"/>
        <v>8.52</v>
      </c>
      <c r="B543" s="41">
        <f t="shared" si="25"/>
        <v>8</v>
      </c>
      <c r="C543" s="41">
        <f t="shared" si="26"/>
        <v>52</v>
      </c>
      <c r="D543" s="57" t="s">
        <v>311</v>
      </c>
      <c r="E543" s="57" t="s">
        <v>187</v>
      </c>
      <c r="F543" s="57" t="s">
        <v>310</v>
      </c>
      <c r="G543" s="57" t="s">
        <v>312</v>
      </c>
      <c r="H543" s="57" t="s">
        <v>283</v>
      </c>
      <c r="I543" s="57" t="s">
        <v>284</v>
      </c>
    </row>
    <row r="544" spans="1:23" x14ac:dyDescent="0.25">
      <c r="A544" s="41" t="str">
        <f t="shared" si="24"/>
        <v>8.53</v>
      </c>
      <c r="B544" s="41">
        <f t="shared" si="25"/>
        <v>8</v>
      </c>
      <c r="C544" s="41">
        <f t="shared" si="26"/>
        <v>53</v>
      </c>
      <c r="D544" s="57" t="s">
        <v>273</v>
      </c>
      <c r="E544" s="57" t="s">
        <v>154</v>
      </c>
      <c r="F544" s="57" t="s">
        <v>274</v>
      </c>
      <c r="G544" s="57" t="s">
        <v>5</v>
      </c>
      <c r="H544" s="57" t="s">
        <v>275</v>
      </c>
      <c r="I544" s="57" t="s">
        <v>169</v>
      </c>
      <c r="J544" s="57" t="s">
        <v>5</v>
      </c>
      <c r="K544" s="57" t="s">
        <v>168</v>
      </c>
      <c r="L544" s="57" t="s">
        <v>169</v>
      </c>
      <c r="M544" s="57" t="s">
        <v>5</v>
      </c>
      <c r="N544" s="57" t="s">
        <v>170</v>
      </c>
      <c r="O544" s="57" t="s">
        <v>158</v>
      </c>
      <c r="P544" s="57" t="s">
        <v>5</v>
      </c>
      <c r="Q544" s="57" t="s">
        <v>171</v>
      </c>
      <c r="R544" s="57" t="s">
        <v>158</v>
      </c>
      <c r="S544" s="57" t="s">
        <v>5</v>
      </c>
      <c r="T544" s="57" t="s">
        <v>172</v>
      </c>
      <c r="U544" s="57" t="s">
        <v>158</v>
      </c>
      <c r="V544" s="57" t="s">
        <v>5</v>
      </c>
      <c r="W544" s="57" t="s">
        <v>173</v>
      </c>
    </row>
    <row r="545" spans="1:23" x14ac:dyDescent="0.25">
      <c r="A545" s="41" t="str">
        <f t="shared" si="24"/>
        <v>8.54</v>
      </c>
      <c r="B545" s="41">
        <f t="shared" si="25"/>
        <v>8</v>
      </c>
      <c r="C545" s="41">
        <f t="shared" si="26"/>
        <v>54</v>
      </c>
      <c r="D545" s="57">
        <v>0</v>
      </c>
      <c r="E545" s="57">
        <v>0</v>
      </c>
      <c r="F545" s="57">
        <v>0</v>
      </c>
      <c r="G545" s="57">
        <v>0</v>
      </c>
      <c r="H545" s="57">
        <v>0</v>
      </c>
      <c r="I545" s="57">
        <v>0</v>
      </c>
      <c r="J545" s="57">
        <v>0</v>
      </c>
    </row>
    <row r="546" spans="1:23" x14ac:dyDescent="0.25">
      <c r="A546" s="41" t="str">
        <f t="shared" si="24"/>
        <v>8.55</v>
      </c>
      <c r="B546" s="41">
        <f t="shared" si="25"/>
        <v>8</v>
      </c>
      <c r="C546" s="41">
        <f t="shared" si="26"/>
        <v>55</v>
      </c>
      <c r="D546" s="57" t="s">
        <v>311</v>
      </c>
      <c r="E546" s="57" t="s">
        <v>187</v>
      </c>
      <c r="F546" s="57" t="s">
        <v>310</v>
      </c>
      <c r="G546" s="57" t="s">
        <v>312</v>
      </c>
      <c r="H546" s="57" t="s">
        <v>283</v>
      </c>
      <c r="I546" s="57" t="s">
        <v>285</v>
      </c>
    </row>
    <row r="547" spans="1:23" x14ac:dyDescent="0.25">
      <c r="A547" s="41" t="str">
        <f t="shared" si="24"/>
        <v>8.56</v>
      </c>
      <c r="B547" s="41">
        <f t="shared" si="25"/>
        <v>8</v>
      </c>
      <c r="C547" s="41">
        <f t="shared" si="26"/>
        <v>56</v>
      </c>
      <c r="D547" s="57" t="s">
        <v>273</v>
      </c>
      <c r="E547" s="57" t="s">
        <v>154</v>
      </c>
      <c r="F547" s="57" t="s">
        <v>274</v>
      </c>
      <c r="G547" s="57" t="s">
        <v>5</v>
      </c>
      <c r="H547" s="57" t="s">
        <v>275</v>
      </c>
      <c r="I547" s="57" t="s">
        <v>169</v>
      </c>
      <c r="J547" s="57" t="s">
        <v>5</v>
      </c>
      <c r="K547" s="57" t="s">
        <v>168</v>
      </c>
      <c r="L547" s="57" t="s">
        <v>169</v>
      </c>
      <c r="M547" s="57" t="s">
        <v>5</v>
      </c>
      <c r="N547" s="57" t="s">
        <v>170</v>
      </c>
      <c r="O547" s="57" t="s">
        <v>158</v>
      </c>
      <c r="P547" s="57" t="s">
        <v>5</v>
      </c>
      <c r="Q547" s="57" t="s">
        <v>173</v>
      </c>
    </row>
    <row r="548" spans="1:23" x14ac:dyDescent="0.25">
      <c r="A548" s="41" t="str">
        <f t="shared" si="24"/>
        <v>8.57</v>
      </c>
      <c r="B548" s="41">
        <f t="shared" si="25"/>
        <v>8</v>
      </c>
      <c r="C548" s="41">
        <f t="shared" si="26"/>
        <v>57</v>
      </c>
      <c r="D548" s="57">
        <v>0</v>
      </c>
      <c r="E548" s="57">
        <v>0</v>
      </c>
      <c r="F548" s="57">
        <v>0</v>
      </c>
      <c r="G548" s="57">
        <v>0</v>
      </c>
      <c r="H548" s="57">
        <v>0</v>
      </c>
    </row>
    <row r="549" spans="1:23" x14ac:dyDescent="0.25">
      <c r="A549" s="41" t="str">
        <f t="shared" si="24"/>
        <v>8.58</v>
      </c>
      <c r="B549" s="41">
        <f t="shared" si="25"/>
        <v>8</v>
      </c>
      <c r="C549" s="41">
        <f t="shared" si="26"/>
        <v>58</v>
      </c>
      <c r="D549" s="57" t="s">
        <v>309</v>
      </c>
      <c r="E549" s="57" t="s">
        <v>187</v>
      </c>
      <c r="F549" s="57" t="s">
        <v>310</v>
      </c>
      <c r="G549" s="57" t="s">
        <v>287</v>
      </c>
      <c r="H549" s="57" t="s">
        <v>272</v>
      </c>
    </row>
    <row r="550" spans="1:23" x14ac:dyDescent="0.25">
      <c r="A550" s="41" t="str">
        <f t="shared" si="24"/>
        <v>8.59</v>
      </c>
      <c r="B550" s="41">
        <f t="shared" si="25"/>
        <v>8</v>
      </c>
      <c r="C550" s="41">
        <f t="shared" si="26"/>
        <v>59</v>
      </c>
      <c r="D550" s="57" t="s">
        <v>273</v>
      </c>
      <c r="E550" s="57" t="s">
        <v>154</v>
      </c>
      <c r="F550" s="57" t="s">
        <v>274</v>
      </c>
      <c r="G550" s="57" t="s">
        <v>5</v>
      </c>
      <c r="H550" s="57" t="s">
        <v>275</v>
      </c>
      <c r="I550" s="57" t="s">
        <v>169</v>
      </c>
      <c r="J550" s="57" t="s">
        <v>5</v>
      </c>
      <c r="K550" s="57" t="s">
        <v>168</v>
      </c>
      <c r="L550" s="57" t="s">
        <v>169</v>
      </c>
      <c r="M550" s="57" t="s">
        <v>5</v>
      </c>
      <c r="N550" s="57" t="s">
        <v>170</v>
      </c>
      <c r="O550" s="57" t="s">
        <v>158</v>
      </c>
    </row>
    <row r="551" spans="1:23" x14ac:dyDescent="0.25">
      <c r="A551" s="41" t="str">
        <f t="shared" si="24"/>
        <v>8.60</v>
      </c>
      <c r="B551" s="41">
        <f t="shared" si="25"/>
        <v>8</v>
      </c>
      <c r="C551" s="41">
        <f t="shared" si="26"/>
        <v>60</v>
      </c>
      <c r="D551" s="57">
        <v>0</v>
      </c>
      <c r="E551" s="57">
        <v>0</v>
      </c>
      <c r="F551" s="57">
        <v>0</v>
      </c>
      <c r="G551" s="57">
        <v>0</v>
      </c>
    </row>
    <row r="552" spans="1:23" x14ac:dyDescent="0.25">
      <c r="A552" s="41" t="str">
        <f t="shared" si="24"/>
        <v>8.61</v>
      </c>
      <c r="B552" s="41">
        <f t="shared" si="25"/>
        <v>8</v>
      </c>
      <c r="C552" s="41">
        <f t="shared" si="26"/>
        <v>61</v>
      </c>
      <c r="D552" s="57">
        <v>10</v>
      </c>
      <c r="E552" s="57" t="s">
        <v>187</v>
      </c>
      <c r="F552" s="57" t="s">
        <v>310</v>
      </c>
      <c r="G552" s="57" t="s">
        <v>313</v>
      </c>
    </row>
    <row r="553" spans="1:23" x14ac:dyDescent="0.25">
      <c r="A553" s="41" t="str">
        <f t="shared" si="24"/>
        <v>8.62</v>
      </c>
      <c r="B553" s="41">
        <f t="shared" si="25"/>
        <v>8</v>
      </c>
      <c r="C553" s="41">
        <f t="shared" si="26"/>
        <v>62</v>
      </c>
      <c r="D553" s="57" t="s">
        <v>273</v>
      </c>
      <c r="E553" s="57" t="s">
        <v>154</v>
      </c>
      <c r="F553" s="57" t="s">
        <v>274</v>
      </c>
      <c r="G553" s="57" t="s">
        <v>5</v>
      </c>
      <c r="H553" s="57" t="s">
        <v>275</v>
      </c>
      <c r="I553" s="57" t="s">
        <v>169</v>
      </c>
      <c r="J553" s="57" t="s">
        <v>5</v>
      </c>
      <c r="K553" s="57" t="s">
        <v>168</v>
      </c>
      <c r="L553" s="57" t="s">
        <v>169</v>
      </c>
      <c r="M553" s="57" t="s">
        <v>5</v>
      </c>
      <c r="N553" s="57" t="s">
        <v>170</v>
      </c>
      <c r="O553" s="57" t="s">
        <v>158</v>
      </c>
      <c r="P553" s="57" t="s">
        <v>5</v>
      </c>
      <c r="Q553" s="57" t="s">
        <v>171</v>
      </c>
      <c r="R553" s="57" t="s">
        <v>158</v>
      </c>
      <c r="S553" s="57" t="s">
        <v>5</v>
      </c>
      <c r="T553" s="57" t="s">
        <v>172</v>
      </c>
      <c r="U553" s="57" t="s">
        <v>158</v>
      </c>
      <c r="V553" s="57" t="s">
        <v>5</v>
      </c>
      <c r="W553" s="57" t="s">
        <v>173</v>
      </c>
    </row>
    <row r="554" spans="1:23" x14ac:dyDescent="0.25">
      <c r="A554" s="41" t="str">
        <f t="shared" si="24"/>
        <v>8.63</v>
      </c>
      <c r="B554" s="41">
        <f t="shared" si="25"/>
        <v>8</v>
      </c>
      <c r="C554" s="41">
        <f t="shared" si="26"/>
        <v>63</v>
      </c>
      <c r="D554" s="57">
        <v>0</v>
      </c>
      <c r="E554" s="57">
        <v>0</v>
      </c>
      <c r="F554" s="57">
        <v>0</v>
      </c>
      <c r="G554" s="57">
        <v>0</v>
      </c>
      <c r="H554" s="57">
        <v>0</v>
      </c>
      <c r="I554" s="57">
        <v>0</v>
      </c>
      <c r="J554" s="57">
        <v>0</v>
      </c>
    </row>
    <row r="555" spans="1:23" x14ac:dyDescent="0.25">
      <c r="A555" s="41" t="str">
        <f t="shared" si="24"/>
        <v>8.64</v>
      </c>
      <c r="B555" s="41">
        <f t="shared" si="25"/>
        <v>8</v>
      </c>
      <c r="C555" s="41">
        <f t="shared" si="26"/>
        <v>64</v>
      </c>
      <c r="D555" s="57" t="s">
        <v>205</v>
      </c>
    </row>
    <row r="556" spans="1:23" x14ac:dyDescent="0.25">
      <c r="A556" s="41" t="str">
        <f t="shared" si="24"/>
        <v>8.65</v>
      </c>
      <c r="B556" s="41">
        <f t="shared" si="25"/>
        <v>8</v>
      </c>
      <c r="C556" s="41">
        <f t="shared" si="26"/>
        <v>65</v>
      </c>
      <c r="D556" s="57" t="s">
        <v>314</v>
      </c>
      <c r="E556" s="57" t="s">
        <v>187</v>
      </c>
      <c r="F556" s="57" t="s">
        <v>310</v>
      </c>
      <c r="G556" s="57" t="s">
        <v>158</v>
      </c>
      <c r="H556" s="57" t="s">
        <v>296</v>
      </c>
      <c r="I556" s="57" t="s">
        <v>315</v>
      </c>
      <c r="J556" s="57" t="s">
        <v>298</v>
      </c>
    </row>
    <row r="557" spans="1:23" x14ac:dyDescent="0.25">
      <c r="A557" s="41" t="str">
        <f t="shared" si="24"/>
        <v>8.66</v>
      </c>
      <c r="B557" s="41">
        <f t="shared" si="25"/>
        <v>8</v>
      </c>
      <c r="C557" s="41">
        <f t="shared" si="26"/>
        <v>66</v>
      </c>
      <c r="D557" s="57" t="s">
        <v>273</v>
      </c>
      <c r="E557" s="57" t="s">
        <v>154</v>
      </c>
      <c r="F557" s="57" t="s">
        <v>274</v>
      </c>
      <c r="G557" s="57" t="s">
        <v>5</v>
      </c>
      <c r="H557" s="57" t="s">
        <v>275</v>
      </c>
      <c r="I557" s="57" t="s">
        <v>169</v>
      </c>
      <c r="J557" s="57" t="s">
        <v>5</v>
      </c>
      <c r="K557" s="57" t="s">
        <v>168</v>
      </c>
      <c r="L557" s="57" t="s">
        <v>169</v>
      </c>
      <c r="M557" s="57" t="s">
        <v>5</v>
      </c>
      <c r="N557" s="57" t="s">
        <v>170</v>
      </c>
      <c r="O557" s="57" t="s">
        <v>158</v>
      </c>
      <c r="P557" s="57" t="s">
        <v>5</v>
      </c>
      <c r="Q557" s="57" t="s">
        <v>171</v>
      </c>
      <c r="R557" s="57" t="s">
        <v>158</v>
      </c>
      <c r="S557" s="57" t="s">
        <v>5</v>
      </c>
      <c r="T557" s="57" t="s">
        <v>172</v>
      </c>
      <c r="U557" s="57" t="s">
        <v>158</v>
      </c>
      <c r="V557" s="57" t="s">
        <v>5</v>
      </c>
      <c r="W557" s="57" t="s">
        <v>173</v>
      </c>
    </row>
    <row r="558" spans="1:23" x14ac:dyDescent="0.25">
      <c r="A558" s="41" t="str">
        <f t="shared" si="24"/>
        <v>8.67</v>
      </c>
      <c r="B558" s="41">
        <f t="shared" si="25"/>
        <v>8</v>
      </c>
      <c r="C558" s="41">
        <f t="shared" si="26"/>
        <v>67</v>
      </c>
      <c r="D558" s="57">
        <v>0</v>
      </c>
      <c r="E558" s="57">
        <v>0</v>
      </c>
      <c r="F558" s="57">
        <v>0</v>
      </c>
      <c r="G558" s="57">
        <v>0</v>
      </c>
      <c r="H558" s="57">
        <v>0</v>
      </c>
      <c r="I558" s="57">
        <v>0</v>
      </c>
      <c r="J558" s="57">
        <v>0</v>
      </c>
    </row>
    <row r="559" spans="1:23" x14ac:dyDescent="0.25">
      <c r="A559" s="41" t="str">
        <f t="shared" si="24"/>
        <v>8.68</v>
      </c>
      <c r="B559" s="41">
        <f t="shared" si="25"/>
        <v>8</v>
      </c>
      <c r="C559" s="41">
        <f t="shared" si="26"/>
        <v>68</v>
      </c>
      <c r="D559" s="57" t="s">
        <v>316</v>
      </c>
      <c r="E559" s="57" t="s">
        <v>187</v>
      </c>
      <c r="F559" s="57" t="s">
        <v>317</v>
      </c>
      <c r="G559" s="57" t="s">
        <v>154</v>
      </c>
      <c r="H559" s="57" t="s">
        <v>301</v>
      </c>
      <c r="I559" s="57" t="s">
        <v>154</v>
      </c>
      <c r="J559" s="57" t="s">
        <v>302</v>
      </c>
    </row>
    <row r="560" spans="1:23" x14ac:dyDescent="0.25">
      <c r="A560" s="41" t="str">
        <f t="shared" si="24"/>
        <v>8.69</v>
      </c>
      <c r="B560" s="41">
        <f t="shared" si="25"/>
        <v>8</v>
      </c>
      <c r="C560" s="41">
        <f t="shared" si="26"/>
        <v>69</v>
      </c>
      <c r="D560" s="57" t="s">
        <v>273</v>
      </c>
      <c r="E560" s="57" t="s">
        <v>154</v>
      </c>
      <c r="F560" s="57" t="s">
        <v>274</v>
      </c>
      <c r="G560" s="57" t="s">
        <v>5</v>
      </c>
      <c r="H560" s="57" t="s">
        <v>275</v>
      </c>
      <c r="I560" s="57" t="s">
        <v>169</v>
      </c>
      <c r="J560" s="57" t="s">
        <v>5</v>
      </c>
      <c r="K560" s="57" t="s">
        <v>168</v>
      </c>
      <c r="L560" s="57" t="s">
        <v>169</v>
      </c>
      <c r="M560" s="57" t="s">
        <v>5</v>
      </c>
      <c r="N560" s="57" t="s">
        <v>170</v>
      </c>
      <c r="O560" s="57" t="s">
        <v>158</v>
      </c>
      <c r="P560" s="57" t="s">
        <v>5</v>
      </c>
      <c r="Q560" s="57" t="s">
        <v>171</v>
      </c>
      <c r="R560" s="57" t="s">
        <v>158</v>
      </c>
      <c r="S560" s="57" t="s">
        <v>5</v>
      </c>
      <c r="T560" s="57" t="s">
        <v>172</v>
      </c>
      <c r="U560" s="57" t="s">
        <v>158</v>
      </c>
      <c r="V560" s="57" t="s">
        <v>5</v>
      </c>
      <c r="W560" s="57" t="s">
        <v>173</v>
      </c>
    </row>
    <row r="561" spans="1:23" x14ac:dyDescent="0.25">
      <c r="A561" s="41" t="str">
        <f t="shared" si="24"/>
        <v>8.70</v>
      </c>
      <c r="B561" s="41">
        <f t="shared" si="25"/>
        <v>8</v>
      </c>
      <c r="C561" s="41">
        <f t="shared" si="26"/>
        <v>70</v>
      </c>
      <c r="D561" s="57">
        <v>0</v>
      </c>
      <c r="E561" s="57">
        <v>0</v>
      </c>
      <c r="F561" s="57">
        <v>0</v>
      </c>
      <c r="G561" s="57">
        <v>0</v>
      </c>
      <c r="H561" s="57">
        <v>0</v>
      </c>
      <c r="I561" s="57">
        <v>0</v>
      </c>
      <c r="J561" s="57">
        <v>0</v>
      </c>
    </row>
    <row r="562" spans="1:23" x14ac:dyDescent="0.25">
      <c r="A562" s="41" t="str">
        <f t="shared" si="24"/>
        <v>9.1</v>
      </c>
      <c r="B562" s="41">
        <f t="shared" si="25"/>
        <v>9</v>
      </c>
      <c r="C562" s="41">
        <f t="shared" si="26"/>
        <v>1</v>
      </c>
      <c r="D562" s="57" t="s">
        <v>146</v>
      </c>
      <c r="E562" s="57" t="s">
        <v>247</v>
      </c>
    </row>
    <row r="563" spans="1:23" x14ac:dyDescent="0.25">
      <c r="A563" s="41" t="str">
        <f t="shared" si="24"/>
        <v>9.2</v>
      </c>
      <c r="B563" s="41">
        <f t="shared" si="25"/>
        <v>9</v>
      </c>
      <c r="C563" s="41">
        <f t="shared" si="26"/>
        <v>2</v>
      </c>
      <c r="D563" s="57" t="s">
        <v>148</v>
      </c>
      <c r="E563" s="57" t="s">
        <v>149</v>
      </c>
      <c r="F563" s="57" t="s">
        <v>248</v>
      </c>
    </row>
    <row r="564" spans="1:23" x14ac:dyDescent="0.25">
      <c r="A564" s="41" t="str">
        <f t="shared" si="24"/>
        <v>9.3</v>
      </c>
      <c r="B564" s="41">
        <f t="shared" si="25"/>
        <v>9</v>
      </c>
      <c r="C564" s="41">
        <f t="shared" si="26"/>
        <v>3</v>
      </c>
      <c r="D564" s="57" t="s">
        <v>208</v>
      </c>
      <c r="E564" s="57" t="s">
        <v>154</v>
      </c>
      <c r="F564" s="57" t="s">
        <v>160</v>
      </c>
      <c r="G564" s="57" t="s">
        <v>165</v>
      </c>
      <c r="H564" s="57" t="s">
        <v>154</v>
      </c>
      <c r="I564" s="57" t="s">
        <v>249</v>
      </c>
      <c r="J564" s="57" t="s">
        <v>250</v>
      </c>
      <c r="K564" s="57" t="s">
        <v>251</v>
      </c>
    </row>
    <row r="565" spans="1:23" x14ac:dyDescent="0.25">
      <c r="A565" s="41" t="str">
        <f t="shared" si="24"/>
        <v>9.4</v>
      </c>
      <c r="B565" s="41">
        <f t="shared" si="25"/>
        <v>9</v>
      </c>
      <c r="C565" s="41">
        <f t="shared" si="26"/>
        <v>4</v>
      </c>
      <c r="D565" s="57" t="s">
        <v>36</v>
      </c>
      <c r="E565" s="57" t="s">
        <v>37</v>
      </c>
    </row>
    <row r="566" spans="1:23" x14ac:dyDescent="0.25">
      <c r="A566" s="41" t="str">
        <f t="shared" si="24"/>
        <v>9.5</v>
      </c>
      <c r="B566" s="41">
        <f t="shared" si="25"/>
        <v>9</v>
      </c>
      <c r="C566" s="41">
        <f t="shared" si="26"/>
        <v>5</v>
      </c>
      <c r="D566" s="57" t="s">
        <v>10</v>
      </c>
      <c r="E566" s="57" t="s">
        <v>329</v>
      </c>
    </row>
    <row r="567" spans="1:23" x14ac:dyDescent="0.25">
      <c r="A567" s="41" t="str">
        <f t="shared" si="24"/>
        <v>9.6</v>
      </c>
      <c r="B567" s="41">
        <f t="shared" si="25"/>
        <v>9</v>
      </c>
      <c r="C567" s="41">
        <f t="shared" si="26"/>
        <v>6</v>
      </c>
      <c r="D567" s="57">
        <v>1</v>
      </c>
      <c r="E567" s="57" t="s">
        <v>11</v>
      </c>
      <c r="F567" s="57" t="s">
        <v>319</v>
      </c>
    </row>
    <row r="568" spans="1:23" x14ac:dyDescent="0.25">
      <c r="A568" s="41" t="str">
        <f t="shared" si="24"/>
        <v>9.7</v>
      </c>
      <c r="B568" s="41">
        <f t="shared" si="25"/>
        <v>9</v>
      </c>
      <c r="C568" s="41">
        <f t="shared" si="26"/>
        <v>7</v>
      </c>
      <c r="D568" s="57" t="s">
        <v>252</v>
      </c>
      <c r="E568" s="57" t="s">
        <v>152</v>
      </c>
      <c r="F568" s="57" t="s">
        <v>153</v>
      </c>
      <c r="G568" s="57" t="s">
        <v>154</v>
      </c>
      <c r="H568" s="57" t="s">
        <v>155</v>
      </c>
      <c r="I568" s="57" t="s">
        <v>156</v>
      </c>
      <c r="J568" s="57" t="s">
        <v>157</v>
      </c>
      <c r="K568" s="57" t="s">
        <v>320</v>
      </c>
      <c r="L568" s="57" t="s">
        <v>321</v>
      </c>
    </row>
    <row r="569" spans="1:23" x14ac:dyDescent="0.25">
      <c r="A569" s="41" t="str">
        <f t="shared" si="24"/>
        <v>9.8</v>
      </c>
      <c r="B569" s="41">
        <f t="shared" si="25"/>
        <v>9</v>
      </c>
      <c r="C569" s="41">
        <f t="shared" si="26"/>
        <v>8</v>
      </c>
      <c r="D569" s="57" t="s">
        <v>253</v>
      </c>
      <c r="E569" s="57" t="s">
        <v>254</v>
      </c>
      <c r="F569" s="57" t="s">
        <v>255</v>
      </c>
      <c r="G569" s="57" t="s">
        <v>256</v>
      </c>
      <c r="H569" s="57" t="s">
        <v>257</v>
      </c>
      <c r="I569" s="57" t="s">
        <v>320</v>
      </c>
      <c r="J569" s="57" t="s">
        <v>321</v>
      </c>
    </row>
    <row r="570" spans="1:23" x14ac:dyDescent="0.25">
      <c r="A570" s="41" t="str">
        <f t="shared" si="24"/>
        <v>9.9</v>
      </c>
      <c r="B570" s="41">
        <f t="shared" si="25"/>
        <v>9</v>
      </c>
      <c r="C570" s="41">
        <f t="shared" si="26"/>
        <v>9</v>
      </c>
      <c r="D570" s="57" t="s">
        <v>258</v>
      </c>
      <c r="E570" s="57" t="s">
        <v>259</v>
      </c>
      <c r="F570" s="57" t="s">
        <v>260</v>
      </c>
      <c r="G570" s="57" t="s">
        <v>239</v>
      </c>
      <c r="H570" s="57" t="s">
        <v>155</v>
      </c>
      <c r="I570" s="57" t="s">
        <v>261</v>
      </c>
      <c r="J570" s="57" t="s">
        <v>262</v>
      </c>
      <c r="K570" s="57" t="s">
        <v>36</v>
      </c>
      <c r="L570" s="57">
        <v>11245460</v>
      </c>
    </row>
    <row r="571" spans="1:23" x14ac:dyDescent="0.25">
      <c r="A571" s="41" t="str">
        <f t="shared" si="24"/>
        <v>9.10</v>
      </c>
      <c r="B571" s="41">
        <f t="shared" si="25"/>
        <v>9</v>
      </c>
      <c r="C571" s="41">
        <f t="shared" si="26"/>
        <v>10</v>
      </c>
      <c r="D571" s="57" t="s">
        <v>263</v>
      </c>
      <c r="E571" s="57" t="s">
        <v>259</v>
      </c>
      <c r="F571" s="57" t="s">
        <v>260</v>
      </c>
      <c r="G571" s="57" t="s">
        <v>187</v>
      </c>
      <c r="H571" s="57" t="s">
        <v>264</v>
      </c>
      <c r="I571" s="57" t="s">
        <v>194</v>
      </c>
      <c r="J571" s="57" t="s">
        <v>265</v>
      </c>
      <c r="K571" s="57">
        <v>2017</v>
      </c>
      <c r="L571" s="57">
        <v>8967766</v>
      </c>
    </row>
    <row r="572" spans="1:23" x14ac:dyDescent="0.25">
      <c r="A572" s="41" t="str">
        <f t="shared" si="24"/>
        <v>9.11</v>
      </c>
      <c r="B572" s="41">
        <f t="shared" si="25"/>
        <v>9</v>
      </c>
      <c r="C572" s="41">
        <f t="shared" si="26"/>
        <v>11</v>
      </c>
      <c r="D572" s="57" t="s">
        <v>266</v>
      </c>
      <c r="E572" s="57" t="s">
        <v>267</v>
      </c>
      <c r="F572" s="57" t="s">
        <v>268</v>
      </c>
      <c r="G572" s="57" t="s">
        <v>269</v>
      </c>
      <c r="H572" s="57" t="s">
        <v>270</v>
      </c>
      <c r="I572" s="57" t="s">
        <v>187</v>
      </c>
      <c r="J572" s="57" t="s">
        <v>271</v>
      </c>
      <c r="K572" s="57" t="s">
        <v>272</v>
      </c>
    </row>
    <row r="573" spans="1:23" x14ac:dyDescent="0.25">
      <c r="A573" s="41" t="str">
        <f t="shared" si="24"/>
        <v>9.12</v>
      </c>
      <c r="B573" s="41">
        <f t="shared" si="25"/>
        <v>9</v>
      </c>
      <c r="C573" s="41">
        <f t="shared" si="26"/>
        <v>12</v>
      </c>
      <c r="D573" s="57" t="s">
        <v>273</v>
      </c>
      <c r="E573" s="57" t="s">
        <v>154</v>
      </c>
      <c r="F573" s="57" t="s">
        <v>274</v>
      </c>
      <c r="G573" s="57" t="s">
        <v>5</v>
      </c>
      <c r="H573" s="57" t="s">
        <v>275</v>
      </c>
      <c r="I573" s="57" t="s">
        <v>169</v>
      </c>
      <c r="J573" s="57" t="s">
        <v>5</v>
      </c>
      <c r="K573" s="57" t="s">
        <v>168</v>
      </c>
      <c r="L573" s="57" t="s">
        <v>169</v>
      </c>
      <c r="M573" s="57" t="s">
        <v>5</v>
      </c>
      <c r="N573" s="57" t="s">
        <v>170</v>
      </c>
      <c r="O573" s="57" t="s">
        <v>158</v>
      </c>
      <c r="P573" s="57" t="s">
        <v>5</v>
      </c>
      <c r="Q573" s="57" t="s">
        <v>171</v>
      </c>
      <c r="R573" s="57" t="s">
        <v>158</v>
      </c>
      <c r="S573" s="57" t="s">
        <v>5</v>
      </c>
      <c r="T573" s="57" t="s">
        <v>172</v>
      </c>
      <c r="U573" s="57" t="s">
        <v>158</v>
      </c>
      <c r="V573" s="57" t="s">
        <v>5</v>
      </c>
      <c r="W573" s="57" t="s">
        <v>173</v>
      </c>
    </row>
    <row r="574" spans="1:23" x14ac:dyDescent="0.25">
      <c r="A574" s="41" t="str">
        <f t="shared" si="24"/>
        <v>9.13</v>
      </c>
      <c r="B574" s="41">
        <f t="shared" si="25"/>
        <v>9</v>
      </c>
      <c r="C574" s="41">
        <f t="shared" si="26"/>
        <v>13</v>
      </c>
      <c r="D574" s="57">
        <v>1</v>
      </c>
      <c r="E574" s="57">
        <v>10441</v>
      </c>
      <c r="F574" s="57">
        <v>8848</v>
      </c>
      <c r="G574" s="57">
        <v>0</v>
      </c>
      <c r="H574" s="57">
        <v>796.32</v>
      </c>
      <c r="I574" s="57">
        <v>796.32</v>
      </c>
      <c r="J574" s="57">
        <v>0</v>
      </c>
    </row>
    <row r="575" spans="1:23" x14ac:dyDescent="0.25">
      <c r="A575" s="41" t="str">
        <f t="shared" si="24"/>
        <v>9.14</v>
      </c>
      <c r="B575" s="41">
        <f t="shared" si="25"/>
        <v>9</v>
      </c>
      <c r="C575" s="41">
        <f t="shared" si="26"/>
        <v>14</v>
      </c>
      <c r="D575" s="57" t="s">
        <v>276</v>
      </c>
      <c r="E575" s="57" t="s">
        <v>277</v>
      </c>
      <c r="F575" s="57" t="s">
        <v>187</v>
      </c>
      <c r="G575" s="57" t="s">
        <v>278</v>
      </c>
      <c r="H575" s="57" t="s">
        <v>279</v>
      </c>
      <c r="I575" s="57" t="s">
        <v>272</v>
      </c>
    </row>
    <row r="576" spans="1:23" x14ac:dyDescent="0.25">
      <c r="A576" s="41" t="str">
        <f t="shared" si="24"/>
        <v>9.15</v>
      </c>
      <c r="B576" s="41">
        <f t="shared" si="25"/>
        <v>9</v>
      </c>
      <c r="C576" s="41">
        <f t="shared" si="26"/>
        <v>15</v>
      </c>
      <c r="D576" s="57" t="s">
        <v>273</v>
      </c>
      <c r="E576" s="57" t="s">
        <v>154</v>
      </c>
      <c r="F576" s="57" t="s">
        <v>274</v>
      </c>
      <c r="G576" s="57" t="s">
        <v>5</v>
      </c>
      <c r="H576" s="57" t="s">
        <v>275</v>
      </c>
      <c r="I576" s="57" t="s">
        <v>169</v>
      </c>
      <c r="J576" s="57" t="s">
        <v>5</v>
      </c>
      <c r="K576" s="57" t="s">
        <v>168</v>
      </c>
      <c r="L576" s="57" t="s">
        <v>169</v>
      </c>
      <c r="M576" s="57" t="s">
        <v>5</v>
      </c>
      <c r="N576" s="57" t="s">
        <v>170</v>
      </c>
      <c r="O576" s="57" t="s">
        <v>158</v>
      </c>
      <c r="P576" s="57" t="s">
        <v>5</v>
      </c>
      <c r="Q576" s="57" t="s">
        <v>173</v>
      </c>
    </row>
    <row r="577" spans="1:23" x14ac:dyDescent="0.25">
      <c r="A577" s="41" t="str">
        <f t="shared" si="24"/>
        <v>9.16</v>
      </c>
      <c r="B577" s="41">
        <f t="shared" si="25"/>
        <v>9</v>
      </c>
      <c r="C577" s="41">
        <f t="shared" si="26"/>
        <v>16</v>
      </c>
      <c r="D577" s="57">
        <v>0</v>
      </c>
      <c r="E577" s="57">
        <v>0</v>
      </c>
      <c r="F577" s="57">
        <v>0</v>
      </c>
      <c r="G577" s="57">
        <v>0</v>
      </c>
      <c r="H577" s="57">
        <v>0</v>
      </c>
    </row>
    <row r="578" spans="1:23" x14ac:dyDescent="0.25">
      <c r="A578" s="41" t="str">
        <f t="shared" ref="A578:A641" si="27">B578&amp;"."&amp;C578</f>
        <v>9.17</v>
      </c>
      <c r="B578" s="41">
        <f t="shared" si="25"/>
        <v>9</v>
      </c>
      <c r="C578" s="41">
        <f t="shared" si="26"/>
        <v>17</v>
      </c>
      <c r="D578" s="57" t="s">
        <v>280</v>
      </c>
      <c r="E578" s="57" t="s">
        <v>187</v>
      </c>
      <c r="F578" s="57" t="s">
        <v>244</v>
      </c>
      <c r="G578" s="57" t="s">
        <v>281</v>
      </c>
      <c r="H578" s="57" t="s">
        <v>282</v>
      </c>
      <c r="I578" s="57" t="s">
        <v>283</v>
      </c>
      <c r="J578" s="57" t="s">
        <v>284</v>
      </c>
    </row>
    <row r="579" spans="1:23" x14ac:dyDescent="0.25">
      <c r="A579" s="41" t="str">
        <f t="shared" si="27"/>
        <v>9.18</v>
      </c>
      <c r="B579" s="41">
        <f t="shared" ref="B579:B642" si="28">IF(E579="GSTR-1",B578+1,B578)</f>
        <v>9</v>
      </c>
      <c r="C579" s="41">
        <f t="shared" si="26"/>
        <v>18</v>
      </c>
      <c r="D579" s="57" t="s">
        <v>273</v>
      </c>
      <c r="E579" s="57" t="s">
        <v>154</v>
      </c>
      <c r="F579" s="57" t="s">
        <v>274</v>
      </c>
      <c r="G579" s="57" t="s">
        <v>5</v>
      </c>
      <c r="H579" s="57" t="s">
        <v>275</v>
      </c>
      <c r="I579" s="57" t="s">
        <v>169</v>
      </c>
      <c r="J579" s="57" t="s">
        <v>5</v>
      </c>
      <c r="K579" s="57" t="s">
        <v>168</v>
      </c>
      <c r="L579" s="57" t="s">
        <v>169</v>
      </c>
      <c r="M579" s="57" t="s">
        <v>5</v>
      </c>
      <c r="N579" s="57" t="s">
        <v>170</v>
      </c>
      <c r="O579" s="57" t="s">
        <v>158</v>
      </c>
      <c r="P579" s="57" t="s">
        <v>5</v>
      </c>
      <c r="Q579" s="57" t="s">
        <v>171</v>
      </c>
      <c r="R579" s="57" t="s">
        <v>158</v>
      </c>
      <c r="S579" s="57" t="s">
        <v>5</v>
      </c>
      <c r="T579" s="57" t="s">
        <v>172</v>
      </c>
      <c r="U579" s="57" t="s">
        <v>158</v>
      </c>
      <c r="V579" s="57" t="s">
        <v>5</v>
      </c>
      <c r="W579" s="57" t="s">
        <v>173</v>
      </c>
    </row>
    <row r="580" spans="1:23" x14ac:dyDescent="0.25">
      <c r="A580" s="41" t="str">
        <f t="shared" si="27"/>
        <v>9.19</v>
      </c>
      <c r="B580" s="41">
        <f t="shared" si="28"/>
        <v>9</v>
      </c>
      <c r="C580" s="41">
        <f t="shared" ref="C580:C643" si="29">IF(B580=B579,C579+1,1)</f>
        <v>19</v>
      </c>
      <c r="D580" s="57">
        <v>0</v>
      </c>
      <c r="E580" s="57">
        <v>0</v>
      </c>
      <c r="F580" s="57">
        <v>0</v>
      </c>
      <c r="G580" s="57">
        <v>0</v>
      </c>
      <c r="H580" s="57">
        <v>0</v>
      </c>
      <c r="I580" s="57">
        <v>0</v>
      </c>
      <c r="J580" s="57">
        <v>0</v>
      </c>
    </row>
    <row r="581" spans="1:23" x14ac:dyDescent="0.25">
      <c r="A581" s="41" t="str">
        <f t="shared" si="27"/>
        <v>9.20</v>
      </c>
      <c r="B581" s="41">
        <f t="shared" si="28"/>
        <v>9</v>
      </c>
      <c r="C581" s="41">
        <f t="shared" si="29"/>
        <v>20</v>
      </c>
      <c r="D581" s="57" t="s">
        <v>205</v>
      </c>
    </row>
    <row r="582" spans="1:23" x14ac:dyDescent="0.25">
      <c r="A582" s="41" t="str">
        <f t="shared" si="27"/>
        <v>9.21</v>
      </c>
      <c r="B582" s="41">
        <f t="shared" si="28"/>
        <v>9</v>
      </c>
      <c r="C582" s="41">
        <f t="shared" si="29"/>
        <v>21</v>
      </c>
      <c r="D582" s="57" t="s">
        <v>280</v>
      </c>
      <c r="E582" s="57" t="s">
        <v>187</v>
      </c>
      <c r="F582" s="57" t="s">
        <v>244</v>
      </c>
      <c r="G582" s="57" t="s">
        <v>281</v>
      </c>
      <c r="H582" s="57" t="s">
        <v>282</v>
      </c>
      <c r="I582" s="57" t="s">
        <v>283</v>
      </c>
      <c r="J582" s="57" t="s">
        <v>285</v>
      </c>
    </row>
    <row r="583" spans="1:23" x14ac:dyDescent="0.25">
      <c r="A583" s="41" t="str">
        <f t="shared" si="27"/>
        <v>9.22</v>
      </c>
      <c r="B583" s="41">
        <f t="shared" si="28"/>
        <v>9</v>
      </c>
      <c r="C583" s="41">
        <f t="shared" si="29"/>
        <v>22</v>
      </c>
      <c r="D583" s="57" t="s">
        <v>273</v>
      </c>
      <c r="E583" s="57" t="s">
        <v>154</v>
      </c>
      <c r="F583" s="57" t="s">
        <v>274</v>
      </c>
      <c r="G583" s="57" t="s">
        <v>5</v>
      </c>
      <c r="H583" s="57" t="s">
        <v>275</v>
      </c>
      <c r="I583" s="57" t="s">
        <v>169</v>
      </c>
      <c r="J583" s="57" t="s">
        <v>5</v>
      </c>
      <c r="K583" s="57" t="s">
        <v>168</v>
      </c>
      <c r="L583" s="57" t="s">
        <v>169</v>
      </c>
      <c r="M583" s="57" t="s">
        <v>5</v>
      </c>
      <c r="N583" s="57" t="s">
        <v>170</v>
      </c>
      <c r="O583" s="57" t="s">
        <v>158</v>
      </c>
      <c r="P583" s="57" t="s">
        <v>5</v>
      </c>
      <c r="Q583" s="57" t="s">
        <v>173</v>
      </c>
    </row>
    <row r="584" spans="1:23" x14ac:dyDescent="0.25">
      <c r="A584" s="41" t="str">
        <f t="shared" si="27"/>
        <v>9.23</v>
      </c>
      <c r="B584" s="41">
        <f t="shared" si="28"/>
        <v>9</v>
      </c>
      <c r="C584" s="41">
        <f t="shared" si="29"/>
        <v>23</v>
      </c>
      <c r="D584" s="57">
        <v>0</v>
      </c>
      <c r="E584" s="57">
        <v>0</v>
      </c>
      <c r="F584" s="57">
        <v>0</v>
      </c>
      <c r="G584" s="57">
        <v>0</v>
      </c>
      <c r="H584" s="57">
        <v>0</v>
      </c>
    </row>
    <row r="585" spans="1:23" x14ac:dyDescent="0.25">
      <c r="A585" s="41" t="str">
        <f t="shared" si="27"/>
        <v>9.24</v>
      </c>
      <c r="B585" s="41">
        <f t="shared" si="28"/>
        <v>9</v>
      </c>
      <c r="C585" s="41">
        <f t="shared" si="29"/>
        <v>24</v>
      </c>
      <c r="D585" s="57" t="s">
        <v>286</v>
      </c>
      <c r="E585" s="57" t="s">
        <v>187</v>
      </c>
      <c r="F585" s="57" t="s">
        <v>287</v>
      </c>
      <c r="G585" s="57" t="s">
        <v>272</v>
      </c>
    </row>
    <row r="586" spans="1:23" x14ac:dyDescent="0.25">
      <c r="A586" s="41" t="str">
        <f t="shared" si="27"/>
        <v>9.25</v>
      </c>
      <c r="B586" s="41">
        <f t="shared" si="28"/>
        <v>9</v>
      </c>
      <c r="C586" s="41">
        <f t="shared" si="29"/>
        <v>25</v>
      </c>
      <c r="D586" s="57" t="s">
        <v>273</v>
      </c>
      <c r="E586" s="57" t="s">
        <v>154</v>
      </c>
      <c r="F586" s="57" t="s">
        <v>274</v>
      </c>
      <c r="G586" s="57" t="s">
        <v>5</v>
      </c>
      <c r="H586" s="57" t="s">
        <v>275</v>
      </c>
      <c r="I586" s="57" t="s">
        <v>169</v>
      </c>
      <c r="J586" s="57" t="s">
        <v>5</v>
      </c>
      <c r="K586" s="57" t="s">
        <v>168</v>
      </c>
      <c r="L586" s="57" t="s">
        <v>169</v>
      </c>
      <c r="M586" s="57" t="s">
        <v>5</v>
      </c>
      <c r="N586" s="57" t="s">
        <v>170</v>
      </c>
      <c r="O586" s="57" t="s">
        <v>158</v>
      </c>
    </row>
    <row r="587" spans="1:23" x14ac:dyDescent="0.25">
      <c r="A587" s="41" t="str">
        <f t="shared" si="27"/>
        <v>9.26</v>
      </c>
      <c r="B587" s="41">
        <f t="shared" si="28"/>
        <v>9</v>
      </c>
      <c r="C587" s="41">
        <f t="shared" si="29"/>
        <v>26</v>
      </c>
      <c r="D587" s="57">
        <v>0</v>
      </c>
      <c r="E587" s="57">
        <v>0</v>
      </c>
      <c r="F587" s="57">
        <v>0</v>
      </c>
      <c r="G587" s="57">
        <v>0</v>
      </c>
    </row>
    <row r="588" spans="1:23" x14ac:dyDescent="0.25">
      <c r="A588" s="41" t="str">
        <f t="shared" si="27"/>
        <v>9.27</v>
      </c>
      <c r="B588" s="41">
        <f t="shared" si="28"/>
        <v>9</v>
      </c>
      <c r="C588" s="41">
        <f t="shared" si="29"/>
        <v>27</v>
      </c>
      <c r="D588" s="57">
        <v>7</v>
      </c>
      <c r="E588" s="57" t="s">
        <v>187</v>
      </c>
      <c r="F588" s="57" t="s">
        <v>278</v>
      </c>
      <c r="G588" s="57" t="s">
        <v>288</v>
      </c>
    </row>
    <row r="589" spans="1:23" x14ac:dyDescent="0.25">
      <c r="A589" s="41" t="str">
        <f t="shared" si="27"/>
        <v>9.28</v>
      </c>
      <c r="B589" s="41">
        <f t="shared" si="28"/>
        <v>9</v>
      </c>
      <c r="C589" s="41">
        <f t="shared" si="29"/>
        <v>28</v>
      </c>
      <c r="D589" s="57" t="s">
        <v>273</v>
      </c>
      <c r="E589" s="57" t="s">
        <v>154</v>
      </c>
      <c r="F589" s="57" t="s">
        <v>274</v>
      </c>
      <c r="G589" s="57" t="s">
        <v>5</v>
      </c>
      <c r="H589" s="57" t="s">
        <v>275</v>
      </c>
      <c r="I589" s="57" t="s">
        <v>169</v>
      </c>
      <c r="J589" s="57" t="s">
        <v>5</v>
      </c>
      <c r="K589" s="57" t="s">
        <v>168</v>
      </c>
      <c r="L589" s="57" t="s">
        <v>169</v>
      </c>
      <c r="M589" s="57" t="s">
        <v>5</v>
      </c>
      <c r="N589" s="57" t="s">
        <v>170</v>
      </c>
      <c r="O589" s="57" t="s">
        <v>158</v>
      </c>
      <c r="P589" s="57" t="s">
        <v>5</v>
      </c>
      <c r="Q589" s="57" t="s">
        <v>171</v>
      </c>
      <c r="R589" s="57" t="s">
        <v>158</v>
      </c>
      <c r="S589" s="57" t="s">
        <v>5</v>
      </c>
      <c r="T589" s="57" t="s">
        <v>172</v>
      </c>
      <c r="U589" s="57" t="s">
        <v>158</v>
      </c>
      <c r="V589" s="57" t="s">
        <v>5</v>
      </c>
      <c r="W589" s="57" t="s">
        <v>173</v>
      </c>
    </row>
    <row r="590" spans="1:23" x14ac:dyDescent="0.25">
      <c r="A590" s="41" t="str">
        <f t="shared" si="27"/>
        <v>9.29</v>
      </c>
      <c r="B590" s="41">
        <f t="shared" si="28"/>
        <v>9</v>
      </c>
      <c r="C590" s="41">
        <f t="shared" si="29"/>
        <v>29</v>
      </c>
      <c r="D590" s="57">
        <v>4</v>
      </c>
      <c r="E590" s="57">
        <v>3130258.85</v>
      </c>
      <c r="F590" s="57">
        <v>2702555.37</v>
      </c>
      <c r="G590" s="57">
        <v>0</v>
      </c>
      <c r="H590" s="57">
        <v>213851.74</v>
      </c>
      <c r="I590" s="57">
        <v>213851.74</v>
      </c>
      <c r="J590" s="57">
        <v>0</v>
      </c>
    </row>
    <row r="591" spans="1:23" x14ac:dyDescent="0.25">
      <c r="A591" s="41" t="str">
        <f t="shared" si="27"/>
        <v>9.30</v>
      </c>
      <c r="B591" s="41">
        <f t="shared" si="28"/>
        <v>9</v>
      </c>
      <c r="C591" s="41">
        <f t="shared" si="29"/>
        <v>30</v>
      </c>
      <c r="D591" s="57">
        <v>8</v>
      </c>
      <c r="E591" s="57" t="s">
        <v>187</v>
      </c>
      <c r="F591" s="57" t="s">
        <v>228</v>
      </c>
      <c r="G591" s="57" t="s">
        <v>180</v>
      </c>
      <c r="H591" s="57" t="s">
        <v>289</v>
      </c>
      <c r="I591" s="57" t="s">
        <v>161</v>
      </c>
      <c r="J591" s="57" t="s">
        <v>290</v>
      </c>
      <c r="K591" s="57" t="s">
        <v>220</v>
      </c>
      <c r="L591" s="57" t="s">
        <v>160</v>
      </c>
      <c r="M591" s="57" t="s">
        <v>165</v>
      </c>
    </row>
    <row r="592" spans="1:23" x14ac:dyDescent="0.25">
      <c r="A592" s="41" t="str">
        <f t="shared" si="27"/>
        <v>9.31</v>
      </c>
      <c r="B592" s="41">
        <f t="shared" si="28"/>
        <v>9</v>
      </c>
      <c r="C592" s="41">
        <f t="shared" si="29"/>
        <v>31</v>
      </c>
      <c r="D592" s="57" t="s">
        <v>273</v>
      </c>
      <c r="E592" s="57" t="s">
        <v>154</v>
      </c>
      <c r="F592" s="57" t="s">
        <v>274</v>
      </c>
      <c r="G592" s="57" t="s">
        <v>5</v>
      </c>
      <c r="H592" s="57" t="s">
        <v>228</v>
      </c>
      <c r="I592" s="57" t="s">
        <v>291</v>
      </c>
      <c r="J592" s="57" t="s">
        <v>5</v>
      </c>
      <c r="K592" s="57" t="s">
        <v>292</v>
      </c>
      <c r="L592" s="57" t="s">
        <v>291</v>
      </c>
      <c r="M592" s="57" t="s">
        <v>5</v>
      </c>
      <c r="N592" s="57" t="s">
        <v>197</v>
      </c>
      <c r="O592" s="57" t="s">
        <v>293</v>
      </c>
    </row>
    <row r="593" spans="1:23" x14ac:dyDescent="0.25">
      <c r="A593" s="41" t="str">
        <f t="shared" si="27"/>
        <v>9.32</v>
      </c>
      <c r="B593" s="41">
        <f t="shared" si="28"/>
        <v>9</v>
      </c>
      <c r="C593" s="41">
        <f t="shared" si="29"/>
        <v>32</v>
      </c>
      <c r="D593" s="57">
        <v>0</v>
      </c>
      <c r="E593" s="57">
        <v>0</v>
      </c>
      <c r="F593" s="57">
        <v>0</v>
      </c>
      <c r="G593" s="57">
        <v>0</v>
      </c>
    </row>
    <row r="594" spans="1:23" x14ac:dyDescent="0.25">
      <c r="A594" s="41" t="str">
        <f t="shared" si="27"/>
        <v>9.33</v>
      </c>
      <c r="B594" s="41">
        <f t="shared" si="28"/>
        <v>9</v>
      </c>
      <c r="C594" s="41">
        <f t="shared" si="29"/>
        <v>33</v>
      </c>
      <c r="D594" s="57" t="s">
        <v>294</v>
      </c>
      <c r="E594" s="57" t="s">
        <v>295</v>
      </c>
      <c r="F594" s="57" t="s">
        <v>187</v>
      </c>
      <c r="G594" s="57" t="s">
        <v>158</v>
      </c>
      <c r="H594" s="57" t="s">
        <v>296</v>
      </c>
      <c r="I594" s="57" t="s">
        <v>297</v>
      </c>
      <c r="J594" s="57" t="s">
        <v>298</v>
      </c>
    </row>
    <row r="595" spans="1:23" x14ac:dyDescent="0.25">
      <c r="A595" s="41" t="str">
        <f t="shared" si="27"/>
        <v>9.34</v>
      </c>
      <c r="B595" s="41">
        <f t="shared" si="28"/>
        <v>9</v>
      </c>
      <c r="C595" s="41">
        <f t="shared" si="29"/>
        <v>34</v>
      </c>
      <c r="D595" s="57" t="s">
        <v>273</v>
      </c>
      <c r="E595" s="57" t="s">
        <v>154</v>
      </c>
      <c r="F595" s="57" t="s">
        <v>274</v>
      </c>
      <c r="G595" s="57" t="s">
        <v>5</v>
      </c>
      <c r="H595" s="57" t="s">
        <v>275</v>
      </c>
      <c r="I595" s="57" t="s">
        <v>169</v>
      </c>
      <c r="J595" s="57" t="s">
        <v>5</v>
      </c>
      <c r="K595" s="57" t="s">
        <v>168</v>
      </c>
      <c r="L595" s="57" t="s">
        <v>169</v>
      </c>
      <c r="M595" s="57" t="s">
        <v>5</v>
      </c>
      <c r="N595" s="57" t="s">
        <v>170</v>
      </c>
      <c r="O595" s="57" t="s">
        <v>158</v>
      </c>
      <c r="P595" s="57" t="s">
        <v>5</v>
      </c>
      <c r="Q595" s="57" t="s">
        <v>171</v>
      </c>
      <c r="R595" s="57" t="s">
        <v>158</v>
      </c>
      <c r="S595" s="57" t="s">
        <v>5</v>
      </c>
      <c r="T595" s="57" t="s">
        <v>172</v>
      </c>
      <c r="U595" s="57" t="s">
        <v>158</v>
      </c>
      <c r="V595" s="57" t="s">
        <v>5</v>
      </c>
      <c r="W595" s="57" t="s">
        <v>173</v>
      </c>
    </row>
    <row r="596" spans="1:23" x14ac:dyDescent="0.25">
      <c r="A596" s="41" t="str">
        <f t="shared" si="27"/>
        <v>9.35</v>
      </c>
      <c r="B596" s="41">
        <f t="shared" si="28"/>
        <v>9</v>
      </c>
      <c r="C596" s="41">
        <f t="shared" si="29"/>
        <v>35</v>
      </c>
      <c r="D596" s="57">
        <v>0</v>
      </c>
      <c r="E596" s="57">
        <v>0</v>
      </c>
      <c r="F596" s="57">
        <v>0</v>
      </c>
      <c r="G596" s="57">
        <v>0</v>
      </c>
      <c r="H596" s="57">
        <v>0</v>
      </c>
      <c r="I596" s="57">
        <v>0</v>
      </c>
      <c r="J596" s="57">
        <v>0</v>
      </c>
    </row>
    <row r="597" spans="1:23" x14ac:dyDescent="0.25">
      <c r="A597" s="41" t="str">
        <f t="shared" si="27"/>
        <v>9.36</v>
      </c>
      <c r="B597" s="41">
        <f t="shared" si="28"/>
        <v>9</v>
      </c>
      <c r="C597" s="41">
        <f t="shared" si="29"/>
        <v>36</v>
      </c>
      <c r="D597" s="57" t="s">
        <v>205</v>
      </c>
    </row>
    <row r="598" spans="1:23" x14ac:dyDescent="0.25">
      <c r="A598" s="41" t="str">
        <f t="shared" si="27"/>
        <v>9.37</v>
      </c>
      <c r="B598" s="41">
        <f t="shared" si="28"/>
        <v>9</v>
      </c>
      <c r="C598" s="41">
        <f t="shared" si="29"/>
        <v>37</v>
      </c>
      <c r="D598" s="57" t="s">
        <v>299</v>
      </c>
      <c r="E598" s="57" t="s">
        <v>300</v>
      </c>
      <c r="F598" s="57" t="s">
        <v>187</v>
      </c>
      <c r="G598" s="57" t="s">
        <v>301</v>
      </c>
      <c r="H598" s="57" t="s">
        <v>154</v>
      </c>
      <c r="I598" s="57" t="s">
        <v>302</v>
      </c>
    </row>
    <row r="599" spans="1:23" x14ac:dyDescent="0.25">
      <c r="A599" s="41" t="str">
        <f t="shared" si="27"/>
        <v>9.38</v>
      </c>
      <c r="B599" s="41">
        <f t="shared" si="28"/>
        <v>9</v>
      </c>
      <c r="C599" s="41">
        <f t="shared" si="29"/>
        <v>38</v>
      </c>
      <c r="D599" s="57" t="s">
        <v>273</v>
      </c>
      <c r="E599" s="57" t="s">
        <v>154</v>
      </c>
      <c r="F599" s="57" t="s">
        <v>274</v>
      </c>
      <c r="G599" s="57" t="s">
        <v>5</v>
      </c>
      <c r="H599" s="57" t="s">
        <v>275</v>
      </c>
      <c r="I599" s="57" t="s">
        <v>169</v>
      </c>
      <c r="J599" s="57" t="s">
        <v>5</v>
      </c>
      <c r="K599" s="57" t="s">
        <v>168</v>
      </c>
      <c r="L599" s="57" t="s">
        <v>169</v>
      </c>
      <c r="M599" s="57" t="s">
        <v>5</v>
      </c>
      <c r="N599" s="57" t="s">
        <v>170</v>
      </c>
      <c r="O599" s="57" t="s">
        <v>158</v>
      </c>
      <c r="P599" s="57" t="s">
        <v>5</v>
      </c>
      <c r="Q599" s="57" t="s">
        <v>171</v>
      </c>
      <c r="R599" s="57" t="s">
        <v>158</v>
      </c>
      <c r="S599" s="57" t="s">
        <v>5</v>
      </c>
      <c r="T599" s="57" t="s">
        <v>172</v>
      </c>
      <c r="U599" s="57" t="s">
        <v>158</v>
      </c>
      <c r="V599" s="57" t="s">
        <v>5</v>
      </c>
      <c r="W599" s="57" t="s">
        <v>173</v>
      </c>
    </row>
    <row r="600" spans="1:23" x14ac:dyDescent="0.25">
      <c r="A600" s="41" t="str">
        <f t="shared" si="27"/>
        <v>9.39</v>
      </c>
      <c r="B600" s="41">
        <f t="shared" si="28"/>
        <v>9</v>
      </c>
      <c r="C600" s="41">
        <f t="shared" si="29"/>
        <v>39</v>
      </c>
      <c r="D600" s="57">
        <v>0</v>
      </c>
      <c r="E600" s="57">
        <v>0</v>
      </c>
      <c r="F600" s="57">
        <v>0</v>
      </c>
      <c r="G600" s="57">
        <v>0</v>
      </c>
      <c r="H600" s="57">
        <v>0</v>
      </c>
      <c r="I600" s="57">
        <v>0</v>
      </c>
      <c r="J600" s="57">
        <v>0</v>
      </c>
    </row>
    <row r="601" spans="1:23" x14ac:dyDescent="0.25">
      <c r="A601" s="41" t="str">
        <f t="shared" si="27"/>
        <v>9.40</v>
      </c>
      <c r="B601" s="41">
        <f t="shared" si="28"/>
        <v>9</v>
      </c>
      <c r="C601" s="41">
        <f t="shared" si="29"/>
        <v>40</v>
      </c>
      <c r="D601" s="57">
        <v>12</v>
      </c>
      <c r="E601" s="57" t="s">
        <v>187</v>
      </c>
      <c r="F601" s="57" t="s">
        <v>303</v>
      </c>
      <c r="G601" s="57" t="s">
        <v>304</v>
      </c>
      <c r="H601" s="57" t="s">
        <v>154</v>
      </c>
      <c r="I601" s="57" t="s">
        <v>160</v>
      </c>
      <c r="J601" s="57" t="s">
        <v>165</v>
      </c>
    </row>
    <row r="602" spans="1:23" x14ac:dyDescent="0.25">
      <c r="A602" s="41" t="str">
        <f t="shared" si="27"/>
        <v>9.41</v>
      </c>
      <c r="B602" s="41">
        <f t="shared" si="28"/>
        <v>9</v>
      </c>
      <c r="C602" s="41">
        <f t="shared" si="29"/>
        <v>41</v>
      </c>
      <c r="D602" s="57" t="s">
        <v>273</v>
      </c>
      <c r="E602" s="57" t="s">
        <v>154</v>
      </c>
      <c r="F602" s="57" t="s">
        <v>274</v>
      </c>
      <c r="G602" s="57" t="s">
        <v>5</v>
      </c>
      <c r="H602" s="57" t="s">
        <v>275</v>
      </c>
      <c r="I602" s="57" t="s">
        <v>169</v>
      </c>
      <c r="J602" s="57" t="s">
        <v>5</v>
      </c>
      <c r="K602" s="57" t="s">
        <v>168</v>
      </c>
      <c r="L602" s="57" t="s">
        <v>169</v>
      </c>
      <c r="M602" s="57" t="s">
        <v>5</v>
      </c>
      <c r="N602" s="57" t="s">
        <v>170</v>
      </c>
      <c r="O602" s="57" t="s">
        <v>158</v>
      </c>
      <c r="P602" s="57" t="s">
        <v>5</v>
      </c>
      <c r="Q602" s="57" t="s">
        <v>171</v>
      </c>
      <c r="R602" s="57" t="s">
        <v>158</v>
      </c>
      <c r="S602" s="57" t="s">
        <v>5</v>
      </c>
      <c r="T602" s="57" t="s">
        <v>172</v>
      </c>
      <c r="U602" s="57" t="s">
        <v>158</v>
      </c>
      <c r="V602" s="57" t="s">
        <v>5</v>
      </c>
      <c r="W602" s="57" t="s">
        <v>173</v>
      </c>
    </row>
    <row r="603" spans="1:23" x14ac:dyDescent="0.25">
      <c r="A603" s="41" t="str">
        <f t="shared" si="27"/>
        <v>9.42</v>
      </c>
      <c r="B603" s="41">
        <f t="shared" si="28"/>
        <v>9</v>
      </c>
      <c r="C603" s="41">
        <f t="shared" si="29"/>
        <v>42</v>
      </c>
      <c r="D603" s="57">
        <v>22</v>
      </c>
      <c r="E603" s="57">
        <v>3140697.65</v>
      </c>
      <c r="F603" s="57">
        <v>2711403.37</v>
      </c>
      <c r="G603" s="57">
        <v>0</v>
      </c>
      <c r="H603" s="57">
        <v>214647.14</v>
      </c>
      <c r="I603" s="57">
        <v>214647.14</v>
      </c>
      <c r="J603" s="57">
        <v>0</v>
      </c>
    </row>
    <row r="604" spans="1:23" x14ac:dyDescent="0.25">
      <c r="A604" s="41" t="str">
        <f t="shared" si="27"/>
        <v>9.43</v>
      </c>
      <c r="B604" s="41">
        <f t="shared" si="28"/>
        <v>9</v>
      </c>
      <c r="C604" s="41">
        <f t="shared" si="29"/>
        <v>43</v>
      </c>
      <c r="D604" s="57">
        <v>13</v>
      </c>
      <c r="E604" s="57" t="s">
        <v>187</v>
      </c>
      <c r="F604" s="57" t="s">
        <v>305</v>
      </c>
      <c r="G604" s="57" t="s">
        <v>306</v>
      </c>
    </row>
    <row r="605" spans="1:23" x14ac:dyDescent="0.25">
      <c r="A605" s="41" t="str">
        <f t="shared" si="27"/>
        <v>9.44</v>
      </c>
      <c r="B605" s="41">
        <f t="shared" si="28"/>
        <v>9</v>
      </c>
      <c r="C605" s="41">
        <f t="shared" si="29"/>
        <v>44</v>
      </c>
      <c r="D605" s="57" t="s">
        <v>273</v>
      </c>
      <c r="E605" s="57" t="s">
        <v>154</v>
      </c>
      <c r="F605" s="57" t="s">
        <v>274</v>
      </c>
      <c r="G605" s="57" t="s">
        <v>305</v>
      </c>
      <c r="H605" s="57" t="s">
        <v>306</v>
      </c>
      <c r="I605" s="57" t="s">
        <v>305</v>
      </c>
      <c r="J605" s="57" t="s">
        <v>307</v>
      </c>
      <c r="K605" s="57" t="s">
        <v>214</v>
      </c>
      <c r="L605" s="57" t="s">
        <v>308</v>
      </c>
      <c r="M605" s="57" t="s">
        <v>305</v>
      </c>
    </row>
    <row r="606" spans="1:23" x14ac:dyDescent="0.25">
      <c r="A606" s="41" t="str">
        <f t="shared" si="27"/>
        <v>9.45</v>
      </c>
      <c r="B606" s="41">
        <f t="shared" si="28"/>
        <v>9</v>
      </c>
      <c r="C606" s="41">
        <f t="shared" si="29"/>
        <v>45</v>
      </c>
      <c r="D606" s="57">
        <v>2</v>
      </c>
      <c r="E606" s="57">
        <v>567</v>
      </c>
      <c r="F606" s="57">
        <v>0</v>
      </c>
      <c r="G606" s="57">
        <v>567</v>
      </c>
    </row>
    <row r="607" spans="1:23" x14ac:dyDescent="0.25">
      <c r="A607" s="41" t="str">
        <f t="shared" si="27"/>
        <v>9.46</v>
      </c>
      <c r="B607" s="41">
        <f t="shared" si="28"/>
        <v>9</v>
      </c>
      <c r="C607" s="41">
        <f t="shared" si="29"/>
        <v>46</v>
      </c>
      <c r="D607" s="57" t="s">
        <v>309</v>
      </c>
      <c r="E607" s="57" t="s">
        <v>187</v>
      </c>
      <c r="F607" s="57" t="s">
        <v>310</v>
      </c>
      <c r="G607" s="57" t="s">
        <v>271</v>
      </c>
      <c r="H607" s="57" t="s">
        <v>272</v>
      </c>
    </row>
    <row r="608" spans="1:23" x14ac:dyDescent="0.25">
      <c r="A608" s="41" t="str">
        <f t="shared" si="27"/>
        <v>9.47</v>
      </c>
      <c r="B608" s="41">
        <f t="shared" si="28"/>
        <v>9</v>
      </c>
      <c r="C608" s="41">
        <f t="shared" si="29"/>
        <v>47</v>
      </c>
      <c r="D608" s="57" t="s">
        <v>273</v>
      </c>
      <c r="E608" s="57" t="s">
        <v>154</v>
      </c>
      <c r="F608" s="57" t="s">
        <v>274</v>
      </c>
      <c r="G608" s="57" t="s">
        <v>5</v>
      </c>
      <c r="H608" s="57" t="s">
        <v>275</v>
      </c>
      <c r="I608" s="57" t="s">
        <v>169</v>
      </c>
      <c r="J608" s="57" t="s">
        <v>5</v>
      </c>
      <c r="K608" s="57" t="s">
        <v>168</v>
      </c>
      <c r="L608" s="57" t="s">
        <v>169</v>
      </c>
      <c r="M608" s="57" t="s">
        <v>5</v>
      </c>
      <c r="N608" s="57" t="s">
        <v>170</v>
      </c>
      <c r="O608" s="57" t="s">
        <v>158</v>
      </c>
      <c r="P608" s="57" t="s">
        <v>5</v>
      </c>
      <c r="Q608" s="57" t="s">
        <v>171</v>
      </c>
      <c r="R608" s="57" t="s">
        <v>158</v>
      </c>
      <c r="S608" s="57" t="s">
        <v>5</v>
      </c>
      <c r="T608" s="57" t="s">
        <v>172</v>
      </c>
      <c r="U608" s="57" t="s">
        <v>158</v>
      </c>
      <c r="V608" s="57" t="s">
        <v>5</v>
      </c>
      <c r="W608" s="57" t="s">
        <v>173</v>
      </c>
    </row>
    <row r="609" spans="1:23" x14ac:dyDescent="0.25">
      <c r="A609" s="41" t="str">
        <f t="shared" si="27"/>
        <v>9.48</v>
      </c>
      <c r="B609" s="41">
        <f t="shared" si="28"/>
        <v>9</v>
      </c>
      <c r="C609" s="41">
        <f t="shared" si="29"/>
        <v>48</v>
      </c>
      <c r="D609" s="57">
        <v>0</v>
      </c>
      <c r="E609" s="57">
        <v>0</v>
      </c>
      <c r="F609" s="57">
        <v>0</v>
      </c>
      <c r="G609" s="57">
        <v>0</v>
      </c>
      <c r="H609" s="57">
        <v>0</v>
      </c>
      <c r="I609" s="57">
        <v>0</v>
      </c>
      <c r="J609" s="57">
        <v>0</v>
      </c>
    </row>
    <row r="610" spans="1:23" x14ac:dyDescent="0.25">
      <c r="A610" s="41" t="str">
        <f t="shared" si="27"/>
        <v>9.49</v>
      </c>
      <c r="B610" s="41">
        <f t="shared" si="28"/>
        <v>9</v>
      </c>
      <c r="C610" s="41">
        <f t="shared" si="29"/>
        <v>49</v>
      </c>
      <c r="D610" s="57" t="s">
        <v>309</v>
      </c>
      <c r="E610" s="57" t="s">
        <v>187</v>
      </c>
      <c r="F610" s="57" t="s">
        <v>310</v>
      </c>
      <c r="G610" s="57" t="s">
        <v>278</v>
      </c>
      <c r="H610" s="57" t="s">
        <v>279</v>
      </c>
      <c r="I610" s="57" t="s">
        <v>272</v>
      </c>
    </row>
    <row r="611" spans="1:23" x14ac:dyDescent="0.25">
      <c r="A611" s="41" t="str">
        <f t="shared" si="27"/>
        <v>9.50</v>
      </c>
      <c r="B611" s="41">
        <f t="shared" si="28"/>
        <v>9</v>
      </c>
      <c r="C611" s="41">
        <f t="shared" si="29"/>
        <v>50</v>
      </c>
      <c r="D611" s="57" t="s">
        <v>273</v>
      </c>
      <c r="E611" s="57" t="s">
        <v>154</v>
      </c>
      <c r="F611" s="57" t="s">
        <v>274</v>
      </c>
      <c r="G611" s="57" t="s">
        <v>5</v>
      </c>
      <c r="H611" s="57" t="s">
        <v>275</v>
      </c>
      <c r="I611" s="57" t="s">
        <v>169</v>
      </c>
      <c r="J611" s="57" t="s">
        <v>5</v>
      </c>
      <c r="K611" s="57" t="s">
        <v>168</v>
      </c>
      <c r="L611" s="57" t="s">
        <v>169</v>
      </c>
      <c r="M611" s="57" t="s">
        <v>5</v>
      </c>
      <c r="N611" s="57" t="s">
        <v>170</v>
      </c>
      <c r="O611" s="57" t="s">
        <v>158</v>
      </c>
      <c r="P611" s="57" t="s">
        <v>5</v>
      </c>
      <c r="Q611" s="57" t="s">
        <v>173</v>
      </c>
    </row>
    <row r="612" spans="1:23" x14ac:dyDescent="0.25">
      <c r="A612" s="41" t="str">
        <f t="shared" si="27"/>
        <v>9.51</v>
      </c>
      <c r="B612" s="41">
        <f t="shared" si="28"/>
        <v>9</v>
      </c>
      <c r="C612" s="41">
        <f t="shared" si="29"/>
        <v>51</v>
      </c>
      <c r="D612" s="57">
        <v>0</v>
      </c>
      <c r="E612" s="57">
        <v>0</v>
      </c>
      <c r="F612" s="57">
        <v>0</v>
      </c>
      <c r="G612" s="57">
        <v>0</v>
      </c>
      <c r="H612" s="57">
        <v>0</v>
      </c>
      <c r="I612" s="57" t="s">
        <v>205</v>
      </c>
    </row>
    <row r="613" spans="1:23" x14ac:dyDescent="0.25">
      <c r="A613" s="41" t="str">
        <f t="shared" si="27"/>
        <v>9.52</v>
      </c>
      <c r="B613" s="41">
        <f t="shared" si="28"/>
        <v>9</v>
      </c>
      <c r="C613" s="41">
        <f t="shared" si="29"/>
        <v>52</v>
      </c>
      <c r="D613" s="57" t="s">
        <v>311</v>
      </c>
      <c r="E613" s="57" t="s">
        <v>187</v>
      </c>
      <c r="F613" s="57" t="s">
        <v>310</v>
      </c>
      <c r="G613" s="57" t="s">
        <v>312</v>
      </c>
      <c r="H613" s="57" t="s">
        <v>283</v>
      </c>
      <c r="I613" s="57" t="s">
        <v>284</v>
      </c>
    </row>
    <row r="614" spans="1:23" x14ac:dyDescent="0.25">
      <c r="A614" s="41" t="str">
        <f t="shared" si="27"/>
        <v>9.53</v>
      </c>
      <c r="B614" s="41">
        <f t="shared" si="28"/>
        <v>9</v>
      </c>
      <c r="C614" s="41">
        <f t="shared" si="29"/>
        <v>53</v>
      </c>
      <c r="D614" s="57" t="s">
        <v>273</v>
      </c>
      <c r="E614" s="57" t="s">
        <v>154</v>
      </c>
      <c r="F614" s="57" t="s">
        <v>274</v>
      </c>
      <c r="G614" s="57" t="s">
        <v>5</v>
      </c>
      <c r="H614" s="57" t="s">
        <v>275</v>
      </c>
      <c r="I614" s="57" t="s">
        <v>169</v>
      </c>
      <c r="J614" s="57" t="s">
        <v>5</v>
      </c>
      <c r="K614" s="57" t="s">
        <v>168</v>
      </c>
      <c r="L614" s="57" t="s">
        <v>169</v>
      </c>
      <c r="M614" s="57" t="s">
        <v>5</v>
      </c>
      <c r="N614" s="57" t="s">
        <v>170</v>
      </c>
      <c r="O614" s="57" t="s">
        <v>158</v>
      </c>
      <c r="P614" s="57" t="s">
        <v>5</v>
      </c>
      <c r="Q614" s="57" t="s">
        <v>171</v>
      </c>
      <c r="R614" s="57" t="s">
        <v>158</v>
      </c>
      <c r="S614" s="57" t="s">
        <v>5</v>
      </c>
      <c r="T614" s="57" t="s">
        <v>172</v>
      </c>
      <c r="U614" s="57" t="s">
        <v>158</v>
      </c>
      <c r="V614" s="57" t="s">
        <v>5</v>
      </c>
      <c r="W614" s="57" t="s">
        <v>173</v>
      </c>
    </row>
    <row r="615" spans="1:23" x14ac:dyDescent="0.25">
      <c r="A615" s="41" t="str">
        <f t="shared" si="27"/>
        <v>9.54</v>
      </c>
      <c r="B615" s="41">
        <f t="shared" si="28"/>
        <v>9</v>
      </c>
      <c r="C615" s="41">
        <f t="shared" si="29"/>
        <v>54</v>
      </c>
      <c r="D615" s="57">
        <v>0</v>
      </c>
      <c r="E615" s="57">
        <v>0</v>
      </c>
      <c r="F615" s="57">
        <v>0</v>
      </c>
      <c r="G615" s="57">
        <v>0</v>
      </c>
      <c r="H615" s="57">
        <v>0</v>
      </c>
      <c r="I615" s="57">
        <v>0</v>
      </c>
      <c r="J615" s="57">
        <v>0</v>
      </c>
    </row>
    <row r="616" spans="1:23" x14ac:dyDescent="0.25">
      <c r="A616" s="41" t="str">
        <f t="shared" si="27"/>
        <v>9.55</v>
      </c>
      <c r="B616" s="41">
        <f t="shared" si="28"/>
        <v>9</v>
      </c>
      <c r="C616" s="41">
        <f t="shared" si="29"/>
        <v>55</v>
      </c>
      <c r="D616" s="57" t="s">
        <v>311</v>
      </c>
      <c r="E616" s="57" t="s">
        <v>187</v>
      </c>
      <c r="F616" s="57" t="s">
        <v>310</v>
      </c>
      <c r="G616" s="57" t="s">
        <v>312</v>
      </c>
      <c r="H616" s="57" t="s">
        <v>283</v>
      </c>
      <c r="I616" s="57" t="s">
        <v>285</v>
      </c>
    </row>
    <row r="617" spans="1:23" x14ac:dyDescent="0.25">
      <c r="A617" s="41" t="str">
        <f t="shared" si="27"/>
        <v>9.56</v>
      </c>
      <c r="B617" s="41">
        <f t="shared" si="28"/>
        <v>9</v>
      </c>
      <c r="C617" s="41">
        <f t="shared" si="29"/>
        <v>56</v>
      </c>
      <c r="D617" s="57" t="s">
        <v>273</v>
      </c>
      <c r="E617" s="57" t="s">
        <v>154</v>
      </c>
      <c r="F617" s="57" t="s">
        <v>274</v>
      </c>
      <c r="G617" s="57" t="s">
        <v>5</v>
      </c>
      <c r="H617" s="57" t="s">
        <v>275</v>
      </c>
      <c r="I617" s="57" t="s">
        <v>169</v>
      </c>
      <c r="J617" s="57" t="s">
        <v>5</v>
      </c>
      <c r="K617" s="57" t="s">
        <v>168</v>
      </c>
      <c r="L617" s="57" t="s">
        <v>169</v>
      </c>
      <c r="M617" s="57" t="s">
        <v>5</v>
      </c>
      <c r="N617" s="57" t="s">
        <v>170</v>
      </c>
      <c r="O617" s="57" t="s">
        <v>158</v>
      </c>
      <c r="P617" s="57" t="s">
        <v>5</v>
      </c>
      <c r="Q617" s="57" t="s">
        <v>173</v>
      </c>
    </row>
    <row r="618" spans="1:23" x14ac:dyDescent="0.25">
      <c r="A618" s="41" t="str">
        <f t="shared" si="27"/>
        <v>9.57</v>
      </c>
      <c r="B618" s="41">
        <f t="shared" si="28"/>
        <v>9</v>
      </c>
      <c r="C618" s="41">
        <f t="shared" si="29"/>
        <v>57</v>
      </c>
      <c r="D618" s="57">
        <v>0</v>
      </c>
      <c r="E618" s="57">
        <v>0</v>
      </c>
      <c r="F618" s="57">
        <v>0</v>
      </c>
      <c r="G618" s="57">
        <v>0</v>
      </c>
      <c r="H618" s="57">
        <v>0</v>
      </c>
    </row>
    <row r="619" spans="1:23" x14ac:dyDescent="0.25">
      <c r="A619" s="41" t="str">
        <f t="shared" si="27"/>
        <v>9.58</v>
      </c>
      <c r="B619" s="41">
        <f t="shared" si="28"/>
        <v>9</v>
      </c>
      <c r="C619" s="41">
        <f t="shared" si="29"/>
        <v>58</v>
      </c>
      <c r="D619" s="57" t="s">
        <v>309</v>
      </c>
      <c r="E619" s="57" t="s">
        <v>187</v>
      </c>
      <c r="F619" s="57" t="s">
        <v>310</v>
      </c>
      <c r="G619" s="57" t="s">
        <v>287</v>
      </c>
      <c r="H619" s="57" t="s">
        <v>272</v>
      </c>
    </row>
    <row r="620" spans="1:23" x14ac:dyDescent="0.25">
      <c r="A620" s="41" t="str">
        <f t="shared" si="27"/>
        <v>9.59</v>
      </c>
      <c r="B620" s="41">
        <f t="shared" si="28"/>
        <v>9</v>
      </c>
      <c r="C620" s="41">
        <f t="shared" si="29"/>
        <v>59</v>
      </c>
      <c r="D620" s="57" t="s">
        <v>273</v>
      </c>
      <c r="E620" s="57" t="s">
        <v>154</v>
      </c>
      <c r="F620" s="57" t="s">
        <v>274</v>
      </c>
      <c r="G620" s="57" t="s">
        <v>5</v>
      </c>
      <c r="H620" s="57" t="s">
        <v>275</v>
      </c>
      <c r="I620" s="57" t="s">
        <v>169</v>
      </c>
      <c r="J620" s="57" t="s">
        <v>5</v>
      </c>
      <c r="K620" s="57" t="s">
        <v>168</v>
      </c>
      <c r="L620" s="57" t="s">
        <v>169</v>
      </c>
      <c r="M620" s="57" t="s">
        <v>5</v>
      </c>
      <c r="N620" s="57" t="s">
        <v>170</v>
      </c>
      <c r="O620" s="57" t="s">
        <v>158</v>
      </c>
    </row>
    <row r="621" spans="1:23" x14ac:dyDescent="0.25">
      <c r="A621" s="41" t="str">
        <f t="shared" si="27"/>
        <v>9.60</v>
      </c>
      <c r="B621" s="41">
        <f t="shared" si="28"/>
        <v>9</v>
      </c>
      <c r="C621" s="41">
        <f t="shared" si="29"/>
        <v>60</v>
      </c>
      <c r="D621" s="57">
        <v>0</v>
      </c>
      <c r="E621" s="57">
        <v>0</v>
      </c>
      <c r="F621" s="57">
        <v>0</v>
      </c>
      <c r="G621" s="57">
        <v>0</v>
      </c>
    </row>
    <row r="622" spans="1:23" x14ac:dyDescent="0.25">
      <c r="A622" s="41" t="str">
        <f t="shared" si="27"/>
        <v>9.61</v>
      </c>
      <c r="B622" s="41">
        <f t="shared" si="28"/>
        <v>9</v>
      </c>
      <c r="C622" s="41">
        <f t="shared" si="29"/>
        <v>61</v>
      </c>
      <c r="D622" s="57">
        <v>10</v>
      </c>
      <c r="E622" s="57" t="s">
        <v>187</v>
      </c>
      <c r="F622" s="57" t="s">
        <v>310</v>
      </c>
      <c r="G622" s="57" t="s">
        <v>313</v>
      </c>
    </row>
    <row r="623" spans="1:23" x14ac:dyDescent="0.25">
      <c r="A623" s="41" t="str">
        <f t="shared" si="27"/>
        <v>9.62</v>
      </c>
      <c r="B623" s="41">
        <f t="shared" si="28"/>
        <v>9</v>
      </c>
      <c r="C623" s="41">
        <f t="shared" si="29"/>
        <v>62</v>
      </c>
      <c r="D623" s="57" t="s">
        <v>273</v>
      </c>
      <c r="E623" s="57" t="s">
        <v>154</v>
      </c>
      <c r="F623" s="57" t="s">
        <v>274</v>
      </c>
      <c r="G623" s="57" t="s">
        <v>5</v>
      </c>
      <c r="H623" s="57" t="s">
        <v>275</v>
      </c>
      <c r="I623" s="57" t="s">
        <v>169</v>
      </c>
      <c r="J623" s="57" t="s">
        <v>5</v>
      </c>
      <c r="K623" s="57" t="s">
        <v>168</v>
      </c>
      <c r="L623" s="57" t="s">
        <v>169</v>
      </c>
      <c r="M623" s="57" t="s">
        <v>5</v>
      </c>
      <c r="N623" s="57" t="s">
        <v>170</v>
      </c>
      <c r="O623" s="57" t="s">
        <v>158</v>
      </c>
      <c r="P623" s="57" t="s">
        <v>5</v>
      </c>
      <c r="Q623" s="57" t="s">
        <v>171</v>
      </c>
      <c r="R623" s="57" t="s">
        <v>158</v>
      </c>
      <c r="S623" s="57" t="s">
        <v>5</v>
      </c>
      <c r="T623" s="57" t="s">
        <v>172</v>
      </c>
      <c r="U623" s="57" t="s">
        <v>158</v>
      </c>
      <c r="V623" s="57" t="s">
        <v>5</v>
      </c>
      <c r="W623" s="57" t="s">
        <v>173</v>
      </c>
    </row>
    <row r="624" spans="1:23" x14ac:dyDescent="0.25">
      <c r="A624" s="41" t="str">
        <f t="shared" si="27"/>
        <v>9.63</v>
      </c>
      <c r="B624" s="41">
        <f t="shared" si="28"/>
        <v>9</v>
      </c>
      <c r="C624" s="41">
        <f t="shared" si="29"/>
        <v>63</v>
      </c>
      <c r="D624" s="57">
        <v>0</v>
      </c>
      <c r="E624" s="57">
        <v>0</v>
      </c>
      <c r="F624" s="57">
        <v>0</v>
      </c>
      <c r="G624" s="57">
        <v>0</v>
      </c>
      <c r="H624" s="57">
        <v>0</v>
      </c>
      <c r="I624" s="57">
        <v>0</v>
      </c>
      <c r="J624" s="57">
        <v>0</v>
      </c>
    </row>
    <row r="625" spans="1:23" x14ac:dyDescent="0.25">
      <c r="A625" s="41" t="str">
        <f t="shared" si="27"/>
        <v>9.64</v>
      </c>
      <c r="B625" s="41">
        <f t="shared" si="28"/>
        <v>9</v>
      </c>
      <c r="C625" s="41">
        <f t="shared" si="29"/>
        <v>64</v>
      </c>
      <c r="D625" s="57" t="s">
        <v>205</v>
      </c>
    </row>
    <row r="626" spans="1:23" x14ac:dyDescent="0.25">
      <c r="A626" s="41" t="str">
        <f t="shared" si="27"/>
        <v>9.65</v>
      </c>
      <c r="B626" s="41">
        <f t="shared" si="28"/>
        <v>9</v>
      </c>
      <c r="C626" s="41">
        <f t="shared" si="29"/>
        <v>65</v>
      </c>
      <c r="D626" s="57" t="s">
        <v>314</v>
      </c>
      <c r="E626" s="57" t="s">
        <v>187</v>
      </c>
      <c r="F626" s="57" t="s">
        <v>310</v>
      </c>
      <c r="G626" s="57" t="s">
        <v>158</v>
      </c>
      <c r="H626" s="57" t="s">
        <v>296</v>
      </c>
      <c r="I626" s="57" t="s">
        <v>315</v>
      </c>
      <c r="J626" s="57" t="s">
        <v>298</v>
      </c>
    </row>
    <row r="627" spans="1:23" x14ac:dyDescent="0.25">
      <c r="A627" s="41" t="str">
        <f t="shared" si="27"/>
        <v>9.66</v>
      </c>
      <c r="B627" s="41">
        <f t="shared" si="28"/>
        <v>9</v>
      </c>
      <c r="C627" s="41">
        <f t="shared" si="29"/>
        <v>66</v>
      </c>
      <c r="D627" s="57" t="s">
        <v>273</v>
      </c>
      <c r="E627" s="57" t="s">
        <v>154</v>
      </c>
      <c r="F627" s="57" t="s">
        <v>274</v>
      </c>
      <c r="G627" s="57" t="s">
        <v>5</v>
      </c>
      <c r="H627" s="57" t="s">
        <v>275</v>
      </c>
      <c r="I627" s="57" t="s">
        <v>169</v>
      </c>
      <c r="J627" s="57" t="s">
        <v>5</v>
      </c>
      <c r="K627" s="57" t="s">
        <v>168</v>
      </c>
      <c r="L627" s="57" t="s">
        <v>169</v>
      </c>
      <c r="M627" s="57" t="s">
        <v>5</v>
      </c>
      <c r="N627" s="57" t="s">
        <v>170</v>
      </c>
      <c r="O627" s="57" t="s">
        <v>158</v>
      </c>
      <c r="P627" s="57" t="s">
        <v>5</v>
      </c>
      <c r="Q627" s="57" t="s">
        <v>171</v>
      </c>
      <c r="R627" s="57" t="s">
        <v>158</v>
      </c>
      <c r="S627" s="57" t="s">
        <v>5</v>
      </c>
      <c r="T627" s="57" t="s">
        <v>172</v>
      </c>
      <c r="U627" s="57" t="s">
        <v>158</v>
      </c>
      <c r="V627" s="57" t="s">
        <v>5</v>
      </c>
      <c r="W627" s="57" t="s">
        <v>173</v>
      </c>
    </row>
    <row r="628" spans="1:23" x14ac:dyDescent="0.25">
      <c r="A628" s="41" t="str">
        <f t="shared" si="27"/>
        <v>9.67</v>
      </c>
      <c r="B628" s="41">
        <f t="shared" si="28"/>
        <v>9</v>
      </c>
      <c r="C628" s="41">
        <f t="shared" si="29"/>
        <v>67</v>
      </c>
      <c r="D628" s="57">
        <v>0</v>
      </c>
      <c r="E628" s="57">
        <v>0</v>
      </c>
      <c r="F628" s="57">
        <v>0</v>
      </c>
      <c r="G628" s="57">
        <v>0</v>
      </c>
      <c r="H628" s="57">
        <v>0</v>
      </c>
      <c r="I628" s="57">
        <v>0</v>
      </c>
      <c r="J628" s="57">
        <v>0</v>
      </c>
    </row>
    <row r="629" spans="1:23" x14ac:dyDescent="0.25">
      <c r="A629" s="41" t="str">
        <f t="shared" si="27"/>
        <v>9.68</v>
      </c>
      <c r="B629" s="41">
        <f t="shared" si="28"/>
        <v>9</v>
      </c>
      <c r="C629" s="41">
        <f t="shared" si="29"/>
        <v>68</v>
      </c>
      <c r="D629" s="57" t="s">
        <v>316</v>
      </c>
      <c r="E629" s="57" t="s">
        <v>187</v>
      </c>
      <c r="F629" s="57" t="s">
        <v>317</v>
      </c>
      <c r="G629" s="57" t="s">
        <v>154</v>
      </c>
      <c r="H629" s="57" t="s">
        <v>301</v>
      </c>
      <c r="I629" s="57" t="s">
        <v>154</v>
      </c>
      <c r="J629" s="57" t="s">
        <v>302</v>
      </c>
    </row>
    <row r="630" spans="1:23" x14ac:dyDescent="0.25">
      <c r="A630" s="41" t="str">
        <f t="shared" si="27"/>
        <v>9.69</v>
      </c>
      <c r="B630" s="41">
        <f t="shared" si="28"/>
        <v>9</v>
      </c>
      <c r="C630" s="41">
        <f t="shared" si="29"/>
        <v>69</v>
      </c>
      <c r="D630" s="57" t="s">
        <v>273</v>
      </c>
      <c r="E630" s="57" t="s">
        <v>154</v>
      </c>
      <c r="F630" s="57" t="s">
        <v>274</v>
      </c>
      <c r="G630" s="57" t="s">
        <v>5</v>
      </c>
      <c r="H630" s="57" t="s">
        <v>275</v>
      </c>
      <c r="I630" s="57" t="s">
        <v>169</v>
      </c>
      <c r="J630" s="57" t="s">
        <v>5</v>
      </c>
      <c r="K630" s="57" t="s">
        <v>168</v>
      </c>
      <c r="L630" s="57" t="s">
        <v>169</v>
      </c>
      <c r="M630" s="57" t="s">
        <v>5</v>
      </c>
      <c r="N630" s="57" t="s">
        <v>170</v>
      </c>
      <c r="O630" s="57" t="s">
        <v>158</v>
      </c>
      <c r="P630" s="57" t="s">
        <v>5</v>
      </c>
      <c r="Q630" s="57" t="s">
        <v>171</v>
      </c>
      <c r="R630" s="57" t="s">
        <v>158</v>
      </c>
      <c r="S630" s="57" t="s">
        <v>5</v>
      </c>
      <c r="T630" s="57" t="s">
        <v>172</v>
      </c>
      <c r="U630" s="57" t="s">
        <v>158</v>
      </c>
      <c r="V630" s="57" t="s">
        <v>5</v>
      </c>
      <c r="W630" s="57" t="s">
        <v>173</v>
      </c>
    </row>
    <row r="631" spans="1:23" x14ac:dyDescent="0.25">
      <c r="A631" s="41" t="str">
        <f t="shared" si="27"/>
        <v>9.70</v>
      </c>
      <c r="B631" s="41">
        <f t="shared" si="28"/>
        <v>9</v>
      </c>
      <c r="C631" s="41">
        <f t="shared" si="29"/>
        <v>70</v>
      </c>
      <c r="D631" s="57">
        <v>0</v>
      </c>
      <c r="E631" s="57">
        <v>0</v>
      </c>
      <c r="F631" s="57">
        <v>0</v>
      </c>
      <c r="G631" s="57">
        <v>0</v>
      </c>
      <c r="H631" s="57">
        <v>0</v>
      </c>
      <c r="I631" s="57">
        <v>0</v>
      </c>
      <c r="J631" s="57">
        <v>0</v>
      </c>
    </row>
    <row r="632" spans="1:23" x14ac:dyDescent="0.25">
      <c r="A632" s="41" t="str">
        <f t="shared" si="27"/>
        <v>9.71</v>
      </c>
      <c r="B632" s="41">
        <f t="shared" si="28"/>
        <v>9</v>
      </c>
      <c r="C632" s="41">
        <f t="shared" si="29"/>
        <v>71</v>
      </c>
    </row>
    <row r="633" spans="1:23" x14ac:dyDescent="0.25">
      <c r="A633" s="41" t="str">
        <f t="shared" si="27"/>
        <v>9.72</v>
      </c>
      <c r="B633" s="41">
        <f t="shared" si="28"/>
        <v>9</v>
      </c>
      <c r="C633" s="41">
        <f t="shared" si="29"/>
        <v>72</v>
      </c>
    </row>
    <row r="634" spans="1:23" x14ac:dyDescent="0.25">
      <c r="A634" s="41" t="str">
        <f t="shared" si="27"/>
        <v>9.73</v>
      </c>
      <c r="B634" s="41">
        <f t="shared" si="28"/>
        <v>9</v>
      </c>
      <c r="C634" s="41">
        <f t="shared" si="29"/>
        <v>73</v>
      </c>
    </row>
    <row r="635" spans="1:23" x14ac:dyDescent="0.25">
      <c r="A635" s="41" t="str">
        <f t="shared" si="27"/>
        <v>9.74</v>
      </c>
      <c r="B635" s="41">
        <f t="shared" si="28"/>
        <v>9</v>
      </c>
      <c r="C635" s="41">
        <f t="shared" si="29"/>
        <v>74</v>
      </c>
    </row>
    <row r="636" spans="1:23" x14ac:dyDescent="0.25">
      <c r="A636" s="41" t="str">
        <f t="shared" si="27"/>
        <v>9.75</v>
      </c>
      <c r="B636" s="41">
        <f t="shared" si="28"/>
        <v>9</v>
      </c>
      <c r="C636" s="41">
        <f t="shared" si="29"/>
        <v>75</v>
      </c>
    </row>
    <row r="637" spans="1:23" x14ac:dyDescent="0.25">
      <c r="A637" s="41" t="str">
        <f t="shared" si="27"/>
        <v>9.76</v>
      </c>
      <c r="B637" s="41">
        <f t="shared" si="28"/>
        <v>9</v>
      </c>
      <c r="C637" s="41">
        <f t="shared" si="29"/>
        <v>76</v>
      </c>
    </row>
    <row r="638" spans="1:23" x14ac:dyDescent="0.25">
      <c r="A638" s="41" t="str">
        <f t="shared" si="27"/>
        <v>9.77</v>
      </c>
      <c r="B638" s="41">
        <f t="shared" si="28"/>
        <v>9</v>
      </c>
      <c r="C638" s="41">
        <f t="shared" si="29"/>
        <v>77</v>
      </c>
    </row>
    <row r="639" spans="1:23" x14ac:dyDescent="0.25">
      <c r="A639" s="41" t="str">
        <f t="shared" si="27"/>
        <v>9.78</v>
      </c>
      <c r="B639" s="41">
        <f t="shared" si="28"/>
        <v>9</v>
      </c>
      <c r="C639" s="41">
        <f t="shared" si="29"/>
        <v>78</v>
      </c>
    </row>
    <row r="640" spans="1:23" x14ac:dyDescent="0.25">
      <c r="A640" s="41" t="str">
        <f t="shared" si="27"/>
        <v>9.79</v>
      </c>
      <c r="B640" s="41">
        <f t="shared" si="28"/>
        <v>9</v>
      </c>
      <c r="C640" s="41">
        <f t="shared" si="29"/>
        <v>79</v>
      </c>
    </row>
    <row r="641" spans="1:3" x14ac:dyDescent="0.25">
      <c r="A641" s="1" t="str">
        <f t="shared" si="27"/>
        <v>9.80</v>
      </c>
      <c r="B641" s="1">
        <f t="shared" si="28"/>
        <v>9</v>
      </c>
      <c r="C641" s="1">
        <f t="shared" si="29"/>
        <v>80</v>
      </c>
    </row>
    <row r="642" spans="1:3" x14ac:dyDescent="0.25">
      <c r="A642" s="1" t="str">
        <f t="shared" ref="A642:A705" si="30">B642&amp;"."&amp;C642</f>
        <v>9.81</v>
      </c>
      <c r="B642" s="1">
        <f t="shared" si="28"/>
        <v>9</v>
      </c>
      <c r="C642" s="1">
        <f t="shared" si="29"/>
        <v>81</v>
      </c>
    </row>
    <row r="643" spans="1:3" x14ac:dyDescent="0.25">
      <c r="A643" s="1" t="str">
        <f t="shared" si="30"/>
        <v>9.82</v>
      </c>
      <c r="B643" s="1">
        <f t="shared" ref="B643:B706" si="31">IF(E643="GSTR-1",B642+1,B642)</f>
        <v>9</v>
      </c>
      <c r="C643" s="1">
        <f t="shared" si="29"/>
        <v>82</v>
      </c>
    </row>
    <row r="644" spans="1:3" x14ac:dyDescent="0.25">
      <c r="A644" s="1" t="str">
        <f t="shared" si="30"/>
        <v>9.83</v>
      </c>
      <c r="B644" s="1">
        <f t="shared" si="31"/>
        <v>9</v>
      </c>
      <c r="C644" s="1">
        <f t="shared" ref="C644:C707" si="32">IF(B644=B643,C643+1,1)</f>
        <v>83</v>
      </c>
    </row>
    <row r="645" spans="1:3" x14ac:dyDescent="0.25">
      <c r="A645" s="1" t="str">
        <f t="shared" si="30"/>
        <v>9.84</v>
      </c>
      <c r="B645" s="1">
        <f t="shared" si="31"/>
        <v>9</v>
      </c>
      <c r="C645" s="1">
        <f t="shared" si="32"/>
        <v>84</v>
      </c>
    </row>
    <row r="646" spans="1:3" x14ac:dyDescent="0.25">
      <c r="A646" s="1" t="str">
        <f t="shared" si="30"/>
        <v>9.85</v>
      </c>
      <c r="B646" s="1">
        <f t="shared" si="31"/>
        <v>9</v>
      </c>
      <c r="C646" s="1">
        <f t="shared" si="32"/>
        <v>85</v>
      </c>
    </row>
    <row r="647" spans="1:3" x14ac:dyDescent="0.25">
      <c r="A647" s="1" t="str">
        <f t="shared" si="30"/>
        <v>9.86</v>
      </c>
      <c r="B647" s="1">
        <f t="shared" si="31"/>
        <v>9</v>
      </c>
      <c r="C647" s="1">
        <f t="shared" si="32"/>
        <v>86</v>
      </c>
    </row>
    <row r="648" spans="1:3" x14ac:dyDescent="0.25">
      <c r="A648" s="1" t="str">
        <f t="shared" si="30"/>
        <v>9.87</v>
      </c>
      <c r="B648" s="1">
        <f t="shared" si="31"/>
        <v>9</v>
      </c>
      <c r="C648" s="1">
        <f t="shared" si="32"/>
        <v>87</v>
      </c>
    </row>
    <row r="649" spans="1:3" x14ac:dyDescent="0.25">
      <c r="A649" s="1" t="str">
        <f t="shared" si="30"/>
        <v>9.88</v>
      </c>
      <c r="B649" s="1">
        <f t="shared" si="31"/>
        <v>9</v>
      </c>
      <c r="C649" s="1">
        <f t="shared" si="32"/>
        <v>88</v>
      </c>
    </row>
    <row r="650" spans="1:3" x14ac:dyDescent="0.25">
      <c r="A650" s="1" t="str">
        <f t="shared" si="30"/>
        <v>9.89</v>
      </c>
      <c r="B650" s="1">
        <f t="shared" si="31"/>
        <v>9</v>
      </c>
      <c r="C650" s="1">
        <f t="shared" si="32"/>
        <v>89</v>
      </c>
    </row>
    <row r="651" spans="1:3" x14ac:dyDescent="0.25">
      <c r="A651" s="1" t="str">
        <f t="shared" si="30"/>
        <v>9.90</v>
      </c>
      <c r="B651" s="1">
        <f t="shared" si="31"/>
        <v>9</v>
      </c>
      <c r="C651" s="1">
        <f t="shared" si="32"/>
        <v>90</v>
      </c>
    </row>
    <row r="652" spans="1:3" x14ac:dyDescent="0.25">
      <c r="A652" s="1" t="str">
        <f t="shared" si="30"/>
        <v>9.91</v>
      </c>
      <c r="B652" s="1">
        <f t="shared" si="31"/>
        <v>9</v>
      </c>
      <c r="C652" s="1">
        <f t="shared" si="32"/>
        <v>91</v>
      </c>
    </row>
    <row r="653" spans="1:3" x14ac:dyDescent="0.25">
      <c r="A653" s="1" t="str">
        <f t="shared" si="30"/>
        <v>9.92</v>
      </c>
      <c r="B653" s="1">
        <f t="shared" si="31"/>
        <v>9</v>
      </c>
      <c r="C653" s="1">
        <f t="shared" si="32"/>
        <v>92</v>
      </c>
    </row>
    <row r="654" spans="1:3" x14ac:dyDescent="0.25">
      <c r="A654" s="1" t="str">
        <f t="shared" si="30"/>
        <v>9.93</v>
      </c>
      <c r="B654" s="1">
        <f t="shared" si="31"/>
        <v>9</v>
      </c>
      <c r="C654" s="1">
        <f t="shared" si="32"/>
        <v>93</v>
      </c>
    </row>
    <row r="655" spans="1:3" x14ac:dyDescent="0.25">
      <c r="A655" s="1" t="str">
        <f t="shared" si="30"/>
        <v>9.94</v>
      </c>
      <c r="B655" s="1">
        <f t="shared" si="31"/>
        <v>9</v>
      </c>
      <c r="C655" s="1">
        <f t="shared" si="32"/>
        <v>94</v>
      </c>
    </row>
    <row r="656" spans="1:3" x14ac:dyDescent="0.25">
      <c r="A656" s="1" t="str">
        <f t="shared" si="30"/>
        <v>9.95</v>
      </c>
      <c r="B656" s="1">
        <f t="shared" si="31"/>
        <v>9</v>
      </c>
      <c r="C656" s="1">
        <f t="shared" si="32"/>
        <v>95</v>
      </c>
    </row>
    <row r="657" spans="1:3" x14ac:dyDescent="0.25">
      <c r="A657" s="1" t="str">
        <f t="shared" si="30"/>
        <v>9.96</v>
      </c>
      <c r="B657" s="1">
        <f t="shared" si="31"/>
        <v>9</v>
      </c>
      <c r="C657" s="1">
        <f t="shared" si="32"/>
        <v>96</v>
      </c>
    </row>
    <row r="658" spans="1:3" x14ac:dyDescent="0.25">
      <c r="A658" s="1" t="str">
        <f t="shared" si="30"/>
        <v>9.97</v>
      </c>
      <c r="B658" s="1">
        <f t="shared" si="31"/>
        <v>9</v>
      </c>
      <c r="C658" s="1">
        <f t="shared" si="32"/>
        <v>97</v>
      </c>
    </row>
    <row r="659" spans="1:3" x14ac:dyDescent="0.25">
      <c r="A659" s="1" t="str">
        <f t="shared" si="30"/>
        <v>9.98</v>
      </c>
      <c r="B659" s="1">
        <f t="shared" si="31"/>
        <v>9</v>
      </c>
      <c r="C659" s="1">
        <f t="shared" si="32"/>
        <v>98</v>
      </c>
    </row>
    <row r="660" spans="1:3" x14ac:dyDescent="0.25">
      <c r="A660" s="1" t="str">
        <f t="shared" si="30"/>
        <v>9.99</v>
      </c>
      <c r="B660" s="1">
        <f t="shared" si="31"/>
        <v>9</v>
      </c>
      <c r="C660" s="1">
        <f t="shared" si="32"/>
        <v>99</v>
      </c>
    </row>
    <row r="661" spans="1:3" x14ac:dyDescent="0.25">
      <c r="A661" s="1" t="str">
        <f t="shared" si="30"/>
        <v>9.100</v>
      </c>
      <c r="B661" s="1">
        <f t="shared" si="31"/>
        <v>9</v>
      </c>
      <c r="C661" s="1">
        <f t="shared" si="32"/>
        <v>100</v>
      </c>
    </row>
    <row r="662" spans="1:3" x14ac:dyDescent="0.25">
      <c r="A662" s="1" t="str">
        <f t="shared" si="30"/>
        <v>9.101</v>
      </c>
      <c r="B662" s="1">
        <f t="shared" si="31"/>
        <v>9</v>
      </c>
      <c r="C662" s="1">
        <f t="shared" si="32"/>
        <v>101</v>
      </c>
    </row>
    <row r="663" spans="1:3" x14ac:dyDescent="0.25">
      <c r="A663" s="1" t="str">
        <f t="shared" si="30"/>
        <v>9.102</v>
      </c>
      <c r="B663" s="1">
        <f t="shared" si="31"/>
        <v>9</v>
      </c>
      <c r="C663" s="1">
        <f t="shared" si="32"/>
        <v>102</v>
      </c>
    </row>
    <row r="664" spans="1:3" x14ac:dyDescent="0.25">
      <c r="A664" s="1" t="str">
        <f t="shared" si="30"/>
        <v>9.103</v>
      </c>
      <c r="B664" s="1">
        <f t="shared" si="31"/>
        <v>9</v>
      </c>
      <c r="C664" s="1">
        <f t="shared" si="32"/>
        <v>103</v>
      </c>
    </row>
    <row r="665" spans="1:3" x14ac:dyDescent="0.25">
      <c r="A665" s="1" t="str">
        <f t="shared" si="30"/>
        <v>9.104</v>
      </c>
      <c r="B665" s="1">
        <f t="shared" si="31"/>
        <v>9</v>
      </c>
      <c r="C665" s="1">
        <f t="shared" si="32"/>
        <v>104</v>
      </c>
    </row>
    <row r="666" spans="1:3" x14ac:dyDescent="0.25">
      <c r="A666" s="1" t="str">
        <f t="shared" si="30"/>
        <v>9.105</v>
      </c>
      <c r="B666" s="1">
        <f t="shared" si="31"/>
        <v>9</v>
      </c>
      <c r="C666" s="1">
        <f t="shared" si="32"/>
        <v>105</v>
      </c>
    </row>
    <row r="667" spans="1:3" x14ac:dyDescent="0.25">
      <c r="A667" s="1" t="str">
        <f t="shared" si="30"/>
        <v>9.106</v>
      </c>
      <c r="B667" s="1">
        <f t="shared" si="31"/>
        <v>9</v>
      </c>
      <c r="C667" s="1">
        <f t="shared" si="32"/>
        <v>106</v>
      </c>
    </row>
    <row r="668" spans="1:3" x14ac:dyDescent="0.25">
      <c r="A668" s="1" t="str">
        <f t="shared" si="30"/>
        <v>9.107</v>
      </c>
      <c r="B668" s="1">
        <f t="shared" si="31"/>
        <v>9</v>
      </c>
      <c r="C668" s="1">
        <f t="shared" si="32"/>
        <v>107</v>
      </c>
    </row>
    <row r="669" spans="1:3" x14ac:dyDescent="0.25">
      <c r="A669" s="1" t="str">
        <f t="shared" si="30"/>
        <v>9.108</v>
      </c>
      <c r="B669" s="1">
        <f t="shared" si="31"/>
        <v>9</v>
      </c>
      <c r="C669" s="1">
        <f t="shared" si="32"/>
        <v>108</v>
      </c>
    </row>
    <row r="670" spans="1:3" x14ac:dyDescent="0.25">
      <c r="A670" s="1" t="str">
        <f t="shared" si="30"/>
        <v>9.109</v>
      </c>
      <c r="B670" s="1">
        <f t="shared" si="31"/>
        <v>9</v>
      </c>
      <c r="C670" s="1">
        <f t="shared" si="32"/>
        <v>109</v>
      </c>
    </row>
    <row r="671" spans="1:3" x14ac:dyDescent="0.25">
      <c r="A671" s="1" t="str">
        <f t="shared" si="30"/>
        <v>9.110</v>
      </c>
      <c r="B671" s="1">
        <f t="shared" si="31"/>
        <v>9</v>
      </c>
      <c r="C671" s="1">
        <f t="shared" si="32"/>
        <v>110</v>
      </c>
    </row>
    <row r="672" spans="1:3" x14ac:dyDescent="0.25">
      <c r="A672" s="1" t="str">
        <f t="shared" si="30"/>
        <v>9.111</v>
      </c>
      <c r="B672" s="1">
        <f t="shared" si="31"/>
        <v>9</v>
      </c>
      <c r="C672" s="1">
        <f t="shared" si="32"/>
        <v>111</v>
      </c>
    </row>
    <row r="673" spans="1:3" x14ac:dyDescent="0.25">
      <c r="A673" s="1" t="str">
        <f t="shared" si="30"/>
        <v>9.112</v>
      </c>
      <c r="B673" s="1">
        <f t="shared" si="31"/>
        <v>9</v>
      </c>
      <c r="C673" s="1">
        <f t="shared" si="32"/>
        <v>112</v>
      </c>
    </row>
    <row r="674" spans="1:3" x14ac:dyDescent="0.25">
      <c r="A674" s="1" t="str">
        <f t="shared" si="30"/>
        <v>9.113</v>
      </c>
      <c r="B674" s="1">
        <f t="shared" si="31"/>
        <v>9</v>
      </c>
      <c r="C674" s="1">
        <f t="shared" si="32"/>
        <v>113</v>
      </c>
    </row>
    <row r="675" spans="1:3" x14ac:dyDescent="0.25">
      <c r="A675" s="1" t="str">
        <f t="shared" si="30"/>
        <v>9.114</v>
      </c>
      <c r="B675" s="1">
        <f t="shared" si="31"/>
        <v>9</v>
      </c>
      <c r="C675" s="1">
        <f t="shared" si="32"/>
        <v>114</v>
      </c>
    </row>
    <row r="676" spans="1:3" x14ac:dyDescent="0.25">
      <c r="A676" s="1" t="str">
        <f t="shared" si="30"/>
        <v>9.115</v>
      </c>
      <c r="B676" s="1">
        <f t="shared" si="31"/>
        <v>9</v>
      </c>
      <c r="C676" s="1">
        <f t="shared" si="32"/>
        <v>115</v>
      </c>
    </row>
    <row r="677" spans="1:3" x14ac:dyDescent="0.25">
      <c r="A677" s="1" t="str">
        <f t="shared" si="30"/>
        <v>9.116</v>
      </c>
      <c r="B677" s="1">
        <f t="shared" si="31"/>
        <v>9</v>
      </c>
      <c r="C677" s="1">
        <f t="shared" si="32"/>
        <v>116</v>
      </c>
    </row>
    <row r="678" spans="1:3" x14ac:dyDescent="0.25">
      <c r="A678" s="1" t="str">
        <f t="shared" si="30"/>
        <v>9.117</v>
      </c>
      <c r="B678" s="1">
        <f t="shared" si="31"/>
        <v>9</v>
      </c>
      <c r="C678" s="1">
        <f t="shared" si="32"/>
        <v>117</v>
      </c>
    </row>
    <row r="679" spans="1:3" x14ac:dyDescent="0.25">
      <c r="A679" s="1" t="str">
        <f t="shared" si="30"/>
        <v>9.118</v>
      </c>
      <c r="B679" s="1">
        <f t="shared" si="31"/>
        <v>9</v>
      </c>
      <c r="C679" s="1">
        <f t="shared" si="32"/>
        <v>118</v>
      </c>
    </row>
    <row r="680" spans="1:3" x14ac:dyDescent="0.25">
      <c r="A680" s="1" t="str">
        <f t="shared" si="30"/>
        <v>9.119</v>
      </c>
      <c r="B680" s="1">
        <f t="shared" si="31"/>
        <v>9</v>
      </c>
      <c r="C680" s="1">
        <f t="shared" si="32"/>
        <v>119</v>
      </c>
    </row>
    <row r="681" spans="1:3" x14ac:dyDescent="0.25">
      <c r="A681" s="1" t="str">
        <f t="shared" si="30"/>
        <v>9.120</v>
      </c>
      <c r="B681" s="1">
        <f t="shared" si="31"/>
        <v>9</v>
      </c>
      <c r="C681" s="1">
        <f t="shared" si="32"/>
        <v>120</v>
      </c>
    </row>
    <row r="682" spans="1:3" x14ac:dyDescent="0.25">
      <c r="A682" s="1" t="str">
        <f t="shared" si="30"/>
        <v>9.121</v>
      </c>
      <c r="B682" s="1">
        <f t="shared" si="31"/>
        <v>9</v>
      </c>
      <c r="C682" s="1">
        <f t="shared" si="32"/>
        <v>121</v>
      </c>
    </row>
    <row r="683" spans="1:3" x14ac:dyDescent="0.25">
      <c r="A683" s="1" t="str">
        <f t="shared" si="30"/>
        <v>9.122</v>
      </c>
      <c r="B683" s="1">
        <f t="shared" si="31"/>
        <v>9</v>
      </c>
      <c r="C683" s="1">
        <f t="shared" si="32"/>
        <v>122</v>
      </c>
    </row>
    <row r="684" spans="1:3" x14ac:dyDescent="0.25">
      <c r="A684" s="1" t="str">
        <f t="shared" si="30"/>
        <v>9.123</v>
      </c>
      <c r="B684" s="1">
        <f t="shared" si="31"/>
        <v>9</v>
      </c>
      <c r="C684" s="1">
        <f t="shared" si="32"/>
        <v>123</v>
      </c>
    </row>
    <row r="685" spans="1:3" x14ac:dyDescent="0.25">
      <c r="A685" s="1" t="str">
        <f t="shared" si="30"/>
        <v>9.124</v>
      </c>
      <c r="B685" s="1">
        <f t="shared" si="31"/>
        <v>9</v>
      </c>
      <c r="C685" s="1">
        <f t="shared" si="32"/>
        <v>124</v>
      </c>
    </row>
    <row r="686" spans="1:3" x14ac:dyDescent="0.25">
      <c r="A686" s="1" t="str">
        <f t="shared" si="30"/>
        <v>9.125</v>
      </c>
      <c r="B686" s="1">
        <f t="shared" si="31"/>
        <v>9</v>
      </c>
      <c r="C686" s="1">
        <f t="shared" si="32"/>
        <v>125</v>
      </c>
    </row>
    <row r="687" spans="1:3" x14ac:dyDescent="0.25">
      <c r="A687" s="1" t="str">
        <f t="shared" si="30"/>
        <v>9.126</v>
      </c>
      <c r="B687" s="1">
        <f t="shared" si="31"/>
        <v>9</v>
      </c>
      <c r="C687" s="1">
        <f t="shared" si="32"/>
        <v>126</v>
      </c>
    </row>
    <row r="688" spans="1:3" x14ac:dyDescent="0.25">
      <c r="A688" s="1" t="str">
        <f t="shared" si="30"/>
        <v>9.127</v>
      </c>
      <c r="B688" s="1">
        <f t="shared" si="31"/>
        <v>9</v>
      </c>
      <c r="C688" s="1">
        <f t="shared" si="32"/>
        <v>127</v>
      </c>
    </row>
    <row r="689" spans="1:3" x14ac:dyDescent="0.25">
      <c r="A689" s="1" t="str">
        <f t="shared" si="30"/>
        <v>9.128</v>
      </c>
      <c r="B689" s="1">
        <f t="shared" si="31"/>
        <v>9</v>
      </c>
      <c r="C689" s="1">
        <f t="shared" si="32"/>
        <v>128</v>
      </c>
    </row>
    <row r="690" spans="1:3" x14ac:dyDescent="0.25">
      <c r="A690" s="1" t="str">
        <f t="shared" si="30"/>
        <v>9.129</v>
      </c>
      <c r="B690" s="1">
        <f t="shared" si="31"/>
        <v>9</v>
      </c>
      <c r="C690" s="1">
        <f t="shared" si="32"/>
        <v>129</v>
      </c>
    </row>
    <row r="691" spans="1:3" x14ac:dyDescent="0.25">
      <c r="A691" s="1" t="str">
        <f t="shared" si="30"/>
        <v>9.130</v>
      </c>
      <c r="B691" s="1">
        <f t="shared" si="31"/>
        <v>9</v>
      </c>
      <c r="C691" s="1">
        <f t="shared" si="32"/>
        <v>130</v>
      </c>
    </row>
    <row r="692" spans="1:3" x14ac:dyDescent="0.25">
      <c r="A692" s="1" t="str">
        <f t="shared" si="30"/>
        <v>9.131</v>
      </c>
      <c r="B692" s="1">
        <f t="shared" si="31"/>
        <v>9</v>
      </c>
      <c r="C692" s="1">
        <f t="shared" si="32"/>
        <v>131</v>
      </c>
    </row>
    <row r="693" spans="1:3" x14ac:dyDescent="0.25">
      <c r="A693" s="1" t="str">
        <f t="shared" si="30"/>
        <v>9.132</v>
      </c>
      <c r="B693" s="1">
        <f t="shared" si="31"/>
        <v>9</v>
      </c>
      <c r="C693" s="1">
        <f t="shared" si="32"/>
        <v>132</v>
      </c>
    </row>
    <row r="694" spans="1:3" x14ac:dyDescent="0.25">
      <c r="A694" s="1" t="str">
        <f t="shared" si="30"/>
        <v>9.133</v>
      </c>
      <c r="B694" s="1">
        <f t="shared" si="31"/>
        <v>9</v>
      </c>
      <c r="C694" s="1">
        <f t="shared" si="32"/>
        <v>133</v>
      </c>
    </row>
    <row r="695" spans="1:3" x14ac:dyDescent="0.25">
      <c r="A695" s="1" t="str">
        <f t="shared" si="30"/>
        <v>9.134</v>
      </c>
      <c r="B695" s="1">
        <f t="shared" si="31"/>
        <v>9</v>
      </c>
      <c r="C695" s="1">
        <f t="shared" si="32"/>
        <v>134</v>
      </c>
    </row>
    <row r="696" spans="1:3" x14ac:dyDescent="0.25">
      <c r="A696" s="1" t="str">
        <f t="shared" si="30"/>
        <v>9.135</v>
      </c>
      <c r="B696" s="1">
        <f t="shared" si="31"/>
        <v>9</v>
      </c>
      <c r="C696" s="1">
        <f t="shared" si="32"/>
        <v>135</v>
      </c>
    </row>
    <row r="697" spans="1:3" x14ac:dyDescent="0.25">
      <c r="A697" s="1" t="str">
        <f t="shared" si="30"/>
        <v>9.136</v>
      </c>
      <c r="B697" s="1">
        <f t="shared" si="31"/>
        <v>9</v>
      </c>
      <c r="C697" s="1">
        <f t="shared" si="32"/>
        <v>136</v>
      </c>
    </row>
    <row r="698" spans="1:3" x14ac:dyDescent="0.25">
      <c r="A698" s="1" t="str">
        <f t="shared" si="30"/>
        <v>9.137</v>
      </c>
      <c r="B698" s="1">
        <f t="shared" si="31"/>
        <v>9</v>
      </c>
      <c r="C698" s="1">
        <f t="shared" si="32"/>
        <v>137</v>
      </c>
    </row>
    <row r="699" spans="1:3" x14ac:dyDescent="0.25">
      <c r="A699" s="1" t="str">
        <f t="shared" si="30"/>
        <v>9.138</v>
      </c>
      <c r="B699" s="1">
        <f t="shared" si="31"/>
        <v>9</v>
      </c>
      <c r="C699" s="1">
        <f t="shared" si="32"/>
        <v>138</v>
      </c>
    </row>
    <row r="700" spans="1:3" x14ac:dyDescent="0.25">
      <c r="A700" s="1" t="str">
        <f t="shared" si="30"/>
        <v>9.139</v>
      </c>
      <c r="B700" s="1">
        <f t="shared" si="31"/>
        <v>9</v>
      </c>
      <c r="C700" s="1">
        <f t="shared" si="32"/>
        <v>139</v>
      </c>
    </row>
    <row r="701" spans="1:3" x14ac:dyDescent="0.25">
      <c r="A701" s="1" t="str">
        <f t="shared" si="30"/>
        <v>9.140</v>
      </c>
      <c r="B701" s="1">
        <f t="shared" si="31"/>
        <v>9</v>
      </c>
      <c r="C701" s="1">
        <f t="shared" si="32"/>
        <v>140</v>
      </c>
    </row>
    <row r="702" spans="1:3" x14ac:dyDescent="0.25">
      <c r="A702" s="1" t="str">
        <f t="shared" si="30"/>
        <v>9.141</v>
      </c>
      <c r="B702" s="1">
        <f t="shared" si="31"/>
        <v>9</v>
      </c>
      <c r="C702" s="1">
        <f t="shared" si="32"/>
        <v>141</v>
      </c>
    </row>
    <row r="703" spans="1:3" x14ac:dyDescent="0.25">
      <c r="A703" s="1" t="str">
        <f t="shared" si="30"/>
        <v>9.142</v>
      </c>
      <c r="B703" s="1">
        <f t="shared" si="31"/>
        <v>9</v>
      </c>
      <c r="C703" s="1">
        <f t="shared" si="32"/>
        <v>142</v>
      </c>
    </row>
    <row r="704" spans="1:3" x14ac:dyDescent="0.25">
      <c r="A704" s="1" t="str">
        <f t="shared" si="30"/>
        <v>9.143</v>
      </c>
      <c r="B704" s="1">
        <f t="shared" si="31"/>
        <v>9</v>
      </c>
      <c r="C704" s="1">
        <f t="shared" si="32"/>
        <v>143</v>
      </c>
    </row>
    <row r="705" spans="1:3" x14ac:dyDescent="0.25">
      <c r="A705" s="1" t="str">
        <f t="shared" si="30"/>
        <v>9.144</v>
      </c>
      <c r="B705" s="1">
        <f t="shared" si="31"/>
        <v>9</v>
      </c>
      <c r="C705" s="1">
        <f t="shared" si="32"/>
        <v>144</v>
      </c>
    </row>
    <row r="706" spans="1:3" x14ac:dyDescent="0.25">
      <c r="A706" s="1" t="str">
        <f t="shared" ref="A706:A769" si="33">B706&amp;"."&amp;C706</f>
        <v>9.145</v>
      </c>
      <c r="B706" s="1">
        <f t="shared" si="31"/>
        <v>9</v>
      </c>
      <c r="C706" s="1">
        <f t="shared" si="32"/>
        <v>145</v>
      </c>
    </row>
    <row r="707" spans="1:3" x14ac:dyDescent="0.25">
      <c r="A707" s="1" t="str">
        <f t="shared" si="33"/>
        <v>9.146</v>
      </c>
      <c r="B707" s="1">
        <f t="shared" ref="B707:B770" si="34">IF(E707="GSTR-1",B706+1,B706)</f>
        <v>9</v>
      </c>
      <c r="C707" s="1">
        <f t="shared" si="32"/>
        <v>146</v>
      </c>
    </row>
    <row r="708" spans="1:3" x14ac:dyDescent="0.25">
      <c r="A708" s="1" t="str">
        <f t="shared" si="33"/>
        <v>9.147</v>
      </c>
      <c r="B708" s="1">
        <f t="shared" si="34"/>
        <v>9</v>
      </c>
      <c r="C708" s="1">
        <f t="shared" ref="C708:C771" si="35">IF(B708=B707,C707+1,1)</f>
        <v>147</v>
      </c>
    </row>
    <row r="709" spans="1:3" x14ac:dyDescent="0.25">
      <c r="A709" s="1" t="str">
        <f t="shared" si="33"/>
        <v>9.148</v>
      </c>
      <c r="B709" s="1">
        <f t="shared" si="34"/>
        <v>9</v>
      </c>
      <c r="C709" s="1">
        <f t="shared" si="35"/>
        <v>148</v>
      </c>
    </row>
    <row r="710" spans="1:3" x14ac:dyDescent="0.25">
      <c r="A710" s="1" t="str">
        <f t="shared" si="33"/>
        <v>9.149</v>
      </c>
      <c r="B710" s="1">
        <f t="shared" si="34"/>
        <v>9</v>
      </c>
      <c r="C710" s="1">
        <f t="shared" si="35"/>
        <v>149</v>
      </c>
    </row>
    <row r="711" spans="1:3" x14ac:dyDescent="0.25">
      <c r="A711" s="1" t="str">
        <f t="shared" si="33"/>
        <v>9.150</v>
      </c>
      <c r="B711" s="1">
        <f t="shared" si="34"/>
        <v>9</v>
      </c>
      <c r="C711" s="1">
        <f t="shared" si="35"/>
        <v>150</v>
      </c>
    </row>
    <row r="712" spans="1:3" x14ac:dyDescent="0.25">
      <c r="A712" s="1" t="str">
        <f t="shared" si="33"/>
        <v>9.151</v>
      </c>
      <c r="B712" s="1">
        <f t="shared" si="34"/>
        <v>9</v>
      </c>
      <c r="C712" s="1">
        <f t="shared" si="35"/>
        <v>151</v>
      </c>
    </row>
    <row r="713" spans="1:3" x14ac:dyDescent="0.25">
      <c r="A713" s="1" t="str">
        <f t="shared" si="33"/>
        <v>9.152</v>
      </c>
      <c r="B713" s="1">
        <f t="shared" si="34"/>
        <v>9</v>
      </c>
      <c r="C713" s="1">
        <f t="shared" si="35"/>
        <v>152</v>
      </c>
    </row>
    <row r="714" spans="1:3" x14ac:dyDescent="0.25">
      <c r="A714" s="1" t="str">
        <f t="shared" si="33"/>
        <v>9.153</v>
      </c>
      <c r="B714" s="1">
        <f t="shared" si="34"/>
        <v>9</v>
      </c>
      <c r="C714" s="1">
        <f t="shared" si="35"/>
        <v>153</v>
      </c>
    </row>
    <row r="715" spans="1:3" x14ac:dyDescent="0.25">
      <c r="A715" s="1" t="str">
        <f t="shared" si="33"/>
        <v>9.154</v>
      </c>
      <c r="B715" s="1">
        <f t="shared" si="34"/>
        <v>9</v>
      </c>
      <c r="C715" s="1">
        <f t="shared" si="35"/>
        <v>154</v>
      </c>
    </row>
    <row r="716" spans="1:3" x14ac:dyDescent="0.25">
      <c r="A716" s="1" t="str">
        <f t="shared" si="33"/>
        <v>9.155</v>
      </c>
      <c r="B716" s="1">
        <f t="shared" si="34"/>
        <v>9</v>
      </c>
      <c r="C716" s="1">
        <f t="shared" si="35"/>
        <v>155</v>
      </c>
    </row>
    <row r="717" spans="1:3" x14ac:dyDescent="0.25">
      <c r="A717" s="1" t="str">
        <f t="shared" si="33"/>
        <v>9.156</v>
      </c>
      <c r="B717" s="1">
        <f t="shared" si="34"/>
        <v>9</v>
      </c>
      <c r="C717" s="1">
        <f t="shared" si="35"/>
        <v>156</v>
      </c>
    </row>
    <row r="718" spans="1:3" x14ac:dyDescent="0.25">
      <c r="A718" s="1" t="str">
        <f t="shared" si="33"/>
        <v>9.157</v>
      </c>
      <c r="B718" s="1">
        <f t="shared" si="34"/>
        <v>9</v>
      </c>
      <c r="C718" s="1">
        <f t="shared" si="35"/>
        <v>157</v>
      </c>
    </row>
    <row r="719" spans="1:3" x14ac:dyDescent="0.25">
      <c r="A719" s="1" t="str">
        <f t="shared" si="33"/>
        <v>9.158</v>
      </c>
      <c r="B719" s="1">
        <f t="shared" si="34"/>
        <v>9</v>
      </c>
      <c r="C719" s="1">
        <f t="shared" si="35"/>
        <v>158</v>
      </c>
    </row>
    <row r="720" spans="1:3" x14ac:dyDescent="0.25">
      <c r="A720" s="1" t="str">
        <f t="shared" si="33"/>
        <v>9.159</v>
      </c>
      <c r="B720" s="1">
        <f t="shared" si="34"/>
        <v>9</v>
      </c>
      <c r="C720" s="1">
        <f t="shared" si="35"/>
        <v>159</v>
      </c>
    </row>
    <row r="721" spans="1:3" x14ac:dyDescent="0.25">
      <c r="A721" s="1" t="str">
        <f t="shared" si="33"/>
        <v>9.160</v>
      </c>
      <c r="B721" s="1">
        <f t="shared" si="34"/>
        <v>9</v>
      </c>
      <c r="C721" s="1">
        <f t="shared" si="35"/>
        <v>160</v>
      </c>
    </row>
    <row r="722" spans="1:3" x14ac:dyDescent="0.25">
      <c r="A722" s="1" t="str">
        <f t="shared" si="33"/>
        <v>9.161</v>
      </c>
      <c r="B722" s="1">
        <f t="shared" si="34"/>
        <v>9</v>
      </c>
      <c r="C722" s="1">
        <f t="shared" si="35"/>
        <v>161</v>
      </c>
    </row>
    <row r="723" spans="1:3" x14ac:dyDescent="0.25">
      <c r="A723" s="1" t="str">
        <f t="shared" si="33"/>
        <v>9.162</v>
      </c>
      <c r="B723" s="1">
        <f t="shared" si="34"/>
        <v>9</v>
      </c>
      <c r="C723" s="1">
        <f t="shared" si="35"/>
        <v>162</v>
      </c>
    </row>
    <row r="724" spans="1:3" x14ac:dyDescent="0.25">
      <c r="A724" s="1" t="str">
        <f t="shared" si="33"/>
        <v>9.163</v>
      </c>
      <c r="B724" s="1">
        <f t="shared" si="34"/>
        <v>9</v>
      </c>
      <c r="C724" s="1">
        <f t="shared" si="35"/>
        <v>163</v>
      </c>
    </row>
    <row r="725" spans="1:3" x14ac:dyDescent="0.25">
      <c r="A725" s="1" t="str">
        <f t="shared" si="33"/>
        <v>9.164</v>
      </c>
      <c r="B725" s="1">
        <f t="shared" si="34"/>
        <v>9</v>
      </c>
      <c r="C725" s="1">
        <f t="shared" si="35"/>
        <v>164</v>
      </c>
    </row>
    <row r="726" spans="1:3" x14ac:dyDescent="0.25">
      <c r="A726" s="1" t="str">
        <f t="shared" si="33"/>
        <v>9.165</v>
      </c>
      <c r="B726" s="1">
        <f t="shared" si="34"/>
        <v>9</v>
      </c>
      <c r="C726" s="1">
        <f t="shared" si="35"/>
        <v>165</v>
      </c>
    </row>
    <row r="727" spans="1:3" x14ac:dyDescent="0.25">
      <c r="A727" s="1" t="str">
        <f t="shared" si="33"/>
        <v>9.166</v>
      </c>
      <c r="B727" s="1">
        <f t="shared" si="34"/>
        <v>9</v>
      </c>
      <c r="C727" s="1">
        <f t="shared" si="35"/>
        <v>166</v>
      </c>
    </row>
    <row r="728" spans="1:3" x14ac:dyDescent="0.25">
      <c r="A728" s="1" t="str">
        <f t="shared" si="33"/>
        <v>9.167</v>
      </c>
      <c r="B728" s="1">
        <f t="shared" si="34"/>
        <v>9</v>
      </c>
      <c r="C728" s="1">
        <f t="shared" si="35"/>
        <v>167</v>
      </c>
    </row>
    <row r="729" spans="1:3" x14ac:dyDescent="0.25">
      <c r="A729" s="1" t="str">
        <f t="shared" si="33"/>
        <v>9.168</v>
      </c>
      <c r="B729" s="1">
        <f t="shared" si="34"/>
        <v>9</v>
      </c>
      <c r="C729" s="1">
        <f t="shared" si="35"/>
        <v>168</v>
      </c>
    </row>
    <row r="730" spans="1:3" x14ac:dyDescent="0.25">
      <c r="A730" s="1" t="str">
        <f t="shared" si="33"/>
        <v>9.169</v>
      </c>
      <c r="B730" s="1">
        <f t="shared" si="34"/>
        <v>9</v>
      </c>
      <c r="C730" s="1">
        <f t="shared" si="35"/>
        <v>169</v>
      </c>
    </row>
    <row r="731" spans="1:3" x14ac:dyDescent="0.25">
      <c r="A731" s="1" t="str">
        <f t="shared" si="33"/>
        <v>9.170</v>
      </c>
      <c r="B731" s="1">
        <f t="shared" si="34"/>
        <v>9</v>
      </c>
      <c r="C731" s="1">
        <f t="shared" si="35"/>
        <v>170</v>
      </c>
    </row>
    <row r="732" spans="1:3" x14ac:dyDescent="0.25">
      <c r="A732" s="1" t="str">
        <f t="shared" si="33"/>
        <v>9.171</v>
      </c>
      <c r="B732" s="1">
        <f t="shared" si="34"/>
        <v>9</v>
      </c>
      <c r="C732" s="1">
        <f t="shared" si="35"/>
        <v>171</v>
      </c>
    </row>
    <row r="733" spans="1:3" x14ac:dyDescent="0.25">
      <c r="A733" s="1" t="str">
        <f t="shared" si="33"/>
        <v>9.172</v>
      </c>
      <c r="B733" s="1">
        <f t="shared" si="34"/>
        <v>9</v>
      </c>
      <c r="C733" s="1">
        <f t="shared" si="35"/>
        <v>172</v>
      </c>
    </row>
    <row r="734" spans="1:3" x14ac:dyDescent="0.25">
      <c r="A734" s="1" t="str">
        <f t="shared" si="33"/>
        <v>9.173</v>
      </c>
      <c r="B734" s="1">
        <f t="shared" si="34"/>
        <v>9</v>
      </c>
      <c r="C734" s="1">
        <f t="shared" si="35"/>
        <v>173</v>
      </c>
    </row>
    <row r="735" spans="1:3" x14ac:dyDescent="0.25">
      <c r="A735" s="1" t="str">
        <f t="shared" si="33"/>
        <v>9.174</v>
      </c>
      <c r="B735" s="1">
        <f t="shared" si="34"/>
        <v>9</v>
      </c>
      <c r="C735" s="1">
        <f t="shared" si="35"/>
        <v>174</v>
      </c>
    </row>
    <row r="736" spans="1:3" x14ac:dyDescent="0.25">
      <c r="A736" s="1" t="str">
        <f t="shared" si="33"/>
        <v>9.175</v>
      </c>
      <c r="B736" s="1">
        <f t="shared" si="34"/>
        <v>9</v>
      </c>
      <c r="C736" s="1">
        <f t="shared" si="35"/>
        <v>175</v>
      </c>
    </row>
    <row r="737" spans="1:3" x14ac:dyDescent="0.25">
      <c r="A737" s="1" t="str">
        <f t="shared" si="33"/>
        <v>9.176</v>
      </c>
      <c r="B737" s="1">
        <f t="shared" si="34"/>
        <v>9</v>
      </c>
      <c r="C737" s="1">
        <f t="shared" si="35"/>
        <v>176</v>
      </c>
    </row>
    <row r="738" spans="1:3" x14ac:dyDescent="0.25">
      <c r="A738" s="1" t="str">
        <f t="shared" si="33"/>
        <v>9.177</v>
      </c>
      <c r="B738" s="1">
        <f t="shared" si="34"/>
        <v>9</v>
      </c>
      <c r="C738" s="1">
        <f t="shared" si="35"/>
        <v>177</v>
      </c>
    </row>
    <row r="739" spans="1:3" x14ac:dyDescent="0.25">
      <c r="A739" s="1" t="str">
        <f t="shared" si="33"/>
        <v>9.178</v>
      </c>
      <c r="B739" s="1">
        <f t="shared" si="34"/>
        <v>9</v>
      </c>
      <c r="C739" s="1">
        <f t="shared" si="35"/>
        <v>178</v>
      </c>
    </row>
    <row r="740" spans="1:3" x14ac:dyDescent="0.25">
      <c r="A740" s="1" t="str">
        <f t="shared" si="33"/>
        <v>9.179</v>
      </c>
      <c r="B740" s="1">
        <f t="shared" si="34"/>
        <v>9</v>
      </c>
      <c r="C740" s="1">
        <f t="shared" si="35"/>
        <v>179</v>
      </c>
    </row>
    <row r="741" spans="1:3" x14ac:dyDescent="0.25">
      <c r="A741" s="1" t="str">
        <f t="shared" si="33"/>
        <v>9.180</v>
      </c>
      <c r="B741" s="1">
        <f t="shared" si="34"/>
        <v>9</v>
      </c>
      <c r="C741" s="1">
        <f t="shared" si="35"/>
        <v>180</v>
      </c>
    </row>
    <row r="742" spans="1:3" x14ac:dyDescent="0.25">
      <c r="A742" s="1" t="str">
        <f t="shared" si="33"/>
        <v>9.181</v>
      </c>
      <c r="B742" s="1">
        <f t="shared" si="34"/>
        <v>9</v>
      </c>
      <c r="C742" s="1">
        <f t="shared" si="35"/>
        <v>181</v>
      </c>
    </row>
    <row r="743" spans="1:3" x14ac:dyDescent="0.25">
      <c r="A743" s="1" t="str">
        <f t="shared" si="33"/>
        <v>9.182</v>
      </c>
      <c r="B743" s="1">
        <f t="shared" si="34"/>
        <v>9</v>
      </c>
      <c r="C743" s="1">
        <f t="shared" si="35"/>
        <v>182</v>
      </c>
    </row>
    <row r="744" spans="1:3" x14ac:dyDescent="0.25">
      <c r="A744" s="1" t="str">
        <f t="shared" si="33"/>
        <v>9.183</v>
      </c>
      <c r="B744" s="1">
        <f t="shared" si="34"/>
        <v>9</v>
      </c>
      <c r="C744" s="1">
        <f t="shared" si="35"/>
        <v>183</v>
      </c>
    </row>
    <row r="745" spans="1:3" x14ac:dyDescent="0.25">
      <c r="A745" s="1" t="str">
        <f t="shared" si="33"/>
        <v>9.184</v>
      </c>
      <c r="B745" s="1">
        <f t="shared" si="34"/>
        <v>9</v>
      </c>
      <c r="C745" s="1">
        <f t="shared" si="35"/>
        <v>184</v>
      </c>
    </row>
    <row r="746" spans="1:3" x14ac:dyDescent="0.25">
      <c r="A746" s="1" t="str">
        <f t="shared" si="33"/>
        <v>9.185</v>
      </c>
      <c r="B746" s="1">
        <f t="shared" si="34"/>
        <v>9</v>
      </c>
      <c r="C746" s="1">
        <f t="shared" si="35"/>
        <v>185</v>
      </c>
    </row>
    <row r="747" spans="1:3" x14ac:dyDescent="0.25">
      <c r="A747" s="1" t="str">
        <f t="shared" si="33"/>
        <v>9.186</v>
      </c>
      <c r="B747" s="1">
        <f t="shared" si="34"/>
        <v>9</v>
      </c>
      <c r="C747" s="1">
        <f t="shared" si="35"/>
        <v>186</v>
      </c>
    </row>
    <row r="748" spans="1:3" x14ac:dyDescent="0.25">
      <c r="A748" s="1" t="str">
        <f t="shared" si="33"/>
        <v>9.187</v>
      </c>
      <c r="B748" s="1">
        <f t="shared" si="34"/>
        <v>9</v>
      </c>
      <c r="C748" s="1">
        <f t="shared" si="35"/>
        <v>187</v>
      </c>
    </row>
    <row r="749" spans="1:3" x14ac:dyDescent="0.25">
      <c r="A749" s="1" t="str">
        <f t="shared" si="33"/>
        <v>9.188</v>
      </c>
      <c r="B749" s="1">
        <f t="shared" si="34"/>
        <v>9</v>
      </c>
      <c r="C749" s="1">
        <f t="shared" si="35"/>
        <v>188</v>
      </c>
    </row>
    <row r="750" spans="1:3" x14ac:dyDescent="0.25">
      <c r="A750" s="1" t="str">
        <f t="shared" si="33"/>
        <v>9.189</v>
      </c>
      <c r="B750" s="1">
        <f t="shared" si="34"/>
        <v>9</v>
      </c>
      <c r="C750" s="1">
        <f t="shared" si="35"/>
        <v>189</v>
      </c>
    </row>
    <row r="751" spans="1:3" x14ac:dyDescent="0.25">
      <c r="A751" s="1" t="str">
        <f t="shared" si="33"/>
        <v>9.190</v>
      </c>
      <c r="B751" s="1">
        <f t="shared" si="34"/>
        <v>9</v>
      </c>
      <c r="C751" s="1">
        <f t="shared" si="35"/>
        <v>190</v>
      </c>
    </row>
    <row r="752" spans="1:3" x14ac:dyDescent="0.25">
      <c r="A752" s="1" t="str">
        <f t="shared" si="33"/>
        <v>9.191</v>
      </c>
      <c r="B752" s="1">
        <f t="shared" si="34"/>
        <v>9</v>
      </c>
      <c r="C752" s="1">
        <f t="shared" si="35"/>
        <v>191</v>
      </c>
    </row>
    <row r="753" spans="1:3" x14ac:dyDescent="0.25">
      <c r="A753" s="1" t="str">
        <f t="shared" si="33"/>
        <v>9.192</v>
      </c>
      <c r="B753" s="1">
        <f t="shared" si="34"/>
        <v>9</v>
      </c>
      <c r="C753" s="1">
        <f t="shared" si="35"/>
        <v>192</v>
      </c>
    </row>
    <row r="754" spans="1:3" x14ac:dyDescent="0.25">
      <c r="A754" s="1" t="str">
        <f t="shared" si="33"/>
        <v>9.193</v>
      </c>
      <c r="B754" s="1">
        <f t="shared" si="34"/>
        <v>9</v>
      </c>
      <c r="C754" s="1">
        <f t="shared" si="35"/>
        <v>193</v>
      </c>
    </row>
    <row r="755" spans="1:3" x14ac:dyDescent="0.25">
      <c r="A755" s="1" t="str">
        <f t="shared" si="33"/>
        <v>9.194</v>
      </c>
      <c r="B755" s="1">
        <f t="shared" si="34"/>
        <v>9</v>
      </c>
      <c r="C755" s="1">
        <f t="shared" si="35"/>
        <v>194</v>
      </c>
    </row>
    <row r="756" spans="1:3" x14ac:dyDescent="0.25">
      <c r="A756" s="1" t="str">
        <f t="shared" si="33"/>
        <v>9.195</v>
      </c>
      <c r="B756" s="1">
        <f t="shared" si="34"/>
        <v>9</v>
      </c>
      <c r="C756" s="1">
        <f t="shared" si="35"/>
        <v>195</v>
      </c>
    </row>
    <row r="757" spans="1:3" x14ac:dyDescent="0.25">
      <c r="A757" s="1" t="str">
        <f t="shared" si="33"/>
        <v>9.196</v>
      </c>
      <c r="B757" s="1">
        <f t="shared" si="34"/>
        <v>9</v>
      </c>
      <c r="C757" s="1">
        <f t="shared" si="35"/>
        <v>196</v>
      </c>
    </row>
    <row r="758" spans="1:3" x14ac:dyDescent="0.25">
      <c r="A758" s="1" t="str">
        <f t="shared" si="33"/>
        <v>9.197</v>
      </c>
      <c r="B758" s="1">
        <f t="shared" si="34"/>
        <v>9</v>
      </c>
      <c r="C758" s="1">
        <f t="shared" si="35"/>
        <v>197</v>
      </c>
    </row>
    <row r="759" spans="1:3" x14ac:dyDescent="0.25">
      <c r="A759" s="1" t="str">
        <f t="shared" si="33"/>
        <v>9.198</v>
      </c>
      <c r="B759" s="1">
        <f t="shared" si="34"/>
        <v>9</v>
      </c>
      <c r="C759" s="1">
        <f t="shared" si="35"/>
        <v>198</v>
      </c>
    </row>
    <row r="760" spans="1:3" x14ac:dyDescent="0.25">
      <c r="A760" s="1" t="str">
        <f t="shared" si="33"/>
        <v>9.199</v>
      </c>
      <c r="B760" s="1">
        <f t="shared" si="34"/>
        <v>9</v>
      </c>
      <c r="C760" s="1">
        <f t="shared" si="35"/>
        <v>199</v>
      </c>
    </row>
    <row r="761" spans="1:3" x14ac:dyDescent="0.25">
      <c r="A761" s="1" t="str">
        <f t="shared" si="33"/>
        <v>9.200</v>
      </c>
      <c r="B761" s="1">
        <f t="shared" si="34"/>
        <v>9</v>
      </c>
      <c r="C761" s="1">
        <f t="shared" si="35"/>
        <v>200</v>
      </c>
    </row>
    <row r="762" spans="1:3" x14ac:dyDescent="0.25">
      <c r="A762" s="1" t="str">
        <f t="shared" si="33"/>
        <v>9.201</v>
      </c>
      <c r="B762" s="1">
        <f t="shared" si="34"/>
        <v>9</v>
      </c>
      <c r="C762" s="1">
        <f t="shared" si="35"/>
        <v>201</v>
      </c>
    </row>
    <row r="763" spans="1:3" x14ac:dyDescent="0.25">
      <c r="A763" s="1" t="str">
        <f t="shared" si="33"/>
        <v>9.202</v>
      </c>
      <c r="B763" s="1">
        <f t="shared" si="34"/>
        <v>9</v>
      </c>
      <c r="C763" s="1">
        <f t="shared" si="35"/>
        <v>202</v>
      </c>
    </row>
    <row r="764" spans="1:3" x14ac:dyDescent="0.25">
      <c r="A764" s="1" t="str">
        <f t="shared" si="33"/>
        <v>9.203</v>
      </c>
      <c r="B764" s="1">
        <f t="shared" si="34"/>
        <v>9</v>
      </c>
      <c r="C764" s="1">
        <f t="shared" si="35"/>
        <v>203</v>
      </c>
    </row>
    <row r="765" spans="1:3" x14ac:dyDescent="0.25">
      <c r="A765" s="1" t="str">
        <f t="shared" si="33"/>
        <v>9.204</v>
      </c>
      <c r="B765" s="1">
        <f t="shared" si="34"/>
        <v>9</v>
      </c>
      <c r="C765" s="1">
        <f t="shared" si="35"/>
        <v>204</v>
      </c>
    </row>
    <row r="766" spans="1:3" x14ac:dyDescent="0.25">
      <c r="A766" s="1" t="str">
        <f t="shared" si="33"/>
        <v>9.205</v>
      </c>
      <c r="B766" s="1">
        <f t="shared" si="34"/>
        <v>9</v>
      </c>
      <c r="C766" s="1">
        <f t="shared" si="35"/>
        <v>205</v>
      </c>
    </row>
    <row r="767" spans="1:3" x14ac:dyDescent="0.25">
      <c r="A767" s="1" t="str">
        <f t="shared" si="33"/>
        <v>9.206</v>
      </c>
      <c r="B767" s="1">
        <f t="shared" si="34"/>
        <v>9</v>
      </c>
      <c r="C767" s="1">
        <f t="shared" si="35"/>
        <v>206</v>
      </c>
    </row>
    <row r="768" spans="1:3" x14ac:dyDescent="0.25">
      <c r="A768" s="1" t="str">
        <f t="shared" si="33"/>
        <v>9.207</v>
      </c>
      <c r="B768" s="1">
        <f t="shared" si="34"/>
        <v>9</v>
      </c>
      <c r="C768" s="1">
        <f t="shared" si="35"/>
        <v>207</v>
      </c>
    </row>
    <row r="769" spans="1:3" x14ac:dyDescent="0.25">
      <c r="A769" s="1" t="str">
        <f t="shared" si="33"/>
        <v>9.208</v>
      </c>
      <c r="B769" s="1">
        <f t="shared" si="34"/>
        <v>9</v>
      </c>
      <c r="C769" s="1">
        <f t="shared" si="35"/>
        <v>208</v>
      </c>
    </row>
    <row r="770" spans="1:3" x14ac:dyDescent="0.25">
      <c r="A770" s="1" t="str">
        <f t="shared" ref="A770:A833" si="36">B770&amp;"."&amp;C770</f>
        <v>9.209</v>
      </c>
      <c r="B770" s="1">
        <f t="shared" si="34"/>
        <v>9</v>
      </c>
      <c r="C770" s="1">
        <f t="shared" si="35"/>
        <v>209</v>
      </c>
    </row>
    <row r="771" spans="1:3" x14ac:dyDescent="0.25">
      <c r="A771" s="1" t="str">
        <f t="shared" si="36"/>
        <v>9.210</v>
      </c>
      <c r="B771" s="1">
        <f t="shared" ref="B771:B834" si="37">IF(E771="GSTR-1",B770+1,B770)</f>
        <v>9</v>
      </c>
      <c r="C771" s="1">
        <f t="shared" si="35"/>
        <v>210</v>
      </c>
    </row>
    <row r="772" spans="1:3" x14ac:dyDescent="0.25">
      <c r="A772" s="1" t="str">
        <f t="shared" si="36"/>
        <v>9.211</v>
      </c>
      <c r="B772" s="1">
        <f t="shared" si="37"/>
        <v>9</v>
      </c>
      <c r="C772" s="1">
        <f t="shared" ref="C772:C835" si="38">IF(B772=B771,C771+1,1)</f>
        <v>211</v>
      </c>
    </row>
    <row r="773" spans="1:3" x14ac:dyDescent="0.25">
      <c r="A773" s="1" t="str">
        <f t="shared" si="36"/>
        <v>9.212</v>
      </c>
      <c r="B773" s="1">
        <f t="shared" si="37"/>
        <v>9</v>
      </c>
      <c r="C773" s="1">
        <f t="shared" si="38"/>
        <v>212</v>
      </c>
    </row>
    <row r="774" spans="1:3" x14ac:dyDescent="0.25">
      <c r="A774" s="1" t="str">
        <f t="shared" si="36"/>
        <v>9.213</v>
      </c>
      <c r="B774" s="1">
        <f t="shared" si="37"/>
        <v>9</v>
      </c>
      <c r="C774" s="1">
        <f t="shared" si="38"/>
        <v>213</v>
      </c>
    </row>
    <row r="775" spans="1:3" x14ac:dyDescent="0.25">
      <c r="A775" s="1" t="str">
        <f t="shared" si="36"/>
        <v>9.214</v>
      </c>
      <c r="B775" s="1">
        <f t="shared" si="37"/>
        <v>9</v>
      </c>
      <c r="C775" s="1">
        <f t="shared" si="38"/>
        <v>214</v>
      </c>
    </row>
    <row r="776" spans="1:3" x14ac:dyDescent="0.25">
      <c r="A776" s="1" t="str">
        <f t="shared" si="36"/>
        <v>9.215</v>
      </c>
      <c r="B776" s="1">
        <f t="shared" si="37"/>
        <v>9</v>
      </c>
      <c r="C776" s="1">
        <f t="shared" si="38"/>
        <v>215</v>
      </c>
    </row>
    <row r="777" spans="1:3" x14ac:dyDescent="0.25">
      <c r="A777" s="1" t="str">
        <f t="shared" si="36"/>
        <v>9.216</v>
      </c>
      <c r="B777" s="1">
        <f t="shared" si="37"/>
        <v>9</v>
      </c>
      <c r="C777" s="1">
        <f t="shared" si="38"/>
        <v>216</v>
      </c>
    </row>
    <row r="778" spans="1:3" x14ac:dyDescent="0.25">
      <c r="A778" s="1" t="str">
        <f t="shared" si="36"/>
        <v>9.217</v>
      </c>
      <c r="B778" s="1">
        <f t="shared" si="37"/>
        <v>9</v>
      </c>
      <c r="C778" s="1">
        <f t="shared" si="38"/>
        <v>217</v>
      </c>
    </row>
    <row r="779" spans="1:3" x14ac:dyDescent="0.25">
      <c r="A779" s="1" t="str">
        <f t="shared" si="36"/>
        <v>9.218</v>
      </c>
      <c r="B779" s="1">
        <f t="shared" si="37"/>
        <v>9</v>
      </c>
      <c r="C779" s="1">
        <f t="shared" si="38"/>
        <v>218</v>
      </c>
    </row>
    <row r="780" spans="1:3" x14ac:dyDescent="0.25">
      <c r="A780" s="1" t="str">
        <f t="shared" si="36"/>
        <v>9.219</v>
      </c>
      <c r="B780" s="1">
        <f t="shared" si="37"/>
        <v>9</v>
      </c>
      <c r="C780" s="1">
        <f t="shared" si="38"/>
        <v>219</v>
      </c>
    </row>
    <row r="781" spans="1:3" x14ac:dyDescent="0.25">
      <c r="A781" s="1" t="str">
        <f t="shared" si="36"/>
        <v>9.220</v>
      </c>
      <c r="B781" s="1">
        <f t="shared" si="37"/>
        <v>9</v>
      </c>
      <c r="C781" s="1">
        <f t="shared" si="38"/>
        <v>220</v>
      </c>
    </row>
    <row r="782" spans="1:3" x14ac:dyDescent="0.25">
      <c r="A782" s="1" t="str">
        <f t="shared" si="36"/>
        <v>9.221</v>
      </c>
      <c r="B782" s="1">
        <f t="shared" si="37"/>
        <v>9</v>
      </c>
      <c r="C782" s="1">
        <f t="shared" si="38"/>
        <v>221</v>
      </c>
    </row>
    <row r="783" spans="1:3" x14ac:dyDescent="0.25">
      <c r="A783" s="1" t="str">
        <f t="shared" si="36"/>
        <v>9.222</v>
      </c>
      <c r="B783" s="1">
        <f t="shared" si="37"/>
        <v>9</v>
      </c>
      <c r="C783" s="1">
        <f t="shared" si="38"/>
        <v>222</v>
      </c>
    </row>
    <row r="784" spans="1:3" x14ac:dyDescent="0.25">
      <c r="A784" s="1" t="str">
        <f t="shared" si="36"/>
        <v>9.223</v>
      </c>
      <c r="B784" s="1">
        <f t="shared" si="37"/>
        <v>9</v>
      </c>
      <c r="C784" s="1">
        <f t="shared" si="38"/>
        <v>223</v>
      </c>
    </row>
    <row r="785" spans="1:3" x14ac:dyDescent="0.25">
      <c r="A785" s="1" t="str">
        <f t="shared" si="36"/>
        <v>9.224</v>
      </c>
      <c r="B785" s="1">
        <f t="shared" si="37"/>
        <v>9</v>
      </c>
      <c r="C785" s="1">
        <f t="shared" si="38"/>
        <v>224</v>
      </c>
    </row>
    <row r="786" spans="1:3" x14ac:dyDescent="0.25">
      <c r="A786" s="1" t="str">
        <f t="shared" si="36"/>
        <v>9.225</v>
      </c>
      <c r="B786" s="1">
        <f t="shared" si="37"/>
        <v>9</v>
      </c>
      <c r="C786" s="1">
        <f t="shared" si="38"/>
        <v>225</v>
      </c>
    </row>
    <row r="787" spans="1:3" x14ac:dyDescent="0.25">
      <c r="A787" s="1" t="str">
        <f t="shared" si="36"/>
        <v>9.226</v>
      </c>
      <c r="B787" s="1">
        <f t="shared" si="37"/>
        <v>9</v>
      </c>
      <c r="C787" s="1">
        <f t="shared" si="38"/>
        <v>226</v>
      </c>
    </row>
    <row r="788" spans="1:3" x14ac:dyDescent="0.25">
      <c r="A788" s="1" t="str">
        <f t="shared" si="36"/>
        <v>9.227</v>
      </c>
      <c r="B788" s="1">
        <f t="shared" si="37"/>
        <v>9</v>
      </c>
      <c r="C788" s="1">
        <f t="shared" si="38"/>
        <v>227</v>
      </c>
    </row>
    <row r="789" spans="1:3" x14ac:dyDescent="0.25">
      <c r="A789" s="1" t="str">
        <f t="shared" si="36"/>
        <v>9.228</v>
      </c>
      <c r="B789" s="1">
        <f t="shared" si="37"/>
        <v>9</v>
      </c>
      <c r="C789" s="1">
        <f t="shared" si="38"/>
        <v>228</v>
      </c>
    </row>
    <row r="790" spans="1:3" x14ac:dyDescent="0.25">
      <c r="A790" s="1" t="str">
        <f t="shared" si="36"/>
        <v>9.229</v>
      </c>
      <c r="B790" s="1">
        <f t="shared" si="37"/>
        <v>9</v>
      </c>
      <c r="C790" s="1">
        <f t="shared" si="38"/>
        <v>229</v>
      </c>
    </row>
    <row r="791" spans="1:3" x14ac:dyDescent="0.25">
      <c r="A791" s="1" t="str">
        <f t="shared" si="36"/>
        <v>9.230</v>
      </c>
      <c r="B791" s="1">
        <f t="shared" si="37"/>
        <v>9</v>
      </c>
      <c r="C791" s="1">
        <f t="shared" si="38"/>
        <v>230</v>
      </c>
    </row>
    <row r="792" spans="1:3" x14ac:dyDescent="0.25">
      <c r="A792" s="1" t="str">
        <f t="shared" si="36"/>
        <v>9.231</v>
      </c>
      <c r="B792" s="1">
        <f t="shared" si="37"/>
        <v>9</v>
      </c>
      <c r="C792" s="1">
        <f t="shared" si="38"/>
        <v>231</v>
      </c>
    </row>
    <row r="793" spans="1:3" x14ac:dyDescent="0.25">
      <c r="A793" s="1" t="str">
        <f t="shared" si="36"/>
        <v>9.232</v>
      </c>
      <c r="B793" s="1">
        <f t="shared" si="37"/>
        <v>9</v>
      </c>
      <c r="C793" s="1">
        <f t="shared" si="38"/>
        <v>232</v>
      </c>
    </row>
    <row r="794" spans="1:3" x14ac:dyDescent="0.25">
      <c r="A794" s="1" t="str">
        <f t="shared" si="36"/>
        <v>9.233</v>
      </c>
      <c r="B794" s="1">
        <f t="shared" si="37"/>
        <v>9</v>
      </c>
      <c r="C794" s="1">
        <f t="shared" si="38"/>
        <v>233</v>
      </c>
    </row>
    <row r="795" spans="1:3" x14ac:dyDescent="0.25">
      <c r="A795" s="1" t="str">
        <f t="shared" si="36"/>
        <v>9.234</v>
      </c>
      <c r="B795" s="1">
        <f t="shared" si="37"/>
        <v>9</v>
      </c>
      <c r="C795" s="1">
        <f t="shared" si="38"/>
        <v>234</v>
      </c>
    </row>
    <row r="796" spans="1:3" x14ac:dyDescent="0.25">
      <c r="A796" s="1" t="str">
        <f t="shared" si="36"/>
        <v>9.235</v>
      </c>
      <c r="B796" s="1">
        <f t="shared" si="37"/>
        <v>9</v>
      </c>
      <c r="C796" s="1">
        <f t="shared" si="38"/>
        <v>235</v>
      </c>
    </row>
    <row r="797" spans="1:3" x14ac:dyDescent="0.25">
      <c r="A797" s="1" t="str">
        <f t="shared" si="36"/>
        <v>9.236</v>
      </c>
      <c r="B797" s="1">
        <f t="shared" si="37"/>
        <v>9</v>
      </c>
      <c r="C797" s="1">
        <f t="shared" si="38"/>
        <v>236</v>
      </c>
    </row>
    <row r="798" spans="1:3" x14ac:dyDescent="0.25">
      <c r="A798" s="1" t="str">
        <f t="shared" si="36"/>
        <v>9.237</v>
      </c>
      <c r="B798" s="1">
        <f t="shared" si="37"/>
        <v>9</v>
      </c>
      <c r="C798" s="1">
        <f t="shared" si="38"/>
        <v>237</v>
      </c>
    </row>
    <row r="799" spans="1:3" x14ac:dyDescent="0.25">
      <c r="A799" s="1" t="str">
        <f t="shared" si="36"/>
        <v>9.238</v>
      </c>
      <c r="B799" s="1">
        <f t="shared" si="37"/>
        <v>9</v>
      </c>
      <c r="C799" s="1">
        <f t="shared" si="38"/>
        <v>238</v>
      </c>
    </row>
    <row r="800" spans="1:3" x14ac:dyDescent="0.25">
      <c r="A800" s="1" t="str">
        <f t="shared" si="36"/>
        <v>9.239</v>
      </c>
      <c r="B800" s="1">
        <f t="shared" si="37"/>
        <v>9</v>
      </c>
      <c r="C800" s="1">
        <f t="shared" si="38"/>
        <v>239</v>
      </c>
    </row>
    <row r="801" spans="1:3" x14ac:dyDescent="0.25">
      <c r="A801" s="1" t="str">
        <f t="shared" si="36"/>
        <v>9.240</v>
      </c>
      <c r="B801" s="1">
        <f t="shared" si="37"/>
        <v>9</v>
      </c>
      <c r="C801" s="1">
        <f t="shared" si="38"/>
        <v>240</v>
      </c>
    </row>
    <row r="802" spans="1:3" x14ac:dyDescent="0.25">
      <c r="A802" s="1" t="str">
        <f t="shared" si="36"/>
        <v>9.241</v>
      </c>
      <c r="B802" s="1">
        <f t="shared" si="37"/>
        <v>9</v>
      </c>
      <c r="C802" s="1">
        <f t="shared" si="38"/>
        <v>241</v>
      </c>
    </row>
    <row r="803" spans="1:3" x14ac:dyDescent="0.25">
      <c r="A803" s="1" t="str">
        <f t="shared" si="36"/>
        <v>9.242</v>
      </c>
      <c r="B803" s="1">
        <f t="shared" si="37"/>
        <v>9</v>
      </c>
      <c r="C803" s="1">
        <f t="shared" si="38"/>
        <v>242</v>
      </c>
    </row>
    <row r="804" spans="1:3" x14ac:dyDescent="0.25">
      <c r="A804" s="1" t="str">
        <f t="shared" si="36"/>
        <v>9.243</v>
      </c>
      <c r="B804" s="1">
        <f t="shared" si="37"/>
        <v>9</v>
      </c>
      <c r="C804" s="1">
        <f t="shared" si="38"/>
        <v>243</v>
      </c>
    </row>
    <row r="805" spans="1:3" x14ac:dyDescent="0.25">
      <c r="A805" s="1" t="str">
        <f t="shared" si="36"/>
        <v>9.244</v>
      </c>
      <c r="B805" s="1">
        <f t="shared" si="37"/>
        <v>9</v>
      </c>
      <c r="C805" s="1">
        <f t="shared" si="38"/>
        <v>244</v>
      </c>
    </row>
    <row r="806" spans="1:3" x14ac:dyDescent="0.25">
      <c r="A806" s="1" t="str">
        <f t="shared" si="36"/>
        <v>9.245</v>
      </c>
      <c r="B806" s="1">
        <f t="shared" si="37"/>
        <v>9</v>
      </c>
      <c r="C806" s="1">
        <f t="shared" si="38"/>
        <v>245</v>
      </c>
    </row>
    <row r="807" spans="1:3" x14ac:dyDescent="0.25">
      <c r="A807" s="1" t="str">
        <f t="shared" si="36"/>
        <v>9.246</v>
      </c>
      <c r="B807" s="1">
        <f t="shared" si="37"/>
        <v>9</v>
      </c>
      <c r="C807" s="1">
        <f t="shared" si="38"/>
        <v>246</v>
      </c>
    </row>
    <row r="808" spans="1:3" x14ac:dyDescent="0.25">
      <c r="A808" s="1" t="str">
        <f t="shared" si="36"/>
        <v>9.247</v>
      </c>
      <c r="B808" s="1">
        <f t="shared" si="37"/>
        <v>9</v>
      </c>
      <c r="C808" s="1">
        <f t="shared" si="38"/>
        <v>247</v>
      </c>
    </row>
    <row r="809" spans="1:3" x14ac:dyDescent="0.25">
      <c r="A809" s="1" t="str">
        <f t="shared" si="36"/>
        <v>9.248</v>
      </c>
      <c r="B809" s="1">
        <f t="shared" si="37"/>
        <v>9</v>
      </c>
      <c r="C809" s="1">
        <f t="shared" si="38"/>
        <v>248</v>
      </c>
    </row>
    <row r="810" spans="1:3" x14ac:dyDescent="0.25">
      <c r="A810" s="1" t="str">
        <f t="shared" si="36"/>
        <v>9.249</v>
      </c>
      <c r="B810" s="1">
        <f t="shared" si="37"/>
        <v>9</v>
      </c>
      <c r="C810" s="1">
        <f t="shared" si="38"/>
        <v>249</v>
      </c>
    </row>
    <row r="811" spans="1:3" x14ac:dyDescent="0.25">
      <c r="A811" s="1" t="str">
        <f t="shared" si="36"/>
        <v>9.250</v>
      </c>
      <c r="B811" s="1">
        <f t="shared" si="37"/>
        <v>9</v>
      </c>
      <c r="C811" s="1">
        <f t="shared" si="38"/>
        <v>250</v>
      </c>
    </row>
    <row r="812" spans="1:3" x14ac:dyDescent="0.25">
      <c r="A812" s="1" t="str">
        <f t="shared" si="36"/>
        <v>9.251</v>
      </c>
      <c r="B812" s="1">
        <f t="shared" si="37"/>
        <v>9</v>
      </c>
      <c r="C812" s="1">
        <f t="shared" si="38"/>
        <v>251</v>
      </c>
    </row>
    <row r="813" spans="1:3" x14ac:dyDescent="0.25">
      <c r="A813" s="1" t="str">
        <f t="shared" si="36"/>
        <v>9.252</v>
      </c>
      <c r="B813" s="1">
        <f t="shared" si="37"/>
        <v>9</v>
      </c>
      <c r="C813" s="1">
        <f t="shared" si="38"/>
        <v>252</v>
      </c>
    </row>
    <row r="814" spans="1:3" x14ac:dyDescent="0.25">
      <c r="A814" s="1" t="str">
        <f t="shared" si="36"/>
        <v>9.253</v>
      </c>
      <c r="B814" s="1">
        <f t="shared" si="37"/>
        <v>9</v>
      </c>
      <c r="C814" s="1">
        <f t="shared" si="38"/>
        <v>253</v>
      </c>
    </row>
    <row r="815" spans="1:3" x14ac:dyDescent="0.25">
      <c r="A815" s="1" t="str">
        <f t="shared" si="36"/>
        <v>9.254</v>
      </c>
      <c r="B815" s="1">
        <f t="shared" si="37"/>
        <v>9</v>
      </c>
      <c r="C815" s="1">
        <f t="shared" si="38"/>
        <v>254</v>
      </c>
    </row>
    <row r="816" spans="1:3" x14ac:dyDescent="0.25">
      <c r="A816" s="1" t="str">
        <f t="shared" si="36"/>
        <v>9.255</v>
      </c>
      <c r="B816" s="1">
        <f t="shared" si="37"/>
        <v>9</v>
      </c>
      <c r="C816" s="1">
        <f t="shared" si="38"/>
        <v>255</v>
      </c>
    </row>
    <row r="817" spans="1:3" x14ac:dyDescent="0.25">
      <c r="A817" s="1" t="str">
        <f t="shared" si="36"/>
        <v>9.256</v>
      </c>
      <c r="B817" s="1">
        <f t="shared" si="37"/>
        <v>9</v>
      </c>
      <c r="C817" s="1">
        <f t="shared" si="38"/>
        <v>256</v>
      </c>
    </row>
    <row r="818" spans="1:3" x14ac:dyDescent="0.25">
      <c r="A818" s="1" t="str">
        <f t="shared" si="36"/>
        <v>9.257</v>
      </c>
      <c r="B818" s="1">
        <f t="shared" si="37"/>
        <v>9</v>
      </c>
      <c r="C818" s="1">
        <f t="shared" si="38"/>
        <v>257</v>
      </c>
    </row>
    <row r="819" spans="1:3" x14ac:dyDescent="0.25">
      <c r="A819" s="1" t="str">
        <f t="shared" si="36"/>
        <v>9.258</v>
      </c>
      <c r="B819" s="1">
        <f t="shared" si="37"/>
        <v>9</v>
      </c>
      <c r="C819" s="1">
        <f t="shared" si="38"/>
        <v>258</v>
      </c>
    </row>
    <row r="820" spans="1:3" x14ac:dyDescent="0.25">
      <c r="A820" s="1" t="str">
        <f t="shared" si="36"/>
        <v>9.259</v>
      </c>
      <c r="B820" s="1">
        <f t="shared" si="37"/>
        <v>9</v>
      </c>
      <c r="C820" s="1">
        <f t="shared" si="38"/>
        <v>259</v>
      </c>
    </row>
    <row r="821" spans="1:3" x14ac:dyDescent="0.25">
      <c r="A821" s="1" t="str">
        <f t="shared" si="36"/>
        <v>9.260</v>
      </c>
      <c r="B821" s="1">
        <f t="shared" si="37"/>
        <v>9</v>
      </c>
      <c r="C821" s="1">
        <f t="shared" si="38"/>
        <v>260</v>
      </c>
    </row>
    <row r="822" spans="1:3" x14ac:dyDescent="0.25">
      <c r="A822" s="1" t="str">
        <f t="shared" si="36"/>
        <v>9.261</v>
      </c>
      <c r="B822" s="1">
        <f t="shared" si="37"/>
        <v>9</v>
      </c>
      <c r="C822" s="1">
        <f t="shared" si="38"/>
        <v>261</v>
      </c>
    </row>
    <row r="823" spans="1:3" x14ac:dyDescent="0.25">
      <c r="A823" s="1" t="str">
        <f t="shared" si="36"/>
        <v>9.262</v>
      </c>
      <c r="B823" s="1">
        <f t="shared" si="37"/>
        <v>9</v>
      </c>
      <c r="C823" s="1">
        <f t="shared" si="38"/>
        <v>262</v>
      </c>
    </row>
    <row r="824" spans="1:3" x14ac:dyDescent="0.25">
      <c r="A824" s="1" t="str">
        <f t="shared" si="36"/>
        <v>9.263</v>
      </c>
      <c r="B824" s="1">
        <f t="shared" si="37"/>
        <v>9</v>
      </c>
      <c r="C824" s="1">
        <f t="shared" si="38"/>
        <v>263</v>
      </c>
    </row>
    <row r="825" spans="1:3" x14ac:dyDescent="0.25">
      <c r="A825" s="1" t="str">
        <f t="shared" si="36"/>
        <v>9.264</v>
      </c>
      <c r="B825" s="1">
        <f t="shared" si="37"/>
        <v>9</v>
      </c>
      <c r="C825" s="1">
        <f t="shared" si="38"/>
        <v>264</v>
      </c>
    </row>
    <row r="826" spans="1:3" x14ac:dyDescent="0.25">
      <c r="A826" s="1" t="str">
        <f t="shared" si="36"/>
        <v>9.265</v>
      </c>
      <c r="B826" s="1">
        <f t="shared" si="37"/>
        <v>9</v>
      </c>
      <c r="C826" s="1">
        <f t="shared" si="38"/>
        <v>265</v>
      </c>
    </row>
    <row r="827" spans="1:3" x14ac:dyDescent="0.25">
      <c r="A827" s="1" t="str">
        <f t="shared" si="36"/>
        <v>9.266</v>
      </c>
      <c r="B827" s="1">
        <f t="shared" si="37"/>
        <v>9</v>
      </c>
      <c r="C827" s="1">
        <f t="shared" si="38"/>
        <v>266</v>
      </c>
    </row>
    <row r="828" spans="1:3" x14ac:dyDescent="0.25">
      <c r="A828" s="1" t="str">
        <f t="shared" si="36"/>
        <v>9.267</v>
      </c>
      <c r="B828" s="1">
        <f t="shared" si="37"/>
        <v>9</v>
      </c>
      <c r="C828" s="1">
        <f t="shared" si="38"/>
        <v>267</v>
      </c>
    </row>
    <row r="829" spans="1:3" x14ac:dyDescent="0.25">
      <c r="A829" s="1" t="str">
        <f t="shared" si="36"/>
        <v>9.268</v>
      </c>
      <c r="B829" s="1">
        <f t="shared" si="37"/>
        <v>9</v>
      </c>
      <c r="C829" s="1">
        <f t="shared" si="38"/>
        <v>268</v>
      </c>
    </row>
    <row r="830" spans="1:3" x14ac:dyDescent="0.25">
      <c r="A830" s="1" t="str">
        <f t="shared" si="36"/>
        <v>9.269</v>
      </c>
      <c r="B830" s="1">
        <f t="shared" si="37"/>
        <v>9</v>
      </c>
      <c r="C830" s="1">
        <f t="shared" si="38"/>
        <v>269</v>
      </c>
    </row>
    <row r="831" spans="1:3" x14ac:dyDescent="0.25">
      <c r="A831" s="1" t="str">
        <f t="shared" si="36"/>
        <v>9.270</v>
      </c>
      <c r="B831" s="1">
        <f t="shared" si="37"/>
        <v>9</v>
      </c>
      <c r="C831" s="1">
        <f t="shared" si="38"/>
        <v>270</v>
      </c>
    </row>
    <row r="832" spans="1:3" x14ac:dyDescent="0.25">
      <c r="A832" s="1" t="str">
        <f t="shared" si="36"/>
        <v>9.271</v>
      </c>
      <c r="B832" s="1">
        <f t="shared" si="37"/>
        <v>9</v>
      </c>
      <c r="C832" s="1">
        <f t="shared" si="38"/>
        <v>271</v>
      </c>
    </row>
    <row r="833" spans="1:3" x14ac:dyDescent="0.25">
      <c r="A833" s="1" t="str">
        <f t="shared" si="36"/>
        <v>9.272</v>
      </c>
      <c r="B833" s="1">
        <f t="shared" si="37"/>
        <v>9</v>
      </c>
      <c r="C833" s="1">
        <f t="shared" si="38"/>
        <v>272</v>
      </c>
    </row>
    <row r="834" spans="1:3" x14ac:dyDescent="0.25">
      <c r="A834" s="1" t="str">
        <f t="shared" ref="A834:A853" si="39">B834&amp;"."&amp;C834</f>
        <v>9.273</v>
      </c>
      <c r="B834" s="1">
        <f t="shared" si="37"/>
        <v>9</v>
      </c>
      <c r="C834" s="1">
        <f t="shared" si="38"/>
        <v>273</v>
      </c>
    </row>
    <row r="835" spans="1:3" x14ac:dyDescent="0.25">
      <c r="A835" s="1" t="str">
        <f t="shared" si="39"/>
        <v>9.274</v>
      </c>
      <c r="B835" s="1">
        <f t="shared" ref="B835:B853" si="40">IF(E835="GSTR-1",B834+1,B834)</f>
        <v>9</v>
      </c>
      <c r="C835" s="1">
        <f t="shared" si="38"/>
        <v>274</v>
      </c>
    </row>
    <row r="836" spans="1:3" x14ac:dyDescent="0.25">
      <c r="A836" s="1" t="str">
        <f t="shared" si="39"/>
        <v>9.275</v>
      </c>
      <c r="B836" s="1">
        <f t="shared" si="40"/>
        <v>9</v>
      </c>
      <c r="C836" s="1">
        <f t="shared" ref="C836:C853" si="41">IF(B836=B835,C835+1,1)</f>
        <v>275</v>
      </c>
    </row>
    <row r="837" spans="1:3" x14ac:dyDescent="0.25">
      <c r="A837" s="1" t="str">
        <f t="shared" si="39"/>
        <v>9.276</v>
      </c>
      <c r="B837" s="1">
        <f t="shared" si="40"/>
        <v>9</v>
      </c>
      <c r="C837" s="1">
        <f t="shared" si="41"/>
        <v>276</v>
      </c>
    </row>
    <row r="838" spans="1:3" x14ac:dyDescent="0.25">
      <c r="A838" s="1" t="str">
        <f t="shared" si="39"/>
        <v>9.277</v>
      </c>
      <c r="B838" s="1">
        <f t="shared" si="40"/>
        <v>9</v>
      </c>
      <c r="C838" s="1">
        <f t="shared" si="41"/>
        <v>277</v>
      </c>
    </row>
    <row r="839" spans="1:3" x14ac:dyDescent="0.25">
      <c r="A839" s="1" t="str">
        <f t="shared" si="39"/>
        <v>9.278</v>
      </c>
      <c r="B839" s="1">
        <f t="shared" si="40"/>
        <v>9</v>
      </c>
      <c r="C839" s="1">
        <f t="shared" si="41"/>
        <v>278</v>
      </c>
    </row>
    <row r="840" spans="1:3" x14ac:dyDescent="0.25">
      <c r="A840" s="1" t="str">
        <f t="shared" si="39"/>
        <v>9.279</v>
      </c>
      <c r="B840" s="1">
        <f t="shared" si="40"/>
        <v>9</v>
      </c>
      <c r="C840" s="1">
        <f t="shared" si="41"/>
        <v>279</v>
      </c>
    </row>
    <row r="841" spans="1:3" x14ac:dyDescent="0.25">
      <c r="A841" s="1" t="str">
        <f t="shared" si="39"/>
        <v>9.280</v>
      </c>
      <c r="B841" s="1">
        <f t="shared" si="40"/>
        <v>9</v>
      </c>
      <c r="C841" s="1">
        <f t="shared" si="41"/>
        <v>280</v>
      </c>
    </row>
    <row r="842" spans="1:3" x14ac:dyDescent="0.25">
      <c r="A842" s="1" t="str">
        <f t="shared" si="39"/>
        <v>9.281</v>
      </c>
      <c r="B842" s="1">
        <f t="shared" si="40"/>
        <v>9</v>
      </c>
      <c r="C842" s="1">
        <f t="shared" si="41"/>
        <v>281</v>
      </c>
    </row>
    <row r="843" spans="1:3" x14ac:dyDescent="0.25">
      <c r="A843" s="1" t="str">
        <f t="shared" si="39"/>
        <v>9.282</v>
      </c>
      <c r="B843" s="1">
        <f t="shared" si="40"/>
        <v>9</v>
      </c>
      <c r="C843" s="1">
        <f t="shared" si="41"/>
        <v>282</v>
      </c>
    </row>
    <row r="844" spans="1:3" x14ac:dyDescent="0.25">
      <c r="A844" s="1" t="str">
        <f t="shared" si="39"/>
        <v>9.283</v>
      </c>
      <c r="B844" s="1">
        <f t="shared" si="40"/>
        <v>9</v>
      </c>
      <c r="C844" s="1">
        <f t="shared" si="41"/>
        <v>283</v>
      </c>
    </row>
    <row r="845" spans="1:3" x14ac:dyDescent="0.25">
      <c r="A845" s="1" t="str">
        <f t="shared" si="39"/>
        <v>9.284</v>
      </c>
      <c r="B845" s="1">
        <f t="shared" si="40"/>
        <v>9</v>
      </c>
      <c r="C845" s="1">
        <f t="shared" si="41"/>
        <v>284</v>
      </c>
    </row>
    <row r="846" spans="1:3" x14ac:dyDescent="0.25">
      <c r="A846" s="1" t="str">
        <f t="shared" si="39"/>
        <v>9.285</v>
      </c>
      <c r="B846" s="1">
        <f t="shared" si="40"/>
        <v>9</v>
      </c>
      <c r="C846" s="1">
        <f t="shared" si="41"/>
        <v>285</v>
      </c>
    </row>
    <row r="847" spans="1:3" x14ac:dyDescent="0.25">
      <c r="A847" s="1" t="str">
        <f t="shared" si="39"/>
        <v>9.286</v>
      </c>
      <c r="B847" s="1">
        <f t="shared" si="40"/>
        <v>9</v>
      </c>
      <c r="C847" s="1">
        <f t="shared" si="41"/>
        <v>286</v>
      </c>
    </row>
    <row r="848" spans="1:3" x14ac:dyDescent="0.25">
      <c r="A848" s="1" t="str">
        <f t="shared" si="39"/>
        <v>9.287</v>
      </c>
      <c r="B848" s="1">
        <f t="shared" si="40"/>
        <v>9</v>
      </c>
      <c r="C848" s="1">
        <f t="shared" si="41"/>
        <v>287</v>
      </c>
    </row>
    <row r="849" spans="1:3" x14ac:dyDescent="0.25">
      <c r="A849" s="1" t="str">
        <f t="shared" si="39"/>
        <v>9.288</v>
      </c>
      <c r="B849" s="1">
        <f t="shared" si="40"/>
        <v>9</v>
      </c>
      <c r="C849" s="1">
        <f t="shared" si="41"/>
        <v>288</v>
      </c>
    </row>
    <row r="850" spans="1:3" x14ac:dyDescent="0.25">
      <c r="A850" s="1" t="str">
        <f t="shared" si="39"/>
        <v>9.289</v>
      </c>
      <c r="B850" s="1">
        <f t="shared" si="40"/>
        <v>9</v>
      </c>
      <c r="C850" s="1">
        <f t="shared" si="41"/>
        <v>289</v>
      </c>
    </row>
    <row r="851" spans="1:3" x14ac:dyDescent="0.25">
      <c r="A851" s="1" t="str">
        <f t="shared" si="39"/>
        <v>9.290</v>
      </c>
      <c r="B851" s="1">
        <f t="shared" si="40"/>
        <v>9</v>
      </c>
      <c r="C851" s="1">
        <f t="shared" si="41"/>
        <v>290</v>
      </c>
    </row>
    <row r="852" spans="1:3" x14ac:dyDescent="0.25">
      <c r="A852" s="1" t="str">
        <f t="shared" si="39"/>
        <v>9.291</v>
      </c>
      <c r="B852" s="1">
        <f t="shared" si="40"/>
        <v>9</v>
      </c>
      <c r="C852" s="1">
        <f t="shared" si="41"/>
        <v>291</v>
      </c>
    </row>
    <row r="853" spans="1:3" x14ac:dyDescent="0.25">
      <c r="A853" s="1" t="str">
        <f t="shared" si="39"/>
        <v>9.292</v>
      </c>
      <c r="B853" s="1">
        <f t="shared" si="40"/>
        <v>9</v>
      </c>
      <c r="C853" s="1">
        <f t="shared" si="41"/>
        <v>292</v>
      </c>
    </row>
  </sheetData>
  <sheetProtection password="CF28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7"/>
  <sheetViews>
    <sheetView workbookViewId="0"/>
  </sheetViews>
  <sheetFormatPr defaultColWidth="7.109375" defaultRowHeight="15" x14ac:dyDescent="0.25"/>
  <cols>
    <col min="1" max="2" width="7.109375" style="10"/>
    <col min="3" max="3" width="8.21875" style="10" customWidth="1"/>
    <col min="4" max="16384" width="7.109375" style="10"/>
  </cols>
  <sheetData>
    <row r="1" spans="1:5" x14ac:dyDescent="0.25">
      <c r="A1" s="9" t="s">
        <v>36</v>
      </c>
      <c r="B1" s="9" t="s">
        <v>40</v>
      </c>
      <c r="C1" s="9" t="s">
        <v>41</v>
      </c>
      <c r="D1" s="9" t="s">
        <v>41</v>
      </c>
      <c r="E1" s="9"/>
    </row>
    <row r="2" spans="1:5" x14ac:dyDescent="0.25">
      <c r="A2" s="9" t="s">
        <v>37</v>
      </c>
      <c r="B2" s="9" t="s">
        <v>42</v>
      </c>
      <c r="C2" s="12">
        <v>1E-3</v>
      </c>
      <c r="D2" s="12">
        <v>1E-3</v>
      </c>
      <c r="E2" s="9" t="s">
        <v>42</v>
      </c>
    </row>
    <row r="3" spans="1:5" x14ac:dyDescent="0.25">
      <c r="A3" s="9" t="s">
        <v>45</v>
      </c>
      <c r="B3" s="9" t="s">
        <v>46</v>
      </c>
      <c r="C3" s="12">
        <v>2.5000000000000001E-3</v>
      </c>
      <c r="D3" s="12">
        <v>2.5000000000000001E-3</v>
      </c>
      <c r="E3" s="9" t="s">
        <v>46</v>
      </c>
    </row>
    <row r="4" spans="1:5" x14ac:dyDescent="0.25">
      <c r="A4" s="9" t="s">
        <v>47</v>
      </c>
      <c r="B4" s="9" t="s">
        <v>58</v>
      </c>
      <c r="C4" s="12">
        <v>0.03</v>
      </c>
      <c r="D4" s="12">
        <v>0.03</v>
      </c>
      <c r="E4" s="9" t="s">
        <v>61</v>
      </c>
    </row>
    <row r="5" spans="1:5" x14ac:dyDescent="0.25">
      <c r="A5" s="9" t="s">
        <v>48</v>
      </c>
      <c r="B5" s="9"/>
      <c r="C5" s="12">
        <v>0.05</v>
      </c>
      <c r="D5" s="12">
        <v>0.05</v>
      </c>
      <c r="E5" s="9"/>
    </row>
    <row r="6" spans="1:5" x14ac:dyDescent="0.25">
      <c r="A6" s="9" t="s">
        <v>49</v>
      </c>
      <c r="B6" s="9"/>
      <c r="C6" s="12">
        <v>0.12</v>
      </c>
      <c r="D6" s="12">
        <v>0.12</v>
      </c>
      <c r="E6" s="9"/>
    </row>
    <row r="7" spans="1:5" x14ac:dyDescent="0.25">
      <c r="A7" s="9"/>
      <c r="B7" s="9"/>
      <c r="C7" s="12">
        <v>0.18</v>
      </c>
      <c r="D7" s="12">
        <v>0.18</v>
      </c>
      <c r="E7" s="9"/>
    </row>
    <row r="8" spans="1:5" x14ac:dyDescent="0.25">
      <c r="A8" s="9"/>
      <c r="B8" s="9"/>
      <c r="C8" s="12">
        <v>0.28000000000000003</v>
      </c>
      <c r="D8" s="12">
        <v>0.28000000000000003</v>
      </c>
      <c r="E8" s="9"/>
    </row>
    <row r="9" spans="1:5" x14ac:dyDescent="0.25">
      <c r="A9" s="9"/>
      <c r="B9" s="9"/>
      <c r="C9" s="11" t="s">
        <v>38</v>
      </c>
      <c r="D9" s="11" t="s">
        <v>38</v>
      </c>
      <c r="E9" s="9"/>
    </row>
    <row r="10" spans="1:5" x14ac:dyDescent="0.25">
      <c r="A10" s="9"/>
      <c r="B10" s="9"/>
      <c r="C10" s="11" t="s">
        <v>44</v>
      </c>
      <c r="D10" s="11" t="s">
        <v>44</v>
      </c>
      <c r="E10" s="9"/>
    </row>
    <row r="11" spans="1:5" x14ac:dyDescent="0.25">
      <c r="A11" s="9"/>
      <c r="B11" s="9"/>
      <c r="C11" s="11" t="s">
        <v>43</v>
      </c>
      <c r="D11" s="13" t="s">
        <v>57</v>
      </c>
      <c r="E11" s="9"/>
    </row>
    <row r="12" spans="1:5" x14ac:dyDescent="0.25">
      <c r="A12" s="9"/>
      <c r="B12" s="9"/>
      <c r="C12" s="13" t="s">
        <v>57</v>
      </c>
      <c r="D12" s="13"/>
      <c r="E12" s="9"/>
    </row>
    <row r="13" spans="1:5" x14ac:dyDescent="0.25">
      <c r="A13" s="9"/>
      <c r="B13" s="9"/>
      <c r="C13" s="9"/>
      <c r="D13" s="9"/>
      <c r="E13" s="9"/>
    </row>
    <row r="14" spans="1:5" x14ac:dyDescent="0.25">
      <c r="A14" s="9"/>
      <c r="B14" s="9"/>
      <c r="C14" s="9"/>
      <c r="D14" s="9"/>
      <c r="E14" s="9"/>
    </row>
    <row r="15" spans="1:5" x14ac:dyDescent="0.25">
      <c r="A15" s="9"/>
      <c r="B15" s="9"/>
      <c r="C15" s="9"/>
      <c r="D15" s="9"/>
      <c r="E15" s="9"/>
    </row>
    <row r="16" spans="1:5" x14ac:dyDescent="0.25">
      <c r="A16" s="9"/>
      <c r="B16" s="9"/>
      <c r="C16" s="9"/>
      <c r="D16" s="9"/>
      <c r="E16" s="9"/>
    </row>
    <row r="17" spans="1:5" x14ac:dyDescent="0.25">
      <c r="A17" s="9"/>
      <c r="B17" s="9"/>
      <c r="C17" s="9"/>
      <c r="D17" s="9"/>
      <c r="E17" s="9"/>
    </row>
  </sheetData>
  <sheetProtection password="CF28" sheet="1" objects="1" scenarios="1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Notes</vt:lpstr>
      <vt:lpstr>DIFF</vt:lpstr>
      <vt:lpstr>Tally</vt:lpstr>
      <vt:lpstr>GSTR-3B</vt:lpstr>
      <vt:lpstr>PASTE 3B</vt:lpstr>
      <vt:lpstr>GSTR-1</vt:lpstr>
      <vt:lpstr>PASTE GSTR-1</vt:lpstr>
      <vt:lpstr>Data</vt:lpstr>
      <vt:lpstr>'GSTR-3B'!Print_Area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varun account</dc:creator>
  <dc:description/>
  <cp:lastModifiedBy>PC8</cp:lastModifiedBy>
  <cp:revision>5</cp:revision>
  <cp:lastPrinted>2018-07-04T07:37:25Z</cp:lastPrinted>
  <dcterms:created xsi:type="dcterms:W3CDTF">2018-04-23T10:27:46Z</dcterms:created>
  <dcterms:modified xsi:type="dcterms:W3CDTF">2018-07-04T07:55:51Z</dcterms:modified>
  <dc:language>en-IN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