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ilesh Gajjar\Desktop\"/>
    </mc:Choice>
  </mc:AlternateContent>
  <bookViews>
    <workbookView xWindow="0" yWindow="0" windowWidth="20490" windowHeight="7755"/>
  </bookViews>
  <sheets>
    <sheet name="GST Sales Summary" sheetId="1" r:id="rId1"/>
    <sheet name="GST Purchases Summary" sheetId="2" r:id="rId2"/>
  </sheets>
  <definedNames>
    <definedName name="_xlnm.Print_Area" localSheetId="1">'GST Purchases Summary'!$A$1:$I$33</definedName>
    <definedName name="_xlnm.Print_Area" localSheetId="0">'GST Sales Summary'!$A$1:$I$46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3" i="2" l="1"/>
  <c r="H33" i="2"/>
  <c r="G33" i="2"/>
  <c r="I32" i="2"/>
  <c r="E33" i="2"/>
  <c r="I15" i="1"/>
  <c r="F33" i="2"/>
  <c r="I31" i="2"/>
  <c r="I30" i="2"/>
  <c r="I29" i="2"/>
  <c r="F27" i="2"/>
  <c r="I27" i="2" s="1"/>
  <c r="F22" i="2"/>
  <c r="I22" i="2" s="1"/>
  <c r="F21" i="2"/>
  <c r="I21" i="2" s="1"/>
  <c r="F20" i="2"/>
  <c r="I20" i="2" s="1"/>
  <c r="F19" i="2"/>
  <c r="H18" i="2"/>
  <c r="G18" i="2"/>
  <c r="H17" i="2"/>
  <c r="G17" i="2"/>
  <c r="H16" i="2"/>
  <c r="G16" i="2"/>
  <c r="H15" i="2"/>
  <c r="G15" i="2"/>
  <c r="I35" i="1"/>
  <c r="I34" i="1"/>
  <c r="I33" i="1"/>
  <c r="I32" i="1"/>
  <c r="I22" i="1"/>
  <c r="I21" i="1"/>
  <c r="I20" i="1"/>
  <c r="I19" i="1"/>
  <c r="I18" i="1"/>
  <c r="I17" i="1"/>
  <c r="I16" i="1"/>
  <c r="H39" i="1"/>
  <c r="G39" i="1"/>
  <c r="I39" i="1" s="1"/>
  <c r="H38" i="1"/>
  <c r="G38" i="1"/>
  <c r="I38" i="1" s="1"/>
  <c r="H37" i="1"/>
  <c r="G37" i="1"/>
  <c r="I37" i="1" s="1"/>
  <c r="H36" i="1"/>
  <c r="G36" i="1"/>
  <c r="I36" i="1" s="1"/>
  <c r="E40" i="1"/>
  <c r="F35" i="1"/>
  <c r="F34" i="1"/>
  <c r="F33" i="1"/>
  <c r="F32" i="1"/>
  <c r="H31" i="1"/>
  <c r="G31" i="1"/>
  <c r="H30" i="1"/>
  <c r="G30" i="1"/>
  <c r="I30" i="1" s="1"/>
  <c r="H29" i="1"/>
  <c r="G29" i="1"/>
  <c r="H28" i="1"/>
  <c r="H28" i="2" s="1"/>
  <c r="G28" i="1"/>
  <c r="I28" i="1" s="1"/>
  <c r="F22" i="1"/>
  <c r="F21" i="1"/>
  <c r="F20" i="1"/>
  <c r="F19" i="1"/>
  <c r="F40" i="1" s="1"/>
  <c r="H18" i="1"/>
  <c r="G18" i="1"/>
  <c r="H17" i="1"/>
  <c r="G17" i="1"/>
  <c r="H16" i="1"/>
  <c r="G16" i="1"/>
  <c r="G15" i="1"/>
  <c r="H15" i="1"/>
  <c r="I29" i="1" l="1"/>
  <c r="I31" i="1"/>
  <c r="G28" i="2"/>
  <c r="I18" i="2"/>
  <c r="I16" i="2"/>
  <c r="I17" i="2"/>
  <c r="I19" i="2"/>
  <c r="I15" i="2"/>
  <c r="G40" i="1"/>
  <c r="H40" i="1"/>
  <c r="I28" i="2" l="1"/>
  <c r="J33" i="2" s="1"/>
  <c r="I40" i="1"/>
  <c r="J40" i="1" s="1"/>
</calcChain>
</file>

<file path=xl/sharedStrings.xml><?xml version="1.0" encoding="utf-8"?>
<sst xmlns="http://schemas.openxmlformats.org/spreadsheetml/2006/main" count="91" uniqueCount="50">
  <si>
    <t>Rohan's Tax Services</t>
  </si>
  <si>
    <t>Nilesh H Gajjar</t>
  </si>
  <si>
    <t>GSTIN:</t>
  </si>
  <si>
    <t>Legal Name of the Registered Person:</t>
  </si>
  <si>
    <t>Monthly Sales Summary;</t>
  </si>
  <si>
    <t>Intra-State Sales</t>
  </si>
  <si>
    <t>GST Tax Rates</t>
  </si>
  <si>
    <t>Taxable Value</t>
  </si>
  <si>
    <t>IGST</t>
  </si>
  <si>
    <t>CGST</t>
  </si>
  <si>
    <t>SGST</t>
  </si>
  <si>
    <t>Total Rs.</t>
  </si>
  <si>
    <t>Inter-State Sales</t>
  </si>
  <si>
    <t>Nil Rated Sales</t>
  </si>
  <si>
    <t>Exempt Sales</t>
  </si>
  <si>
    <t>Non GST Outward Sales</t>
  </si>
  <si>
    <t>Exports Sales</t>
  </si>
  <si>
    <t>Taxable</t>
  </si>
  <si>
    <t>Inward Supplies (RCM)</t>
  </si>
  <si>
    <t>email: contact.gst.rohans@gmail.com</t>
  </si>
  <si>
    <t>GST MONTHLY SUMMARY FOR THE MONTH OF</t>
  </si>
  <si>
    <t>Financial Year:</t>
  </si>
  <si>
    <t>2017-18</t>
  </si>
  <si>
    <t>RCM</t>
  </si>
  <si>
    <t>Adv.Receipts From Debtors -IGST</t>
  </si>
  <si>
    <t>Adv.Receipts From Debtors -C/S</t>
  </si>
  <si>
    <t>Remarks:</t>
  </si>
  <si>
    <t>Zero Rated Sales / SEZ</t>
  </si>
  <si>
    <t>Monthly Purchase Summary;</t>
  </si>
  <si>
    <t>Intra-State Purchase</t>
  </si>
  <si>
    <t>Inter-State Purchase</t>
  </si>
  <si>
    <t>Nil Rated Purchases</t>
  </si>
  <si>
    <t>Exempt Purchases</t>
  </si>
  <si>
    <t>Import Purchases IGST</t>
  </si>
  <si>
    <t>Inward Supplies (RCM) Liable to Reverse</t>
  </si>
  <si>
    <t>Non GST Inward Pur.</t>
  </si>
  <si>
    <t>Adv.Receipts From Debtors -Reversed As per earlier Month Tax Paid Where Bill Prepared in this month</t>
  </si>
  <si>
    <t>RCM Payable same month Claimed</t>
  </si>
  <si>
    <t>Sales: (Goods/Services)</t>
  </si>
  <si>
    <t>Purchases: (Goods/Services)</t>
  </si>
  <si>
    <t>ITC Reversed as per Rule 42/43 of CGST Rules</t>
  </si>
  <si>
    <t>Ineligible ITC Reversed As per Sec. 17(5)</t>
  </si>
  <si>
    <t>Goods/Ser.</t>
  </si>
  <si>
    <t>Additional Information:</t>
  </si>
  <si>
    <t>Supplies made to URP</t>
  </si>
  <si>
    <t>Place</t>
  </si>
  <si>
    <t>Supplies made to Comp. Tax. Dlr.</t>
  </si>
  <si>
    <t>Supplier made to UIN Holder</t>
  </si>
  <si>
    <t>This Figures to be Manually Entered (Negative)</t>
  </si>
  <si>
    <t>Transitional Credit Availed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</si>
</sst>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11"/>
      <color theme="1"/>
      <name val="Times New Roman"/>
      <family val="1"/>
    </font>
    <font>
      <b/>
      <sz val="14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4">
    <xf numFmtId="0" fontId="0" fillId="0" borderId="0" xfId="0"/>
    <xf numFmtId="3" fontId="0" fillId="0" borderId="0" xfId="0" applyNumberFormat="1"/>
    <xf numFmtId="0" fontId="0" fillId="0" borderId="0" xfId="0" applyAlignment="1">
      <alignment vertical="justify" wrapText="1"/>
    </xf>
    <xf numFmtId="0" fontId="0" fillId="0" borderId="0" xfId="0" applyAlignment="1">
      <alignment vertical="top" wrapText="1"/>
    </xf>
    <xf numFmtId="0" fontId="0" fillId="0" borderId="0" xfId="0" applyAlignment="1" applyProtection="1">
      <alignment horizontal="center"/>
      <protection locked="0"/>
    </xf>
    <xf numFmtId="0" fontId="3" fillId="0" borderId="4" xfId="0" applyFont="1" applyBorder="1" applyProtection="1">
      <protection locked="0"/>
    </xf>
    <xf numFmtId="0" fontId="0" fillId="0" borderId="4" xfId="0" applyBorder="1" applyProtection="1">
      <protection locked="0"/>
    </xf>
    <xf numFmtId="0" fontId="0" fillId="0" borderId="4" xfId="0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center"/>
      <protection locked="0"/>
    </xf>
    <xf numFmtId="0" fontId="3" fillId="0" borderId="1" xfId="0" applyFont="1" applyBorder="1" applyProtection="1">
      <protection locked="0"/>
    </xf>
    <xf numFmtId="0" fontId="0" fillId="0" borderId="1" xfId="0" applyBorder="1" applyProtection="1">
      <protection locked="0"/>
    </xf>
    <xf numFmtId="17" fontId="3" fillId="0" borderId="1" xfId="0" applyNumberFormat="1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4" fillId="0" borderId="2" xfId="0" applyFont="1" applyBorder="1" applyProtection="1">
      <protection locked="0"/>
    </xf>
    <xf numFmtId="0" fontId="0" fillId="0" borderId="2" xfId="0" applyBorder="1" applyProtection="1">
      <protection locked="0"/>
    </xf>
    <xf numFmtId="0" fontId="3" fillId="0" borderId="2" xfId="0" applyFont="1" applyBorder="1" applyAlignment="1" applyProtection="1">
      <alignment horizontal="center"/>
      <protection locked="0"/>
    </xf>
    <xf numFmtId="10" fontId="0" fillId="0" borderId="2" xfId="2" applyNumberFormat="1" applyFont="1" applyBorder="1" applyProtection="1">
      <protection locked="0"/>
    </xf>
    <xf numFmtId="0" fontId="2" fillId="2" borderId="6" xfId="0" applyFont="1" applyFill="1" applyBorder="1" applyProtection="1">
      <protection locked="0"/>
    </xf>
    <xf numFmtId="3" fontId="0" fillId="0" borderId="2" xfId="0" applyNumberFormat="1" applyBorder="1" applyProtection="1">
      <protection locked="0"/>
    </xf>
    <xf numFmtId="0" fontId="0" fillId="0" borderId="8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3" xfId="0" applyBorder="1" applyProtection="1">
      <protection locked="0"/>
    </xf>
    <xf numFmtId="0" fontId="2" fillId="2" borderId="7" xfId="0" applyFont="1" applyFill="1" applyBorder="1" applyProtection="1">
      <protection locked="0"/>
    </xf>
    <xf numFmtId="3" fontId="0" fillId="0" borderId="2" xfId="2" applyNumberFormat="1" applyFont="1" applyBorder="1" applyProtection="1">
      <protection locked="0"/>
    </xf>
    <xf numFmtId="0" fontId="0" fillId="2" borderId="2" xfId="0" applyFill="1" applyBorder="1" applyProtection="1">
      <protection locked="0"/>
    </xf>
    <xf numFmtId="3" fontId="0" fillId="0" borderId="2" xfId="1" applyNumberFormat="1" applyFont="1" applyBorder="1" applyProtection="1">
      <protection locked="0"/>
    </xf>
    <xf numFmtId="3" fontId="0" fillId="0" borderId="2" xfId="0" applyNumberFormat="1" applyBorder="1" applyProtection="1"/>
    <xf numFmtId="0" fontId="0" fillId="0" borderId="2" xfId="0" applyBorder="1" applyAlignment="1" applyProtection="1">
      <alignment horizontal="center"/>
      <protection locked="0"/>
    </xf>
    <xf numFmtId="0" fontId="6" fillId="0" borderId="2" xfId="0" applyFont="1" applyBorder="1" applyAlignment="1" applyProtection="1">
      <alignment horizontal="center" vertical="top" wrapText="1"/>
      <protection locked="0"/>
    </xf>
    <xf numFmtId="3" fontId="0" fillId="0" borderId="2" xfId="0" applyNumberFormat="1" applyBorder="1" applyAlignment="1" applyProtection="1">
      <alignment vertical="justify" wrapText="1"/>
      <protection locked="0"/>
    </xf>
    <xf numFmtId="17" fontId="3" fillId="0" borderId="2" xfId="0" applyNumberFormat="1" applyFont="1" applyFill="1" applyBorder="1" applyAlignment="1" applyProtection="1">
      <alignment horizontal="center" vertical="top" wrapText="1"/>
      <protection locked="0"/>
    </xf>
    <xf numFmtId="3" fontId="0" fillId="0" borderId="2" xfId="0" applyNumberFormat="1" applyBorder="1" applyAlignment="1" applyProtection="1">
      <alignment vertical="top" wrapText="1"/>
      <protection locked="0"/>
    </xf>
    <xf numFmtId="3" fontId="0" fillId="0" borderId="2" xfId="0" applyNumberFormat="1" applyBorder="1" applyAlignment="1" applyProtection="1">
      <alignment vertical="justify" wrapText="1"/>
    </xf>
    <xf numFmtId="3" fontId="0" fillId="0" borderId="2" xfId="0" applyNumberFormat="1" applyBorder="1" applyAlignment="1" applyProtection="1">
      <alignment vertical="top" wrapText="1"/>
    </xf>
    <xf numFmtId="17" fontId="3" fillId="0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3" fontId="0" fillId="0" borderId="8" xfId="0" applyNumberFormat="1" applyBorder="1" applyAlignment="1" applyProtection="1">
      <alignment horizontal="left" vertical="top" wrapText="1"/>
      <protection locked="0"/>
    </xf>
    <xf numFmtId="3" fontId="0" fillId="0" borderId="4" xfId="0" applyNumberFormat="1" applyBorder="1" applyAlignment="1" applyProtection="1">
      <alignment horizontal="left" vertical="top" wrapText="1"/>
      <protection locked="0"/>
    </xf>
    <xf numFmtId="3" fontId="0" fillId="0" borderId="9" xfId="0" applyNumberFormat="1" applyBorder="1" applyAlignment="1" applyProtection="1">
      <alignment horizontal="left" vertical="top" wrapText="1"/>
      <protection locked="0"/>
    </xf>
    <xf numFmtId="3" fontId="0" fillId="0" borderId="10" xfId="0" applyNumberFormat="1" applyBorder="1" applyAlignment="1" applyProtection="1">
      <alignment horizontal="left" vertical="top" wrapText="1"/>
      <protection locked="0"/>
    </xf>
    <xf numFmtId="3" fontId="0" fillId="0" borderId="0" xfId="0" applyNumberFormat="1" applyBorder="1" applyAlignment="1" applyProtection="1">
      <alignment horizontal="left" vertical="top" wrapText="1"/>
      <protection locked="0"/>
    </xf>
    <xf numFmtId="3" fontId="0" fillId="0" borderId="11" xfId="0" applyNumberFormat="1" applyBorder="1" applyAlignment="1" applyProtection="1">
      <alignment horizontal="left" vertical="top" wrapText="1"/>
      <protection locked="0"/>
    </xf>
    <xf numFmtId="3" fontId="0" fillId="0" borderId="12" xfId="0" applyNumberFormat="1" applyBorder="1" applyAlignment="1" applyProtection="1">
      <alignment horizontal="left" vertical="top" wrapText="1"/>
      <protection locked="0"/>
    </xf>
    <xf numFmtId="3" fontId="0" fillId="0" borderId="1" xfId="0" applyNumberFormat="1" applyBorder="1" applyAlignment="1" applyProtection="1">
      <alignment horizontal="left" vertical="top" wrapText="1"/>
      <protection locked="0"/>
    </xf>
    <xf numFmtId="3" fontId="0" fillId="0" borderId="13" xfId="0" applyNumberFormat="1" applyBorder="1" applyAlignment="1" applyProtection="1">
      <alignment horizontal="left" vertical="top" wrapText="1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left" vertical="top" wrapText="1"/>
      <protection locked="0"/>
    </xf>
    <xf numFmtId="0" fontId="0" fillId="0" borderId="4" xfId="0" applyBorder="1" applyAlignment="1" applyProtection="1">
      <alignment horizontal="left" vertical="top" wrapText="1"/>
      <protection locked="0"/>
    </xf>
    <xf numFmtId="0" fontId="0" fillId="0" borderId="9" xfId="0" applyBorder="1" applyAlignment="1" applyProtection="1">
      <alignment horizontal="left" vertical="top" wrapText="1"/>
      <protection locked="0"/>
    </xf>
    <xf numFmtId="0" fontId="0" fillId="0" borderId="10" xfId="0" applyBorder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left" vertical="top" wrapText="1"/>
      <protection locked="0"/>
    </xf>
    <xf numFmtId="0" fontId="0" fillId="0" borderId="11" xfId="0" applyBorder="1" applyAlignment="1" applyProtection="1">
      <alignment horizontal="left" vertical="top" wrapText="1"/>
      <protection locked="0"/>
    </xf>
    <xf numFmtId="0" fontId="0" fillId="0" borderId="12" xfId="0" applyBorder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13" xfId="0" applyBorder="1" applyAlignment="1" applyProtection="1">
      <alignment horizontal="left" vertical="top" wrapText="1"/>
      <protection locked="0"/>
    </xf>
    <xf numFmtId="0" fontId="3" fillId="0" borderId="4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/>
    </xf>
    <xf numFmtId="1" fontId="3" fillId="0" borderId="4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10" fontId="7" fillId="0" borderId="4" xfId="2" applyNumberFormat="1" applyFont="1" applyBorder="1" applyAlignment="1" applyProtection="1">
      <alignment horizontal="center" vertical="center" wrapText="1"/>
    </xf>
    <xf numFmtId="10" fontId="7" fillId="0" borderId="9" xfId="2" applyNumberFormat="1" applyFont="1" applyBorder="1" applyAlignment="1" applyProtection="1">
      <alignment horizontal="center" vertical="center" wrapText="1"/>
    </xf>
    <xf numFmtId="10" fontId="7" fillId="0" borderId="0" xfId="2" applyNumberFormat="1" applyFont="1" applyBorder="1" applyAlignment="1" applyProtection="1">
      <alignment horizontal="center" vertical="center" wrapText="1"/>
    </xf>
    <xf numFmtId="10" fontId="7" fillId="0" borderId="11" xfId="2" applyNumberFormat="1" applyFont="1" applyBorder="1" applyAlignment="1" applyProtection="1">
      <alignment horizontal="center" vertical="center" wrapText="1"/>
    </xf>
    <xf numFmtId="10" fontId="7" fillId="0" borderId="1" xfId="2" applyNumberFormat="1" applyFont="1" applyBorder="1" applyAlignment="1" applyProtection="1">
      <alignment horizontal="center" vertical="center" wrapText="1"/>
    </xf>
    <xf numFmtId="10" fontId="7" fillId="0" borderId="13" xfId="2" applyNumberFormat="1" applyFont="1" applyBorder="1" applyAlignment="1" applyProtection="1">
      <alignment horizontal="center" vertical="center" wrapText="1"/>
    </xf>
    <xf numFmtId="0" fontId="8" fillId="2" borderId="14" xfId="0" applyFont="1" applyFill="1" applyBorder="1" applyAlignment="1" applyProtection="1">
      <alignment horizontal="center" vertical="top" wrapText="1"/>
      <protection locked="0"/>
    </xf>
    <xf numFmtId="0" fontId="8" fillId="2" borderId="3" xfId="0" applyFont="1" applyFill="1" applyBorder="1" applyAlignment="1" applyProtection="1">
      <alignment horizontal="center" vertical="top" wrapText="1"/>
      <protection locked="0"/>
    </xf>
    <xf numFmtId="0" fontId="8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 applyAlignment="1" applyProtection="1">
      <alignment horizontal="center"/>
      <protection locked="0"/>
    </xf>
    <xf numFmtId="0" fontId="5" fillId="2" borderId="14" xfId="0" applyFont="1" applyFill="1" applyBorder="1" applyAlignment="1" applyProtection="1">
      <alignment horizontal="left" vertical="top" wrapText="1"/>
      <protection locked="0"/>
    </xf>
    <xf numFmtId="0" fontId="5" fillId="2" borderId="5" xfId="0" applyFont="1" applyFill="1" applyBorder="1" applyAlignment="1" applyProtection="1">
      <alignment horizontal="left" vertical="top" wrapText="1"/>
      <protection locked="0"/>
    </xf>
    <xf numFmtId="0" fontId="5" fillId="2" borderId="14" xfId="0" applyFont="1" applyFill="1" applyBorder="1" applyAlignment="1" applyProtection="1">
      <alignment horizontal="center" vertical="top" wrapText="1"/>
      <protection locked="0"/>
    </xf>
    <xf numFmtId="0" fontId="5" fillId="2" borderId="3" xfId="0" applyFont="1" applyFill="1" applyBorder="1" applyAlignment="1" applyProtection="1">
      <alignment horizontal="center" vertical="top" wrapText="1"/>
      <protection locked="0"/>
    </xf>
    <xf numFmtId="10" fontId="0" fillId="0" borderId="14" xfId="2" applyNumberFormat="1" applyFont="1" applyBorder="1" applyAlignment="1" applyProtection="1">
      <alignment horizontal="center" vertical="justify" wrapText="1"/>
      <protection locked="0"/>
    </xf>
    <xf numFmtId="10" fontId="0" fillId="0" borderId="3" xfId="2" applyNumberFormat="1" applyFont="1" applyBorder="1" applyAlignment="1" applyProtection="1">
      <alignment horizontal="center" vertical="justify" wrapText="1"/>
      <protection locked="0"/>
    </xf>
    <xf numFmtId="10" fontId="0" fillId="0" borderId="5" xfId="2" applyNumberFormat="1" applyFont="1" applyBorder="1" applyAlignment="1" applyProtection="1">
      <alignment horizontal="center" vertical="justify" wrapText="1"/>
      <protection locked="0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showGridLines="0" tabSelected="1" view="pageBreakPreview" topLeftCell="A29" zoomScaleNormal="100" zoomScaleSheetLayoutView="100" workbookViewId="0">
      <selection activeCell="A51" sqref="A51"/>
    </sheetView>
  </sheetViews>
  <sheetFormatPr defaultRowHeight="15" x14ac:dyDescent="0.25"/>
  <cols>
    <col min="1" max="1" width="11.7109375" customWidth="1"/>
    <col min="2" max="2" width="10.140625" customWidth="1"/>
    <col min="4" max="4" width="13.28515625" bestFit="1" customWidth="1"/>
    <col min="5" max="5" width="13.5703125" bestFit="1" customWidth="1"/>
    <col min="7" max="7" width="11" bestFit="1" customWidth="1"/>
  </cols>
  <sheetData>
    <row r="1" spans="1:9" x14ac:dyDescent="0.25">
      <c r="A1" s="62" t="s">
        <v>0</v>
      </c>
      <c r="B1" s="62"/>
      <c r="C1" s="62"/>
      <c r="D1" s="62"/>
      <c r="E1" s="62"/>
      <c r="F1" s="62"/>
      <c r="G1" s="62"/>
      <c r="H1" s="62"/>
      <c r="I1" s="62"/>
    </row>
    <row r="2" spans="1:9" x14ac:dyDescent="0.25">
      <c r="A2" s="63" t="s">
        <v>1</v>
      </c>
      <c r="B2" s="63"/>
      <c r="C2" s="63"/>
      <c r="D2" s="63"/>
      <c r="E2" s="63"/>
      <c r="F2" s="63"/>
      <c r="G2" s="63"/>
      <c r="H2" s="63"/>
      <c r="I2" s="63"/>
    </row>
    <row r="3" spans="1:9" x14ac:dyDescent="0.25">
      <c r="A3" s="63" t="s">
        <v>19</v>
      </c>
      <c r="B3" s="63"/>
      <c r="C3" s="63"/>
      <c r="D3" s="63"/>
      <c r="E3" s="63"/>
      <c r="F3" s="63"/>
      <c r="G3" s="63"/>
      <c r="H3" s="63"/>
      <c r="I3" s="63"/>
    </row>
    <row r="4" spans="1:9" x14ac:dyDescent="0.25">
      <c r="A4" s="64">
        <v>9825114973</v>
      </c>
      <c r="B4" s="64"/>
      <c r="C4" s="64"/>
      <c r="D4" s="64"/>
      <c r="E4" s="64"/>
      <c r="F4" s="64"/>
      <c r="G4" s="64"/>
      <c r="H4" s="64"/>
      <c r="I4" s="64"/>
    </row>
    <row r="5" spans="1:9" x14ac:dyDescent="0.25">
      <c r="A5" s="4"/>
      <c r="B5" s="4"/>
      <c r="C5" s="4"/>
      <c r="D5" s="4"/>
      <c r="E5" s="4"/>
      <c r="F5" s="4"/>
      <c r="G5" s="4"/>
      <c r="H5" s="4"/>
      <c r="I5" s="4"/>
    </row>
    <row r="6" spans="1:9" x14ac:dyDescent="0.25">
      <c r="A6" s="5" t="s">
        <v>21</v>
      </c>
      <c r="B6" s="6"/>
      <c r="C6" s="7"/>
      <c r="D6" s="6"/>
      <c r="E6" s="8" t="s">
        <v>22</v>
      </c>
      <c r="F6" s="6"/>
      <c r="G6" s="6"/>
      <c r="H6" s="6"/>
      <c r="I6" s="6"/>
    </row>
    <row r="7" spans="1:9" x14ac:dyDescent="0.25">
      <c r="A7" s="9" t="s">
        <v>20</v>
      </c>
      <c r="B7" s="10"/>
      <c r="C7" s="10"/>
      <c r="D7" s="10"/>
      <c r="E7" s="11">
        <v>43008</v>
      </c>
      <c r="F7" s="10"/>
      <c r="G7" s="10"/>
      <c r="H7" s="10"/>
      <c r="I7" s="10"/>
    </row>
    <row r="8" spans="1:9" x14ac:dyDescent="0.25">
      <c r="A8" s="12"/>
      <c r="B8" s="12"/>
      <c r="C8" s="12"/>
      <c r="D8" s="12"/>
      <c r="E8" s="12"/>
      <c r="F8" s="12"/>
      <c r="G8" s="12"/>
      <c r="H8" s="12"/>
      <c r="I8" s="12"/>
    </row>
    <row r="9" spans="1:9" x14ac:dyDescent="0.25">
      <c r="A9" s="5" t="s">
        <v>2</v>
      </c>
      <c r="B9" s="6"/>
      <c r="C9" s="6"/>
      <c r="D9" s="6"/>
      <c r="E9" s="65">
        <v>240001111111111</v>
      </c>
      <c r="F9" s="65"/>
      <c r="G9" s="65"/>
      <c r="H9" s="65"/>
      <c r="I9" s="65"/>
    </row>
    <row r="10" spans="1:9" x14ac:dyDescent="0.25">
      <c r="A10" s="9" t="s">
        <v>3</v>
      </c>
      <c r="B10" s="10"/>
      <c r="C10" s="10"/>
      <c r="D10" s="10"/>
      <c r="E10" s="66" t="s">
        <v>1</v>
      </c>
      <c r="F10" s="66"/>
      <c r="G10" s="66"/>
      <c r="H10" s="66"/>
      <c r="I10" s="66"/>
    </row>
    <row r="11" spans="1:9" x14ac:dyDescent="0.25">
      <c r="A11" s="12"/>
      <c r="B11" s="12"/>
      <c r="C11" s="12"/>
      <c r="D11" s="12"/>
      <c r="E11" s="12"/>
      <c r="F11" s="12"/>
      <c r="G11" s="12"/>
      <c r="H11" s="12"/>
      <c r="I11" s="12"/>
    </row>
    <row r="12" spans="1:9" x14ac:dyDescent="0.25">
      <c r="A12" s="13" t="s">
        <v>4</v>
      </c>
      <c r="B12" s="14"/>
      <c r="C12" s="14"/>
      <c r="D12" s="15" t="s">
        <v>6</v>
      </c>
      <c r="E12" s="15" t="s">
        <v>7</v>
      </c>
      <c r="F12" s="15" t="s">
        <v>8</v>
      </c>
      <c r="G12" s="15" t="s">
        <v>9</v>
      </c>
      <c r="H12" s="15" t="s">
        <v>10</v>
      </c>
      <c r="I12" s="15" t="s">
        <v>11</v>
      </c>
    </row>
    <row r="13" spans="1:9" x14ac:dyDescent="0.25">
      <c r="A13" s="14"/>
      <c r="B13" s="14"/>
      <c r="C13" s="14"/>
      <c r="D13" s="16"/>
      <c r="E13" s="14"/>
      <c r="F13" s="14"/>
      <c r="G13" s="14"/>
      <c r="H13" s="14"/>
      <c r="I13" s="14"/>
    </row>
    <row r="14" spans="1:9" x14ac:dyDescent="0.25">
      <c r="A14" s="13" t="s">
        <v>38</v>
      </c>
      <c r="B14" s="14"/>
      <c r="C14" s="14"/>
      <c r="D14" s="14"/>
      <c r="E14" s="14"/>
      <c r="F14" s="14"/>
      <c r="G14" s="14"/>
      <c r="H14" s="14"/>
      <c r="I14" s="14"/>
    </row>
    <row r="15" spans="1:9" x14ac:dyDescent="0.25">
      <c r="A15" s="17" t="s">
        <v>5</v>
      </c>
      <c r="B15" s="17"/>
      <c r="C15" s="14" t="s">
        <v>17</v>
      </c>
      <c r="D15" s="16">
        <v>0.05</v>
      </c>
      <c r="E15" s="18">
        <v>10000</v>
      </c>
      <c r="F15" s="18"/>
      <c r="G15" s="30">
        <f>+D15*E15/2</f>
        <v>250</v>
      </c>
      <c r="H15" s="30">
        <f>+E15*D15/2</f>
        <v>250</v>
      </c>
      <c r="I15" s="18">
        <f>SUM(G15:H15)</f>
        <v>500</v>
      </c>
    </row>
    <row r="16" spans="1:9" x14ac:dyDescent="0.25">
      <c r="A16" s="19"/>
      <c r="B16" s="20"/>
      <c r="C16" s="21" t="s">
        <v>17</v>
      </c>
      <c r="D16" s="16">
        <v>0.12</v>
      </c>
      <c r="E16" s="18">
        <v>10000</v>
      </c>
      <c r="F16" s="18"/>
      <c r="G16" s="30">
        <f t="shared" ref="G16:G18" si="0">+D16*E16/2</f>
        <v>600</v>
      </c>
      <c r="H16" s="30">
        <f t="shared" ref="H16:H18" si="1">+E16*D16/2</f>
        <v>600</v>
      </c>
      <c r="I16" s="18">
        <f t="shared" ref="I16:I18" si="2">SUM(G16:H16)</f>
        <v>1200</v>
      </c>
    </row>
    <row r="17" spans="1:9" x14ac:dyDescent="0.25">
      <c r="A17" s="22"/>
      <c r="B17" s="23"/>
      <c r="C17" s="21" t="s">
        <v>17</v>
      </c>
      <c r="D17" s="16">
        <v>0.18</v>
      </c>
      <c r="E17" s="18">
        <v>10000</v>
      </c>
      <c r="F17" s="18"/>
      <c r="G17" s="30">
        <f t="shared" si="0"/>
        <v>900</v>
      </c>
      <c r="H17" s="30">
        <f t="shared" si="1"/>
        <v>900</v>
      </c>
      <c r="I17" s="18">
        <f t="shared" si="2"/>
        <v>1800</v>
      </c>
    </row>
    <row r="18" spans="1:9" x14ac:dyDescent="0.25">
      <c r="A18" s="24"/>
      <c r="B18" s="25"/>
      <c r="C18" s="21" t="s">
        <v>17</v>
      </c>
      <c r="D18" s="16">
        <v>0.28000000000000003</v>
      </c>
      <c r="E18" s="18">
        <v>10000</v>
      </c>
      <c r="F18" s="18"/>
      <c r="G18" s="30">
        <f t="shared" si="0"/>
        <v>1400.0000000000002</v>
      </c>
      <c r="H18" s="30">
        <f t="shared" si="1"/>
        <v>1400.0000000000002</v>
      </c>
      <c r="I18" s="18">
        <f t="shared" si="2"/>
        <v>2800.0000000000005</v>
      </c>
    </row>
    <row r="19" spans="1:9" x14ac:dyDescent="0.25">
      <c r="A19" s="26" t="s">
        <v>12</v>
      </c>
      <c r="B19" s="26"/>
      <c r="C19" s="14" t="s">
        <v>17</v>
      </c>
      <c r="D19" s="16">
        <v>0.05</v>
      </c>
      <c r="E19" s="18">
        <v>10000</v>
      </c>
      <c r="F19" s="30">
        <f>+D19*E19</f>
        <v>500</v>
      </c>
      <c r="G19" s="18"/>
      <c r="H19" s="18"/>
      <c r="I19" s="18">
        <f>+F19</f>
        <v>500</v>
      </c>
    </row>
    <row r="20" spans="1:9" x14ac:dyDescent="0.25">
      <c r="A20" s="19"/>
      <c r="B20" s="20"/>
      <c r="C20" s="14" t="s">
        <v>17</v>
      </c>
      <c r="D20" s="16">
        <v>0.12</v>
      </c>
      <c r="E20" s="18">
        <v>10000</v>
      </c>
      <c r="F20" s="30">
        <f t="shared" ref="F20:F22" si="3">+D20*E20</f>
        <v>1200</v>
      </c>
      <c r="G20" s="18"/>
      <c r="H20" s="18"/>
      <c r="I20" s="18">
        <f t="shared" ref="I20:I22" si="4">+F20</f>
        <v>1200</v>
      </c>
    </row>
    <row r="21" spans="1:9" x14ac:dyDescent="0.25">
      <c r="A21" s="22"/>
      <c r="B21" s="23"/>
      <c r="C21" s="14" t="s">
        <v>17</v>
      </c>
      <c r="D21" s="16">
        <v>0.18</v>
      </c>
      <c r="E21" s="18">
        <v>10000</v>
      </c>
      <c r="F21" s="30">
        <f t="shared" si="3"/>
        <v>1800</v>
      </c>
      <c r="G21" s="18"/>
      <c r="H21" s="18"/>
      <c r="I21" s="18">
        <f t="shared" si="4"/>
        <v>1800</v>
      </c>
    </row>
    <row r="22" spans="1:9" x14ac:dyDescent="0.25">
      <c r="A22" s="24"/>
      <c r="B22" s="25"/>
      <c r="C22" s="14" t="s">
        <v>17</v>
      </c>
      <c r="D22" s="16">
        <v>0.28000000000000003</v>
      </c>
      <c r="E22" s="18">
        <v>10000</v>
      </c>
      <c r="F22" s="30">
        <f t="shared" si="3"/>
        <v>2800.0000000000005</v>
      </c>
      <c r="G22" s="18"/>
      <c r="H22" s="18"/>
      <c r="I22" s="18">
        <f t="shared" si="4"/>
        <v>2800.0000000000005</v>
      </c>
    </row>
    <row r="23" spans="1:9" x14ac:dyDescent="0.25">
      <c r="A23" s="26" t="s">
        <v>27</v>
      </c>
      <c r="B23" s="26"/>
      <c r="C23" s="50"/>
      <c r="D23" s="27"/>
      <c r="E23" s="41" t="s">
        <v>26</v>
      </c>
      <c r="F23" s="42"/>
      <c r="G23" s="42"/>
      <c r="H23" s="42"/>
      <c r="I23" s="43"/>
    </row>
    <row r="24" spans="1:9" x14ac:dyDescent="0.25">
      <c r="A24" s="26" t="s">
        <v>13</v>
      </c>
      <c r="B24" s="26"/>
      <c r="C24" s="51"/>
      <c r="D24" s="27"/>
      <c r="E24" s="44"/>
      <c r="F24" s="45"/>
      <c r="G24" s="45"/>
      <c r="H24" s="45"/>
      <c r="I24" s="46"/>
    </row>
    <row r="25" spans="1:9" x14ac:dyDescent="0.25">
      <c r="A25" s="26" t="s">
        <v>14</v>
      </c>
      <c r="B25" s="26"/>
      <c r="C25" s="51"/>
      <c r="D25" s="27"/>
      <c r="E25" s="44"/>
      <c r="F25" s="45"/>
      <c r="G25" s="45"/>
      <c r="H25" s="45"/>
      <c r="I25" s="46"/>
    </row>
    <row r="26" spans="1:9" x14ac:dyDescent="0.25">
      <c r="A26" s="26" t="s">
        <v>15</v>
      </c>
      <c r="B26" s="26"/>
      <c r="C26" s="51"/>
      <c r="D26" s="27"/>
      <c r="E26" s="44"/>
      <c r="F26" s="45"/>
      <c r="G26" s="45"/>
      <c r="H26" s="45"/>
      <c r="I26" s="46"/>
    </row>
    <row r="27" spans="1:9" x14ac:dyDescent="0.25">
      <c r="A27" s="26" t="s">
        <v>16</v>
      </c>
      <c r="B27" s="26"/>
      <c r="C27" s="52"/>
      <c r="D27" s="27"/>
      <c r="E27" s="47"/>
      <c r="F27" s="48"/>
      <c r="G27" s="48"/>
      <c r="H27" s="48"/>
      <c r="I27" s="49"/>
    </row>
    <row r="28" spans="1:9" x14ac:dyDescent="0.25">
      <c r="A28" s="26" t="s">
        <v>18</v>
      </c>
      <c r="B28" s="26"/>
      <c r="C28" s="14" t="s">
        <v>23</v>
      </c>
      <c r="D28" s="16">
        <v>0.05</v>
      </c>
      <c r="E28" s="18">
        <v>25000</v>
      </c>
      <c r="F28" s="18"/>
      <c r="G28" s="30">
        <f t="shared" ref="G28:G31" si="5">+D28*E28/2</f>
        <v>625</v>
      </c>
      <c r="H28" s="30">
        <f t="shared" ref="H28:H31" si="6">+E28*D28/2</f>
        <v>625</v>
      </c>
      <c r="I28" s="18">
        <f>SUM(G28:H28)</f>
        <v>1250</v>
      </c>
    </row>
    <row r="29" spans="1:9" x14ac:dyDescent="0.25">
      <c r="A29" s="19"/>
      <c r="B29" s="20"/>
      <c r="C29" s="14" t="s">
        <v>23</v>
      </c>
      <c r="D29" s="16">
        <v>0.12</v>
      </c>
      <c r="E29" s="18">
        <v>25000</v>
      </c>
      <c r="F29" s="18"/>
      <c r="G29" s="30">
        <f t="shared" si="5"/>
        <v>1500</v>
      </c>
      <c r="H29" s="30">
        <f t="shared" si="6"/>
        <v>1500</v>
      </c>
      <c r="I29" s="18">
        <f t="shared" ref="I29:I31" si="7">SUM(G29:H29)</f>
        <v>3000</v>
      </c>
    </row>
    <row r="30" spans="1:9" x14ac:dyDescent="0.25">
      <c r="A30" s="22"/>
      <c r="B30" s="23"/>
      <c r="C30" s="14" t="s">
        <v>23</v>
      </c>
      <c r="D30" s="16">
        <v>0.18</v>
      </c>
      <c r="E30" s="18">
        <v>25000</v>
      </c>
      <c r="F30" s="18"/>
      <c r="G30" s="30">
        <f t="shared" si="5"/>
        <v>2250</v>
      </c>
      <c r="H30" s="30">
        <f t="shared" si="6"/>
        <v>2250</v>
      </c>
      <c r="I30" s="18">
        <f t="shared" si="7"/>
        <v>4500</v>
      </c>
    </row>
    <row r="31" spans="1:9" x14ac:dyDescent="0.25">
      <c r="A31" s="24"/>
      <c r="B31" s="25"/>
      <c r="C31" s="14" t="s">
        <v>23</v>
      </c>
      <c r="D31" s="16">
        <v>0.28000000000000003</v>
      </c>
      <c r="E31" s="18">
        <v>25000</v>
      </c>
      <c r="F31" s="18"/>
      <c r="G31" s="30">
        <f t="shared" si="5"/>
        <v>3500.0000000000005</v>
      </c>
      <c r="H31" s="30">
        <f t="shared" si="6"/>
        <v>3500.0000000000005</v>
      </c>
      <c r="I31" s="18">
        <f t="shared" si="7"/>
        <v>7000.0000000000009</v>
      </c>
    </row>
    <row r="32" spans="1:9" x14ac:dyDescent="0.25">
      <c r="A32" s="26" t="s">
        <v>24</v>
      </c>
      <c r="B32" s="26"/>
      <c r="C32" s="28"/>
      <c r="D32" s="16">
        <v>0.05</v>
      </c>
      <c r="E32" s="18">
        <v>30000</v>
      </c>
      <c r="F32" s="30">
        <f>+D32*E32</f>
        <v>1500</v>
      </c>
      <c r="G32" s="18"/>
      <c r="H32" s="18"/>
      <c r="I32" s="18">
        <f>+F32</f>
        <v>1500</v>
      </c>
    </row>
    <row r="33" spans="1:11" x14ac:dyDescent="0.25">
      <c r="A33" s="19"/>
      <c r="B33" s="20"/>
      <c r="C33" s="14"/>
      <c r="D33" s="16">
        <v>0.12</v>
      </c>
      <c r="E33" s="18">
        <v>30000</v>
      </c>
      <c r="F33" s="30">
        <f t="shared" ref="F33:F35" si="8">+D33*E33</f>
        <v>3600</v>
      </c>
      <c r="G33" s="18"/>
      <c r="H33" s="18"/>
      <c r="I33" s="18">
        <f t="shared" ref="I33:I35" si="9">+F33</f>
        <v>3600</v>
      </c>
    </row>
    <row r="34" spans="1:11" x14ac:dyDescent="0.25">
      <c r="A34" s="22"/>
      <c r="B34" s="23"/>
      <c r="C34" s="14"/>
      <c r="D34" s="16">
        <v>0.18</v>
      </c>
      <c r="E34" s="18">
        <v>30000</v>
      </c>
      <c r="F34" s="30">
        <f t="shared" si="8"/>
        <v>5400</v>
      </c>
      <c r="G34" s="18"/>
      <c r="H34" s="18"/>
      <c r="I34" s="18">
        <f t="shared" si="9"/>
        <v>5400</v>
      </c>
    </row>
    <row r="35" spans="1:11" x14ac:dyDescent="0.25">
      <c r="A35" s="24"/>
      <c r="B35" s="25"/>
      <c r="C35" s="14"/>
      <c r="D35" s="16">
        <v>0.28000000000000003</v>
      </c>
      <c r="E35" s="18">
        <v>30000</v>
      </c>
      <c r="F35" s="30">
        <f t="shared" si="8"/>
        <v>8400</v>
      </c>
      <c r="G35" s="18"/>
      <c r="H35" s="18"/>
      <c r="I35" s="18">
        <f t="shared" si="9"/>
        <v>8400</v>
      </c>
    </row>
    <row r="36" spans="1:11" x14ac:dyDescent="0.25">
      <c r="A36" s="26" t="s">
        <v>25</v>
      </c>
      <c r="B36" s="26"/>
      <c r="C36" s="28"/>
      <c r="D36" s="16">
        <v>0.05</v>
      </c>
      <c r="E36" s="18">
        <v>50000</v>
      </c>
      <c r="F36" s="18"/>
      <c r="G36" s="30">
        <f>+E36*D36/2</f>
        <v>1250</v>
      </c>
      <c r="H36" s="30">
        <f>+E36*D36/2</f>
        <v>1250</v>
      </c>
      <c r="I36" s="18">
        <f>SUM(G36:H36)</f>
        <v>2500</v>
      </c>
    </row>
    <row r="37" spans="1:11" x14ac:dyDescent="0.25">
      <c r="A37" s="19"/>
      <c r="B37" s="20"/>
      <c r="C37" s="14"/>
      <c r="D37" s="16">
        <v>0.12</v>
      </c>
      <c r="E37" s="18">
        <v>50000</v>
      </c>
      <c r="F37" s="18"/>
      <c r="G37" s="30">
        <f t="shared" ref="G37:G39" si="10">+E37*D37/2</f>
        <v>3000</v>
      </c>
      <c r="H37" s="30">
        <f t="shared" ref="H37:H39" si="11">+E37*D37/2</f>
        <v>3000</v>
      </c>
      <c r="I37" s="18">
        <f t="shared" ref="I37:I39" si="12">SUM(G37:H37)</f>
        <v>6000</v>
      </c>
    </row>
    <row r="38" spans="1:11" x14ac:dyDescent="0.25">
      <c r="A38" s="22"/>
      <c r="B38" s="23"/>
      <c r="C38" s="14"/>
      <c r="D38" s="16">
        <v>0.18</v>
      </c>
      <c r="E38" s="18">
        <v>50000</v>
      </c>
      <c r="F38" s="18"/>
      <c r="G38" s="30">
        <f t="shared" si="10"/>
        <v>4500</v>
      </c>
      <c r="H38" s="30">
        <f t="shared" si="11"/>
        <v>4500</v>
      </c>
      <c r="I38" s="18">
        <f t="shared" si="12"/>
        <v>9000</v>
      </c>
    </row>
    <row r="39" spans="1:11" x14ac:dyDescent="0.25">
      <c r="A39" s="24"/>
      <c r="B39" s="25"/>
      <c r="C39" s="14"/>
      <c r="D39" s="16">
        <v>0.28000000000000003</v>
      </c>
      <c r="E39" s="18">
        <v>50000</v>
      </c>
      <c r="F39" s="18"/>
      <c r="G39" s="30">
        <f t="shared" si="10"/>
        <v>7000.0000000000009</v>
      </c>
      <c r="H39" s="30">
        <f t="shared" si="11"/>
        <v>7000.0000000000009</v>
      </c>
      <c r="I39" s="18">
        <f t="shared" si="12"/>
        <v>14000.000000000002</v>
      </c>
    </row>
    <row r="40" spans="1:11" x14ac:dyDescent="0.25">
      <c r="A40" s="14" t="s">
        <v>11</v>
      </c>
      <c r="B40" s="39"/>
      <c r="C40" s="40"/>
      <c r="D40" s="40"/>
      <c r="E40" s="29">
        <f>SUM(E15:E36)</f>
        <v>350000</v>
      </c>
      <c r="F40" s="29">
        <f>SUM(F15:F36)</f>
        <v>25200</v>
      </c>
      <c r="G40" s="29">
        <f>SUM(G15:G35)</f>
        <v>11025</v>
      </c>
      <c r="H40" s="29">
        <f>SUM(H15:H35)</f>
        <v>11025</v>
      </c>
      <c r="I40" s="29">
        <f>SUM(I15:I35)</f>
        <v>47250</v>
      </c>
      <c r="J40" s="1">
        <f>+F40+G40+H40-I40</f>
        <v>0</v>
      </c>
      <c r="K40" t="b">
        <v>1</v>
      </c>
    </row>
    <row r="41" spans="1:11" x14ac:dyDescent="0.25">
      <c r="A41" s="12"/>
      <c r="B41" s="12"/>
      <c r="C41" s="12"/>
      <c r="D41" s="12"/>
      <c r="E41" s="12"/>
      <c r="F41" s="12"/>
      <c r="G41" s="12"/>
      <c r="H41" s="12"/>
      <c r="I41" s="12"/>
    </row>
    <row r="42" spans="1:11" x14ac:dyDescent="0.25">
      <c r="A42" s="13" t="s">
        <v>43</v>
      </c>
      <c r="B42" s="14"/>
      <c r="C42" s="14"/>
      <c r="D42" s="15" t="s">
        <v>45</v>
      </c>
      <c r="E42" s="15" t="s">
        <v>7</v>
      </c>
      <c r="F42" s="15" t="s">
        <v>8</v>
      </c>
      <c r="G42" s="53" t="s">
        <v>26</v>
      </c>
      <c r="H42" s="54"/>
      <c r="I42" s="55"/>
    </row>
    <row r="43" spans="1:11" x14ac:dyDescent="0.25">
      <c r="A43" s="14" t="s">
        <v>44</v>
      </c>
      <c r="B43" s="14"/>
      <c r="C43" s="14"/>
      <c r="D43" s="14"/>
      <c r="E43" s="14"/>
      <c r="F43" s="14"/>
      <c r="G43" s="56"/>
      <c r="H43" s="57"/>
      <c r="I43" s="58"/>
    </row>
    <row r="44" spans="1:11" x14ac:dyDescent="0.25">
      <c r="A44" s="14" t="s">
        <v>46</v>
      </c>
      <c r="B44" s="14"/>
      <c r="C44" s="14"/>
      <c r="D44" s="14"/>
      <c r="E44" s="14"/>
      <c r="F44" s="14"/>
      <c r="G44" s="56"/>
      <c r="H44" s="57"/>
      <c r="I44" s="58"/>
    </row>
    <row r="45" spans="1:11" x14ac:dyDescent="0.25">
      <c r="A45" s="14" t="s">
        <v>47</v>
      </c>
      <c r="B45" s="14"/>
      <c r="C45" s="14"/>
      <c r="D45" s="14"/>
      <c r="E45" s="14"/>
      <c r="F45" s="14"/>
      <c r="G45" s="59"/>
      <c r="H45" s="60"/>
      <c r="I45" s="61"/>
    </row>
    <row r="46" spans="1:11" x14ac:dyDescent="0.25">
      <c r="A46" s="12"/>
      <c r="B46" s="12"/>
      <c r="C46" s="12"/>
      <c r="D46" s="12"/>
      <c r="E46" s="12"/>
      <c r="F46" s="12"/>
      <c r="G46" s="12"/>
      <c r="H46" s="12"/>
      <c r="I46" s="12"/>
    </row>
  </sheetData>
  <sheetProtection password="9CC3" sheet="1" objects="1" scenarios="1"/>
  <mergeCells count="10">
    <mergeCell ref="B40:D40"/>
    <mergeCell ref="E23:I27"/>
    <mergeCell ref="C23:C27"/>
    <mergeCell ref="G42:I45"/>
    <mergeCell ref="A1:I1"/>
    <mergeCell ref="A2:I2"/>
    <mergeCell ref="A3:I3"/>
    <mergeCell ref="A4:I4"/>
    <mergeCell ref="E9:I9"/>
    <mergeCell ref="E10:I10"/>
  </mergeCells>
  <pageMargins left="0.7" right="0.7" top="0.75" bottom="0.75" header="0.3" footer="0.3"/>
  <pageSetup paperSize="9" scale="73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showGridLines="0" view="pageBreakPreview" topLeftCell="A22" zoomScaleNormal="100" zoomScaleSheetLayoutView="100" workbookViewId="0">
      <selection activeCell="F37" sqref="F37"/>
    </sheetView>
  </sheetViews>
  <sheetFormatPr defaultRowHeight="15" x14ac:dyDescent="0.25"/>
  <cols>
    <col min="2" max="2" width="13" customWidth="1"/>
    <col min="3" max="3" width="12.5703125" customWidth="1"/>
    <col min="4" max="4" width="13.28515625" bestFit="1" customWidth="1"/>
    <col min="5" max="5" width="13.5703125" bestFit="1" customWidth="1"/>
  </cols>
  <sheetData>
    <row r="1" spans="1:9" x14ac:dyDescent="0.25">
      <c r="A1" s="62" t="s">
        <v>0</v>
      </c>
      <c r="B1" s="62"/>
      <c r="C1" s="62"/>
      <c r="D1" s="62"/>
      <c r="E1" s="62"/>
      <c r="F1" s="62"/>
      <c r="G1" s="62"/>
      <c r="H1" s="62"/>
      <c r="I1" s="62"/>
    </row>
    <row r="2" spans="1:9" x14ac:dyDescent="0.25">
      <c r="A2" s="63" t="s">
        <v>1</v>
      </c>
      <c r="B2" s="63"/>
      <c r="C2" s="63"/>
      <c r="D2" s="63"/>
      <c r="E2" s="63"/>
      <c r="F2" s="63"/>
      <c r="G2" s="63"/>
      <c r="H2" s="63"/>
      <c r="I2" s="63"/>
    </row>
    <row r="3" spans="1:9" x14ac:dyDescent="0.25">
      <c r="A3" s="63" t="s">
        <v>19</v>
      </c>
      <c r="B3" s="63"/>
      <c r="C3" s="63"/>
      <c r="D3" s="63"/>
      <c r="E3" s="63"/>
      <c r="F3" s="63"/>
      <c r="G3" s="63"/>
      <c r="H3" s="63"/>
      <c r="I3" s="63"/>
    </row>
    <row r="4" spans="1:9" x14ac:dyDescent="0.25">
      <c r="A4" s="64">
        <v>9825114973</v>
      </c>
      <c r="B4" s="64"/>
      <c r="C4" s="64"/>
      <c r="D4" s="64"/>
      <c r="E4" s="64"/>
      <c r="F4" s="64"/>
      <c r="G4" s="64"/>
      <c r="H4" s="64"/>
      <c r="I4" s="64"/>
    </row>
    <row r="5" spans="1:9" x14ac:dyDescent="0.25">
      <c r="A5" s="4"/>
      <c r="B5" s="4"/>
      <c r="C5" s="4"/>
      <c r="D5" s="4"/>
      <c r="E5" s="4"/>
      <c r="F5" s="4"/>
      <c r="G5" s="4"/>
      <c r="H5" s="4"/>
      <c r="I5" s="4"/>
    </row>
    <row r="6" spans="1:9" x14ac:dyDescent="0.25">
      <c r="A6" s="5" t="s">
        <v>21</v>
      </c>
      <c r="B6" s="6"/>
      <c r="C6" s="7"/>
      <c r="D6" s="6"/>
      <c r="E6" s="8" t="s">
        <v>22</v>
      </c>
      <c r="F6" s="6"/>
      <c r="G6" s="6"/>
      <c r="H6" s="6"/>
      <c r="I6" s="6"/>
    </row>
    <row r="7" spans="1:9" x14ac:dyDescent="0.25">
      <c r="A7" s="9" t="s">
        <v>20</v>
      </c>
      <c r="B7" s="10"/>
      <c r="C7" s="10"/>
      <c r="D7" s="10"/>
      <c r="E7" s="11">
        <v>43008</v>
      </c>
      <c r="F7" s="10"/>
      <c r="G7" s="10"/>
      <c r="H7" s="10"/>
      <c r="I7" s="10"/>
    </row>
    <row r="8" spans="1:9" x14ac:dyDescent="0.25">
      <c r="A8" s="12"/>
      <c r="B8" s="12"/>
      <c r="C8" s="12"/>
      <c r="D8" s="12"/>
      <c r="E8" s="12"/>
      <c r="F8" s="12"/>
      <c r="G8" s="12"/>
      <c r="H8" s="12"/>
      <c r="I8" s="12"/>
    </row>
    <row r="9" spans="1:9" x14ac:dyDescent="0.25">
      <c r="A9" s="5" t="s">
        <v>2</v>
      </c>
      <c r="B9" s="6"/>
      <c r="C9" s="6"/>
      <c r="D9" s="6"/>
      <c r="E9" s="65">
        <v>240001111111111</v>
      </c>
      <c r="F9" s="65"/>
      <c r="G9" s="65"/>
      <c r="H9" s="65"/>
      <c r="I9" s="65"/>
    </row>
    <row r="10" spans="1:9" x14ac:dyDescent="0.25">
      <c r="A10" s="9" t="s">
        <v>3</v>
      </c>
      <c r="B10" s="10"/>
      <c r="C10" s="10"/>
      <c r="D10" s="10"/>
      <c r="E10" s="66" t="s">
        <v>1</v>
      </c>
      <c r="F10" s="66"/>
      <c r="G10" s="66"/>
      <c r="H10" s="66"/>
      <c r="I10" s="66"/>
    </row>
    <row r="11" spans="1:9" x14ac:dyDescent="0.25">
      <c r="A11" s="12"/>
      <c r="B11" s="12"/>
      <c r="C11" s="12"/>
      <c r="D11" s="12"/>
      <c r="E11" s="12"/>
      <c r="F11" s="12"/>
      <c r="G11" s="12"/>
      <c r="H11" s="12"/>
      <c r="I11" s="12"/>
    </row>
    <row r="12" spans="1:9" x14ac:dyDescent="0.25">
      <c r="A12" s="13" t="s">
        <v>28</v>
      </c>
      <c r="B12" s="14"/>
      <c r="C12" s="14"/>
      <c r="D12" s="15" t="s">
        <v>6</v>
      </c>
      <c r="E12" s="15" t="s">
        <v>7</v>
      </c>
      <c r="F12" s="15" t="s">
        <v>8</v>
      </c>
      <c r="G12" s="15" t="s">
        <v>9</v>
      </c>
      <c r="H12" s="15" t="s">
        <v>10</v>
      </c>
      <c r="I12" s="15" t="s">
        <v>11</v>
      </c>
    </row>
    <row r="13" spans="1:9" x14ac:dyDescent="0.25">
      <c r="A13" s="14"/>
      <c r="B13" s="14"/>
      <c r="C13" s="14"/>
      <c r="D13" s="16"/>
      <c r="E13" s="14"/>
      <c r="F13" s="14"/>
      <c r="G13" s="14"/>
      <c r="H13" s="14"/>
      <c r="I13" s="14"/>
    </row>
    <row r="14" spans="1:9" x14ac:dyDescent="0.25">
      <c r="A14" s="13" t="s">
        <v>39</v>
      </c>
      <c r="B14" s="14"/>
      <c r="C14" s="14"/>
      <c r="D14" s="14"/>
      <c r="E14" s="14"/>
      <c r="F14" s="14"/>
      <c r="G14" s="14"/>
      <c r="H14" s="14"/>
      <c r="I14" s="14"/>
    </row>
    <row r="15" spans="1:9" x14ac:dyDescent="0.25">
      <c r="A15" s="17" t="s">
        <v>29</v>
      </c>
      <c r="B15" s="17"/>
      <c r="C15" s="14" t="s">
        <v>17</v>
      </c>
      <c r="D15" s="16">
        <v>0.05</v>
      </c>
      <c r="E15" s="18">
        <v>7500</v>
      </c>
      <c r="F15" s="18"/>
      <c r="G15" s="30">
        <f>+D15*E15/2</f>
        <v>187.5</v>
      </c>
      <c r="H15" s="30">
        <f>+E15*D15/2</f>
        <v>187.5</v>
      </c>
      <c r="I15" s="18">
        <f>SUM(G15:H15)</f>
        <v>375</v>
      </c>
    </row>
    <row r="16" spans="1:9" x14ac:dyDescent="0.25">
      <c r="A16" s="19"/>
      <c r="B16" s="20"/>
      <c r="C16" s="21" t="s">
        <v>17</v>
      </c>
      <c r="D16" s="16">
        <v>0.12</v>
      </c>
      <c r="E16" s="18">
        <v>7500</v>
      </c>
      <c r="F16" s="18"/>
      <c r="G16" s="30">
        <f t="shared" ref="G16:G18" si="0">+D16*E16/2</f>
        <v>450</v>
      </c>
      <c r="H16" s="30">
        <f t="shared" ref="H16:H18" si="1">+E16*D16/2</f>
        <v>450</v>
      </c>
      <c r="I16" s="18">
        <f t="shared" ref="I16:I18" si="2">SUM(G16:H16)</f>
        <v>900</v>
      </c>
    </row>
    <row r="17" spans="1:9" x14ac:dyDescent="0.25">
      <c r="A17" s="22"/>
      <c r="B17" s="23"/>
      <c r="C17" s="21" t="s">
        <v>17</v>
      </c>
      <c r="D17" s="16">
        <v>0.18</v>
      </c>
      <c r="E17" s="18">
        <v>7500</v>
      </c>
      <c r="F17" s="18"/>
      <c r="G17" s="30">
        <f t="shared" si="0"/>
        <v>675</v>
      </c>
      <c r="H17" s="30">
        <f t="shared" si="1"/>
        <v>675</v>
      </c>
      <c r="I17" s="18">
        <f t="shared" si="2"/>
        <v>1350</v>
      </c>
    </row>
    <row r="18" spans="1:9" x14ac:dyDescent="0.25">
      <c r="A18" s="24"/>
      <c r="B18" s="25"/>
      <c r="C18" s="21" t="s">
        <v>17</v>
      </c>
      <c r="D18" s="16">
        <v>0.28000000000000003</v>
      </c>
      <c r="E18" s="18">
        <v>7500</v>
      </c>
      <c r="F18" s="18"/>
      <c r="G18" s="30">
        <f t="shared" si="0"/>
        <v>1050</v>
      </c>
      <c r="H18" s="30">
        <f t="shared" si="1"/>
        <v>1050</v>
      </c>
      <c r="I18" s="18">
        <f t="shared" si="2"/>
        <v>2100</v>
      </c>
    </row>
    <row r="19" spans="1:9" x14ac:dyDescent="0.25">
      <c r="A19" s="26" t="s">
        <v>30</v>
      </c>
      <c r="B19" s="26"/>
      <c r="C19" s="14" t="s">
        <v>17</v>
      </c>
      <c r="D19" s="16">
        <v>0.05</v>
      </c>
      <c r="E19" s="18">
        <v>7500</v>
      </c>
      <c r="F19" s="30">
        <f>+D19*E19</f>
        <v>375</v>
      </c>
      <c r="G19" s="18"/>
      <c r="H19" s="18"/>
      <c r="I19" s="18">
        <f>+F19</f>
        <v>375</v>
      </c>
    </row>
    <row r="20" spans="1:9" x14ac:dyDescent="0.25">
      <c r="A20" s="19"/>
      <c r="B20" s="20"/>
      <c r="C20" s="14" t="s">
        <v>17</v>
      </c>
      <c r="D20" s="16">
        <v>0.12</v>
      </c>
      <c r="E20" s="18">
        <v>7500</v>
      </c>
      <c r="F20" s="30">
        <f t="shared" ref="F20:F22" si="3">+D20*E20</f>
        <v>900</v>
      </c>
      <c r="G20" s="18"/>
      <c r="H20" s="18"/>
      <c r="I20" s="18">
        <f t="shared" ref="I20:I22" si="4">+F20</f>
        <v>900</v>
      </c>
    </row>
    <row r="21" spans="1:9" x14ac:dyDescent="0.25">
      <c r="A21" s="22"/>
      <c r="B21" s="23"/>
      <c r="C21" s="14" t="s">
        <v>17</v>
      </c>
      <c r="D21" s="16">
        <v>0.18</v>
      </c>
      <c r="E21" s="18">
        <v>7500</v>
      </c>
      <c r="F21" s="30">
        <f t="shared" si="3"/>
        <v>1350</v>
      </c>
      <c r="G21" s="18"/>
      <c r="H21" s="18"/>
      <c r="I21" s="18">
        <f t="shared" si="4"/>
        <v>1350</v>
      </c>
    </row>
    <row r="22" spans="1:9" x14ac:dyDescent="0.25">
      <c r="A22" s="24"/>
      <c r="B22" s="25"/>
      <c r="C22" s="14" t="s">
        <v>17</v>
      </c>
      <c r="D22" s="16">
        <v>0.28000000000000003</v>
      </c>
      <c r="E22" s="18">
        <v>7500</v>
      </c>
      <c r="F22" s="30">
        <f t="shared" si="3"/>
        <v>2100</v>
      </c>
      <c r="G22" s="18"/>
      <c r="H22" s="18"/>
      <c r="I22" s="18">
        <f t="shared" si="4"/>
        <v>2100</v>
      </c>
    </row>
    <row r="23" spans="1:9" x14ac:dyDescent="0.25">
      <c r="A23" s="26" t="s">
        <v>27</v>
      </c>
      <c r="B23" s="26"/>
      <c r="C23" s="50"/>
      <c r="D23" s="27"/>
      <c r="E23" s="41" t="s">
        <v>26</v>
      </c>
      <c r="F23" s="42"/>
      <c r="G23" s="42"/>
      <c r="H23" s="42"/>
      <c r="I23" s="43"/>
    </row>
    <row r="24" spans="1:9" x14ac:dyDescent="0.25">
      <c r="A24" s="26" t="s">
        <v>31</v>
      </c>
      <c r="B24" s="26"/>
      <c r="C24" s="51"/>
      <c r="D24" s="27"/>
      <c r="E24" s="44"/>
      <c r="F24" s="45"/>
      <c r="G24" s="45"/>
      <c r="H24" s="45"/>
      <c r="I24" s="46"/>
    </row>
    <row r="25" spans="1:9" x14ac:dyDescent="0.25">
      <c r="A25" s="26" t="s">
        <v>32</v>
      </c>
      <c r="B25" s="26"/>
      <c r="C25" s="51"/>
      <c r="D25" s="27"/>
      <c r="E25" s="44"/>
      <c r="F25" s="45"/>
      <c r="G25" s="45"/>
      <c r="H25" s="45"/>
      <c r="I25" s="46"/>
    </row>
    <row r="26" spans="1:9" x14ac:dyDescent="0.25">
      <c r="A26" s="26" t="s">
        <v>35</v>
      </c>
      <c r="B26" s="26"/>
      <c r="C26" s="51"/>
      <c r="D26" s="27"/>
      <c r="E26" s="44"/>
      <c r="F26" s="45"/>
      <c r="G26" s="45"/>
      <c r="H26" s="45"/>
      <c r="I26" s="46"/>
    </row>
    <row r="27" spans="1:9" x14ac:dyDescent="0.25">
      <c r="A27" s="26" t="s">
        <v>33</v>
      </c>
      <c r="B27" s="26"/>
      <c r="C27" s="31" t="s">
        <v>42</v>
      </c>
      <c r="D27" s="16">
        <v>0.28000000000000003</v>
      </c>
      <c r="E27" s="18">
        <v>10000</v>
      </c>
      <c r="F27" s="30">
        <f>+E27*D27</f>
        <v>2800.0000000000005</v>
      </c>
      <c r="G27" s="18"/>
      <c r="H27" s="18"/>
      <c r="I27" s="18">
        <f t="shared" ref="I27" si="5">+F27</f>
        <v>2800.0000000000005</v>
      </c>
    </row>
    <row r="28" spans="1:9" s="2" customFormat="1" ht="33.75" customHeight="1" x14ac:dyDescent="0.25">
      <c r="A28" s="77" t="s">
        <v>34</v>
      </c>
      <c r="B28" s="78"/>
      <c r="C28" s="32" t="s">
        <v>37</v>
      </c>
      <c r="D28" s="81"/>
      <c r="E28" s="82"/>
      <c r="F28" s="83"/>
      <c r="G28" s="36">
        <f>SUM('GST Sales Summary'!G28:G31)</f>
        <v>7875</v>
      </c>
      <c r="H28" s="36">
        <f>SUM('GST Sales Summary'!H28:H31)</f>
        <v>7875</v>
      </c>
      <c r="I28" s="33">
        <f>+G28+H28</f>
        <v>15750</v>
      </c>
    </row>
    <row r="29" spans="1:9" s="3" customFormat="1" ht="58.5" customHeight="1" x14ac:dyDescent="0.25">
      <c r="A29" s="77" t="s">
        <v>36</v>
      </c>
      <c r="B29" s="78"/>
      <c r="C29" s="34">
        <v>42948</v>
      </c>
      <c r="D29" s="67" t="s">
        <v>48</v>
      </c>
      <c r="E29" s="68"/>
      <c r="F29" s="35">
        <v>0</v>
      </c>
      <c r="G29" s="37">
        <v>-10000</v>
      </c>
      <c r="H29" s="37">
        <v>-10000</v>
      </c>
      <c r="I29" s="35">
        <f>+G29+H29</f>
        <v>-20000</v>
      </c>
    </row>
    <row r="30" spans="1:9" s="3" customFormat="1" ht="27" customHeight="1" x14ac:dyDescent="0.25">
      <c r="A30" s="79" t="s">
        <v>40</v>
      </c>
      <c r="B30" s="80"/>
      <c r="C30" s="38"/>
      <c r="D30" s="69"/>
      <c r="E30" s="70"/>
      <c r="F30" s="35"/>
      <c r="G30" s="37">
        <v>-5000</v>
      </c>
      <c r="H30" s="37">
        <v>-5000</v>
      </c>
      <c r="I30" s="35">
        <f>+G30+H30</f>
        <v>-10000</v>
      </c>
    </row>
    <row r="31" spans="1:9" s="3" customFormat="1" ht="27" customHeight="1" x14ac:dyDescent="0.25">
      <c r="A31" s="79" t="s">
        <v>41</v>
      </c>
      <c r="B31" s="80"/>
      <c r="C31" s="38"/>
      <c r="D31" s="69"/>
      <c r="E31" s="70"/>
      <c r="F31" s="35"/>
      <c r="G31" s="37">
        <v>-2500</v>
      </c>
      <c r="H31" s="37">
        <v>-2500</v>
      </c>
      <c r="I31" s="35">
        <f>+G31+H31</f>
        <v>-5000</v>
      </c>
    </row>
    <row r="32" spans="1:9" s="3" customFormat="1" ht="27" customHeight="1" x14ac:dyDescent="0.25">
      <c r="A32" s="73" t="s">
        <v>49</v>
      </c>
      <c r="B32" s="74"/>
      <c r="C32" s="75"/>
      <c r="D32" s="71"/>
      <c r="E32" s="72"/>
      <c r="F32" s="35"/>
      <c r="G32" s="37">
        <v>-100</v>
      </c>
      <c r="H32" s="37">
        <v>-100</v>
      </c>
      <c r="I32" s="35">
        <f>+G32+H32</f>
        <v>-200</v>
      </c>
    </row>
    <row r="33" spans="1:11" x14ac:dyDescent="0.25">
      <c r="A33" s="14" t="s">
        <v>11</v>
      </c>
      <c r="B33" s="39"/>
      <c r="C33" s="40"/>
      <c r="D33" s="76"/>
      <c r="E33" s="29">
        <f>+E15+E16+E17+E18+E19+E20+E21+E22+E27</f>
        <v>70000</v>
      </c>
      <c r="F33" s="29">
        <f>+F19+F20+F21+F22+F27+F29</f>
        <v>7525</v>
      </c>
      <c r="G33" s="29">
        <f>+G15+G16+G17+G18+G28+G29+G30+G31+G32</f>
        <v>-7362.5</v>
      </c>
      <c r="H33" s="29">
        <f>+H15+H16+H17+H18+H28+H29+H30+H31+H32</f>
        <v>-7362.5</v>
      </c>
      <c r="I33" s="29">
        <f>+I15+I16+I17+I18+I19+I20+I21+I22+I27+I28+I29+I30+I31+I32</f>
        <v>-7200</v>
      </c>
      <c r="J33" s="1">
        <f>+F33+G33+H33-I33</f>
        <v>0</v>
      </c>
      <c r="K33" t="b">
        <v>1</v>
      </c>
    </row>
  </sheetData>
  <sheetProtection password="9CC3" sheet="1" objects="1" scenarios="1"/>
  <mergeCells count="16">
    <mergeCell ref="E10:I10"/>
    <mergeCell ref="A1:I1"/>
    <mergeCell ref="A2:I2"/>
    <mergeCell ref="A3:I3"/>
    <mergeCell ref="A4:I4"/>
    <mergeCell ref="E9:I9"/>
    <mergeCell ref="D29:E32"/>
    <mergeCell ref="A32:C32"/>
    <mergeCell ref="C23:C26"/>
    <mergeCell ref="E23:I26"/>
    <mergeCell ref="B33:D33"/>
    <mergeCell ref="A28:B28"/>
    <mergeCell ref="A29:B29"/>
    <mergeCell ref="A30:B30"/>
    <mergeCell ref="A31:B31"/>
    <mergeCell ref="D28:F28"/>
  </mergeCells>
  <pageMargins left="0.7" right="0.7" top="0.75" bottom="0.75" header="0.3" footer="0.3"/>
  <pageSetup paperSize="9" scale="8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GST Sales Summary</vt:lpstr>
      <vt:lpstr>GST Purchases Summary</vt:lpstr>
      <vt:lpstr>'GST Purchases Summary'!Print_Area</vt:lpstr>
      <vt:lpstr>'GST Sales Summary'!Print_Area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Nilesh Gajjar</dc:creator>
  <cp:lastModifiedBy>Nilesh Gajjar</cp:lastModifiedBy>
  <dcterms:created xsi:type="dcterms:W3CDTF">2017-09-27T07:56:20Z</dcterms:created>
  <dcterms:modified xsi:type="dcterms:W3CDTF">2017-09-27T09:19:59Z</dcterms:modified>
</cp:coreProperties>
</file>