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ANSAD\Desktop\New folder (6)\"/>
    </mc:Choice>
  </mc:AlternateContent>
  <workbookProtection workbookPassword="C60B" lockStructure="1" lockWindows="1"/>
  <bookViews>
    <workbookView xWindow="360" yWindow="105" windowWidth="20940" windowHeight="9855"/>
  </bookViews>
  <sheets>
    <sheet name="Sheet1" sheetId="1" r:id="rId1"/>
    <sheet name="Sheet2" sheetId="2" state="hidden" r:id="rId2"/>
  </sheets>
  <definedNames>
    <definedName name="_xlnm.Print_Area" localSheetId="0">Sheet1!$A$2:$R$9</definedName>
  </definedNames>
  <calcPr calcId="162913"/>
  <fileRecoveryPr autoRecover="0"/>
</workbook>
</file>

<file path=xl/calcChain.xml><?xml version="1.0" encoding="utf-8"?>
<calcChain xmlns="http://schemas.openxmlformats.org/spreadsheetml/2006/main">
  <c r="E6" i="1" l="1"/>
  <c r="M14" i="1" s="1"/>
  <c r="E7" i="1"/>
  <c r="M15" i="1" s="1"/>
  <c r="E5" i="1"/>
  <c r="H16" i="1"/>
  <c r="H25" i="1"/>
  <c r="H27" i="1" s="1"/>
  <c r="G23" i="1"/>
  <c r="G24" i="1"/>
  <c r="G22" i="1"/>
  <c r="H18" i="1"/>
  <c r="H17" i="1"/>
  <c r="H6" i="1"/>
  <c r="K6" i="1" s="1"/>
  <c r="H7" i="1"/>
  <c r="H5" i="1"/>
  <c r="J5" i="1" l="1"/>
  <c r="G27" i="1"/>
  <c r="H20" i="1"/>
  <c r="M13" i="1"/>
  <c r="M23" i="1" s="1"/>
  <c r="G8" i="1"/>
  <c r="G13" i="1" s="1"/>
  <c r="H8" i="1" l="1"/>
  <c r="E8" i="1"/>
  <c r="D8" i="1" l="1"/>
  <c r="F8" i="1"/>
  <c r="G14" i="1" l="1"/>
  <c r="G20" i="1" s="1"/>
  <c r="B8" i="1"/>
  <c r="M8" i="1"/>
  <c r="N8" i="1" l="1"/>
  <c r="N26" i="1" l="1"/>
  <c r="N28" i="1" s="1"/>
  <c r="M25" i="1"/>
  <c r="M28" i="1" s="1"/>
  <c r="L7" i="1" l="1"/>
  <c r="K5" i="1"/>
  <c r="L5" i="1" l="1"/>
  <c r="P5" i="1" s="1"/>
  <c r="K8" i="1"/>
  <c r="J6" i="1"/>
  <c r="J7" i="1"/>
  <c r="J8" i="1" l="1"/>
  <c r="Q5" i="1" s="1"/>
  <c r="N17" i="1"/>
  <c r="Q6" i="1"/>
  <c r="J30" i="1"/>
  <c r="N19" i="1"/>
  <c r="R5" i="1"/>
  <c r="L8" i="1"/>
  <c r="Q7" i="1" s="1"/>
  <c r="P7" i="1"/>
  <c r="J32" i="1" s="1"/>
  <c r="P6" i="1"/>
  <c r="J31" i="1" s="1"/>
  <c r="P8" i="1" l="1"/>
  <c r="G1" i="2" s="1"/>
  <c r="Q5" i="2" s="1"/>
  <c r="N21" i="1"/>
  <c r="J35" i="1"/>
  <c r="K33" i="1" s="1"/>
  <c r="K35" i="1" s="1"/>
  <c r="N18" i="1"/>
  <c r="R6" i="1"/>
  <c r="R8" i="1" s="1"/>
  <c r="N20" i="1"/>
  <c r="R7" i="1"/>
  <c r="N16" i="1"/>
  <c r="Q8" i="1"/>
  <c r="N23" i="1" l="1"/>
  <c r="Q9" i="2"/>
  <c r="Q18" i="2"/>
  <c r="Q19" i="2" s="1"/>
  <c r="R19" i="2" s="1"/>
  <c r="R18" i="2" s="1"/>
  <c r="Q7" i="2"/>
  <c r="R7" i="2" s="1"/>
  <c r="Q13" i="2"/>
  <c r="Q14" i="2" s="1"/>
  <c r="Q10" i="2"/>
  <c r="Q11" i="2"/>
  <c r="Q3" i="2"/>
  <c r="R3" i="2" s="1"/>
  <c r="R5" i="2"/>
  <c r="Q15" i="2" l="1"/>
  <c r="R14" i="2" s="1"/>
  <c r="R13" i="2" s="1"/>
  <c r="Q20" i="2"/>
  <c r="R10" i="2"/>
  <c r="R9" i="2" s="1"/>
  <c r="A5" i="2" l="1"/>
  <c r="A9" i="1" s="1"/>
</calcChain>
</file>

<file path=xl/sharedStrings.xml><?xml version="1.0" encoding="utf-8"?>
<sst xmlns="http://schemas.openxmlformats.org/spreadsheetml/2006/main" count="120" uniqueCount="110">
  <si>
    <t>GST</t>
  </si>
  <si>
    <t>IGST</t>
  </si>
  <si>
    <t>CGST</t>
  </si>
  <si>
    <t>SGST</t>
  </si>
  <si>
    <t>TOTAL</t>
  </si>
  <si>
    <t>Enter a number between 1 to 999999999</t>
  </si>
  <si>
    <t>One</t>
  </si>
  <si>
    <t>teen</t>
  </si>
  <si>
    <t>Ten</t>
  </si>
  <si>
    <t>Ones Place</t>
  </si>
  <si>
    <t>Two</t>
  </si>
  <si>
    <t>Twenty</t>
  </si>
  <si>
    <t>Eleven</t>
  </si>
  <si>
    <t>And see the same number in words:</t>
  </si>
  <si>
    <t>Three</t>
  </si>
  <si>
    <t>Thirty</t>
  </si>
  <si>
    <t>Twelve</t>
  </si>
  <si>
    <t>Tens Place</t>
  </si>
  <si>
    <t>Four</t>
  </si>
  <si>
    <t>Forty</t>
  </si>
  <si>
    <t>Thirteen</t>
  </si>
  <si>
    <t>(THE FORMULA IS OPEN FOR LEARNING)</t>
  </si>
  <si>
    <t>Five</t>
  </si>
  <si>
    <t>Fifty</t>
  </si>
  <si>
    <t>Fourteen</t>
  </si>
  <si>
    <t>Hundreds Place</t>
  </si>
  <si>
    <t>Six</t>
  </si>
  <si>
    <t>Sixty</t>
  </si>
  <si>
    <t>Fifteen</t>
  </si>
  <si>
    <t>This kind of automations are very easy when you have knowledge about Advanced Use of Excel.</t>
  </si>
  <si>
    <t>Seven</t>
  </si>
  <si>
    <t>Seventy</t>
  </si>
  <si>
    <t>Sixteen</t>
  </si>
  <si>
    <t>Thousands Place</t>
  </si>
  <si>
    <t>Excel has number of inbuilt funtions which can be used to create comprehensive automation utilities.</t>
  </si>
  <si>
    <t>Eight</t>
  </si>
  <si>
    <t>Eighty</t>
  </si>
  <si>
    <t>Seventeen</t>
  </si>
  <si>
    <t>And if you get to understand the power of VBA in excel, you can create complete softwares in excel for high end usage.</t>
  </si>
  <si>
    <t>Nine</t>
  </si>
  <si>
    <t>Ninety</t>
  </si>
  <si>
    <t>Eighteen</t>
  </si>
  <si>
    <t xml:space="preserve"> </t>
  </si>
  <si>
    <t>Nineteen</t>
  </si>
  <si>
    <t>Contact me for learning advanced excel</t>
  </si>
  <si>
    <t>Lacs</t>
  </si>
  <si>
    <t>CA. ANGAD PAL SINGH</t>
  </si>
  <si>
    <t>09911515363</t>
  </si>
  <si>
    <t>Call/SMS / WhatsApp</t>
  </si>
  <si>
    <t>angadpalsinghca@gmail.com</t>
  </si>
  <si>
    <t>WWW.FACEBOOK.COM/CAANGAD.PALSINGH</t>
  </si>
  <si>
    <t>Crores</t>
  </si>
  <si>
    <t xml:space="preserve">Ansad P (9946338567) </t>
  </si>
  <si>
    <t>GST CALCULATER &amp; LIABILITY OFFSETTER</t>
  </si>
  <si>
    <t xml:space="preserve"> AUTO OFFSETTING INPUTS</t>
  </si>
  <si>
    <t>AUTO PAYMENTS&amp; CLOSING BALANCE</t>
  </si>
  <si>
    <t>IGST ITC AVAILED</t>
  </si>
  <si>
    <t>CGST  ITC AVAILED</t>
  </si>
  <si>
    <t>SGST ITC  AVAILED</t>
  </si>
  <si>
    <t xml:space="preserve">RECHARGE                          E-Cash </t>
  </si>
  <si>
    <t>NET TAX LIABILITY</t>
  </si>
  <si>
    <t>OUTPUT TAX</t>
  </si>
  <si>
    <t>INPUT TAX</t>
  </si>
  <si>
    <t>JOURNAL ENTRY</t>
  </si>
  <si>
    <t>INWARD SUPPLY FOR ELIGIBLE FOR ITC (RCM)</t>
  </si>
  <si>
    <t>REVERSE CHARGE  A/C   DR</t>
  </si>
  <si>
    <t>TO IGST</t>
  </si>
  <si>
    <t>TOCGST</t>
  </si>
  <si>
    <t>TO SGST</t>
  </si>
  <si>
    <t>REVERSE CHARGE NOT CLAIMED A/C DR</t>
  </si>
  <si>
    <t>IGST A/C DR</t>
  </si>
  <si>
    <t>CGST A/C DR</t>
  </si>
  <si>
    <t>SGST A/C DR</t>
  </si>
  <si>
    <t>TO INPUT IGST</t>
  </si>
  <si>
    <t>TO REVERSE CHARGE A/C</t>
  </si>
  <si>
    <t>TO INPUT SGST</t>
  </si>
  <si>
    <t>TO INPUT CGST</t>
  </si>
  <si>
    <t>INPUT IGST A/C DR</t>
  </si>
  <si>
    <t>INPUT CGST A/C DR</t>
  </si>
  <si>
    <t>INPUT SGST A/C DR</t>
  </si>
  <si>
    <t>TO IGST PAYABLE</t>
  </si>
  <si>
    <t>TO CGST PAYABLE</t>
  </si>
  <si>
    <t>TO SGST PAYABLE</t>
  </si>
  <si>
    <t>GST CASH LEDGER A/C DR</t>
  </si>
  <si>
    <t>TO BANK A/C</t>
  </si>
  <si>
    <t>IGST PAYABLE A/C</t>
  </si>
  <si>
    <t>CGST PAYABLE A/C</t>
  </si>
  <si>
    <t>SGST PAYABLE A/C</t>
  </si>
  <si>
    <t>TO GST CASH LEDGER</t>
  </si>
  <si>
    <t>OPENING BALANCE        E-Cash</t>
  </si>
  <si>
    <t>CLOSING BALANCE            E-Cash</t>
  </si>
  <si>
    <t>TOTAL INPUT TAX         CREDIT</t>
  </si>
  <si>
    <t>CLOSING BALANCE INPUT TAX CREDIT</t>
  </si>
  <si>
    <t>TOTAL OUPUT TAX= 1+2</t>
  </si>
  <si>
    <t>OUTWARD SUPPLY MEANS TAX COLLECTING THOUGH SALES (B2B, B2C)</t>
  </si>
  <si>
    <t>INPUTAX CREDIT ELIGIBLE, PURCHASE FROM REGISTERD PERSON (B2B)</t>
  </si>
  <si>
    <t>INPUT TAX CREDIT ELIGIBLE UNDER REVERSE CHARGE PURCHASED FROM UN REGISTERD PERSON SECTION 9 (3) CGST ACT, EXCEPT SECTION 17(5)</t>
  </si>
  <si>
    <t>TOTAL INPUT TAX CREDIT=4+5</t>
  </si>
  <si>
    <t>TOTAL OUTPUT TAX LIABILITY  (A+B)</t>
  </si>
  <si>
    <t xml:space="preserve">INWARD SUPPLY FOR ELIGIBLE FOR ITC  </t>
  </si>
  <si>
    <t xml:space="preserve">OUTWARD SUPPLY           TAX                             </t>
  </si>
  <si>
    <t xml:space="preserve">INWARD SUPPLY (REVERSE CHARGE)  </t>
  </si>
  <si>
    <t xml:space="preserve">IGST ,CGST,SGST AVAIELD DURING THE MONTH </t>
  </si>
  <si>
    <t xml:space="preserve">OPENING CASH BALANCE IN E CASH LEDGER </t>
  </si>
  <si>
    <t>INWARD SUPPLY FROM UNREGISTERD PERSON LAIBLE TO TAX  UNDER RCM SECTION 9(3),(4)</t>
  </si>
  <si>
    <t>RECHARGE SAME MONTH IN E CASH LEDGER FROM BANK</t>
  </si>
  <si>
    <t xml:space="preserve">NET TAX LIABILITY MEANS TOTAL TAX PAID  DURING IN THE MONTH </t>
  </si>
  <si>
    <t>CLOSING BALANCE OF INPUT TAX MEAS THE SAME MONTH UN AVAIELD INPUT TAX CREDIT, IT WILL USE NEXT MONTH</t>
  </si>
  <si>
    <t>CLOSING CASH BALANCE IN GST E CASH LEDGER IT WILL USE FOR NEXT MONTH</t>
  </si>
  <si>
    <t>ANY SUGGECTION PLEASE SENT WHATSAPP 9946338567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</si>
</sst>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 * #,##0.00_ ;_ * \-#,##0.00_ ;_ * &quot;-&quot;??_ ;_ @_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theme="1"/>
      <name val="Andalus"/>
      <family val="1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Andalus"/>
      <family val="1"/>
    </font>
    <font>
      <b/>
      <sz val="11"/>
      <color theme="0"/>
      <name val="Andalus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24"/>
      <color theme="0"/>
      <name val="High Tower Text"/>
      <family val="1"/>
    </font>
    <font>
      <b/>
      <sz val="10"/>
      <color theme="0"/>
      <name val="Century Gothic"/>
      <family val="2"/>
    </font>
    <font>
      <sz val="10"/>
      <color theme="1"/>
      <name val="Cambria"/>
      <family val="1"/>
      <scheme val="major"/>
    </font>
    <font>
      <b/>
      <sz val="11"/>
      <color theme="0"/>
      <name val="Century Gothic"/>
      <family val="2"/>
    </font>
    <font>
      <b/>
      <sz val="10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ambria"/>
      <family val="1"/>
      <scheme val="major"/>
    </font>
    <font>
      <sz val="14"/>
      <color theme="1"/>
      <name val="Monotype Corsiva"/>
      <family val="4"/>
    </font>
    <font>
      <sz val="11"/>
      <color theme="1"/>
      <name val="Copperplate Gothic Bold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2" fillId="0" borderId="0" xfId="0" applyFont="1"/>
    <xf numFmtId="0" fontId="5" fillId="0" borderId="0" xfId="0" applyFont="1"/>
    <xf numFmtId="164" fontId="6" fillId="2" borderId="1" xfId="1" applyFont="1" applyFill="1" applyBorder="1"/>
    <xf numFmtId="0" fontId="7" fillId="0" borderId="0" xfId="0" applyFont="1"/>
    <xf numFmtId="0" fontId="4" fillId="0" borderId="0" xfId="0" applyFont="1" applyAlignment="1" applyProtection="1">
      <alignment vertical="center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quotePrefix="1" applyFont="1"/>
    <xf numFmtId="0" fontId="3" fillId="0" borderId="0" xfId="2" applyAlignment="1" applyProtection="1"/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/>
    <xf numFmtId="0" fontId="15" fillId="6" borderId="2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7" fillId="0" borderId="0" xfId="0" applyFont="1"/>
    <xf numFmtId="0" fontId="18" fillId="8" borderId="2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/>
    </xf>
    <xf numFmtId="49" fontId="19" fillId="7" borderId="19" xfId="1" applyNumberFormat="1" applyFont="1" applyFill="1" applyBorder="1" applyAlignment="1">
      <alignment horizontal="center" vertical="center"/>
    </xf>
    <xf numFmtId="43" fontId="19" fillId="4" borderId="13" xfId="3" applyFont="1" applyFill="1" applyBorder="1" applyAlignment="1" applyProtection="1">
      <alignment vertical="center"/>
      <protection locked="0"/>
    </xf>
    <xf numFmtId="43" fontId="19" fillId="4" borderId="13" xfId="3" applyFont="1" applyFill="1" applyBorder="1" applyAlignment="1" applyProtection="1">
      <alignment vertical="center"/>
    </xf>
    <xf numFmtId="43" fontId="19" fillId="7" borderId="13" xfId="3" applyFont="1" applyFill="1" applyBorder="1" applyAlignment="1" applyProtection="1">
      <alignment vertical="center"/>
      <protection hidden="1"/>
    </xf>
    <xf numFmtId="43" fontId="19" fillId="4" borderId="5" xfId="3" applyFont="1" applyFill="1" applyBorder="1" applyAlignment="1" applyProtection="1">
      <alignment vertical="center"/>
      <protection locked="0"/>
    </xf>
    <xf numFmtId="43" fontId="19" fillId="7" borderId="19" xfId="3" applyFont="1" applyFill="1" applyBorder="1" applyAlignment="1">
      <alignment horizontal="center" vertical="center"/>
    </xf>
    <xf numFmtId="43" fontId="19" fillId="7" borderId="20" xfId="3" applyFont="1" applyFill="1" applyBorder="1" applyAlignment="1" applyProtection="1">
      <alignment vertical="center"/>
      <protection hidden="1"/>
    </xf>
    <xf numFmtId="2" fontId="19" fillId="7" borderId="13" xfId="1" applyNumberFormat="1" applyFont="1" applyFill="1" applyBorder="1" applyAlignment="1">
      <alignment horizontal="center" vertical="center"/>
    </xf>
    <xf numFmtId="43" fontId="19" fillId="7" borderId="5" xfId="3" applyFont="1" applyFill="1" applyBorder="1" applyAlignment="1">
      <alignment vertical="center"/>
    </xf>
    <xf numFmtId="43" fontId="19" fillId="7" borderId="19" xfId="3" applyFont="1" applyFill="1" applyBorder="1" applyAlignment="1">
      <alignment vertical="center"/>
    </xf>
    <xf numFmtId="43" fontId="19" fillId="7" borderId="14" xfId="3" applyFont="1" applyFill="1" applyBorder="1" applyAlignment="1">
      <alignment vertical="center"/>
    </xf>
    <xf numFmtId="49" fontId="19" fillId="7" borderId="17" xfId="1" applyNumberFormat="1" applyFont="1" applyFill="1" applyBorder="1" applyAlignment="1">
      <alignment horizontal="center" vertical="center"/>
    </xf>
    <xf numFmtId="43" fontId="19" fillId="7" borderId="14" xfId="3" applyFont="1" applyFill="1" applyBorder="1" applyAlignment="1" applyProtection="1">
      <alignment vertical="center"/>
      <protection hidden="1"/>
    </xf>
    <xf numFmtId="43" fontId="19" fillId="9" borderId="6" xfId="3" applyFont="1" applyFill="1" applyBorder="1" applyAlignment="1" applyProtection="1">
      <alignment vertical="center"/>
      <protection hidden="1"/>
    </xf>
    <xf numFmtId="43" fontId="19" fillId="4" borderId="14" xfId="3" applyFont="1" applyFill="1" applyBorder="1" applyAlignment="1" applyProtection="1">
      <alignment vertical="center"/>
      <protection locked="0"/>
    </xf>
    <xf numFmtId="2" fontId="19" fillId="7" borderId="14" xfId="1" applyNumberFormat="1" applyFont="1" applyFill="1" applyBorder="1" applyAlignment="1">
      <alignment horizontal="center" vertical="center"/>
    </xf>
    <xf numFmtId="43" fontId="19" fillId="7" borderId="17" xfId="3" applyFont="1" applyFill="1" applyBorder="1" applyAlignment="1">
      <alignment vertical="center"/>
    </xf>
    <xf numFmtId="0" fontId="14" fillId="0" borderId="0" xfId="0" applyFont="1" applyBorder="1"/>
    <xf numFmtId="49" fontId="19" fillId="7" borderId="18" xfId="1" applyNumberFormat="1" applyFont="1" applyFill="1" applyBorder="1" applyAlignment="1">
      <alignment horizontal="center" vertical="center"/>
    </xf>
    <xf numFmtId="43" fontId="19" fillId="4" borderId="21" xfId="3" applyFont="1" applyFill="1" applyBorder="1" applyAlignment="1" applyProtection="1">
      <alignment vertical="center"/>
      <protection locked="0"/>
    </xf>
    <xf numFmtId="43" fontId="19" fillId="7" borderId="16" xfId="3" applyFont="1" applyFill="1" applyBorder="1" applyAlignment="1" applyProtection="1">
      <alignment vertical="center"/>
      <protection hidden="1"/>
    </xf>
    <xf numFmtId="43" fontId="19" fillId="9" borderId="16" xfId="3" applyFont="1" applyFill="1" applyBorder="1" applyAlignment="1" applyProtection="1">
      <alignment vertical="center"/>
      <protection hidden="1"/>
    </xf>
    <xf numFmtId="43" fontId="19" fillId="4" borderId="15" xfId="3" applyFont="1" applyFill="1" applyBorder="1" applyAlignment="1" applyProtection="1">
      <alignment vertical="center"/>
      <protection locked="0"/>
    </xf>
    <xf numFmtId="2" fontId="19" fillId="7" borderId="16" xfId="1" applyNumberFormat="1" applyFont="1" applyFill="1" applyBorder="1" applyAlignment="1">
      <alignment horizontal="center" vertical="center"/>
    </xf>
    <xf numFmtId="43" fontId="19" fillId="7" borderId="18" xfId="3" applyFont="1" applyFill="1" applyBorder="1" applyAlignment="1">
      <alignment vertical="center"/>
    </xf>
    <xf numFmtId="164" fontId="16" fillId="5" borderId="7" xfId="1" applyFont="1" applyFill="1" applyBorder="1"/>
    <xf numFmtId="43" fontId="16" fillId="5" borderId="22" xfId="3" applyFont="1" applyFill="1" applyBorder="1"/>
    <xf numFmtId="43" fontId="16" fillId="5" borderId="8" xfId="3" applyFont="1" applyFill="1" applyBorder="1"/>
    <xf numFmtId="43" fontId="16" fillId="5" borderId="1" xfId="3" applyFont="1" applyFill="1" applyBorder="1"/>
    <xf numFmtId="43" fontId="16" fillId="5" borderId="22" xfId="3" applyFont="1" applyFill="1" applyBorder="1" applyProtection="1">
      <protection hidden="1"/>
    </xf>
    <xf numFmtId="164" fontId="16" fillId="5" borderId="22" xfId="1" applyFont="1" applyFill="1" applyBorder="1"/>
    <xf numFmtId="43" fontId="16" fillId="5" borderId="23" xfId="3" applyFont="1" applyFill="1" applyBorder="1"/>
    <xf numFmtId="43" fontId="16" fillId="5" borderId="24" xfId="3" applyFont="1" applyFill="1" applyBorder="1"/>
    <xf numFmtId="0" fontId="17" fillId="0" borderId="0" xfId="0" applyFont="1" applyBorder="1"/>
    <xf numFmtId="0" fontId="20" fillId="8" borderId="7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9" xfId="0" applyFont="1" applyFill="1" applyBorder="1" applyAlignment="1">
      <alignment horizontal="center" vertical="center"/>
    </xf>
    <xf numFmtId="0" fontId="21" fillId="0" borderId="0" xfId="0" applyFont="1" applyBorder="1"/>
    <xf numFmtId="0" fontId="21" fillId="0" borderId="3" xfId="0" applyFont="1" applyBorder="1"/>
    <xf numFmtId="0" fontId="14" fillId="0" borderId="0" xfId="0" applyFont="1" applyBorder="1" applyAlignment="1">
      <alignment horizontal="center"/>
    </xf>
    <xf numFmtId="0" fontId="22" fillId="0" borderId="0" xfId="0" applyFont="1" applyAlignment="1">
      <alignment horizontal="left"/>
    </xf>
    <xf numFmtId="0" fontId="14" fillId="0" borderId="7" xfId="0" applyFont="1" applyBorder="1"/>
    <xf numFmtId="0" fontId="14" fillId="0" borderId="8" xfId="0" applyFont="1" applyBorder="1"/>
    <xf numFmtId="0" fontId="14" fillId="0" borderId="8" xfId="0" applyFont="1" applyBorder="1" applyAlignment="1"/>
    <xf numFmtId="0" fontId="23" fillId="0" borderId="8" xfId="0" applyFont="1" applyBorder="1"/>
    <xf numFmtId="0" fontId="14" fillId="0" borderId="9" xfId="0" applyFont="1" applyBorder="1"/>
    <xf numFmtId="0" fontId="14" fillId="0" borderId="25" xfId="0" applyFont="1" applyBorder="1"/>
    <xf numFmtId="0" fontId="14" fillId="0" borderId="7" xfId="0" applyFont="1" applyBorder="1" applyAlignment="1"/>
    <xf numFmtId="43" fontId="14" fillId="0" borderId="8" xfId="0" applyNumberFormat="1" applyFont="1" applyBorder="1" applyAlignment="1"/>
    <xf numFmtId="0" fontId="14" fillId="0" borderId="0" xfId="0" applyFont="1" applyBorder="1" applyAlignment="1"/>
    <xf numFmtId="43" fontId="14" fillId="0" borderId="8" xfId="0" applyNumberFormat="1" applyFont="1" applyBorder="1"/>
    <xf numFmtId="0" fontId="14" fillId="0" borderId="26" xfId="0" applyFont="1" applyBorder="1"/>
    <xf numFmtId="43" fontId="14" fillId="0" borderId="0" xfId="0" applyNumberFormat="1" applyFont="1" applyBorder="1"/>
    <xf numFmtId="43" fontId="14" fillId="0" borderId="26" xfId="0" applyNumberFormat="1" applyFont="1" applyBorder="1"/>
    <xf numFmtId="0" fontId="14" fillId="0" borderId="10" xfId="0" applyFont="1" applyBorder="1"/>
    <xf numFmtId="0" fontId="14" fillId="0" borderId="12" xfId="0" applyFont="1" applyBorder="1"/>
    <xf numFmtId="43" fontId="14" fillId="0" borderId="12" xfId="0" applyNumberFormat="1" applyFont="1" applyBorder="1"/>
    <xf numFmtId="43" fontId="14" fillId="0" borderId="11" xfId="0" applyNumberFormat="1" applyFont="1" applyBorder="1"/>
    <xf numFmtId="43" fontId="14" fillId="0" borderId="9" xfId="0" applyNumberFormat="1" applyFont="1" applyBorder="1"/>
    <xf numFmtId="0" fontId="14" fillId="0" borderId="11" xfId="0" applyFont="1" applyBorder="1"/>
  </cellXfs>
  <cellStyles count="4">
    <cellStyle name="Comma" xfId="3" builtinId="3"/>
    <cellStyle name="Comma 2" xfId="1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8080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607950</xdr:colOff>
      <xdr:row>9</xdr:row>
      <xdr:rowOff>0</xdr:rowOff>
    </xdr:from>
    <xdr:to>
      <xdr:col>15</xdr:col>
      <xdr:colOff>971554</xdr:colOff>
      <xdr:row>11</xdr:row>
      <xdr:rowOff>71101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9919" y="3707642"/>
          <a:ext cx="363604" cy="493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Yellow Orange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ngadpalsinghca@gmail.com" TargetMode="External"/><Relationship Id="rId1" Type="http://schemas.openxmlformats.org/officeDocument/2006/relationships/hyperlink" Target="http://www.facebook.com/CAANGAD.PALSIN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R53"/>
  <sheetViews>
    <sheetView windowProtection="1" showGridLines="0" tabSelected="1" zoomScale="80" zoomScaleNormal="80" zoomScaleSheetLayoutView="115" workbookViewId="0">
      <selection activeCell="G5" sqref="G5"/>
    </sheetView>
  </sheetViews>
  <sheetFormatPr defaultRowHeight="14.25"/>
  <cols>
    <col min="1" max="1" width="7.85546875" style="16" customWidth="1"/>
    <col min="2" max="2" width="15.7109375" style="16" bestFit="1" customWidth="1"/>
    <col min="3" max="3" width="13.28515625" style="16" hidden="1" customWidth="1"/>
    <col min="4" max="4" width="13.85546875" style="16" bestFit="1" customWidth="1"/>
    <col min="5" max="5" width="15.7109375" style="16" bestFit="1" customWidth="1"/>
    <col min="6" max="6" width="13.7109375" style="16" bestFit="1" customWidth="1"/>
    <col min="7" max="7" width="17.28515625" style="16" customWidth="1"/>
    <col min="8" max="8" width="15.7109375" style="16" bestFit="1" customWidth="1"/>
    <col min="9" max="9" width="7.7109375" style="16" bestFit="1" customWidth="1"/>
    <col min="10" max="10" width="15.7109375" style="16" bestFit="1" customWidth="1"/>
    <col min="11" max="12" width="14" style="16" bestFit="1" customWidth="1"/>
    <col min="13" max="13" width="14.5703125" style="16" bestFit="1" customWidth="1"/>
    <col min="14" max="14" width="14.140625" style="16" bestFit="1" customWidth="1"/>
    <col min="15" max="15" width="7.7109375" style="16" bestFit="1" customWidth="1"/>
    <col min="16" max="16" width="15.7109375" style="16" customWidth="1"/>
    <col min="17" max="17" width="16.42578125" style="16" customWidth="1"/>
    <col min="18" max="18" width="17.28515625" style="16" bestFit="1" customWidth="1"/>
    <col min="19" max="16384" width="9.140625" style="16"/>
  </cols>
  <sheetData>
    <row r="1" spans="1:96" ht="15" thickBot="1"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96" ht="29.25" customHeight="1" thickBot="1">
      <c r="A2" s="18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</row>
    <row r="3" spans="1:96" s="28" customFormat="1" ht="22.5" customHeight="1" thickBot="1">
      <c r="A3" s="21" t="s">
        <v>61</v>
      </c>
      <c r="B3" s="22"/>
      <c r="C3" s="22"/>
      <c r="D3" s="22"/>
      <c r="E3" s="22"/>
      <c r="F3" s="22" t="s">
        <v>62</v>
      </c>
      <c r="G3" s="22"/>
      <c r="H3" s="23"/>
      <c r="I3" s="24" t="s">
        <v>54</v>
      </c>
      <c r="J3" s="25"/>
      <c r="K3" s="25"/>
      <c r="L3" s="26"/>
      <c r="M3" s="27"/>
      <c r="N3" s="24" t="s">
        <v>55</v>
      </c>
      <c r="O3" s="25"/>
      <c r="P3" s="25"/>
      <c r="Q3" s="25"/>
      <c r="R3" s="26"/>
    </row>
    <row r="4" spans="1:96" ht="78.75" customHeight="1" thickBot="1">
      <c r="A4" s="29" t="s">
        <v>0</v>
      </c>
      <c r="B4" s="30" t="s">
        <v>100</v>
      </c>
      <c r="C4" s="30"/>
      <c r="D4" s="30" t="s">
        <v>101</v>
      </c>
      <c r="E4" s="30" t="s">
        <v>98</v>
      </c>
      <c r="F4" s="31" t="s">
        <v>99</v>
      </c>
      <c r="G4" s="30" t="s">
        <v>64</v>
      </c>
      <c r="H4" s="32" t="s">
        <v>91</v>
      </c>
      <c r="I4" s="29" t="s">
        <v>0</v>
      </c>
      <c r="J4" s="30" t="s">
        <v>56</v>
      </c>
      <c r="K4" s="30" t="s">
        <v>57</v>
      </c>
      <c r="L4" s="33" t="s">
        <v>58</v>
      </c>
      <c r="M4" s="30" t="s">
        <v>89</v>
      </c>
      <c r="N4" s="30" t="s">
        <v>59</v>
      </c>
      <c r="O4" s="34" t="s">
        <v>0</v>
      </c>
      <c r="P4" s="31" t="s">
        <v>60</v>
      </c>
      <c r="Q4" s="32" t="s">
        <v>92</v>
      </c>
      <c r="R4" s="30" t="s">
        <v>90</v>
      </c>
    </row>
    <row r="5" spans="1:96" ht="35.25" customHeight="1">
      <c r="A5" s="35" t="s">
        <v>1</v>
      </c>
      <c r="B5" s="36"/>
      <c r="C5" s="37"/>
      <c r="D5" s="36"/>
      <c r="E5" s="38">
        <f>(B5+D5)</f>
        <v>0</v>
      </c>
      <c r="F5" s="39"/>
      <c r="G5" s="36"/>
      <c r="H5" s="40">
        <f>(F5+G5)</f>
        <v>0</v>
      </c>
      <c r="I5" s="35" t="s">
        <v>1</v>
      </c>
      <c r="J5" s="38">
        <f>MIN(C5,H5)</f>
        <v>0</v>
      </c>
      <c r="K5" s="38">
        <f>IF(C5=J5,0,IF((H6-K6)&gt;0,MIN((C5-J5),(H6-K6)),0))</f>
        <v>0</v>
      </c>
      <c r="L5" s="41">
        <f>IF(C5=J5,0,IF((H7-L7)&gt;0,MIN((C5-J5-K5),(H7-L7)),0))</f>
        <v>0</v>
      </c>
      <c r="M5" s="36"/>
      <c r="N5" s="36"/>
      <c r="O5" s="42" t="s">
        <v>1</v>
      </c>
      <c r="P5" s="43">
        <f>B5-K5-J5-L5+D5</f>
        <v>0</v>
      </c>
      <c r="Q5" s="44">
        <f>H5-J8</f>
        <v>0</v>
      </c>
      <c r="R5" s="45">
        <f>(M5+N5)-P5</f>
        <v>0</v>
      </c>
    </row>
    <row r="6" spans="1:96" ht="48" customHeight="1">
      <c r="A6" s="46" t="s">
        <v>2</v>
      </c>
      <c r="B6" s="36"/>
      <c r="C6" s="37"/>
      <c r="D6" s="36"/>
      <c r="E6" s="38">
        <f t="shared" ref="E6:E7" si="0">(B6+D6)</f>
        <v>0</v>
      </c>
      <c r="F6" s="39"/>
      <c r="G6" s="36"/>
      <c r="H6" s="40">
        <f t="shared" ref="H6:H7" si="1">(F6+G6)</f>
        <v>0</v>
      </c>
      <c r="I6" s="46" t="s">
        <v>2</v>
      </c>
      <c r="J6" s="47">
        <f>IF(C6=K6,0,IF((H5-J5)&gt;0,MIN((H5-J5),(C6-K6)),0))</f>
        <v>0</v>
      </c>
      <c r="K6" s="47">
        <f>MIN(C6,H6)</f>
        <v>0</v>
      </c>
      <c r="L6" s="48">
        <v>0</v>
      </c>
      <c r="M6" s="49"/>
      <c r="N6" s="49"/>
      <c r="O6" s="50" t="s">
        <v>2</v>
      </c>
      <c r="P6" s="43">
        <f>B6-K6-J6+D6</f>
        <v>0</v>
      </c>
      <c r="Q6" s="51">
        <f>H6-K8</f>
        <v>0</v>
      </c>
      <c r="R6" s="45">
        <f>(M6+N6)-P6</f>
        <v>0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</row>
    <row r="7" spans="1:96" ht="37.5" customHeight="1" thickBot="1">
      <c r="A7" s="53" t="s">
        <v>3</v>
      </c>
      <c r="B7" s="36"/>
      <c r="C7" s="37"/>
      <c r="D7" s="54"/>
      <c r="E7" s="38">
        <f t="shared" si="0"/>
        <v>0</v>
      </c>
      <c r="F7" s="39"/>
      <c r="G7" s="36"/>
      <c r="H7" s="40">
        <f t="shared" si="1"/>
        <v>0</v>
      </c>
      <c r="I7" s="53" t="s">
        <v>3</v>
      </c>
      <c r="J7" s="55">
        <f>IF(C7=L7,0,IF((H5-J5-J6)&gt;0,MIN((H5-J5-J6),(C7-L7)),0))</f>
        <v>0</v>
      </c>
      <c r="K7" s="56">
        <v>0</v>
      </c>
      <c r="L7" s="47">
        <f>MIN(C7,H7)</f>
        <v>0</v>
      </c>
      <c r="M7" s="57"/>
      <c r="N7" s="57"/>
      <c r="O7" s="58" t="s">
        <v>3</v>
      </c>
      <c r="P7" s="43">
        <f>B7-L7-J7+D7</f>
        <v>0</v>
      </c>
      <c r="Q7" s="59">
        <f>H7-L8</f>
        <v>0</v>
      </c>
      <c r="R7" s="45">
        <f t="shared" ref="R7" si="2">(M7+N7)-P7</f>
        <v>0</v>
      </c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</row>
    <row r="8" spans="1:96" s="28" customFormat="1" ht="15" customHeight="1" thickBot="1">
      <c r="A8" s="60" t="s">
        <v>4</v>
      </c>
      <c r="B8" s="61">
        <f>SUM(B5:B7)</f>
        <v>0</v>
      </c>
      <c r="C8" s="61"/>
      <c r="D8" s="61">
        <f>SUM(D5:D7)</f>
        <v>0</v>
      </c>
      <c r="E8" s="61">
        <f>SUM(E5:E7)</f>
        <v>0</v>
      </c>
      <c r="F8" s="62">
        <f>SUM(F5:F7)</f>
        <v>0</v>
      </c>
      <c r="G8" s="63">
        <f>SUM(G5:G7)</f>
        <v>0</v>
      </c>
      <c r="H8" s="63">
        <f>SUM(H5:H7)</f>
        <v>0</v>
      </c>
      <c r="I8" s="60" t="s">
        <v>4</v>
      </c>
      <c r="J8" s="64">
        <f>SUM(J5:J7)</f>
        <v>0</v>
      </c>
      <c r="K8" s="64">
        <f>SUM(K5:K7)</f>
        <v>0</v>
      </c>
      <c r="L8" s="64">
        <f>SUM(L5:L7)</f>
        <v>0</v>
      </c>
      <c r="M8" s="61">
        <f>SUM(M5:M7)</f>
        <v>0</v>
      </c>
      <c r="N8" s="61">
        <f>SUM(N5:N7)</f>
        <v>0</v>
      </c>
      <c r="O8" s="65" t="s">
        <v>4</v>
      </c>
      <c r="P8" s="62">
        <f>SUM(P5:P7)</f>
        <v>0</v>
      </c>
      <c r="Q8" s="66">
        <f>SUM(Q5:Q7)</f>
        <v>0</v>
      </c>
      <c r="R8" s="67">
        <f>SUM(R5:R7)</f>
        <v>0</v>
      </c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</row>
    <row r="9" spans="1:96" s="73" customFormat="1" ht="15" customHeight="1" thickBot="1">
      <c r="A9" s="69" t="str">
        <f>" Total GST Payment For the Month  Rupees  "&amp;Sheet2!A5&amp;" "&amp;""</f>
        <v xml:space="preserve"> Total GST Payment For the Month  Rupees   Only 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1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</row>
    <row r="10" spans="1:96"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</row>
    <row r="11" spans="1:96" ht="19.5" thickBot="1">
      <c r="D11" s="74" t="s">
        <v>63</v>
      </c>
      <c r="E11" s="74"/>
      <c r="F11" s="74"/>
      <c r="G11" s="74"/>
      <c r="H11" s="74"/>
      <c r="I11" s="74"/>
      <c r="J11" s="74"/>
      <c r="K11" s="74"/>
      <c r="L11" s="74"/>
      <c r="M11" s="74"/>
      <c r="N11" s="74"/>
      <c r="Q11" s="75" t="s">
        <v>52</v>
      </c>
      <c r="R11" s="75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</row>
    <row r="12" spans="1:96" ht="15" thickBot="1">
      <c r="B12" s="76"/>
      <c r="C12" s="77"/>
      <c r="D12" s="77"/>
      <c r="E12" s="77"/>
      <c r="F12" s="78"/>
      <c r="G12" s="78"/>
      <c r="H12" s="78"/>
      <c r="I12" s="79"/>
      <c r="J12" s="77"/>
      <c r="K12" s="77"/>
      <c r="L12" s="77"/>
      <c r="M12" s="77"/>
      <c r="N12" s="77"/>
      <c r="O12" s="80"/>
    </row>
    <row r="13" spans="1:96">
      <c r="B13" s="81">
        <v>1</v>
      </c>
      <c r="C13" s="52"/>
      <c r="D13" s="82" t="s">
        <v>65</v>
      </c>
      <c r="E13" s="78"/>
      <c r="F13" s="77"/>
      <c r="G13" s="83">
        <f>+G8</f>
        <v>0</v>
      </c>
      <c r="H13" s="80"/>
      <c r="I13" s="84">
        <v>3</v>
      </c>
      <c r="J13" s="76" t="s">
        <v>70</v>
      </c>
      <c r="K13" s="77"/>
      <c r="L13" s="77"/>
      <c r="M13" s="85">
        <f>+E5</f>
        <v>0</v>
      </c>
      <c r="N13" s="80"/>
      <c r="O13" s="86"/>
    </row>
    <row r="14" spans="1:96">
      <c r="B14" s="81"/>
      <c r="C14" s="52"/>
      <c r="D14" s="81" t="s">
        <v>69</v>
      </c>
      <c r="E14" s="52"/>
      <c r="F14" s="52"/>
      <c r="G14" s="87">
        <f>D8-G8</f>
        <v>0</v>
      </c>
      <c r="H14" s="86"/>
      <c r="I14" s="84"/>
      <c r="J14" s="81" t="s">
        <v>71</v>
      </c>
      <c r="K14" s="52"/>
      <c r="L14" s="52"/>
      <c r="M14" s="87">
        <f>+E6</f>
        <v>0</v>
      </c>
      <c r="N14" s="86"/>
      <c r="O14" s="86"/>
    </row>
    <row r="15" spans="1:96">
      <c r="B15" s="81"/>
      <c r="C15" s="52"/>
      <c r="D15" s="81"/>
      <c r="E15" s="52"/>
      <c r="F15" s="52"/>
      <c r="G15" s="52"/>
      <c r="H15" s="86"/>
      <c r="I15" s="84"/>
      <c r="J15" s="81" t="s">
        <v>72</v>
      </c>
      <c r="K15" s="52"/>
      <c r="L15" s="52"/>
      <c r="M15" s="87">
        <f>+E7</f>
        <v>0</v>
      </c>
      <c r="N15" s="86"/>
      <c r="O15" s="86"/>
    </row>
    <row r="16" spans="1:96">
      <c r="B16" s="81"/>
      <c r="C16" s="52"/>
      <c r="D16" s="81"/>
      <c r="E16" s="52" t="s">
        <v>66</v>
      </c>
      <c r="F16" s="52"/>
      <c r="G16" s="52"/>
      <c r="H16" s="88">
        <f>+D5</f>
        <v>0</v>
      </c>
      <c r="I16" s="52"/>
      <c r="J16" s="81"/>
      <c r="K16" s="52" t="s">
        <v>73</v>
      </c>
      <c r="L16" s="52"/>
      <c r="M16" s="52"/>
      <c r="N16" s="88">
        <f>+J8</f>
        <v>0</v>
      </c>
      <c r="O16" s="86"/>
    </row>
    <row r="17" spans="2:15">
      <c r="B17" s="81"/>
      <c r="C17" s="52"/>
      <c r="D17" s="81"/>
      <c r="E17" s="52" t="s">
        <v>67</v>
      </c>
      <c r="F17" s="52"/>
      <c r="G17" s="52"/>
      <c r="H17" s="88">
        <f>+D6</f>
        <v>0</v>
      </c>
      <c r="I17" s="52"/>
      <c r="J17" s="81"/>
      <c r="K17" s="52" t="s">
        <v>76</v>
      </c>
      <c r="L17" s="52"/>
      <c r="M17" s="52"/>
      <c r="N17" s="88">
        <f>+K8</f>
        <v>0</v>
      </c>
      <c r="O17" s="86"/>
    </row>
    <row r="18" spans="2:15">
      <c r="B18" s="81"/>
      <c r="C18" s="52"/>
      <c r="D18" s="81"/>
      <c r="E18" s="52" t="s">
        <v>68</v>
      </c>
      <c r="F18" s="52"/>
      <c r="G18" s="52"/>
      <c r="H18" s="88">
        <f>+D7</f>
        <v>0</v>
      </c>
      <c r="I18" s="52"/>
      <c r="J18" s="81"/>
      <c r="K18" s="52" t="s">
        <v>75</v>
      </c>
      <c r="L18" s="52"/>
      <c r="M18" s="52"/>
      <c r="N18" s="88">
        <f>+L8</f>
        <v>0</v>
      </c>
      <c r="O18" s="86"/>
    </row>
    <row r="19" spans="2:15">
      <c r="B19" s="81"/>
      <c r="C19" s="52"/>
      <c r="D19" s="81"/>
      <c r="E19" s="52"/>
      <c r="F19" s="52"/>
      <c r="G19" s="52"/>
      <c r="H19" s="88"/>
      <c r="I19" s="52"/>
      <c r="J19" s="81"/>
      <c r="K19" s="52" t="s">
        <v>80</v>
      </c>
      <c r="L19" s="52"/>
      <c r="M19" s="52"/>
      <c r="N19" s="88">
        <f>+P5</f>
        <v>0</v>
      </c>
      <c r="O19" s="86"/>
    </row>
    <row r="20" spans="2:15" ht="15" thickBot="1">
      <c r="B20" s="81"/>
      <c r="C20" s="52"/>
      <c r="D20" s="89"/>
      <c r="E20" s="90"/>
      <c r="F20" s="90"/>
      <c r="G20" s="91">
        <f>SUM(G13:G18)</f>
        <v>0</v>
      </c>
      <c r="H20" s="92">
        <f>SUM(H13:H18)</f>
        <v>0</v>
      </c>
      <c r="I20" s="52"/>
      <c r="J20" s="81"/>
      <c r="K20" s="52" t="s">
        <v>81</v>
      </c>
      <c r="L20" s="52"/>
      <c r="M20" s="52"/>
      <c r="N20" s="88">
        <f>+P6</f>
        <v>0</v>
      </c>
      <c r="O20" s="86"/>
    </row>
    <row r="21" spans="2:15" ht="15" thickBot="1">
      <c r="B21" s="81"/>
      <c r="C21" s="52"/>
      <c r="D21" s="52"/>
      <c r="E21" s="52"/>
      <c r="F21" s="52"/>
      <c r="G21" s="87"/>
      <c r="H21" s="87"/>
      <c r="I21" s="52"/>
      <c r="J21" s="81"/>
      <c r="K21" s="52" t="s">
        <v>82</v>
      </c>
      <c r="L21" s="52"/>
      <c r="M21" s="52"/>
      <c r="N21" s="88">
        <f>+P7</f>
        <v>0</v>
      </c>
      <c r="O21" s="86"/>
    </row>
    <row r="22" spans="2:15">
      <c r="B22" s="81"/>
      <c r="C22" s="52"/>
      <c r="D22" s="76" t="s">
        <v>77</v>
      </c>
      <c r="E22" s="77"/>
      <c r="F22" s="77"/>
      <c r="G22" s="85">
        <f>+G5</f>
        <v>0</v>
      </c>
      <c r="H22" s="80"/>
      <c r="I22" s="52"/>
      <c r="J22" s="81"/>
      <c r="K22" s="52"/>
      <c r="L22" s="52"/>
      <c r="M22" s="52"/>
      <c r="N22" s="88"/>
      <c r="O22" s="86"/>
    </row>
    <row r="23" spans="2:15" ht="15" thickBot="1">
      <c r="B23" s="81"/>
      <c r="C23" s="52"/>
      <c r="D23" s="81" t="s">
        <v>78</v>
      </c>
      <c r="E23" s="52"/>
      <c r="F23" s="52"/>
      <c r="G23" s="87">
        <f>+G6</f>
        <v>0</v>
      </c>
      <c r="H23" s="86"/>
      <c r="I23" s="52"/>
      <c r="J23" s="89"/>
      <c r="K23" s="90"/>
      <c r="L23" s="90"/>
      <c r="M23" s="91">
        <f>SUM(M13:M18)</f>
        <v>0</v>
      </c>
      <c r="N23" s="92">
        <f>SUM(N13:N21)</f>
        <v>0</v>
      </c>
      <c r="O23" s="86"/>
    </row>
    <row r="24" spans="2:15" ht="15" thickBot="1">
      <c r="B24" s="81">
        <v>2</v>
      </c>
      <c r="C24" s="52"/>
      <c r="D24" s="81" t="s">
        <v>79</v>
      </c>
      <c r="E24" s="52"/>
      <c r="F24" s="52"/>
      <c r="G24" s="87">
        <f>+G7</f>
        <v>0</v>
      </c>
      <c r="H24" s="86"/>
      <c r="I24" s="52"/>
      <c r="J24" s="52"/>
      <c r="K24" s="52"/>
      <c r="L24" s="52"/>
      <c r="M24" s="52"/>
      <c r="N24" s="52"/>
      <c r="O24" s="86"/>
    </row>
    <row r="25" spans="2:15">
      <c r="B25" s="81"/>
      <c r="C25" s="52"/>
      <c r="D25" s="81"/>
      <c r="E25" s="52" t="s">
        <v>74</v>
      </c>
      <c r="F25" s="52"/>
      <c r="G25" s="52"/>
      <c r="H25" s="88">
        <f>G5+G6+G7</f>
        <v>0</v>
      </c>
      <c r="I25" s="52">
        <v>4</v>
      </c>
      <c r="J25" s="76" t="s">
        <v>83</v>
      </c>
      <c r="K25" s="77"/>
      <c r="L25" s="77"/>
      <c r="M25" s="85">
        <f>+N8</f>
        <v>0</v>
      </c>
      <c r="N25" s="80"/>
      <c r="O25" s="86"/>
    </row>
    <row r="26" spans="2:15">
      <c r="B26" s="81"/>
      <c r="C26" s="52"/>
      <c r="D26" s="81"/>
      <c r="E26" s="52"/>
      <c r="F26" s="52"/>
      <c r="G26" s="52"/>
      <c r="H26" s="88"/>
      <c r="I26" s="52"/>
      <c r="J26" s="81"/>
      <c r="K26" s="52" t="s">
        <v>84</v>
      </c>
      <c r="L26" s="52"/>
      <c r="M26" s="52"/>
      <c r="N26" s="88">
        <f>+N8</f>
        <v>0</v>
      </c>
      <c r="O26" s="86"/>
    </row>
    <row r="27" spans="2:15" ht="15" thickBot="1">
      <c r="B27" s="81"/>
      <c r="C27" s="52"/>
      <c r="D27" s="89"/>
      <c r="E27" s="90"/>
      <c r="F27" s="90"/>
      <c r="G27" s="91">
        <f>SUM(G22:G25)</f>
        <v>0</v>
      </c>
      <c r="H27" s="92">
        <f>SUM(H22:H25)</f>
        <v>0</v>
      </c>
      <c r="I27" s="52"/>
      <c r="J27" s="81"/>
      <c r="K27" s="52"/>
      <c r="L27" s="52"/>
      <c r="M27" s="52"/>
      <c r="N27" s="86"/>
      <c r="O27" s="86"/>
    </row>
    <row r="28" spans="2:15" ht="15" thickBot="1">
      <c r="B28" s="81"/>
      <c r="C28" s="52"/>
      <c r="D28" s="52"/>
      <c r="E28" s="52"/>
      <c r="F28" s="52"/>
      <c r="G28" s="52"/>
      <c r="H28" s="52"/>
      <c r="I28" s="52"/>
      <c r="J28" s="89"/>
      <c r="K28" s="90"/>
      <c r="L28" s="90"/>
      <c r="M28" s="91">
        <f>SUM(M25)</f>
        <v>0</v>
      </c>
      <c r="N28" s="92">
        <f>SUM(N26)</f>
        <v>0</v>
      </c>
      <c r="O28" s="86"/>
    </row>
    <row r="29" spans="2:15" ht="15" thickBot="1">
      <c r="B29" s="8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86"/>
    </row>
    <row r="30" spans="2:15">
      <c r="B30" s="81"/>
      <c r="C30" s="52"/>
      <c r="D30" s="52"/>
      <c r="E30" s="52"/>
      <c r="F30" s="52">
        <v>5</v>
      </c>
      <c r="G30" s="76" t="s">
        <v>85</v>
      </c>
      <c r="H30" s="77"/>
      <c r="I30" s="77"/>
      <c r="J30" s="85">
        <f>+P5</f>
        <v>0</v>
      </c>
      <c r="K30" s="93"/>
      <c r="L30" s="52"/>
      <c r="M30" s="52"/>
      <c r="N30" s="52"/>
      <c r="O30" s="86"/>
    </row>
    <row r="31" spans="2:15">
      <c r="B31" s="81"/>
      <c r="C31" s="52"/>
      <c r="D31" s="52"/>
      <c r="E31" s="52"/>
      <c r="F31" s="52"/>
      <c r="G31" s="81" t="s">
        <v>86</v>
      </c>
      <c r="H31" s="52"/>
      <c r="I31" s="52"/>
      <c r="J31" s="87">
        <f>+P6</f>
        <v>0</v>
      </c>
      <c r="K31" s="88"/>
      <c r="L31" s="52"/>
      <c r="M31" s="52"/>
      <c r="N31" s="52"/>
      <c r="O31" s="86"/>
    </row>
    <row r="32" spans="2:15">
      <c r="B32" s="81"/>
      <c r="C32" s="52"/>
      <c r="D32" s="52"/>
      <c r="E32" s="52"/>
      <c r="F32" s="52"/>
      <c r="G32" s="81" t="s">
        <v>87</v>
      </c>
      <c r="H32" s="52"/>
      <c r="I32" s="52"/>
      <c r="J32" s="87">
        <f>+P7</f>
        <v>0</v>
      </c>
      <c r="K32" s="88"/>
      <c r="L32" s="52"/>
      <c r="M32" s="52"/>
      <c r="N32" s="52"/>
      <c r="O32" s="86"/>
    </row>
    <row r="33" spans="2:15">
      <c r="B33" s="81"/>
      <c r="C33" s="52"/>
      <c r="D33" s="52"/>
      <c r="E33" s="52"/>
      <c r="F33" s="52"/>
      <c r="G33" s="81"/>
      <c r="H33" s="52" t="s">
        <v>88</v>
      </c>
      <c r="I33" s="52"/>
      <c r="J33" s="52"/>
      <c r="K33" s="88">
        <f>+J35</f>
        <v>0</v>
      </c>
      <c r="L33" s="52"/>
      <c r="M33" s="52"/>
      <c r="N33" s="52"/>
      <c r="O33" s="86"/>
    </row>
    <row r="34" spans="2:15">
      <c r="B34" s="81"/>
      <c r="C34" s="52"/>
      <c r="D34" s="52"/>
      <c r="E34" s="52"/>
      <c r="F34" s="52"/>
      <c r="G34" s="81"/>
      <c r="H34" s="52"/>
      <c r="I34" s="52"/>
      <c r="J34" s="52"/>
      <c r="K34" s="86"/>
      <c r="L34" s="52"/>
      <c r="M34" s="52"/>
      <c r="N34" s="52"/>
      <c r="O34" s="86"/>
    </row>
    <row r="35" spans="2:15" ht="15" thickBot="1">
      <c r="B35" s="81"/>
      <c r="C35" s="52"/>
      <c r="D35" s="52"/>
      <c r="E35" s="52"/>
      <c r="F35" s="52"/>
      <c r="G35" s="89"/>
      <c r="H35" s="90"/>
      <c r="I35" s="90"/>
      <c r="J35" s="91">
        <f>SUM(J30:J34)</f>
        <v>0</v>
      </c>
      <c r="K35" s="92">
        <f>SUM(K30:K34)</f>
        <v>0</v>
      </c>
      <c r="L35" s="52"/>
      <c r="M35" s="52"/>
      <c r="N35" s="52"/>
      <c r="O35" s="86"/>
    </row>
    <row r="36" spans="2:15">
      <c r="B36" s="81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86"/>
    </row>
    <row r="37" spans="2:15" ht="15" thickBot="1">
      <c r="B37" s="89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4"/>
    </row>
    <row r="40" spans="2:15">
      <c r="B40" s="16">
        <v>1</v>
      </c>
      <c r="D40" s="16" t="s">
        <v>94</v>
      </c>
    </row>
    <row r="41" spans="2:15">
      <c r="B41" s="16">
        <v>2</v>
      </c>
      <c r="D41" s="16" t="s">
        <v>104</v>
      </c>
    </row>
    <row r="42" spans="2:15">
      <c r="B42" s="16">
        <v>3</v>
      </c>
      <c r="D42" s="16" t="s">
        <v>93</v>
      </c>
    </row>
    <row r="43" spans="2:15">
      <c r="B43" s="16">
        <v>4</v>
      </c>
      <c r="D43" s="16" t="s">
        <v>95</v>
      </c>
    </row>
    <row r="44" spans="2:15">
      <c r="B44" s="16">
        <v>5</v>
      </c>
      <c r="D44" s="16" t="s">
        <v>96</v>
      </c>
    </row>
    <row r="45" spans="2:15">
      <c r="B45" s="16">
        <v>6</v>
      </c>
      <c r="D45" s="16" t="s">
        <v>97</v>
      </c>
    </row>
    <row r="46" spans="2:15">
      <c r="B46" s="16">
        <v>7</v>
      </c>
      <c r="D46" s="16" t="s">
        <v>102</v>
      </c>
    </row>
    <row r="47" spans="2:15">
      <c r="B47" s="16">
        <v>8</v>
      </c>
      <c r="D47" s="16" t="s">
        <v>103</v>
      </c>
    </row>
    <row r="48" spans="2:15">
      <c r="B48" s="16">
        <v>9</v>
      </c>
      <c r="D48" s="16" t="s">
        <v>105</v>
      </c>
    </row>
    <row r="49" spans="2:4">
      <c r="B49" s="16">
        <v>10</v>
      </c>
      <c r="D49" s="16" t="s">
        <v>106</v>
      </c>
    </row>
    <row r="50" spans="2:4">
      <c r="B50" s="16">
        <v>11</v>
      </c>
      <c r="D50" s="16" t="s">
        <v>107</v>
      </c>
    </row>
    <row r="51" spans="2:4">
      <c r="B51" s="16">
        <v>12</v>
      </c>
      <c r="D51" s="16" t="s">
        <v>108</v>
      </c>
    </row>
    <row r="53" spans="2:4">
      <c r="D53" s="16" t="s">
        <v>109</v>
      </c>
    </row>
  </sheetData>
  <sheetProtection algorithmName="SHA-512" hashValue="j+fDQf/CleiAuIdJ8vOUCaxRGmD+Od0DZgYNS7W5Fl4/mV3L9ORItUX73ProxOtnaV6T/QD/6X+abOKkXn8Q7Q==" saltValue="IiUTHxYsdcv9RGeXaZM8DA==" spinCount="100000" sheet="1" objects="1" scenarios="1" formatColumns="0" selectLockedCells="1"/>
  <protectedRanges>
    <protectedRange sqref="F5:G7 M5:N7 B5:D7" name="Range1"/>
  </protectedRanges>
  <mergeCells count="7">
    <mergeCell ref="D11:N11"/>
    <mergeCell ref="A9:R9"/>
    <mergeCell ref="A2:R2"/>
    <mergeCell ref="I3:L3"/>
    <mergeCell ref="N3:R3"/>
    <mergeCell ref="A3:E3"/>
    <mergeCell ref="F3:H3"/>
  </mergeCells>
  <pageMargins left="0.25" right="0" top="0.75" bottom="0.75" header="0.3" footer="0.3"/>
  <pageSetup paperSize="9" scale="60" fitToHeight="0" orientation="landscape" verticalDpi="0" r:id="rId1"/>
  <ignoredErrors>
    <ignoredError sqref="E8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20"/>
  <sheetViews>
    <sheetView windowProtection="1" workbookViewId="0">
      <selection activeCell="J18" sqref="J18"/>
    </sheetView>
  </sheetViews>
  <sheetFormatPr defaultRowHeight="15"/>
  <sheetData>
    <row r="1" spans="1:20" ht="19.5" thickBot="1">
      <c r="A1" s="3" t="s">
        <v>5</v>
      </c>
      <c r="B1" s="1"/>
      <c r="C1" s="1"/>
      <c r="D1" s="1"/>
      <c r="E1" s="1"/>
      <c r="F1" s="1"/>
      <c r="G1" s="4">
        <f>+Sheet1!P8</f>
        <v>0</v>
      </c>
      <c r="H1" s="1"/>
      <c r="I1" s="1"/>
      <c r="J1" s="5"/>
      <c r="K1" s="5"/>
      <c r="L1" s="5"/>
      <c r="M1" s="5"/>
      <c r="N1" s="5"/>
      <c r="O1" s="5"/>
      <c r="P1" s="5"/>
      <c r="Q1" s="5"/>
      <c r="R1" s="5"/>
      <c r="S1" s="6"/>
      <c r="T1" s="6"/>
    </row>
    <row r="2" spans="1:20">
      <c r="A2" s="1"/>
      <c r="B2" s="1"/>
      <c r="C2" s="1"/>
      <c r="D2" s="1"/>
      <c r="E2" s="1"/>
      <c r="F2" s="1"/>
      <c r="G2" s="1"/>
      <c r="H2" s="1"/>
      <c r="I2" s="1"/>
      <c r="J2" s="5">
        <v>1</v>
      </c>
      <c r="K2" s="5" t="s">
        <v>6</v>
      </c>
      <c r="L2" s="5">
        <v>1</v>
      </c>
      <c r="M2" s="5" t="s">
        <v>7</v>
      </c>
      <c r="N2" s="5">
        <v>10</v>
      </c>
      <c r="O2" s="5" t="s">
        <v>8</v>
      </c>
      <c r="P2" s="5"/>
      <c r="Q2" s="5" t="s">
        <v>9</v>
      </c>
      <c r="R2" s="5"/>
      <c r="S2" s="6"/>
      <c r="T2" s="6"/>
    </row>
    <row r="3" spans="1:20">
      <c r="A3" s="1"/>
      <c r="B3" s="1"/>
      <c r="C3" s="1"/>
      <c r="D3" s="1"/>
      <c r="E3" s="1"/>
      <c r="F3" s="1"/>
      <c r="G3" s="1"/>
      <c r="H3" s="1"/>
      <c r="I3" s="1"/>
      <c r="J3" s="5">
        <v>2</v>
      </c>
      <c r="K3" s="5" t="s">
        <v>10</v>
      </c>
      <c r="L3" s="5">
        <v>2</v>
      </c>
      <c r="M3" s="5" t="s">
        <v>11</v>
      </c>
      <c r="N3" s="5">
        <v>11</v>
      </c>
      <c r="O3" s="5" t="s">
        <v>12</v>
      </c>
      <c r="P3" s="5"/>
      <c r="Q3" s="5">
        <f>IF(IFERROR(VALUE(MID(Q5,1,1))=1,FALSE),"",VALUE(RIGHT(G1,1)))</f>
        <v>0</v>
      </c>
      <c r="R3" s="5" t="str">
        <f>VLOOKUP(Q3,J2:K11,2,0)</f>
        <v xml:space="preserve"> </v>
      </c>
      <c r="S3" s="6"/>
      <c r="T3" s="6"/>
    </row>
    <row r="4" spans="1:20" ht="15.75" thickBot="1">
      <c r="A4" s="7" t="s">
        <v>13</v>
      </c>
      <c r="B4" s="1"/>
      <c r="C4" s="1"/>
      <c r="D4" s="1"/>
      <c r="E4" s="1"/>
      <c r="F4" s="1"/>
      <c r="G4" s="1"/>
      <c r="H4" s="1"/>
      <c r="I4" s="1"/>
      <c r="J4" s="5">
        <v>3</v>
      </c>
      <c r="K4" s="5" t="s">
        <v>14</v>
      </c>
      <c r="L4" s="5">
        <v>3</v>
      </c>
      <c r="M4" s="5" t="s">
        <v>15</v>
      </c>
      <c r="N4" s="5">
        <v>12</v>
      </c>
      <c r="O4" s="5" t="s">
        <v>16</v>
      </c>
      <c r="P4" s="5"/>
      <c r="Q4" s="5" t="s">
        <v>17</v>
      </c>
      <c r="R4" s="5"/>
      <c r="S4" s="6"/>
      <c r="T4" s="6"/>
    </row>
    <row r="5" spans="1:20" ht="15.75" thickBot="1">
      <c r="A5" s="13" t="str">
        <f>TRIM(IFERROR(VLOOKUP(G1,N2:O11,2,0),IFERROR(R18&amp;" Crores ","")&amp;IFERROR(R13&amp;" Lacs ","")&amp;IFERROR(R9&amp;" Thousand ","")&amp;IFERROR(R7&amp;" Hundred ","")&amp;IFERROR(R5&amp;" ","")&amp;IFERROR(R3,"")))&amp;" Only"</f>
        <v xml:space="preserve"> Only</v>
      </c>
      <c r="B5" s="14"/>
      <c r="C5" s="14"/>
      <c r="D5" s="14"/>
      <c r="E5" s="14"/>
      <c r="F5" s="14"/>
      <c r="G5" s="15"/>
      <c r="H5" s="1"/>
      <c r="I5" s="1"/>
      <c r="J5" s="5">
        <v>4</v>
      </c>
      <c r="K5" s="5" t="s">
        <v>18</v>
      </c>
      <c r="L5" s="5">
        <v>4</v>
      </c>
      <c r="M5" s="5" t="s">
        <v>19</v>
      </c>
      <c r="N5" s="5">
        <v>13</v>
      </c>
      <c r="O5" s="5" t="s">
        <v>20</v>
      </c>
      <c r="P5" s="5"/>
      <c r="Q5" s="5" t="str">
        <f>IF(IF(LEN(G1)&gt;1,VALUE(MID(RIGHT(G1,2),1,1)),"")=1,IF(LEN(G1)&gt;1,VALUE(RIGHT(G1,2)),""),IF(LEN(G1)&gt;1,VALUE(MID(RIGHT(G1,2),1,1)),""))</f>
        <v/>
      </c>
      <c r="R5" s="5" t="e">
        <f>IF(LEN(Q5)=2,VLOOKUP(Q5,N2:O11,2,0),VLOOKUP(Q5,L2:M10,2,0))</f>
        <v>#N/A</v>
      </c>
      <c r="S5" s="6"/>
      <c r="T5" s="6"/>
    </row>
    <row r="6" spans="1:20">
      <c r="A6" s="8" t="s">
        <v>21</v>
      </c>
      <c r="B6" s="1"/>
      <c r="C6" s="1"/>
      <c r="D6" s="1"/>
      <c r="E6" s="1"/>
      <c r="F6" s="1"/>
      <c r="G6" s="1"/>
      <c r="H6" s="1"/>
      <c r="I6" s="1"/>
      <c r="J6" s="5">
        <v>5</v>
      </c>
      <c r="K6" s="5" t="s">
        <v>22</v>
      </c>
      <c r="L6" s="5">
        <v>5</v>
      </c>
      <c r="M6" s="5" t="s">
        <v>23</v>
      </c>
      <c r="N6" s="5">
        <v>14</v>
      </c>
      <c r="O6" s="5" t="s">
        <v>24</v>
      </c>
      <c r="P6" s="5"/>
      <c r="Q6" s="5" t="s">
        <v>25</v>
      </c>
      <c r="R6" s="5"/>
      <c r="S6" s="6"/>
      <c r="T6" s="6"/>
    </row>
    <row r="7" spans="1:20">
      <c r="A7" s="1"/>
      <c r="B7" s="1"/>
      <c r="C7" s="1"/>
      <c r="D7" s="1"/>
      <c r="E7" s="1"/>
      <c r="F7" s="1"/>
      <c r="G7" s="1"/>
      <c r="H7" s="1"/>
      <c r="I7" s="1"/>
      <c r="J7" s="5">
        <v>6</v>
      </c>
      <c r="K7" s="5" t="s">
        <v>26</v>
      </c>
      <c r="L7" s="5">
        <v>6</v>
      </c>
      <c r="M7" s="5" t="s">
        <v>27</v>
      </c>
      <c r="N7" s="5">
        <v>15</v>
      </c>
      <c r="O7" s="5" t="s">
        <v>28</v>
      </c>
      <c r="P7" s="5"/>
      <c r="Q7" s="5" t="str">
        <f>IF(LEN(G1)&gt;2,VALUE(MID(RIGHT(G1,3),1,1)),"")</f>
        <v/>
      </c>
      <c r="R7" s="5" t="e">
        <f>VLOOKUP(Q7,J2:K10,2,0)</f>
        <v>#N/A</v>
      </c>
      <c r="S7" s="6"/>
      <c r="T7" s="6"/>
    </row>
    <row r="8" spans="1:20">
      <c r="A8" s="9" t="s">
        <v>29</v>
      </c>
      <c r="B8" s="1"/>
      <c r="C8" s="1"/>
      <c r="D8" s="1"/>
      <c r="E8" s="1"/>
      <c r="F8" s="1"/>
      <c r="G8" s="1"/>
      <c r="H8" s="1"/>
      <c r="I8" s="1"/>
      <c r="J8" s="5">
        <v>7</v>
      </c>
      <c r="K8" s="5" t="s">
        <v>30</v>
      </c>
      <c r="L8" s="5">
        <v>7</v>
      </c>
      <c r="M8" s="5" t="s">
        <v>31</v>
      </c>
      <c r="N8" s="5">
        <v>16</v>
      </c>
      <c r="O8" s="5" t="s">
        <v>32</v>
      </c>
      <c r="P8" s="5"/>
      <c r="Q8" s="5" t="s">
        <v>33</v>
      </c>
      <c r="R8" s="5"/>
      <c r="S8" s="6"/>
      <c r="T8" s="6"/>
    </row>
    <row r="9" spans="1:20">
      <c r="A9" s="1" t="s">
        <v>34</v>
      </c>
      <c r="B9" s="1"/>
      <c r="C9" s="1"/>
      <c r="D9" s="1"/>
      <c r="E9" s="1"/>
      <c r="F9" s="1"/>
      <c r="G9" s="1"/>
      <c r="H9" s="1"/>
      <c r="I9" s="1"/>
      <c r="J9" s="5">
        <v>8</v>
      </c>
      <c r="K9" s="5" t="s">
        <v>35</v>
      </c>
      <c r="L9" s="5">
        <v>8</v>
      </c>
      <c r="M9" s="5" t="s">
        <v>36</v>
      </c>
      <c r="N9" s="5">
        <v>17</v>
      </c>
      <c r="O9" s="5" t="s">
        <v>37</v>
      </c>
      <c r="P9" s="5"/>
      <c r="Q9" s="5" t="str">
        <f>IF(LEN(G1)=4,VALUE(MID(RIGHT(G1,4),1,1)),IF(LEN(G1)&gt;4,VALUE(MID(RIGHT(G1,5),1,2)),""))</f>
        <v/>
      </c>
      <c r="R9" s="5" t="e">
        <f>IF(LEN(Q9)=1,VLOOKUP(Q9,J2:K10,2,0),R10)</f>
        <v>#VALUE!</v>
      </c>
      <c r="S9" s="6"/>
      <c r="T9" s="6"/>
    </row>
    <row r="10" spans="1:20">
      <c r="A10" s="1" t="s">
        <v>38</v>
      </c>
      <c r="B10" s="1"/>
      <c r="C10" s="1"/>
      <c r="D10" s="1"/>
      <c r="E10" s="1"/>
      <c r="F10" s="1"/>
      <c r="G10" s="1"/>
      <c r="H10" s="1"/>
      <c r="I10" s="1"/>
      <c r="J10" s="5">
        <v>9</v>
      </c>
      <c r="K10" s="5" t="s">
        <v>39</v>
      </c>
      <c r="L10" s="5">
        <v>9</v>
      </c>
      <c r="M10" s="5" t="s">
        <v>40</v>
      </c>
      <c r="N10" s="5">
        <v>18</v>
      </c>
      <c r="O10" s="5" t="s">
        <v>41</v>
      </c>
      <c r="P10" s="5"/>
      <c r="Q10" s="5" t="e">
        <f>IF(VALUE(MID(Q9,1,1))=1,VALUE(Q9),VALUE(MID(Q9,1,1)))</f>
        <v>#VALUE!</v>
      </c>
      <c r="R10" s="5" t="e">
        <f>IF(LEN(Q10)=2,VLOOKUP(Q10,N2:O11,2,0),VLOOKUP(Q10,L2:M10,2,0)&amp;" "&amp;VLOOKUP(Q11,J2:K11,2,0))</f>
        <v>#VALUE!</v>
      </c>
      <c r="S10" s="6"/>
      <c r="T10" s="6"/>
    </row>
    <row r="11" spans="1:20">
      <c r="A11" s="1"/>
      <c r="B11" s="1"/>
      <c r="C11" s="1"/>
      <c r="D11" s="1"/>
      <c r="E11" s="1"/>
      <c r="F11" s="1"/>
      <c r="G11" s="1"/>
      <c r="H11" s="1"/>
      <c r="I11" s="1"/>
      <c r="J11" s="5">
        <v>0</v>
      </c>
      <c r="K11" s="5" t="s">
        <v>42</v>
      </c>
      <c r="L11" s="5"/>
      <c r="M11" s="5"/>
      <c r="N11" s="5">
        <v>19</v>
      </c>
      <c r="O11" s="5" t="s">
        <v>43</v>
      </c>
      <c r="P11" s="5"/>
      <c r="Q11" s="5" t="e">
        <f>VALUE(MID(Q9,2,1))</f>
        <v>#VALUE!</v>
      </c>
      <c r="R11" s="5"/>
      <c r="S11" s="6"/>
      <c r="T11" s="6"/>
    </row>
    <row r="12" spans="1:20">
      <c r="A12" s="10" t="s">
        <v>44</v>
      </c>
      <c r="B12" s="1"/>
      <c r="C12" s="1"/>
      <c r="D12" s="1"/>
      <c r="E12" s="1"/>
      <c r="F12" s="1"/>
      <c r="G12" s="1"/>
      <c r="H12" s="1"/>
      <c r="I12" s="1"/>
      <c r="J12" s="5"/>
      <c r="K12" s="5"/>
      <c r="L12" s="5"/>
      <c r="M12" s="5"/>
      <c r="N12" s="5"/>
      <c r="O12" s="5"/>
      <c r="P12" s="5"/>
      <c r="Q12" s="5" t="s">
        <v>45</v>
      </c>
      <c r="R12" s="5"/>
      <c r="S12" s="6"/>
      <c r="T12" s="6"/>
    </row>
    <row r="13" spans="1:20">
      <c r="A13" s="1"/>
      <c r="B13" s="1"/>
      <c r="C13" s="1"/>
      <c r="D13" s="1"/>
      <c r="E13" s="1"/>
      <c r="F13" s="1"/>
      <c r="G13" s="1"/>
      <c r="H13" s="1"/>
      <c r="I13" s="1"/>
      <c r="J13" s="5"/>
      <c r="K13" s="5"/>
      <c r="L13" s="5"/>
      <c r="M13" s="5"/>
      <c r="N13" s="5"/>
      <c r="O13" s="5"/>
      <c r="P13" s="5"/>
      <c r="Q13" s="5" t="str">
        <f>IF(LEN(G1)=6,VALUE(MID(RIGHT(G1,6),1,1)),IF(LEN(G1)&gt;5,VALUE(MID(RIGHT(G1,7),1,2)),""))</f>
        <v/>
      </c>
      <c r="R13" s="5" t="e">
        <f>IF(LEN(Q13)=1,VLOOKUP(Q13,J2:K10,2,0),R14)</f>
        <v>#VALUE!</v>
      </c>
      <c r="S13" s="6"/>
      <c r="T13" s="6"/>
    </row>
    <row r="14" spans="1:20">
      <c r="A14" s="2" t="s">
        <v>46</v>
      </c>
      <c r="B14" s="1"/>
      <c r="C14" s="1"/>
      <c r="D14" s="1"/>
      <c r="E14" s="1"/>
      <c r="F14" s="1"/>
      <c r="G14" s="1"/>
      <c r="H14" s="1"/>
      <c r="I14" s="1"/>
      <c r="J14" s="5"/>
      <c r="K14" s="5"/>
      <c r="L14" s="5"/>
      <c r="M14" s="5"/>
      <c r="N14" s="5"/>
      <c r="O14" s="5"/>
      <c r="P14" s="5"/>
      <c r="Q14" s="5" t="e">
        <f>IF(VALUE(MID(Q13,1,1))=1,VALUE(Q13),VALUE(MID(Q13,1,1)))</f>
        <v>#VALUE!</v>
      </c>
      <c r="R14" s="5" t="e">
        <f>IF(LEN(Q14)=2,VLOOKUP(Q14,N2:O11,2,0),VLOOKUP(Q14,L2:M10,2,0)&amp;" "&amp;VLOOKUP(Q15,J2:K11,2,0))</f>
        <v>#VALUE!</v>
      </c>
      <c r="S14" s="6"/>
      <c r="T14" s="6"/>
    </row>
    <row r="15" spans="1:20">
      <c r="A15" s="11" t="s">
        <v>47</v>
      </c>
      <c r="B15" s="1"/>
      <c r="C15" s="1" t="s">
        <v>48</v>
      </c>
      <c r="D15" s="1"/>
      <c r="E15" s="1"/>
      <c r="F15" s="1"/>
      <c r="G15" s="1"/>
      <c r="H15" s="1"/>
      <c r="I15" s="1"/>
      <c r="J15" s="5"/>
      <c r="K15" s="5"/>
      <c r="L15" s="5"/>
      <c r="M15" s="5"/>
      <c r="N15" s="5"/>
      <c r="O15" s="5"/>
      <c r="P15" s="5"/>
      <c r="Q15" s="5" t="e">
        <f>VALUE(MID(Q13,2,1))</f>
        <v>#VALUE!</v>
      </c>
      <c r="R15" s="5"/>
      <c r="S15" s="6"/>
      <c r="T15" s="6"/>
    </row>
    <row r="16" spans="1:20">
      <c r="A16" s="12" t="s">
        <v>49</v>
      </c>
      <c r="B16" s="1"/>
      <c r="C16" s="1"/>
      <c r="D16" s="1"/>
      <c r="E16" s="1"/>
      <c r="F16" s="1"/>
      <c r="G16" s="1"/>
      <c r="H16" s="1"/>
      <c r="I16" s="1"/>
      <c r="J16" s="5"/>
      <c r="K16" s="5"/>
      <c r="L16" s="5"/>
      <c r="M16" s="5"/>
      <c r="N16" s="5"/>
      <c r="O16" s="5"/>
      <c r="P16" s="5"/>
      <c r="Q16" s="5"/>
      <c r="R16" s="5"/>
      <c r="S16" s="6"/>
      <c r="T16" s="6"/>
    </row>
    <row r="17" spans="1:20">
      <c r="A17" s="12" t="s">
        <v>50</v>
      </c>
      <c r="B17" s="1"/>
      <c r="C17" s="1"/>
      <c r="D17" s="1"/>
      <c r="E17" s="1"/>
      <c r="F17" s="1"/>
      <c r="G17" s="1"/>
      <c r="H17" s="1"/>
      <c r="I17" s="1"/>
      <c r="J17" s="5"/>
      <c r="K17" s="5"/>
      <c r="L17" s="5"/>
      <c r="M17" s="5"/>
      <c r="N17" s="5"/>
      <c r="O17" s="5"/>
      <c r="P17" s="5"/>
      <c r="Q17" s="5" t="s">
        <v>51</v>
      </c>
      <c r="R17" s="5"/>
      <c r="S17" s="6"/>
      <c r="T17" s="6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5"/>
      <c r="K18" s="5"/>
      <c r="L18" s="5"/>
      <c r="M18" s="5"/>
      <c r="N18" s="5"/>
      <c r="O18" s="5"/>
      <c r="P18" s="5"/>
      <c r="Q18" s="5" t="str">
        <f>IF(LEN(G1)=8,VALUE(MID(RIGHT(G1,8),1,1)),IF(LEN(G1)&gt;7,VALUE(MID(RIGHT(G1,9),1,2)),""))</f>
        <v/>
      </c>
      <c r="R18" s="5" t="e">
        <f>IF(LEN(Q18)=1,VLOOKUP(Q18,J2:K10,2,0),R19)</f>
        <v>#VALUE!</v>
      </c>
      <c r="S18" s="6"/>
      <c r="T18" s="6"/>
    </row>
    <row r="19" spans="1:20">
      <c r="A19" s="1"/>
      <c r="B19" s="1"/>
      <c r="C19" s="1"/>
      <c r="D19" s="1"/>
      <c r="E19" s="1"/>
      <c r="F19" s="1"/>
      <c r="G19" s="1"/>
      <c r="H19" s="1"/>
      <c r="I19" s="1"/>
      <c r="J19" s="5"/>
      <c r="K19" s="5"/>
      <c r="L19" s="5"/>
      <c r="M19" s="5"/>
      <c r="N19" s="5"/>
      <c r="O19" s="5"/>
      <c r="P19" s="5"/>
      <c r="Q19" s="5" t="e">
        <f>IF(VALUE(MID(Q18,1,1))=1,VALUE(Q18),VALUE(MID(Q18,1,1)))</f>
        <v>#VALUE!</v>
      </c>
      <c r="R19" s="5" t="e">
        <f>IF(LEN(Q19)=2,VLOOKUP(Q19,N2:O11,2,0),VLOOKUP(Q19,L2:M10,2,0)&amp;" "&amp;VLOOKUP(Q20,J2:K11,2,0))</f>
        <v>#VALUE!</v>
      </c>
      <c r="S19" s="6"/>
      <c r="T19" s="6"/>
    </row>
    <row r="20" spans="1:20">
      <c r="A20" s="1"/>
      <c r="B20" s="1"/>
      <c r="C20" s="1"/>
      <c r="D20" s="1"/>
      <c r="E20" s="1"/>
      <c r="F20" s="1"/>
      <c r="G20" s="1"/>
      <c r="H20" s="1"/>
      <c r="I20" s="1"/>
      <c r="J20" s="5"/>
      <c r="K20" s="5"/>
      <c r="L20" s="5"/>
      <c r="M20" s="5"/>
      <c r="N20" s="5"/>
      <c r="O20" s="5"/>
      <c r="P20" s="5"/>
      <c r="Q20" s="5" t="e">
        <f>VALUE(MID(Q18,2,1))</f>
        <v>#VALUE!</v>
      </c>
      <c r="R20" s="5"/>
      <c r="S20" s="6"/>
      <c r="T20" s="6"/>
    </row>
  </sheetData>
  <mergeCells count="1">
    <mergeCell ref="A5:G5"/>
  </mergeCells>
  <dataValidations count="2">
    <dataValidation type="whole" allowBlank="1" showInputMessage="1" showErrorMessage="1" sqref="G1">
      <formula1>1</formula1>
      <formula2>999999999</formula2>
    </dataValidation>
    <dataValidation type="whole" allowBlank="1" showInputMessage="1" showErrorMessage="1" sqref="H1:I1">
      <formula1>1</formula1>
      <formula2>9999999</formula2>
    </dataValidation>
  </dataValidations>
  <hyperlinks>
    <hyperlink ref="A17" r:id="rId1"/>
    <hyperlink ref="A1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ANSAD</cp:lastModifiedBy>
  <cp:lastPrinted>2017-09-23T11:26:35Z</cp:lastPrinted>
  <dcterms:created xsi:type="dcterms:W3CDTF">2017-09-04T06:52:14Z</dcterms:created>
  <dcterms:modified xsi:type="dcterms:W3CDTF">2017-09-26T03:39:51Z</dcterms:modified>
</cp:coreProperties>
</file>