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MAIN SHEET" sheetId="5" r:id="rId1"/>
    <sheet name="Company Details" sheetId="3" r:id="rId2"/>
    <sheet name="Invoice " sheetId="1" r:id="rId3"/>
    <sheet name="Inovice Reg" sheetId="2" r:id="rId4"/>
    <sheet name="chq book Reg" sheetId="4" r:id="rId5"/>
  </sheets>
  <externalReferences>
    <externalReference r:id="rId6"/>
    <externalReference r:id="rId7"/>
  </externalReferences>
  <definedNames>
    <definedName name="_invStatus">OFFSET([1]Settings!$C$5,0,0,MAX([1]Settings!$A$5:$A$14),1)</definedName>
    <definedName name="Balance">IF(AND('chq book Reg'!$H2="",'chq book Reg'!$H3="",'chq book Reg'!$H4=""),'chq book Reg'!$H1,"")</definedName>
    <definedName name="t_type">[2]Settings!$A$5:$A$19</definedName>
  </definedNames>
  <calcPr calcId="125725"/>
</workbook>
</file>

<file path=xl/calcChain.xml><?xml version="1.0" encoding="utf-8"?>
<calcChain xmlns="http://schemas.openxmlformats.org/spreadsheetml/2006/main">
  <c r="N212" i="1"/>
  <c r="N211"/>
  <c r="N210"/>
  <c r="N209"/>
  <c r="N208"/>
  <c r="N207"/>
  <c r="N206"/>
  <c r="N205"/>
  <c r="N204"/>
  <c r="N203"/>
  <c r="N202"/>
  <c r="N201"/>
  <c r="N200"/>
  <c r="N199"/>
  <c r="N198"/>
  <c r="N197"/>
  <c r="N196"/>
  <c r="N195"/>
  <c r="N194"/>
  <c r="N193"/>
  <c r="N192"/>
  <c r="N191"/>
  <c r="N190"/>
  <c r="N189"/>
  <c r="N188"/>
  <c r="N187"/>
  <c r="N186"/>
  <c r="N185"/>
  <c r="N184"/>
  <c r="N183"/>
  <c r="N182"/>
  <c r="N181"/>
  <c r="N180"/>
  <c r="N179"/>
  <c r="N178"/>
  <c r="N177"/>
  <c r="N176"/>
  <c r="N175"/>
  <c r="N174"/>
  <c r="N173"/>
  <c r="N172"/>
  <c r="N171"/>
  <c r="N170"/>
  <c r="N169"/>
  <c r="N168"/>
  <c r="N167"/>
  <c r="N166"/>
  <c r="N165"/>
  <c r="N164"/>
  <c r="N163"/>
  <c r="N162"/>
  <c r="N161"/>
  <c r="N160"/>
  <c r="N159"/>
  <c r="N158"/>
  <c r="N157"/>
  <c r="N156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C32"/>
  <c r="G30"/>
  <c r="G28"/>
  <c r="A26"/>
  <c r="G26"/>
  <c r="H22"/>
  <c r="A22"/>
  <c r="A19"/>
  <c r="F22"/>
  <c r="F19"/>
  <c r="H19"/>
  <c r="G6"/>
  <c r="G5"/>
  <c r="G4"/>
  <c r="N3"/>
  <c r="L200" i="4"/>
  <c r="H200"/>
  <c r="K200" s="1"/>
  <c r="L199"/>
  <c r="H199"/>
  <c r="K199" s="1"/>
  <c r="L198"/>
  <c r="H198"/>
  <c r="K198" s="1"/>
  <c r="L197"/>
  <c r="H197"/>
  <c r="K197" s="1"/>
  <c r="L196"/>
  <c r="H196"/>
  <c r="K196" s="1"/>
  <c r="L195"/>
  <c r="H195"/>
  <c r="K195" s="1"/>
  <c r="L194"/>
  <c r="H194"/>
  <c r="K194" s="1"/>
  <c r="L193"/>
  <c r="H193"/>
  <c r="K193" s="1"/>
  <c r="L192"/>
  <c r="H192"/>
  <c r="K192" s="1"/>
  <c r="L191"/>
  <c r="H191"/>
  <c r="K191" s="1"/>
  <c r="L190"/>
  <c r="H190"/>
  <c r="K190" s="1"/>
  <c r="L189"/>
  <c r="H189"/>
  <c r="K189" s="1"/>
  <c r="L188"/>
  <c r="H188"/>
  <c r="K188" s="1"/>
  <c r="L187"/>
  <c r="H187"/>
  <c r="K187" s="1"/>
  <c r="L186"/>
  <c r="H186"/>
  <c r="K186" s="1"/>
  <c r="L185"/>
  <c r="H185"/>
  <c r="K185" s="1"/>
  <c r="L184"/>
  <c r="H184"/>
  <c r="K184" s="1"/>
  <c r="L183"/>
  <c r="H183"/>
  <c r="K183" s="1"/>
  <c r="L182"/>
  <c r="H182"/>
  <c r="K182" s="1"/>
  <c r="L181"/>
  <c r="H181"/>
  <c r="K181" s="1"/>
  <c r="L180"/>
  <c r="H180"/>
  <c r="K180" s="1"/>
  <c r="L179"/>
  <c r="H179"/>
  <c r="K179" s="1"/>
  <c r="L178"/>
  <c r="H178"/>
  <c r="K178" s="1"/>
  <c r="L177"/>
  <c r="H177"/>
  <c r="K177" s="1"/>
  <c r="L176"/>
  <c r="H176"/>
  <c r="K176" s="1"/>
  <c r="L175"/>
  <c r="H175"/>
  <c r="K175" s="1"/>
  <c r="L174"/>
  <c r="H174"/>
  <c r="K174" s="1"/>
  <c r="L173"/>
  <c r="H173"/>
  <c r="K173" s="1"/>
  <c r="L172"/>
  <c r="H172"/>
  <c r="K172" s="1"/>
  <c r="L171"/>
  <c r="H171"/>
  <c r="K171" s="1"/>
  <c r="L170"/>
  <c r="H170"/>
  <c r="K170" s="1"/>
  <c r="L169"/>
  <c r="H169"/>
  <c r="K169" s="1"/>
  <c r="L168"/>
  <c r="H168"/>
  <c r="K168" s="1"/>
  <c r="L167"/>
  <c r="H167"/>
  <c r="K167" s="1"/>
  <c r="L166"/>
  <c r="H166"/>
  <c r="K166" s="1"/>
  <c r="L165"/>
  <c r="H165"/>
  <c r="K165" s="1"/>
  <c r="L164"/>
  <c r="H164"/>
  <c r="K164" s="1"/>
  <c r="L163"/>
  <c r="H163"/>
  <c r="K163" s="1"/>
  <c r="L162"/>
  <c r="H162"/>
  <c r="K162" s="1"/>
  <c r="L161"/>
  <c r="H161"/>
  <c r="K161" s="1"/>
  <c r="L160"/>
  <c r="H160"/>
  <c r="K160" s="1"/>
  <c r="L159"/>
  <c r="H159"/>
  <c r="K159" s="1"/>
  <c r="L158"/>
  <c r="H158"/>
  <c r="K158" s="1"/>
  <c r="L157"/>
  <c r="H157"/>
  <c r="K157" s="1"/>
  <c r="L156"/>
  <c r="H156"/>
  <c r="K156" s="1"/>
  <c r="L155"/>
  <c r="H155"/>
  <c r="K155" s="1"/>
  <c r="L154"/>
  <c r="H154"/>
  <c r="K154" s="1"/>
  <c r="L153"/>
  <c r="H153"/>
  <c r="K153" s="1"/>
  <c r="L152"/>
  <c r="H152"/>
  <c r="K152" s="1"/>
  <c r="L151"/>
  <c r="H151"/>
  <c r="K151" s="1"/>
  <c r="L150"/>
  <c r="H150"/>
  <c r="K150" s="1"/>
  <c r="L149"/>
  <c r="H149"/>
  <c r="K149" s="1"/>
  <c r="L148"/>
  <c r="H148"/>
  <c r="K148" s="1"/>
  <c r="L147"/>
  <c r="H147"/>
  <c r="K147" s="1"/>
  <c r="L146"/>
  <c r="H146"/>
  <c r="K146" s="1"/>
  <c r="L145"/>
  <c r="H145"/>
  <c r="K145" s="1"/>
  <c r="L144"/>
  <c r="H144"/>
  <c r="K144" s="1"/>
  <c r="L143"/>
  <c r="H143"/>
  <c r="K143" s="1"/>
  <c r="L142"/>
  <c r="H142"/>
  <c r="K142" s="1"/>
  <c r="L141"/>
  <c r="H141"/>
  <c r="K141" s="1"/>
  <c r="L140"/>
  <c r="H140"/>
  <c r="K140" s="1"/>
  <c r="L139"/>
  <c r="H139"/>
  <c r="K139" s="1"/>
  <c r="L138"/>
  <c r="H138"/>
  <c r="K138" s="1"/>
  <c r="L137"/>
  <c r="H137"/>
  <c r="K137" s="1"/>
  <c r="L136"/>
  <c r="H136"/>
  <c r="K136" s="1"/>
  <c r="L135"/>
  <c r="H135"/>
  <c r="K135" s="1"/>
  <c r="L134"/>
  <c r="H134"/>
  <c r="K134" s="1"/>
  <c r="L133"/>
  <c r="H133"/>
  <c r="K133" s="1"/>
  <c r="L132"/>
  <c r="H132"/>
  <c r="K132" s="1"/>
  <c r="L131"/>
  <c r="H131"/>
  <c r="K131" s="1"/>
  <c r="L130"/>
  <c r="H130"/>
  <c r="K130" s="1"/>
  <c r="L129"/>
  <c r="H129"/>
  <c r="K129" s="1"/>
  <c r="L128"/>
  <c r="H128"/>
  <c r="K128" s="1"/>
  <c r="L127"/>
  <c r="H127"/>
  <c r="K127" s="1"/>
  <c r="L126"/>
  <c r="H126"/>
  <c r="K126" s="1"/>
  <c r="L125"/>
  <c r="H125"/>
  <c r="K125" s="1"/>
  <c r="L124"/>
  <c r="H124"/>
  <c r="K124" s="1"/>
  <c r="L123"/>
  <c r="H123"/>
  <c r="K123" s="1"/>
  <c r="L122"/>
  <c r="H122"/>
  <c r="K122" s="1"/>
  <c r="L121"/>
  <c r="H121"/>
  <c r="K121" s="1"/>
  <c r="L120"/>
  <c r="H120"/>
  <c r="K120" s="1"/>
  <c r="L119"/>
  <c r="H119"/>
  <c r="K119" s="1"/>
  <c r="L118"/>
  <c r="H118"/>
  <c r="K118" s="1"/>
  <c r="L117"/>
  <c r="H117"/>
  <c r="K117" s="1"/>
  <c r="L116"/>
  <c r="H116"/>
  <c r="K116" s="1"/>
  <c r="L115"/>
  <c r="H115"/>
  <c r="K115" s="1"/>
  <c r="L114"/>
  <c r="H114"/>
  <c r="K114" s="1"/>
  <c r="L113"/>
  <c r="H113"/>
  <c r="K113" s="1"/>
  <c r="L112"/>
  <c r="H112"/>
  <c r="K112" s="1"/>
  <c r="L111"/>
  <c r="H111"/>
  <c r="K111" s="1"/>
  <c r="L110"/>
  <c r="H110"/>
  <c r="K110" s="1"/>
  <c r="L109"/>
  <c r="H109"/>
  <c r="K109" s="1"/>
  <c r="L108"/>
  <c r="H108"/>
  <c r="K108" s="1"/>
  <c r="L107"/>
  <c r="H107"/>
  <c r="K107" s="1"/>
  <c r="L106"/>
  <c r="H106"/>
  <c r="K106" s="1"/>
  <c r="L105"/>
  <c r="H105"/>
  <c r="K105" s="1"/>
  <c r="L104"/>
  <c r="H104"/>
  <c r="K104" s="1"/>
  <c r="L103"/>
  <c r="H103"/>
  <c r="K103" s="1"/>
  <c r="L102"/>
  <c r="H102"/>
  <c r="K102" s="1"/>
  <c r="L101"/>
  <c r="H101"/>
  <c r="K101" s="1"/>
  <c r="L100"/>
  <c r="H100"/>
  <c r="K100" s="1"/>
  <c r="L99"/>
  <c r="H99"/>
  <c r="K99" s="1"/>
  <c r="L98"/>
  <c r="H98"/>
  <c r="K98" s="1"/>
  <c r="L97"/>
  <c r="H97"/>
  <c r="K97" s="1"/>
  <c r="L96"/>
  <c r="H96"/>
  <c r="K96" s="1"/>
  <c r="L95"/>
  <c r="H95"/>
  <c r="K95" s="1"/>
  <c r="L94"/>
  <c r="H94"/>
  <c r="K94" s="1"/>
  <c r="L93"/>
  <c r="H93"/>
  <c r="K93" s="1"/>
  <c r="L92"/>
  <c r="H92"/>
  <c r="K92" s="1"/>
  <c r="L91"/>
  <c r="H91"/>
  <c r="K91" s="1"/>
  <c r="L90"/>
  <c r="H90"/>
  <c r="K90" s="1"/>
  <c r="L89"/>
  <c r="H89"/>
  <c r="K89" s="1"/>
  <c r="L88"/>
  <c r="H88"/>
  <c r="K88" s="1"/>
  <c r="L87"/>
  <c r="H87"/>
  <c r="K87" s="1"/>
  <c r="L86"/>
  <c r="H86"/>
  <c r="K86" s="1"/>
  <c r="L85"/>
  <c r="H85"/>
  <c r="K85" s="1"/>
  <c r="L84"/>
  <c r="H84"/>
  <c r="K84" s="1"/>
  <c r="L83"/>
  <c r="H83"/>
  <c r="K83" s="1"/>
  <c r="L82"/>
  <c r="H82"/>
  <c r="K82" s="1"/>
  <c r="L81"/>
  <c r="H81"/>
  <c r="K81" s="1"/>
  <c r="L80"/>
  <c r="H80"/>
  <c r="K80" s="1"/>
  <c r="L79"/>
  <c r="H79"/>
  <c r="K79" s="1"/>
  <c r="L78"/>
  <c r="H78"/>
  <c r="K78" s="1"/>
  <c r="L77"/>
  <c r="H77"/>
  <c r="K77" s="1"/>
  <c r="L76"/>
  <c r="H76"/>
  <c r="K76" s="1"/>
  <c r="L75"/>
  <c r="H75"/>
  <c r="K75" s="1"/>
  <c r="L74"/>
  <c r="H74"/>
  <c r="K74" s="1"/>
  <c r="L73"/>
  <c r="H73"/>
  <c r="K73" s="1"/>
  <c r="L72"/>
  <c r="H72"/>
  <c r="K72" s="1"/>
  <c r="L71"/>
  <c r="H71"/>
  <c r="K71" s="1"/>
  <c r="L70"/>
  <c r="H70"/>
  <c r="K70" s="1"/>
  <c r="L69"/>
  <c r="H69"/>
  <c r="K69" s="1"/>
  <c r="L68"/>
  <c r="H68"/>
  <c r="K68" s="1"/>
  <c r="L67"/>
  <c r="H67"/>
  <c r="K67" s="1"/>
  <c r="L66"/>
  <c r="H66"/>
  <c r="K66" s="1"/>
  <c r="L65"/>
  <c r="H65"/>
  <c r="K65" s="1"/>
  <c r="L64"/>
  <c r="H64"/>
  <c r="K64" s="1"/>
  <c r="L63"/>
  <c r="H63"/>
  <c r="K63" s="1"/>
  <c r="L62"/>
  <c r="H62"/>
  <c r="K62" s="1"/>
  <c r="L61"/>
  <c r="H61"/>
  <c r="K61" s="1"/>
  <c r="L60"/>
  <c r="H60"/>
  <c r="K60" s="1"/>
  <c r="L59"/>
  <c r="H59"/>
  <c r="K59" s="1"/>
  <c r="L58"/>
  <c r="H58"/>
  <c r="K58" s="1"/>
  <c r="L57"/>
  <c r="H57"/>
  <c r="K57" s="1"/>
  <c r="L56"/>
  <c r="H56"/>
  <c r="K56" s="1"/>
  <c r="L55"/>
  <c r="H55"/>
  <c r="K55" s="1"/>
  <c r="L54"/>
  <c r="H54"/>
  <c r="K54" s="1"/>
  <c r="L53"/>
  <c r="H53"/>
  <c r="K53" s="1"/>
  <c r="L52"/>
  <c r="H52"/>
  <c r="K52" s="1"/>
  <c r="L51"/>
  <c r="H51"/>
  <c r="K51" s="1"/>
  <c r="L50"/>
  <c r="H50"/>
  <c r="K50" s="1"/>
  <c r="L49"/>
  <c r="H49"/>
  <c r="K49" s="1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H25"/>
  <c r="H26" s="1"/>
  <c r="H13"/>
  <c r="I13" s="1"/>
  <c r="H9"/>
  <c r="C9"/>
  <c r="H8"/>
  <c r="C8"/>
  <c r="H7"/>
  <c r="H6"/>
  <c r="H27" l="1"/>
  <c r="H28" l="1"/>
  <c r="H29" l="1"/>
  <c r="K25"/>
  <c r="H30" l="1"/>
  <c r="K26"/>
  <c r="H31" l="1"/>
  <c r="K27"/>
  <c r="H32" l="1"/>
  <c r="K28"/>
  <c r="H33" l="1"/>
  <c r="K29"/>
  <c r="H34" l="1"/>
  <c r="K30"/>
  <c r="H35" l="1"/>
  <c r="K31"/>
  <c r="H36" l="1"/>
  <c r="K32"/>
  <c r="H37" l="1"/>
  <c r="K33"/>
  <c r="H38" l="1"/>
  <c r="K34"/>
  <c r="H39" l="1"/>
  <c r="K35"/>
  <c r="H40" l="1"/>
  <c r="K36"/>
  <c r="H41" l="1"/>
  <c r="K37"/>
  <c r="H42" l="1"/>
  <c r="K38"/>
  <c r="H43" l="1"/>
  <c r="K39"/>
  <c r="H44" l="1"/>
  <c r="K40"/>
  <c r="H45" l="1"/>
  <c r="K41"/>
  <c r="H46" l="1"/>
  <c r="K42"/>
  <c r="H47" l="1"/>
  <c r="K43"/>
  <c r="H48" l="1"/>
  <c r="K46"/>
  <c r="K44"/>
  <c r="K48" l="1"/>
  <c r="K47"/>
  <c r="K45"/>
  <c r="H14" l="1"/>
  <c r="H16" l="1"/>
  <c r="I9"/>
  <c r="E18" l="1"/>
  <c r="I16"/>
  <c r="B39" i="1"/>
  <c r="B38"/>
  <c r="B37"/>
  <c r="B36"/>
  <c r="B6"/>
  <c r="B9"/>
  <c r="B8"/>
  <c r="B7"/>
  <c r="A5"/>
  <c r="A4"/>
  <c r="G29"/>
  <c r="R39" i="2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T4" s="1"/>
  <c r="X4" s="1"/>
  <c r="Z4" s="1"/>
  <c r="G22" i="1"/>
  <c r="R3" i="2"/>
  <c r="T3" s="1"/>
  <c r="X3" s="1"/>
  <c r="Z3" s="1"/>
  <c r="AD3" s="1"/>
  <c r="B17" i="1"/>
  <c r="B16"/>
  <c r="B15"/>
  <c r="A14"/>
  <c r="A13"/>
  <c r="A12"/>
  <c r="T5" i="2" l="1"/>
  <c r="X5" s="1"/>
  <c r="Z5" s="1"/>
  <c r="T6"/>
  <c r="X6" s="1"/>
  <c r="Z6" s="1"/>
  <c r="T7"/>
  <c r="X7" s="1"/>
  <c r="Z7" s="1"/>
  <c r="T8"/>
  <c r="X8" s="1"/>
  <c r="Z8" s="1"/>
  <c r="T9"/>
  <c r="X9" s="1"/>
  <c r="Z9" s="1"/>
  <c r="T10"/>
  <c r="X10" s="1"/>
  <c r="Z10" s="1"/>
  <c r="T11"/>
  <c r="X11" s="1"/>
  <c r="Z11" s="1"/>
  <c r="T12"/>
  <c r="X12" s="1"/>
  <c r="Z12" s="1"/>
  <c r="T13"/>
  <c r="X13" s="1"/>
  <c r="Z13" s="1"/>
  <c r="T14"/>
  <c r="X14" s="1"/>
  <c r="Z14" s="1"/>
  <c r="T15"/>
  <c r="X15" s="1"/>
  <c r="Z15" s="1"/>
  <c r="T16"/>
  <c r="X16" s="1"/>
  <c r="Z16" s="1"/>
  <c r="T17"/>
  <c r="X17" s="1"/>
  <c r="Z17" s="1"/>
  <c r="T18"/>
  <c r="X18" s="1"/>
  <c r="Z18" s="1"/>
  <c r="T19"/>
  <c r="X19" s="1"/>
  <c r="Z19" s="1"/>
  <c r="T20"/>
  <c r="X20" s="1"/>
  <c r="Z20" s="1"/>
  <c r="T21"/>
  <c r="X21" s="1"/>
  <c r="Z21" s="1"/>
  <c r="T22"/>
  <c r="X22" s="1"/>
  <c r="Z22" s="1"/>
  <c r="T23"/>
  <c r="X23" s="1"/>
  <c r="Z23" s="1"/>
  <c r="T24"/>
  <c r="X24" s="1"/>
  <c r="Z24" s="1"/>
  <c r="T25"/>
  <c r="X25" s="1"/>
  <c r="Z25" s="1"/>
  <c r="T26"/>
  <c r="X26" s="1"/>
  <c r="Z26" s="1"/>
  <c r="T27"/>
  <c r="X27" s="1"/>
  <c r="Z27" s="1"/>
  <c r="T28"/>
  <c r="X28" s="1"/>
  <c r="Z28" s="1"/>
  <c r="T29"/>
  <c r="X29" s="1"/>
  <c r="Z29" s="1"/>
  <c r="T30"/>
  <c r="X30" s="1"/>
  <c r="Z30" s="1"/>
  <c r="T31"/>
  <c r="X31" s="1"/>
  <c r="Z31" s="1"/>
  <c r="T32"/>
  <c r="X32" s="1"/>
  <c r="Z32" s="1"/>
  <c r="T33"/>
  <c r="X33" s="1"/>
  <c r="Z33" s="1"/>
  <c r="T34"/>
  <c r="X34" s="1"/>
  <c r="Z34" s="1"/>
  <c r="T35"/>
  <c r="X35" s="1"/>
  <c r="Z35" s="1"/>
  <c r="T36"/>
  <c r="X36" s="1"/>
  <c r="Z36" s="1"/>
  <c r="T37"/>
  <c r="X37" s="1"/>
  <c r="Z37" s="1"/>
  <c r="T38"/>
  <c r="X38" s="1"/>
  <c r="Z38" s="1"/>
  <c r="T39"/>
  <c r="X39" s="1"/>
  <c r="Z39" s="1"/>
  <c r="H25" i="1"/>
  <c r="H26" l="1"/>
  <c r="H27" s="1"/>
  <c r="H30" l="1"/>
  <c r="H29"/>
  <c r="H28"/>
  <c r="H31" s="1"/>
  <c r="AD39" i="2" l="1"/>
  <c r="AE39" s="1"/>
  <c r="AD38"/>
  <c r="AE38" s="1"/>
  <c r="AD37"/>
  <c r="AE37" s="1"/>
  <c r="AD36"/>
  <c r="AE36" s="1"/>
  <c r="AD35"/>
  <c r="AE35" s="1"/>
  <c r="AD34"/>
  <c r="AE34" s="1"/>
  <c r="AD33"/>
  <c r="AE33" s="1"/>
  <c r="AD32"/>
  <c r="AE32" s="1"/>
  <c r="AD31"/>
  <c r="AE31" s="1"/>
  <c r="AD30"/>
  <c r="AE30" s="1"/>
  <c r="AD29"/>
  <c r="AE29" s="1"/>
  <c r="AD28"/>
  <c r="AE28" s="1"/>
  <c r="AD27"/>
  <c r="AE27" s="1"/>
  <c r="AD26"/>
  <c r="AE26" s="1"/>
  <c r="AD25"/>
  <c r="AE25" s="1"/>
  <c r="AD24"/>
  <c r="AE24" s="1"/>
  <c r="AD23"/>
  <c r="AE23" s="1"/>
  <c r="AD22"/>
  <c r="AE22" s="1"/>
  <c r="AD21"/>
  <c r="AE21" s="1"/>
  <c r="AD20"/>
  <c r="AE20" s="1"/>
  <c r="AD19"/>
  <c r="AE19" s="1"/>
  <c r="AD18"/>
  <c r="AE18" s="1"/>
  <c r="AD17"/>
  <c r="AE17" s="1"/>
  <c r="AD16"/>
  <c r="AE16" s="1"/>
  <c r="AD15"/>
  <c r="AE15" s="1"/>
  <c r="AD14"/>
  <c r="AE14" s="1"/>
  <c r="AD13"/>
  <c r="AE13" s="1"/>
  <c r="AD12"/>
  <c r="AE12" s="1"/>
  <c r="AD11"/>
  <c r="AE11" s="1"/>
  <c r="AD10"/>
  <c r="AE10" s="1"/>
  <c r="AD9"/>
  <c r="AE9" s="1"/>
  <c r="AD8"/>
  <c r="AE8" s="1"/>
  <c r="AD7"/>
  <c r="AE7" s="1"/>
  <c r="AD6"/>
  <c r="AE6" s="1"/>
  <c r="AD5"/>
  <c r="AE5" s="1"/>
  <c r="AD4"/>
  <c r="AE4" s="1"/>
  <c r="AE3"/>
</calcChain>
</file>

<file path=xl/sharedStrings.xml><?xml version="1.0" encoding="utf-8"?>
<sst xmlns="http://schemas.openxmlformats.org/spreadsheetml/2006/main" count="241" uniqueCount="160">
  <si>
    <t>Date</t>
  </si>
  <si>
    <t>Invoice Total</t>
  </si>
  <si>
    <t>INVOICE REGISTER</t>
  </si>
  <si>
    <t>Invoice #</t>
  </si>
  <si>
    <t>Customer ID</t>
  </si>
  <si>
    <t>Customer Name</t>
  </si>
  <si>
    <t>Discount</t>
  </si>
  <si>
    <t>Amount Due</t>
  </si>
  <si>
    <t>Due Date</t>
  </si>
  <si>
    <t>Total Paid</t>
  </si>
  <si>
    <t>Outstanding 
Balance</t>
  </si>
  <si>
    <t>Overdue</t>
  </si>
  <si>
    <t>Invoice Status</t>
  </si>
  <si>
    <t>AA-00002</t>
  </si>
  <si>
    <t>Closed</t>
  </si>
  <si>
    <t>AA-00003</t>
  </si>
  <si>
    <t>Company 3</t>
  </si>
  <si>
    <t>In Progress</t>
  </si>
  <si>
    <t>AA-00005</t>
  </si>
  <si>
    <t>Person 5</t>
  </si>
  <si>
    <t>AA-00001</t>
  </si>
  <si>
    <t>Company 1</t>
  </si>
  <si>
    <t>Draft</t>
  </si>
  <si>
    <t>Customer Add</t>
  </si>
  <si>
    <t>Customer Add 1</t>
  </si>
  <si>
    <t>Tel No</t>
  </si>
  <si>
    <t>Email Id</t>
  </si>
  <si>
    <t>INOVICE</t>
  </si>
  <si>
    <t>FROM</t>
  </si>
  <si>
    <t>TO</t>
  </si>
  <si>
    <t>INOVICE No</t>
  </si>
  <si>
    <t>Inovice Date</t>
  </si>
  <si>
    <t xml:space="preserve">P.O .No </t>
  </si>
  <si>
    <t>P.O.Date</t>
  </si>
  <si>
    <t>Description</t>
  </si>
  <si>
    <t>HSE/SAC Code</t>
  </si>
  <si>
    <t>Amount</t>
  </si>
  <si>
    <t xml:space="preserve">Company Name </t>
  </si>
  <si>
    <t>Company Add</t>
  </si>
  <si>
    <t>Email ID</t>
  </si>
  <si>
    <t>GST No</t>
  </si>
  <si>
    <t>PAN No</t>
  </si>
  <si>
    <t>S.Tax No</t>
  </si>
  <si>
    <t>Raj Enterprise</t>
  </si>
  <si>
    <t>ABC, DEF building, HIJ Street</t>
  </si>
  <si>
    <t>ramakant.acumen@gmail.com</t>
  </si>
  <si>
    <t>ABCDFE 22230</t>
  </si>
  <si>
    <t>ABCDEF23</t>
  </si>
  <si>
    <t>SD11111111</t>
  </si>
  <si>
    <t xml:space="preserve">Bank Name </t>
  </si>
  <si>
    <t xml:space="preserve">ICICI Bank </t>
  </si>
  <si>
    <t>A/c No</t>
  </si>
  <si>
    <t>IFSC Code</t>
  </si>
  <si>
    <t>Bank Add</t>
  </si>
  <si>
    <t>After Dis. Total</t>
  </si>
  <si>
    <t>GST</t>
  </si>
  <si>
    <t>SGST</t>
  </si>
  <si>
    <t>IGST</t>
  </si>
  <si>
    <t>Grand Total</t>
  </si>
  <si>
    <t>Note:- Make all cheques payable to Company Name</t>
  </si>
  <si>
    <t>Term and condition</t>
  </si>
  <si>
    <t>For Company Name</t>
  </si>
  <si>
    <t>Authorised Signatory</t>
  </si>
  <si>
    <t>Invoice Total ( In Words) :</t>
  </si>
  <si>
    <t>P.O.No</t>
  </si>
  <si>
    <t>GSTIN No</t>
  </si>
  <si>
    <t xml:space="preserve">Acumen </t>
  </si>
  <si>
    <t>430,Phonix Compelx,Near Suraj Plaza</t>
  </si>
  <si>
    <t>Sayajigunj, Vadodara-390005</t>
  </si>
  <si>
    <t>admin@acumenhr.in</t>
  </si>
  <si>
    <t>24ABDPC7956K1ZI</t>
  </si>
  <si>
    <t>Corporate Traning</t>
  </si>
  <si>
    <t>Out bound Training</t>
  </si>
  <si>
    <t>After Dis.Amount</t>
  </si>
  <si>
    <t>jfhdhfhf</t>
  </si>
  <si>
    <t>dhfhfhjfhjfhj</t>
  </si>
  <si>
    <t>Rupess Sixty Nine thousand Five Hundred Fifty Two only</t>
  </si>
  <si>
    <t>GST NO-</t>
  </si>
  <si>
    <t>PAN NO</t>
  </si>
  <si>
    <t>S.TAX NO</t>
  </si>
  <si>
    <t>TEL NO</t>
  </si>
  <si>
    <t>TEL NO-</t>
  </si>
  <si>
    <t>Email ID:-</t>
  </si>
  <si>
    <t>GST No-</t>
  </si>
  <si>
    <t>Invoice Total(In Words) :</t>
  </si>
  <si>
    <t>CHECK BOOK REGISTER</t>
  </si>
  <si>
    <t>ACCOUNT &amp; BALANCE</t>
  </si>
  <si>
    <t>SUMMARY</t>
  </si>
  <si>
    <t>Account</t>
  </si>
  <si>
    <t>Checking</t>
  </si>
  <si>
    <t>Beginning Balance</t>
  </si>
  <si>
    <t>Account #</t>
  </si>
  <si>
    <t>Total Deposits</t>
  </si>
  <si>
    <t>From</t>
  </si>
  <si>
    <t>Total Withdrawal</t>
  </si>
  <si>
    <t>To</t>
  </si>
  <si>
    <t>End Balance</t>
  </si>
  <si>
    <t>OPENING BALANCE</t>
  </si>
  <si>
    <t>Bank Account Balance</t>
  </si>
  <si>
    <t>Amount to Reconcile</t>
  </si>
  <si>
    <t>Cash Balance</t>
  </si>
  <si>
    <t>Current Checkbook Balance</t>
  </si>
  <si>
    <t>CLOSING BALANCE</t>
  </si>
  <si>
    <t>Final Balance Difference</t>
  </si>
  <si>
    <t>Transaction
Type</t>
  </si>
  <si>
    <t>Transaction
Ref.</t>
  </si>
  <si>
    <t>Category</t>
  </si>
  <si>
    <t>Withdrawal
Debit (-)</t>
  </si>
  <si>
    <t>Deposit
Credit (+)</t>
  </si>
  <si>
    <t>Balance</t>
  </si>
  <si>
    <t>R</t>
  </si>
  <si>
    <t>Reconciliation Data</t>
  </si>
  <si>
    <t>Outstanding</t>
  </si>
  <si>
    <t>Balance Carried Forward &gt;&gt;&gt;</t>
  </si>
  <si>
    <t>Deposit From Employer</t>
  </si>
  <si>
    <t>Income-Salary</t>
  </si>
  <si>
    <t>r</t>
  </si>
  <si>
    <t>Transfer</t>
  </si>
  <si>
    <t>Flat Rent</t>
  </si>
  <si>
    <t>Rent</t>
  </si>
  <si>
    <t>Direct Debit</t>
  </si>
  <si>
    <t>TV License</t>
  </si>
  <si>
    <t>TV/Cable</t>
  </si>
  <si>
    <t>ATM</t>
  </si>
  <si>
    <t>Cash Withdrawal</t>
  </si>
  <si>
    <t>Cash Spending</t>
  </si>
  <si>
    <t>Card</t>
  </si>
  <si>
    <t>Shell Gas Station</t>
  </si>
  <si>
    <t>Gas</t>
  </si>
  <si>
    <t>Check</t>
  </si>
  <si>
    <t>001548</t>
  </si>
  <si>
    <t>Walmart</t>
  </si>
  <si>
    <t>Grocery</t>
  </si>
  <si>
    <t>Car Loan</t>
  </si>
  <si>
    <t>Auto Loan</t>
  </si>
  <si>
    <t>001549</t>
  </si>
  <si>
    <t>Car Service</t>
  </si>
  <si>
    <t>Auto Service</t>
  </si>
  <si>
    <t>Burger King</t>
  </si>
  <si>
    <t>Dining Out</t>
  </si>
  <si>
    <t>Cable</t>
  </si>
  <si>
    <t>001550</t>
  </si>
  <si>
    <t>Phone Bill</t>
  </si>
  <si>
    <t>Mobile Phone</t>
  </si>
  <si>
    <t>Insurance</t>
  </si>
  <si>
    <t>Auto Insurance</t>
  </si>
  <si>
    <t>Internet/Phone Bill</t>
  </si>
  <si>
    <t>Internet</t>
  </si>
  <si>
    <t>001551</t>
  </si>
  <si>
    <t>Savings Account</t>
  </si>
  <si>
    <t>Savings</t>
  </si>
  <si>
    <t>Cash</t>
  </si>
  <si>
    <t>Video Store</t>
  </si>
  <si>
    <t>DVD</t>
  </si>
  <si>
    <t>COMPANY DETAILS FILL</t>
  </si>
  <si>
    <t xml:space="preserve"> Company Bank Details</t>
  </si>
  <si>
    <t xml:space="preserve"> Company Bank Dedatils</t>
  </si>
  <si>
    <t>ghsghsggahvdvgbavhav</t>
  </si>
  <si>
    <t>inovice no</t>
  </si>
  <si>
    <t>Change</t>
  </si>
</sst>
</file>

<file path=xl/styles.xml><?xml version="1.0" encoding="utf-8"?>
<styleSheet xmlns="http://schemas.openxmlformats.org/spreadsheetml/2006/main">
  <numFmts count="8">
    <numFmt numFmtId="164" formatCode="[$$-409]#,##0.00"/>
    <numFmt numFmtId="165" formatCode="[$-409]mmmm\ d\,\ yyyy;@"/>
    <numFmt numFmtId="166" formatCode="_-[$Rs-420]* #,##0.00_-;_-[$Rs-420]* #,##0.00\-;_-[$Rs-420]* &quot;-&quot;??_-;_-@_-"/>
    <numFmt numFmtId="167" formatCode="[$-409]d\-mmm\-yy;@"/>
    <numFmt numFmtId="168" formatCode="_-* #,##0.00_-;[Red]\-* #,##0.00_-;_-* &quot;-&quot;??_-;_-@_-"/>
    <numFmt numFmtId="169" formatCode="m/d/yyyy;@"/>
    <numFmt numFmtId="170" formatCode="_-* #,##0.00_-;\-* #,##0.00_-;_-* &quot;-&quot;??_-;_-@_-"/>
    <numFmt numFmtId="171" formatCode="[Red]_-* #,##0.00_-;\-* #,##0.00_-;_-* &quot;-&quot;??_-;_-@_-"/>
  </numFmts>
  <fonts count="16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7030A0"/>
      <name val="Calibri"/>
      <family val="2"/>
      <scheme val="minor"/>
    </font>
    <font>
      <sz val="22"/>
      <color indexed="9"/>
      <name val="Arial"/>
      <family val="2"/>
    </font>
    <font>
      <sz val="12"/>
      <color indexed="9"/>
      <name val="Arial"/>
      <family val="2"/>
    </font>
    <font>
      <b/>
      <sz val="10"/>
      <name val="Arial"/>
      <family val="2"/>
    </font>
    <font>
      <b/>
      <sz val="9"/>
      <color indexed="45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indexed="45"/>
      <name val="Arial"/>
      <family val="2"/>
    </font>
    <font>
      <sz val="10"/>
      <color indexed="9"/>
      <name val="Arial"/>
      <family val="2"/>
    </font>
    <font>
      <sz val="10"/>
      <color indexed="23"/>
      <name val="Arial"/>
      <family val="2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81">
    <xf numFmtId="0" fontId="0" fillId="0" borderId="0" xfId="0"/>
    <xf numFmtId="0" fontId="3" fillId="2" borderId="0" xfId="3" applyAlignment="1">
      <alignment vertical="center"/>
    </xf>
    <xf numFmtId="0" fontId="3" fillId="2" borderId="0" xfId="3"/>
    <xf numFmtId="0" fontId="3" fillId="2" borderId="10" xfId="3" applyNumberFormat="1" applyBorder="1" applyAlignment="1" applyProtection="1">
      <alignment horizontal="left" vertical="center" wrapText="1"/>
      <protection locked="0"/>
    </xf>
    <xf numFmtId="165" fontId="3" fillId="2" borderId="10" xfId="3" applyNumberFormat="1" applyBorder="1" applyAlignment="1" applyProtection="1">
      <alignment horizontal="center" vertical="center"/>
      <protection locked="0"/>
    </xf>
    <xf numFmtId="0" fontId="3" fillId="2" borderId="10" xfId="3" applyBorder="1" applyAlignment="1" applyProtection="1">
      <alignment horizontal="center" vertical="center"/>
      <protection locked="0"/>
    </xf>
    <xf numFmtId="0" fontId="3" fillId="2" borderId="10" xfId="3" applyBorder="1" applyAlignment="1" applyProtection="1">
      <alignment horizontal="left" vertical="center"/>
      <protection locked="0"/>
    </xf>
    <xf numFmtId="164" fontId="3" fillId="2" borderId="10" xfId="3" applyNumberFormat="1" applyBorder="1" applyAlignment="1" applyProtection="1">
      <alignment horizontal="left" vertical="center"/>
      <protection locked="0"/>
    </xf>
    <xf numFmtId="164" fontId="3" fillId="2" borderId="10" xfId="3" applyNumberFormat="1" applyBorder="1" applyAlignment="1" applyProtection="1">
      <alignment horizontal="center" vertical="center" wrapText="1"/>
      <protection locked="0"/>
    </xf>
    <xf numFmtId="0" fontId="3" fillId="2" borderId="10" xfId="3" applyBorder="1"/>
    <xf numFmtId="165" fontId="3" fillId="2" borderId="10" xfId="3" applyNumberFormat="1" applyBorder="1" applyAlignment="1" applyProtection="1">
      <alignment horizontal="left" vertical="center"/>
      <protection locked="0"/>
    </xf>
    <xf numFmtId="2" fontId="3" fillId="2" borderId="10" xfId="3" applyNumberFormat="1" applyBorder="1" applyAlignment="1" applyProtection="1">
      <alignment horizontal="center" vertical="center" wrapText="1"/>
      <protection locked="0"/>
    </xf>
    <xf numFmtId="0" fontId="3" fillId="2" borderId="10" xfId="3" applyBorder="1" applyAlignment="1">
      <alignment vertical="center"/>
    </xf>
    <xf numFmtId="167" fontId="3" fillId="2" borderId="10" xfId="3" applyNumberFormat="1" applyBorder="1" applyAlignment="1" applyProtection="1">
      <alignment vertical="center"/>
      <protection locked="0"/>
    </xf>
    <xf numFmtId="0" fontId="3" fillId="2" borderId="10" xfId="3" applyBorder="1" applyAlignment="1" applyProtection="1">
      <alignment vertical="center"/>
      <protection locked="0"/>
    </xf>
    <xf numFmtId="166" fontId="3" fillId="2" borderId="10" xfId="3" applyNumberFormat="1" applyBorder="1" applyAlignment="1" applyProtection="1">
      <alignment vertical="center"/>
      <protection locked="0"/>
    </xf>
    <xf numFmtId="10" fontId="3" fillId="2" borderId="10" xfId="3" applyNumberFormat="1" applyBorder="1" applyAlignment="1" applyProtection="1">
      <alignment vertical="center"/>
      <protection locked="0"/>
    </xf>
    <xf numFmtId="0" fontId="3" fillId="2" borderId="10" xfId="3" applyBorder="1" applyAlignment="1">
      <alignment horizontal="center" vertical="center"/>
    </xf>
    <xf numFmtId="167" fontId="3" fillId="2" borderId="10" xfId="3" applyNumberFormat="1" applyBorder="1" applyAlignment="1">
      <alignment vertical="center"/>
    </xf>
    <xf numFmtId="166" fontId="3" fillId="2" borderId="10" xfId="3" applyNumberFormat="1" applyBorder="1" applyAlignment="1">
      <alignment vertical="center"/>
    </xf>
    <xf numFmtId="0" fontId="3" fillId="2" borderId="10" xfId="3" applyNumberFormat="1" applyBorder="1" applyAlignment="1" applyProtection="1">
      <alignment vertical="center"/>
      <protection locked="0"/>
    </xf>
    <xf numFmtId="0" fontId="6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1" applyAlignment="1" applyProtection="1">
      <alignment horizontal="left"/>
    </xf>
    <xf numFmtId="0" fontId="9" fillId="5" borderId="0" xfId="0" applyFont="1" applyFill="1" applyAlignment="1">
      <alignment horizontal="right" vertical="justify"/>
    </xf>
    <xf numFmtId="0" fontId="0" fillId="0" borderId="12" xfId="0" applyFill="1" applyBorder="1" applyAlignment="1">
      <alignment horizontal="left" vertical="center" indent="1"/>
    </xf>
    <xf numFmtId="0" fontId="0" fillId="5" borderId="0" xfId="0" applyFill="1" applyAlignment="1">
      <alignment vertical="center"/>
    </xf>
    <xf numFmtId="168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13" xfId="0" applyFill="1" applyBorder="1" applyAlignment="1">
      <alignment horizontal="left" vertical="center" indent="1"/>
    </xf>
    <xf numFmtId="168" fontId="0" fillId="5" borderId="0" xfId="0" applyNumberFormat="1" applyFill="1" applyAlignment="1">
      <alignment horizontal="right"/>
    </xf>
    <xf numFmtId="169" fontId="0" fillId="5" borderId="0" xfId="0" applyNumberFormat="1" applyFill="1" applyBorder="1" applyAlignment="1">
      <alignment horizontal="left" vertical="center" indent="1"/>
    </xf>
    <xf numFmtId="168" fontId="0" fillId="5" borderId="0" xfId="0" applyNumberFormat="1" applyFill="1" applyBorder="1" applyAlignment="1">
      <alignment horizontal="right"/>
    </xf>
    <xf numFmtId="0" fontId="2" fillId="6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168" fontId="0" fillId="0" borderId="12" xfId="0" applyNumberFormat="1" applyFill="1" applyBorder="1" applyAlignment="1">
      <alignment vertical="center"/>
    </xf>
    <xf numFmtId="0" fontId="11" fillId="5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right" vertical="center" indent="1"/>
    </xf>
    <xf numFmtId="0" fontId="0" fillId="6" borderId="0" xfId="0" applyFill="1" applyBorder="1" applyAlignment="1">
      <alignment vertical="center"/>
    </xf>
    <xf numFmtId="0" fontId="0" fillId="6" borderId="0" xfId="0" applyFill="1" applyAlignment="1">
      <alignment vertical="center"/>
    </xf>
    <xf numFmtId="168" fontId="0" fillId="0" borderId="0" xfId="0" applyNumberFormat="1"/>
    <xf numFmtId="0" fontId="13" fillId="3" borderId="0" xfId="0" applyFont="1" applyFill="1" applyAlignment="1">
      <alignment horizontal="left" vertical="center" indent="1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7" borderId="0" xfId="0" applyFill="1" applyBorder="1" applyAlignment="1">
      <alignment horizontal="center" vertical="center"/>
    </xf>
    <xf numFmtId="170" fontId="0" fillId="5" borderId="0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0" fontId="0" fillId="7" borderId="0" xfId="0" applyNumberFormat="1" applyFill="1" applyBorder="1" applyAlignment="1">
      <alignment vertical="center"/>
    </xf>
    <xf numFmtId="168" fontId="0" fillId="7" borderId="0" xfId="0" applyNumberFormat="1" applyFill="1" applyBorder="1" applyAlignment="1">
      <alignment vertical="center"/>
    </xf>
    <xf numFmtId="169" fontId="0" fillId="0" borderId="14" xfId="0" applyNumberForma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/>
    </xf>
    <xf numFmtId="49" fontId="0" fillId="0" borderId="14" xfId="0" applyNumberFormat="1" applyBorder="1" applyAlignment="1">
      <alignment horizontal="right" vertical="center" indent="1"/>
    </xf>
    <xf numFmtId="0" fontId="14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171" fontId="2" fillId="0" borderId="14" xfId="0" applyNumberFormat="1" applyFont="1" applyBorder="1" applyAlignment="1">
      <alignment vertical="center"/>
    </xf>
    <xf numFmtId="170" fontId="0" fillId="0" borderId="14" xfId="0" applyNumberFormat="1" applyBorder="1" applyAlignment="1">
      <alignment vertical="center"/>
    </xf>
    <xf numFmtId="170" fontId="0" fillId="5" borderId="15" xfId="0" applyNumberForma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0" fillId="8" borderId="0" xfId="0" applyFill="1"/>
    <xf numFmtId="0" fontId="0" fillId="8" borderId="10" xfId="0" applyFill="1" applyBorder="1"/>
    <xf numFmtId="0" fontId="0" fillId="8" borderId="0" xfId="0" applyFill="1" applyProtection="1">
      <protection locked="0"/>
    </xf>
    <xf numFmtId="0" fontId="4" fillId="8" borderId="1" xfId="0" applyFont="1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4" fillId="8" borderId="2" xfId="0" applyFont="1" applyFill="1" applyBorder="1" applyProtection="1">
      <protection locked="0"/>
    </xf>
    <xf numFmtId="0" fontId="0" fillId="8" borderId="0" xfId="0" applyFill="1" applyBorder="1" applyProtection="1">
      <protection locked="0"/>
    </xf>
    <xf numFmtId="0" fontId="4" fillId="8" borderId="0" xfId="0" applyFont="1" applyFill="1" applyBorder="1" applyProtection="1">
      <protection locked="0"/>
    </xf>
    <xf numFmtId="0" fontId="0" fillId="8" borderId="4" xfId="0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6" xfId="0" applyFill="1" applyBorder="1" applyProtection="1">
      <protection locked="0"/>
    </xf>
    <xf numFmtId="0" fontId="0" fillId="8" borderId="7" xfId="0" applyFill="1" applyBorder="1" applyProtection="1">
      <protection locked="0"/>
    </xf>
    <xf numFmtId="0" fontId="0" fillId="8" borderId="8" xfId="0" applyFill="1" applyBorder="1" applyProtection="1">
      <protection locked="0"/>
    </xf>
    <xf numFmtId="0" fontId="0" fillId="8" borderId="3" xfId="0" applyFill="1" applyBorder="1" applyProtection="1">
      <protection locked="0"/>
    </xf>
    <xf numFmtId="0" fontId="4" fillId="8" borderId="8" xfId="0" applyFont="1" applyFill="1" applyBorder="1" applyProtection="1">
      <protection locked="0"/>
    </xf>
    <xf numFmtId="0" fontId="0" fillId="8" borderId="0" xfId="0" applyFill="1" applyBorder="1" applyAlignment="1" applyProtection="1">
      <protection locked="0"/>
    </xf>
    <xf numFmtId="0" fontId="0" fillId="8" borderId="10" xfId="0" applyFill="1" applyBorder="1" applyProtection="1">
      <protection locked="0"/>
    </xf>
    <xf numFmtId="0" fontId="0" fillId="8" borderId="0" xfId="0" applyFill="1" applyBorder="1" applyProtection="1"/>
    <xf numFmtId="0" fontId="0" fillId="8" borderId="7" xfId="0" applyFill="1" applyBorder="1" applyProtection="1"/>
    <xf numFmtId="0" fontId="0" fillId="8" borderId="10" xfId="0" applyFill="1" applyBorder="1" applyAlignment="1" applyProtection="1">
      <alignment horizontal="center"/>
    </xf>
    <xf numFmtId="9" fontId="0" fillId="8" borderId="10" xfId="2" applyFont="1" applyFill="1" applyBorder="1" applyProtection="1"/>
    <xf numFmtId="0" fontId="4" fillId="8" borderId="19" xfId="0" applyFont="1" applyFill="1" applyBorder="1" applyAlignment="1" applyProtection="1">
      <alignment horizontal="center"/>
    </xf>
    <xf numFmtId="0" fontId="15" fillId="8" borderId="0" xfId="0" applyFont="1" applyFill="1" applyProtection="1">
      <protection locked="0"/>
    </xf>
    <xf numFmtId="0" fontId="4" fillId="8" borderId="0" xfId="0" applyFont="1" applyFill="1" applyProtection="1">
      <protection locked="0"/>
    </xf>
    <xf numFmtId="0" fontId="4" fillId="8" borderId="10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1" fillId="8" borderId="16" xfId="1" applyFill="1" applyBorder="1" applyAlignment="1" applyProtection="1">
      <alignment horizontal="center"/>
    </xf>
    <xf numFmtId="0" fontId="1" fillId="8" borderId="17" xfId="1" applyFill="1" applyBorder="1" applyAlignment="1" applyProtection="1">
      <alignment horizontal="center"/>
    </xf>
    <xf numFmtId="0" fontId="0" fillId="8" borderId="18" xfId="0" applyFill="1" applyBorder="1" applyAlignment="1">
      <alignment horizontal="center"/>
    </xf>
    <xf numFmtId="167" fontId="4" fillId="8" borderId="0" xfId="0" applyNumberFormat="1" applyFont="1" applyFill="1" applyBorder="1" applyAlignment="1" applyProtection="1">
      <alignment horizontal="center"/>
    </xf>
    <xf numFmtId="167" fontId="4" fillId="8" borderId="5" xfId="0" applyNumberFormat="1" applyFont="1" applyFill="1" applyBorder="1" applyAlignment="1" applyProtection="1">
      <alignment horizontal="center"/>
    </xf>
    <xf numFmtId="0" fontId="4" fillId="8" borderId="16" xfId="0" applyFont="1" applyFill="1" applyBorder="1" applyAlignment="1" applyProtection="1">
      <alignment horizontal="center"/>
      <protection locked="0"/>
    </xf>
    <xf numFmtId="0" fontId="4" fillId="8" borderId="18" xfId="0" applyFont="1" applyFill="1" applyBorder="1" applyAlignment="1" applyProtection="1">
      <alignment horizontal="center"/>
      <protection locked="0"/>
    </xf>
    <xf numFmtId="0" fontId="4" fillId="8" borderId="17" xfId="0" applyFont="1" applyFill="1" applyBorder="1" applyAlignment="1" applyProtection="1">
      <alignment horizontal="center"/>
      <protection locked="0"/>
    </xf>
    <xf numFmtId="0" fontId="0" fillId="8" borderId="18" xfId="0" applyFill="1" applyBorder="1" applyAlignment="1" applyProtection="1">
      <alignment horizontal="left"/>
    </xf>
    <xf numFmtId="0" fontId="0" fillId="8" borderId="17" xfId="0" applyFill="1" applyBorder="1" applyAlignment="1" applyProtection="1">
      <alignment horizontal="left"/>
    </xf>
    <xf numFmtId="0" fontId="0" fillId="8" borderId="16" xfId="0" applyFill="1" applyBorder="1" applyAlignment="1" applyProtection="1">
      <alignment horizontal="left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0" fontId="0" fillId="8" borderId="7" xfId="0" applyFill="1" applyBorder="1" applyAlignment="1" applyProtection="1">
      <alignment horizontal="center"/>
      <protection locked="0"/>
    </xf>
    <xf numFmtId="0" fontId="0" fillId="8" borderId="8" xfId="0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vertical="top"/>
    </xf>
    <xf numFmtId="0" fontId="0" fillId="8" borderId="2" xfId="0" applyFill="1" applyBorder="1" applyAlignment="1" applyProtection="1">
      <alignment horizontal="left" vertical="top"/>
    </xf>
    <xf numFmtId="0" fontId="0" fillId="8" borderId="3" xfId="0" applyFill="1" applyBorder="1" applyAlignment="1" applyProtection="1">
      <alignment horizontal="left" vertical="top"/>
    </xf>
    <xf numFmtId="0" fontId="0" fillId="8" borderId="4" xfId="0" applyFill="1" applyBorder="1" applyAlignment="1" applyProtection="1">
      <alignment horizontal="left" vertical="top"/>
    </xf>
    <xf numFmtId="0" fontId="0" fillId="8" borderId="0" xfId="0" applyFill="1" applyBorder="1" applyAlignment="1" applyProtection="1">
      <alignment horizontal="left" vertical="top"/>
    </xf>
    <xf numFmtId="0" fontId="0" fillId="8" borderId="5" xfId="0" applyFill="1" applyBorder="1" applyAlignment="1" applyProtection="1">
      <alignment horizontal="left" vertical="top"/>
    </xf>
    <xf numFmtId="0" fontId="0" fillId="8" borderId="6" xfId="0" applyFill="1" applyBorder="1" applyAlignment="1" applyProtection="1">
      <alignment horizontal="left" vertical="top"/>
    </xf>
    <xf numFmtId="0" fontId="0" fillId="8" borderId="7" xfId="0" applyFill="1" applyBorder="1" applyAlignment="1" applyProtection="1">
      <alignment horizontal="left" vertical="top"/>
    </xf>
    <xf numFmtId="0" fontId="0" fillId="8" borderId="8" xfId="0" applyFill="1" applyBorder="1" applyAlignment="1" applyProtection="1">
      <alignment horizontal="left" vertical="top"/>
    </xf>
    <xf numFmtId="9" fontId="0" fillId="8" borderId="1" xfId="2" applyFont="1" applyFill="1" applyBorder="1" applyAlignment="1" applyProtection="1">
      <alignment horizontal="left" vertical="top"/>
    </xf>
    <xf numFmtId="9" fontId="0" fillId="8" borderId="2" xfId="2" applyFont="1" applyFill="1" applyBorder="1" applyAlignment="1" applyProtection="1">
      <alignment horizontal="left" vertical="top"/>
    </xf>
    <xf numFmtId="9" fontId="0" fillId="8" borderId="3" xfId="2" applyFont="1" applyFill="1" applyBorder="1" applyAlignment="1" applyProtection="1">
      <alignment horizontal="left" vertical="top"/>
    </xf>
    <xf numFmtId="9" fontId="0" fillId="8" borderId="4" xfId="2" applyFont="1" applyFill="1" applyBorder="1" applyAlignment="1" applyProtection="1">
      <alignment horizontal="left" vertical="top"/>
    </xf>
    <xf numFmtId="9" fontId="0" fillId="8" borderId="0" xfId="2" applyFont="1" applyFill="1" applyBorder="1" applyAlignment="1" applyProtection="1">
      <alignment horizontal="left" vertical="top"/>
    </xf>
    <xf numFmtId="9" fontId="0" fillId="8" borderId="5" xfId="2" applyFont="1" applyFill="1" applyBorder="1" applyAlignment="1" applyProtection="1">
      <alignment horizontal="left" vertical="top"/>
    </xf>
    <xf numFmtId="9" fontId="0" fillId="8" borderId="6" xfId="2" applyFont="1" applyFill="1" applyBorder="1" applyAlignment="1" applyProtection="1">
      <alignment horizontal="left" vertical="top"/>
    </xf>
    <xf numFmtId="9" fontId="0" fillId="8" borderId="7" xfId="2" applyFont="1" applyFill="1" applyBorder="1" applyAlignment="1" applyProtection="1">
      <alignment horizontal="left" vertical="top"/>
    </xf>
    <xf numFmtId="9" fontId="0" fillId="8" borderId="8" xfId="2" applyFont="1" applyFill="1" applyBorder="1" applyAlignment="1" applyProtection="1">
      <alignment horizontal="left" vertical="top"/>
    </xf>
    <xf numFmtId="0" fontId="0" fillId="8" borderId="1" xfId="0" applyFill="1" applyBorder="1" applyAlignment="1" applyProtection="1">
      <alignment horizontal="center" vertical="center"/>
    </xf>
    <xf numFmtId="0" fontId="0" fillId="8" borderId="3" xfId="0" applyFill="1" applyBorder="1" applyAlignment="1" applyProtection="1">
      <alignment horizontal="center" vertical="center"/>
    </xf>
    <xf numFmtId="0" fontId="0" fillId="8" borderId="4" xfId="0" applyFill="1" applyBorder="1" applyAlignment="1" applyProtection="1">
      <alignment horizontal="center" vertical="center"/>
    </xf>
    <xf numFmtId="0" fontId="0" fillId="8" borderId="5" xfId="0" applyFill="1" applyBorder="1" applyAlignment="1" applyProtection="1">
      <alignment horizontal="center" vertical="center"/>
    </xf>
    <xf numFmtId="0" fontId="0" fillId="8" borderId="6" xfId="0" applyFill="1" applyBorder="1" applyAlignment="1" applyProtection="1">
      <alignment horizontal="center" vertical="center"/>
    </xf>
    <xf numFmtId="0" fontId="0" fillId="8" borderId="8" xfId="0" applyFill="1" applyBorder="1" applyAlignment="1" applyProtection="1">
      <alignment horizontal="center" vertical="center"/>
    </xf>
    <xf numFmtId="0" fontId="4" fillId="8" borderId="1" xfId="0" applyFont="1" applyFill="1" applyBorder="1" applyAlignment="1" applyProtection="1">
      <alignment horizontal="center" vertical="center"/>
      <protection locked="0"/>
    </xf>
    <xf numFmtId="0" fontId="4" fillId="8" borderId="3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0" fontId="4" fillId="8" borderId="8" xfId="0" applyFont="1" applyFill="1" applyBorder="1" applyAlignment="1" applyProtection="1">
      <alignment horizontal="center" vertical="center"/>
      <protection locked="0"/>
    </xf>
    <xf numFmtId="9" fontId="0" fillId="8" borderId="1" xfId="2" applyFont="1" applyFill="1" applyBorder="1" applyAlignment="1" applyProtection="1">
      <alignment horizontal="center" vertical="center"/>
    </xf>
    <xf numFmtId="9" fontId="0" fillId="8" borderId="2" xfId="2" applyFont="1" applyFill="1" applyBorder="1" applyAlignment="1" applyProtection="1">
      <alignment horizontal="center" vertical="center"/>
    </xf>
    <xf numFmtId="9" fontId="0" fillId="8" borderId="3" xfId="2" applyFont="1" applyFill="1" applyBorder="1" applyAlignment="1" applyProtection="1">
      <alignment horizontal="center" vertical="center"/>
    </xf>
    <xf numFmtId="9" fontId="0" fillId="8" borderId="6" xfId="2" applyFont="1" applyFill="1" applyBorder="1" applyAlignment="1" applyProtection="1">
      <alignment horizontal="center" vertical="center"/>
    </xf>
    <xf numFmtId="9" fontId="0" fillId="8" borderId="7" xfId="2" applyFont="1" applyFill="1" applyBorder="1" applyAlignment="1" applyProtection="1">
      <alignment horizontal="center" vertical="center"/>
    </xf>
    <xf numFmtId="9" fontId="0" fillId="8" borderId="8" xfId="2" applyFont="1" applyFill="1" applyBorder="1" applyAlignment="1" applyProtection="1">
      <alignment horizontal="center" vertical="center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4" fillId="9" borderId="2" xfId="0" applyFont="1" applyFill="1" applyBorder="1" applyAlignment="1" applyProtection="1">
      <alignment horizontal="center" vertical="center"/>
      <protection locked="0"/>
    </xf>
    <xf numFmtId="0" fontId="4" fillId="9" borderId="3" xfId="0" applyFont="1" applyFill="1" applyBorder="1" applyAlignment="1" applyProtection="1">
      <alignment horizontal="center" vertical="center"/>
      <protection locked="0"/>
    </xf>
    <xf numFmtId="0" fontId="4" fillId="9" borderId="4" xfId="0" applyFont="1" applyFill="1" applyBorder="1" applyAlignment="1" applyProtection="1">
      <alignment horizontal="center" vertical="center"/>
      <protection locked="0"/>
    </xf>
    <xf numFmtId="0" fontId="4" fillId="9" borderId="0" xfId="0" applyFont="1" applyFill="1" applyBorder="1" applyAlignment="1" applyProtection="1">
      <alignment horizontal="center" vertical="center"/>
      <protection locked="0"/>
    </xf>
    <xf numFmtId="0" fontId="4" fillId="9" borderId="5" xfId="0" applyFont="1" applyFill="1" applyBorder="1" applyAlignment="1" applyProtection="1">
      <alignment horizontal="center" vertical="center"/>
      <protection locked="0"/>
    </xf>
    <xf numFmtId="0" fontId="0" fillId="8" borderId="19" xfId="0" applyFill="1" applyBorder="1" applyAlignment="1" applyProtection="1">
      <alignment horizontal="center" vertical="center"/>
    </xf>
    <xf numFmtId="0" fontId="0" fillId="8" borderId="9" xfId="0" applyFill="1" applyBorder="1" applyAlignment="1" applyProtection="1">
      <alignment horizontal="center" vertical="center"/>
    </xf>
    <xf numFmtId="0" fontId="0" fillId="8" borderId="20" xfId="0" applyFill="1" applyBorder="1" applyAlignment="1" applyProtection="1">
      <alignment horizontal="center" vertical="center"/>
    </xf>
    <xf numFmtId="0" fontId="4" fillId="8" borderId="2" xfId="0" applyFont="1" applyFill="1" applyBorder="1" applyAlignment="1" applyProtection="1">
      <alignment horizontal="center" vertical="center"/>
      <protection locked="0"/>
    </xf>
    <xf numFmtId="0" fontId="4" fillId="8" borderId="7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/>
      <protection locked="0"/>
    </xf>
    <xf numFmtId="0" fontId="4" fillId="8" borderId="7" xfId="0" applyFont="1" applyFill="1" applyBorder="1" applyAlignment="1" applyProtection="1">
      <alignment horizontal="center"/>
      <protection locked="0"/>
    </xf>
    <xf numFmtId="0" fontId="0" fillId="8" borderId="4" xfId="0" applyFill="1" applyBorder="1" applyAlignment="1" applyProtection="1">
      <alignment horizontal="left"/>
    </xf>
    <xf numFmtId="0" fontId="0" fillId="8" borderId="0" xfId="0" applyFill="1" applyBorder="1" applyAlignment="1" applyProtection="1">
      <alignment horizontal="left"/>
    </xf>
    <xf numFmtId="1" fontId="4" fillId="8" borderId="0" xfId="0" applyNumberFormat="1" applyFont="1" applyFill="1" applyBorder="1" applyAlignment="1" applyProtection="1">
      <alignment horizontal="center"/>
    </xf>
    <xf numFmtId="1" fontId="4" fillId="8" borderId="5" xfId="0" applyNumberFormat="1" applyFont="1" applyFill="1" applyBorder="1" applyAlignment="1" applyProtection="1">
      <alignment horizontal="center"/>
    </xf>
    <xf numFmtId="0" fontId="5" fillId="2" borderId="0" xfId="3" applyFont="1" applyAlignment="1">
      <alignment horizontal="center" vertical="center"/>
    </xf>
    <xf numFmtId="0" fontId="1" fillId="0" borderId="0" xfId="1" applyAlignment="1" applyProtection="1">
      <alignment horizontal="left"/>
    </xf>
    <xf numFmtId="0" fontId="7" fillId="4" borderId="0" xfId="1" applyFont="1" applyFill="1" applyAlignment="1" applyProtection="1">
      <alignment horizontal="left" vertical="center"/>
    </xf>
    <xf numFmtId="0" fontId="7" fillId="4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/>
    </xf>
    <xf numFmtId="0" fontId="2" fillId="5" borderId="0" xfId="0" applyFont="1" applyFill="1" applyAlignment="1">
      <alignment horizontal="left" vertical="center" indent="1"/>
    </xf>
    <xf numFmtId="0" fontId="2" fillId="5" borderId="11" xfId="0" applyFont="1" applyFill="1" applyBorder="1" applyAlignment="1">
      <alignment horizontal="left" vertical="center" indent="1"/>
    </xf>
    <xf numFmtId="0" fontId="2" fillId="5" borderId="0" xfId="0" applyFont="1" applyFill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1"/>
    </xf>
    <xf numFmtId="0" fontId="9" fillId="5" borderId="0" xfId="0" applyFont="1" applyFill="1" applyAlignment="1">
      <alignment horizontal="right" vertical="center"/>
    </xf>
    <xf numFmtId="0" fontId="9" fillId="5" borderId="0" xfId="0" applyFont="1" applyFill="1" applyBorder="1" applyAlignment="1">
      <alignment horizontal="right"/>
    </xf>
    <xf numFmtId="0" fontId="10" fillId="6" borderId="0" xfId="0" applyFont="1" applyFill="1" applyAlignment="1">
      <alignment horizontal="left" vertical="center"/>
    </xf>
    <xf numFmtId="0" fontId="13" fillId="3" borderId="0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right" vertical="center"/>
    </xf>
    <xf numFmtId="0" fontId="9" fillId="5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justify"/>
    </xf>
    <xf numFmtId="0" fontId="4" fillId="8" borderId="2" xfId="0" applyFont="1" applyFill="1" applyBorder="1" applyAlignment="1" applyProtection="1">
      <alignment horizontal="center"/>
      <protection locked="0"/>
    </xf>
    <xf numFmtId="0" fontId="4" fillId="8" borderId="3" xfId="0" applyFont="1" applyFill="1" applyBorder="1" applyAlignment="1" applyProtection="1">
      <alignment horizontal="center"/>
      <protection locked="0"/>
    </xf>
    <xf numFmtId="0" fontId="0" fillId="8" borderId="4" xfId="0" applyFill="1" applyBorder="1" applyProtection="1"/>
  </cellXfs>
  <cellStyles count="4">
    <cellStyle name="40% - Accent6" xfId="3" builtinId="51"/>
    <cellStyle name="Hyperlink" xfId="1" builtinId="8"/>
    <cellStyle name="Normal" xfId="0" builtinId="0"/>
    <cellStyle name="Percent" xfId="2" builtinId="5"/>
  </cellStyles>
  <dxfs count="3">
    <dxf>
      <font>
        <b/>
        <i val="0"/>
        <condense val="0"/>
        <extend val="0"/>
        <color indexed="58"/>
      </font>
    </dxf>
    <dxf>
      <font>
        <condense val="0"/>
        <extend val="0"/>
        <color indexed="45"/>
      </font>
    </dxf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GST%20Invoice%20format%20with%20bank%20details.xlsx#'Company Details'!A1" TargetMode="External"/><Relationship Id="rId2" Type="http://schemas.openxmlformats.org/officeDocument/2006/relationships/hyperlink" Target="GST%20Invoice%20format%20with%20bank%20details.xlsx#'Invoice '!A1" TargetMode="External"/><Relationship Id="rId1" Type="http://schemas.openxmlformats.org/officeDocument/2006/relationships/hyperlink" Target="GST%20Invoice%20format%20with%20bank%20details.xlsx#'chq book Reg'!A1" TargetMode="External"/><Relationship Id="rId4" Type="http://schemas.openxmlformats.org/officeDocument/2006/relationships/hyperlink" Target="GST%20Invoice%20format%20with%20bank%20details.xlsx#'Inovice Reg'!A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</xdr:row>
      <xdr:rowOff>123824</xdr:rowOff>
    </xdr:from>
    <xdr:to>
      <xdr:col>9</xdr:col>
      <xdr:colOff>323850</xdr:colOff>
      <xdr:row>4</xdr:row>
      <xdr:rowOff>152399</xdr:rowOff>
    </xdr:to>
    <xdr:sp macro="" textlink="">
      <xdr:nvSpPr>
        <xdr:cNvPr id="2" name="Flowchart: Terminator 1"/>
        <xdr:cNvSpPr/>
      </xdr:nvSpPr>
      <xdr:spPr>
        <a:xfrm>
          <a:off x="1143000" y="314324"/>
          <a:ext cx="4667250" cy="600075"/>
        </a:xfrm>
        <a:prstGeom prst="flowChartTerminator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2400" b="1"/>
            <a:t>MAIN</a:t>
          </a:r>
          <a:r>
            <a:rPr lang="en-US" sz="2400" b="1" baseline="0"/>
            <a:t> SHEET</a:t>
          </a:r>
          <a:endParaRPr lang="en-US" sz="2400" b="1"/>
        </a:p>
      </xdr:txBody>
    </xdr:sp>
    <xdr:clientData/>
  </xdr:twoCellAnchor>
  <xdr:twoCellAnchor>
    <xdr:from>
      <xdr:col>6</xdr:col>
      <xdr:colOff>438150</xdr:colOff>
      <xdr:row>14</xdr:row>
      <xdr:rowOff>47625</xdr:rowOff>
    </xdr:from>
    <xdr:to>
      <xdr:col>8</xdr:col>
      <xdr:colOff>533400</xdr:colOff>
      <xdr:row>21</xdr:row>
      <xdr:rowOff>0</xdr:rowOff>
    </xdr:to>
    <xdr:sp macro="" textlink="">
      <xdr:nvSpPr>
        <xdr:cNvPr id="8" name="Oval 7">
          <a:hlinkClick xmlns:r="http://schemas.openxmlformats.org/officeDocument/2006/relationships" r:id="rId1"/>
        </xdr:cNvPr>
        <xdr:cNvSpPr/>
      </xdr:nvSpPr>
      <xdr:spPr>
        <a:xfrm>
          <a:off x="4095750" y="2714625"/>
          <a:ext cx="1314450" cy="1285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CHQ.BOOK</a:t>
          </a:r>
          <a:r>
            <a:rPr lang="en-US" sz="1100" baseline="0"/>
            <a:t> REG.</a:t>
          </a:r>
          <a:endParaRPr lang="en-US" sz="1100"/>
        </a:p>
      </xdr:txBody>
    </xdr:sp>
    <xdr:clientData/>
  </xdr:twoCellAnchor>
  <xdr:twoCellAnchor>
    <xdr:from>
      <xdr:col>4</xdr:col>
      <xdr:colOff>133350</xdr:colOff>
      <xdr:row>22</xdr:row>
      <xdr:rowOff>95250</xdr:rowOff>
    </xdr:from>
    <xdr:to>
      <xdr:col>6</xdr:col>
      <xdr:colOff>228600</xdr:colOff>
      <xdr:row>29</xdr:row>
      <xdr:rowOff>47625</xdr:rowOff>
    </xdr:to>
    <xdr:sp macro="" textlink="">
      <xdr:nvSpPr>
        <xdr:cNvPr id="9" name="Oval 8">
          <a:hlinkClick xmlns:r="http://schemas.openxmlformats.org/officeDocument/2006/relationships" r:id="rId2"/>
        </xdr:cNvPr>
        <xdr:cNvSpPr/>
      </xdr:nvSpPr>
      <xdr:spPr>
        <a:xfrm>
          <a:off x="2571750" y="4286250"/>
          <a:ext cx="1314450" cy="1285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INVOICE</a:t>
          </a:r>
          <a:r>
            <a:rPr lang="en-US" sz="1100" baseline="0"/>
            <a:t> / BILLING</a:t>
          </a:r>
          <a:endParaRPr lang="en-US" sz="1100"/>
        </a:p>
      </xdr:txBody>
    </xdr:sp>
    <xdr:clientData/>
  </xdr:twoCellAnchor>
  <xdr:twoCellAnchor>
    <xdr:from>
      <xdr:col>4</xdr:col>
      <xdr:colOff>133350</xdr:colOff>
      <xdr:row>5</xdr:row>
      <xdr:rowOff>152400</xdr:rowOff>
    </xdr:from>
    <xdr:to>
      <xdr:col>6</xdr:col>
      <xdr:colOff>228600</xdr:colOff>
      <xdr:row>12</xdr:row>
      <xdr:rowOff>104775</xdr:rowOff>
    </xdr:to>
    <xdr:sp macro="" textlink="">
      <xdr:nvSpPr>
        <xdr:cNvPr id="10" name="Oval 9">
          <a:hlinkClick xmlns:r="http://schemas.openxmlformats.org/officeDocument/2006/relationships" r:id="rId3"/>
        </xdr:cNvPr>
        <xdr:cNvSpPr/>
      </xdr:nvSpPr>
      <xdr:spPr>
        <a:xfrm>
          <a:off x="2571750" y="1104900"/>
          <a:ext cx="1314450" cy="1285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COMPANY DETAILS</a:t>
          </a:r>
        </a:p>
      </xdr:txBody>
    </xdr:sp>
    <xdr:clientData/>
  </xdr:twoCellAnchor>
  <xdr:twoCellAnchor>
    <xdr:from>
      <xdr:col>1</xdr:col>
      <xdr:colOff>400050</xdr:colOff>
      <xdr:row>14</xdr:row>
      <xdr:rowOff>28575</xdr:rowOff>
    </xdr:from>
    <xdr:to>
      <xdr:col>3</xdr:col>
      <xdr:colOff>495300</xdr:colOff>
      <xdr:row>20</xdr:row>
      <xdr:rowOff>171450</xdr:rowOff>
    </xdr:to>
    <xdr:sp macro="" textlink="">
      <xdr:nvSpPr>
        <xdr:cNvPr id="11" name="Oval 10">
          <a:hlinkClick xmlns:r="http://schemas.openxmlformats.org/officeDocument/2006/relationships" r:id="rId4"/>
        </xdr:cNvPr>
        <xdr:cNvSpPr/>
      </xdr:nvSpPr>
      <xdr:spPr>
        <a:xfrm>
          <a:off x="1009650" y="2695575"/>
          <a:ext cx="1314450" cy="1285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INOVICE</a:t>
          </a:r>
          <a:r>
            <a:rPr lang="en-US" sz="1100" baseline="0"/>
            <a:t> REG.</a:t>
          </a:r>
          <a:endParaRPr lang="en-US" sz="1100"/>
        </a:p>
      </xdr:txBody>
    </xdr:sp>
    <xdr:clientData/>
  </xdr:twoCellAnchor>
  <xdr:twoCellAnchor>
    <xdr:from>
      <xdr:col>3</xdr:col>
      <xdr:colOff>542924</xdr:colOff>
      <xdr:row>12</xdr:row>
      <xdr:rowOff>133350</xdr:rowOff>
    </xdr:from>
    <xdr:to>
      <xdr:col>6</xdr:col>
      <xdr:colOff>419099</xdr:colOff>
      <xdr:row>22</xdr:row>
      <xdr:rowOff>47625</xdr:rowOff>
    </xdr:to>
    <xdr:sp macro="" textlink="">
      <xdr:nvSpPr>
        <xdr:cNvPr id="12" name="Quad Arrow 11"/>
        <xdr:cNvSpPr/>
      </xdr:nvSpPr>
      <xdr:spPr>
        <a:xfrm>
          <a:off x="2371724" y="2419350"/>
          <a:ext cx="1704975" cy="1819275"/>
        </a:xfrm>
        <a:prstGeom prst="quadArrow">
          <a:avLst>
            <a:gd name="adj1" fmla="val 5153"/>
            <a:gd name="adj2" fmla="val 8724"/>
            <a:gd name="adj3" fmla="val 225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2</xdr:row>
      <xdr:rowOff>38100</xdr:rowOff>
    </xdr:from>
    <xdr:to>
      <xdr:col>8</xdr:col>
      <xdr:colOff>495300</xdr:colOff>
      <xdr:row>2</xdr:row>
      <xdr:rowOff>171450</xdr:rowOff>
    </xdr:to>
    <xdr:sp macro="" textlink="">
      <xdr:nvSpPr>
        <xdr:cNvPr id="2" name="Left Arrow 1"/>
        <xdr:cNvSpPr/>
      </xdr:nvSpPr>
      <xdr:spPr>
        <a:xfrm>
          <a:off x="5343525" y="419100"/>
          <a:ext cx="476250" cy="1333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voice-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heckbook-regis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ettings"/>
      <sheetName val="Invoice Register"/>
      <sheetName val="©"/>
    </sheetNames>
    <sheetDataSet>
      <sheetData sheetId="0">
        <row r="5">
          <cell r="A5">
            <v>1</v>
          </cell>
          <cell r="C5" t="str">
            <v>Draft</v>
          </cell>
        </row>
        <row r="6">
          <cell r="A6">
            <v>2</v>
          </cell>
        </row>
        <row r="7">
          <cell r="A7">
            <v>3</v>
          </cell>
        </row>
        <row r="8">
          <cell r="A8">
            <v>4</v>
          </cell>
        </row>
        <row r="9">
          <cell r="A9">
            <v>5</v>
          </cell>
        </row>
        <row r="10">
          <cell r="A10">
            <v>0</v>
          </cell>
        </row>
        <row r="11">
          <cell r="A11">
            <v>0</v>
          </cell>
        </row>
        <row r="12">
          <cell r="A12">
            <v>0</v>
          </cell>
        </row>
        <row r="13">
          <cell r="A13">
            <v>0</v>
          </cell>
        </row>
        <row r="14">
          <cell r="A14">
            <v>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ettings"/>
      <sheetName val="Register"/>
      <sheetName val="EULA"/>
    </sheetNames>
    <sheetDataSet>
      <sheetData sheetId="0">
        <row r="5">
          <cell r="A5" t="str">
            <v>Check</v>
          </cell>
        </row>
        <row r="6">
          <cell r="A6" t="str">
            <v>Card</v>
          </cell>
        </row>
        <row r="7">
          <cell r="A7" t="str">
            <v>Deposit</v>
          </cell>
        </row>
        <row r="8">
          <cell r="A8" t="str">
            <v>Transfer</v>
          </cell>
        </row>
        <row r="9">
          <cell r="A9" t="str">
            <v>EFT</v>
          </cell>
        </row>
        <row r="10">
          <cell r="A10" t="str">
            <v>ATM</v>
          </cell>
        </row>
        <row r="11">
          <cell r="A11" t="str">
            <v>Direct Debit</v>
          </cell>
        </row>
        <row r="12">
          <cell r="A12" t="str">
            <v>Online</v>
          </cell>
        </row>
        <row r="13">
          <cell r="A13" t="str">
            <v>Cash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amakant.acumen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dmin@acumenhr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6" workbookViewId="0">
      <selection activeCell="K27" sqref="K27"/>
    </sheetView>
  </sheetViews>
  <sheetFormatPr defaultRowHeight="15"/>
  <cols>
    <col min="1" max="16384" width="9.140625" style="66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B3" sqref="B3:C3"/>
    </sheetView>
  </sheetViews>
  <sheetFormatPr defaultRowHeight="15"/>
  <cols>
    <col min="1" max="1" width="15.5703125" style="66" bestFit="1" customWidth="1"/>
    <col min="2" max="2" width="26.85546875" style="66" bestFit="1" customWidth="1"/>
    <col min="3" max="16384" width="9.140625" style="66"/>
  </cols>
  <sheetData>
    <row r="1" spans="1:3">
      <c r="A1" s="90" t="s">
        <v>154</v>
      </c>
      <c r="B1" s="90"/>
      <c r="C1" s="90"/>
    </row>
    <row r="2" spans="1:3">
      <c r="A2" s="91"/>
      <c r="B2" s="95"/>
      <c r="C2" s="92"/>
    </row>
    <row r="3" spans="1:3">
      <c r="A3" s="67" t="s">
        <v>37</v>
      </c>
      <c r="B3" s="91" t="s">
        <v>43</v>
      </c>
      <c r="C3" s="92"/>
    </row>
    <row r="4" spans="1:3">
      <c r="A4" s="67" t="s">
        <v>38</v>
      </c>
      <c r="B4" s="91" t="s">
        <v>44</v>
      </c>
      <c r="C4" s="92"/>
    </row>
    <row r="5" spans="1:3">
      <c r="A5" s="67" t="s">
        <v>25</v>
      </c>
      <c r="B5" s="91">
        <v>9904889031</v>
      </c>
      <c r="C5" s="92"/>
    </row>
    <row r="6" spans="1:3">
      <c r="A6" s="67" t="s">
        <v>39</v>
      </c>
      <c r="B6" s="93" t="s">
        <v>45</v>
      </c>
      <c r="C6" s="94"/>
    </row>
    <row r="7" spans="1:3">
      <c r="A7" s="67" t="s">
        <v>40</v>
      </c>
      <c r="B7" s="91" t="s">
        <v>46</v>
      </c>
      <c r="C7" s="92"/>
    </row>
    <row r="8" spans="1:3">
      <c r="A8" s="67" t="s">
        <v>41</v>
      </c>
      <c r="B8" s="91" t="s">
        <v>47</v>
      </c>
      <c r="C8" s="92"/>
    </row>
    <row r="9" spans="1:3">
      <c r="A9" s="67" t="s">
        <v>42</v>
      </c>
      <c r="B9" s="91" t="s">
        <v>48</v>
      </c>
      <c r="C9" s="92"/>
    </row>
    <row r="10" spans="1:3">
      <c r="A10" s="67"/>
      <c r="B10" s="67"/>
      <c r="C10" s="67"/>
    </row>
    <row r="11" spans="1:3">
      <c r="A11" s="91" t="s">
        <v>155</v>
      </c>
      <c r="B11" s="95"/>
      <c r="C11" s="92"/>
    </row>
    <row r="12" spans="1:3">
      <c r="A12" s="67" t="s">
        <v>49</v>
      </c>
      <c r="B12" s="91" t="s">
        <v>50</v>
      </c>
      <c r="C12" s="92"/>
    </row>
    <row r="13" spans="1:3">
      <c r="A13" s="67" t="s">
        <v>51</v>
      </c>
      <c r="B13" s="91">
        <v>123456778899</v>
      </c>
      <c r="C13" s="92"/>
    </row>
    <row r="14" spans="1:3">
      <c r="A14" s="67" t="s">
        <v>52</v>
      </c>
      <c r="B14" s="91"/>
      <c r="C14" s="92"/>
    </row>
    <row r="15" spans="1:3">
      <c r="A15" s="67" t="s">
        <v>53</v>
      </c>
      <c r="B15" s="91"/>
      <c r="C15" s="92"/>
    </row>
    <row r="16" spans="1:3">
      <c r="A16" s="67"/>
      <c r="B16" s="67"/>
      <c r="C16" s="67"/>
    </row>
  </sheetData>
  <mergeCells count="14">
    <mergeCell ref="B15:C15"/>
    <mergeCell ref="A2:C2"/>
    <mergeCell ref="B8:C8"/>
    <mergeCell ref="B9:C9"/>
    <mergeCell ref="A11:C11"/>
    <mergeCell ref="B12:C12"/>
    <mergeCell ref="B13:C13"/>
    <mergeCell ref="B14:C14"/>
    <mergeCell ref="B7:C7"/>
    <mergeCell ref="A1:C1"/>
    <mergeCell ref="B3:C3"/>
    <mergeCell ref="B4:C4"/>
    <mergeCell ref="B5:C5"/>
    <mergeCell ref="B6:C6"/>
  </mergeCells>
  <hyperlinks>
    <hyperlink ref="B6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12"/>
  <sheetViews>
    <sheetView tabSelected="1" workbookViewId="0">
      <selection activeCell="G3" sqref="G3:H3"/>
    </sheetView>
  </sheetViews>
  <sheetFormatPr defaultRowHeight="15"/>
  <cols>
    <col min="1" max="1" width="11.140625" style="68" customWidth="1"/>
    <col min="2" max="2" width="12" style="68" bestFit="1" customWidth="1"/>
    <col min="3" max="5" width="9.140625" style="68"/>
    <col min="6" max="6" width="13.85546875" style="68" customWidth="1"/>
    <col min="7" max="7" width="6.28515625" style="68" customWidth="1"/>
    <col min="8" max="12" width="9.140625" style="68"/>
    <col min="13" max="17" width="9.140625" style="88"/>
    <col min="18" max="16384" width="9.140625" style="68"/>
  </cols>
  <sheetData>
    <row r="1" spans="1:14">
      <c r="A1" s="144" t="s">
        <v>27</v>
      </c>
      <c r="B1" s="145"/>
      <c r="C1" s="145"/>
      <c r="D1" s="145"/>
      <c r="E1" s="145"/>
      <c r="F1" s="145"/>
      <c r="G1" s="145"/>
      <c r="H1" s="146"/>
    </row>
    <row r="2" spans="1:14">
      <c r="A2" s="147"/>
      <c r="B2" s="148"/>
      <c r="C2" s="148"/>
      <c r="D2" s="148"/>
      <c r="E2" s="148"/>
      <c r="F2" s="148"/>
      <c r="G2" s="148"/>
      <c r="H2" s="149"/>
      <c r="N2" s="88" t="s">
        <v>158</v>
      </c>
    </row>
    <row r="3" spans="1:14">
      <c r="A3" s="69" t="s">
        <v>28</v>
      </c>
      <c r="B3" s="70"/>
      <c r="C3" s="70"/>
      <c r="D3" s="70"/>
      <c r="E3" s="70"/>
      <c r="F3" s="71" t="s">
        <v>30</v>
      </c>
      <c r="G3" s="178">
        <v>123</v>
      </c>
      <c r="H3" s="179"/>
      <c r="J3" s="89" t="s">
        <v>159</v>
      </c>
      <c r="N3" s="88">
        <f>'Inovice Reg'!A3:A200</f>
        <v>123</v>
      </c>
    </row>
    <row r="4" spans="1:14">
      <c r="A4" s="157" t="str">
        <f>'Company Details'!B3</f>
        <v>Raj Enterprise</v>
      </c>
      <c r="B4" s="158"/>
      <c r="C4" s="158"/>
      <c r="D4" s="72"/>
      <c r="E4" s="72"/>
      <c r="F4" s="73" t="s">
        <v>31</v>
      </c>
      <c r="G4" s="96">
        <f>VLOOKUP($G$3,'Inovice Reg'!A2:AE200,2,FALSE)</f>
        <v>41780</v>
      </c>
      <c r="H4" s="97"/>
      <c r="N4" s="88">
        <f>'Inovice Reg'!A4:A201</f>
        <v>456</v>
      </c>
    </row>
    <row r="5" spans="1:14">
      <c r="A5" s="157" t="str">
        <f>'Company Details'!B4</f>
        <v>ABC, DEF building, HIJ Street</v>
      </c>
      <c r="B5" s="158"/>
      <c r="C5" s="158"/>
      <c r="D5" s="158"/>
      <c r="E5" s="72"/>
      <c r="F5" s="73" t="s">
        <v>32</v>
      </c>
      <c r="G5" s="159">
        <f>VLOOKUP($G$3,'Inovice Reg'!A3:AE200,3,FALSE)</f>
        <v>123434</v>
      </c>
      <c r="H5" s="160"/>
      <c r="N5" s="88">
        <f>'Inovice Reg'!A5:A202</f>
        <v>789</v>
      </c>
    </row>
    <row r="6" spans="1:14">
      <c r="A6" s="74" t="s">
        <v>80</v>
      </c>
      <c r="B6" s="83">
        <f>'Company Details'!B5</f>
        <v>9904889031</v>
      </c>
      <c r="C6" s="72"/>
      <c r="D6" s="72"/>
      <c r="E6" s="72"/>
      <c r="F6" s="73" t="s">
        <v>33</v>
      </c>
      <c r="G6" s="96">
        <f>VLOOKUP($G$3,'Inovice Reg'!A3:AE200,4,FALSE)</f>
        <v>12234</v>
      </c>
      <c r="H6" s="97"/>
      <c r="N6" s="88">
        <f>'Inovice Reg'!A6:A203</f>
        <v>127</v>
      </c>
    </row>
    <row r="7" spans="1:14">
      <c r="A7" s="74" t="s">
        <v>77</v>
      </c>
      <c r="B7" s="83" t="str">
        <f>'Company Details'!B7</f>
        <v>ABCDFE 22230</v>
      </c>
      <c r="C7" s="72"/>
      <c r="D7" s="72"/>
      <c r="E7" s="72"/>
      <c r="F7" s="72"/>
      <c r="G7" s="72"/>
      <c r="H7" s="75"/>
      <c r="N7" s="88">
        <f>'Inovice Reg'!A7:A204</f>
        <v>0</v>
      </c>
    </row>
    <row r="8" spans="1:14">
      <c r="A8" s="74" t="s">
        <v>78</v>
      </c>
      <c r="B8" s="83" t="str">
        <f>'Company Details'!B8</f>
        <v>ABCDEF23</v>
      </c>
      <c r="C8" s="83"/>
      <c r="D8" s="72"/>
      <c r="E8" s="72"/>
      <c r="F8" s="72"/>
      <c r="G8" s="72"/>
      <c r="H8" s="75"/>
      <c r="N8" s="88">
        <f>'Inovice Reg'!A8:A205</f>
        <v>0</v>
      </c>
    </row>
    <row r="9" spans="1:14">
      <c r="A9" s="74" t="s">
        <v>79</v>
      </c>
      <c r="B9" s="83" t="str">
        <f>'Company Details'!B9</f>
        <v>SD11111111</v>
      </c>
      <c r="C9" s="72"/>
      <c r="D9" s="72"/>
      <c r="E9" s="72"/>
      <c r="F9" s="72"/>
      <c r="G9" s="72"/>
      <c r="H9" s="75"/>
      <c r="N9" s="88">
        <f>'Inovice Reg'!A9:A206</f>
        <v>0</v>
      </c>
    </row>
    <row r="10" spans="1:14">
      <c r="A10" s="76"/>
      <c r="B10" s="77"/>
      <c r="C10" s="77"/>
      <c r="D10" s="77"/>
      <c r="E10" s="77"/>
      <c r="F10" s="77"/>
      <c r="G10" s="77"/>
      <c r="H10" s="78"/>
      <c r="N10" s="88">
        <f>'Inovice Reg'!A10:A207</f>
        <v>0</v>
      </c>
    </row>
    <row r="11" spans="1:14">
      <c r="A11" s="69" t="s">
        <v>29</v>
      </c>
      <c r="B11" s="70"/>
      <c r="C11" s="70"/>
      <c r="D11" s="70"/>
      <c r="E11" s="70"/>
      <c r="F11" s="70"/>
      <c r="G11" s="70"/>
      <c r="H11" s="79"/>
      <c r="N11" s="88">
        <f>'Inovice Reg'!A11:A208</f>
        <v>0</v>
      </c>
    </row>
    <row r="12" spans="1:14">
      <c r="A12" s="157" t="str">
        <f>VLOOKUP($G$3,'Inovice Reg'!$A$2:$AE$39,6,FALSE)</f>
        <v xml:space="preserve">Acumen </v>
      </c>
      <c r="B12" s="158"/>
      <c r="C12" s="158"/>
      <c r="D12" s="72"/>
      <c r="E12" s="72"/>
      <c r="F12" s="72"/>
      <c r="G12" s="72"/>
      <c r="H12" s="75"/>
      <c r="N12" s="88">
        <f>'Inovice Reg'!A12:A209</f>
        <v>0</v>
      </c>
    </row>
    <row r="13" spans="1:14">
      <c r="A13" s="157" t="str">
        <f>VLOOKUP($G$3,'Inovice Reg'!$A$2:$AE$39,7,FALSE)</f>
        <v>430,Phonix Compelx,Near Suraj Plaza</v>
      </c>
      <c r="B13" s="158"/>
      <c r="C13" s="158"/>
      <c r="D13" s="72"/>
      <c r="E13" s="72"/>
      <c r="F13" s="72"/>
      <c r="G13" s="72"/>
      <c r="H13" s="75"/>
      <c r="N13" s="88">
        <f>'Inovice Reg'!A13:A210</f>
        <v>0</v>
      </c>
    </row>
    <row r="14" spans="1:14">
      <c r="A14" s="157" t="str">
        <f>VLOOKUP($G$3,'Inovice Reg'!$A$2:$AE$39,8,FALSE)</f>
        <v>Sayajigunj, Vadodara-390005</v>
      </c>
      <c r="B14" s="158"/>
      <c r="C14" s="158"/>
      <c r="D14" s="72"/>
      <c r="E14" s="72"/>
      <c r="F14" s="72"/>
      <c r="G14" s="72"/>
      <c r="H14" s="75"/>
      <c r="N14" s="88">
        <f>'Inovice Reg'!A14:A211</f>
        <v>0</v>
      </c>
    </row>
    <row r="15" spans="1:14">
      <c r="A15" s="180" t="s">
        <v>81</v>
      </c>
      <c r="B15" s="83">
        <f>VLOOKUP($G$3,'Inovice Reg'!$A$2:$AE$39,9,FALSE)</f>
        <v>9879387738</v>
      </c>
      <c r="C15" s="72"/>
      <c r="D15" s="72"/>
      <c r="E15" s="72"/>
      <c r="F15" s="72"/>
      <c r="G15" s="72"/>
      <c r="H15" s="75"/>
      <c r="N15" s="88">
        <f>'Inovice Reg'!A15:A212</f>
        <v>0</v>
      </c>
    </row>
    <row r="16" spans="1:14">
      <c r="A16" s="74" t="s">
        <v>82</v>
      </c>
      <c r="B16" s="83" t="str">
        <f>VLOOKUP($G$3,'Inovice Reg'!$A$2:$AE$39,10,FALSE)</f>
        <v>admin@acumenhr.in</v>
      </c>
      <c r="C16" s="72"/>
      <c r="D16" s="72"/>
      <c r="E16" s="72"/>
      <c r="F16" s="72"/>
      <c r="G16" s="72"/>
      <c r="H16" s="75"/>
      <c r="N16" s="88">
        <f>'Inovice Reg'!A16:A213</f>
        <v>0</v>
      </c>
    </row>
    <row r="17" spans="1:14">
      <c r="A17" s="76" t="s">
        <v>83</v>
      </c>
      <c r="B17" s="84" t="str">
        <f>VLOOKUP($G$3,'Inovice Reg'!$A$2:$AE$39,11,FALSE)</f>
        <v>24ABDPC7956K1ZI</v>
      </c>
      <c r="C17" s="77"/>
      <c r="D17" s="77"/>
      <c r="E17" s="77"/>
      <c r="F17" s="77"/>
      <c r="G17" s="77"/>
      <c r="H17" s="78"/>
      <c r="N17" s="88">
        <f>'Inovice Reg'!A17:A214</f>
        <v>0</v>
      </c>
    </row>
    <row r="18" spans="1:14">
      <c r="A18" s="155" t="s">
        <v>34</v>
      </c>
      <c r="B18" s="156"/>
      <c r="C18" s="156"/>
      <c r="D18" s="156"/>
      <c r="E18" s="156"/>
      <c r="F18" s="98" t="s">
        <v>35</v>
      </c>
      <c r="G18" s="100"/>
      <c r="H18" s="80" t="s">
        <v>36</v>
      </c>
      <c r="N18" s="88">
        <f>'Inovice Reg'!A18:A215</f>
        <v>0</v>
      </c>
    </row>
    <row r="19" spans="1:14">
      <c r="A19" s="110" t="str">
        <f>VLOOKUP($G$3,'Inovice Reg'!$A$2:$AE$200,12,FALSE)</f>
        <v>Corporate Traning</v>
      </c>
      <c r="B19" s="111"/>
      <c r="C19" s="111"/>
      <c r="D19" s="111"/>
      <c r="E19" s="112"/>
      <c r="F19" s="128" t="str">
        <f>VLOOKUP($G$3,'Inovice Reg'!$A$2:$AE$200,13,FALSE)</f>
        <v>jfhdhfhf</v>
      </c>
      <c r="G19" s="129"/>
      <c r="H19" s="150">
        <f>VLOOKUP($G$3,'Inovice Reg'!$A$2:$AE$200,14,FALSE)</f>
        <v>12000</v>
      </c>
      <c r="N19" s="88">
        <f>'Inovice Reg'!A19:A216</f>
        <v>0</v>
      </c>
    </row>
    <row r="20" spans="1:14">
      <c r="A20" s="113"/>
      <c r="B20" s="114"/>
      <c r="C20" s="114"/>
      <c r="D20" s="114"/>
      <c r="E20" s="115"/>
      <c r="F20" s="130"/>
      <c r="G20" s="131"/>
      <c r="H20" s="151"/>
      <c r="N20" s="88">
        <f>'Inovice Reg'!A20:A217</f>
        <v>0</v>
      </c>
    </row>
    <row r="21" spans="1:14">
      <c r="A21" s="116"/>
      <c r="B21" s="117"/>
      <c r="C21" s="117"/>
      <c r="D21" s="117"/>
      <c r="E21" s="118"/>
      <c r="F21" s="132"/>
      <c r="G21" s="133"/>
      <c r="H21" s="152"/>
      <c r="N21" s="88">
        <f>'Inovice Reg'!A21:A218</f>
        <v>0</v>
      </c>
    </row>
    <row r="22" spans="1:14">
      <c r="A22" s="110" t="str">
        <f>VLOOKUP($G$3,'Inovice Reg'!$A$2:$AE$200,15,FALSE)</f>
        <v>Out bound Training</v>
      </c>
      <c r="B22" s="111"/>
      <c r="C22" s="111"/>
      <c r="D22" s="111"/>
      <c r="E22" s="112"/>
      <c r="F22" s="128" t="str">
        <f>VLOOKUP($G$3,'Inovice Reg'!$A$2:$AE$200,16,FALSE)</f>
        <v>dhfhfhjfhjfhj</v>
      </c>
      <c r="G22" s="129" t="str">
        <f>VLOOKUP($G$3,'Inovice Reg'!$A$2:$AE$39,13,FALSE)</f>
        <v>jfhdhfhf</v>
      </c>
      <c r="H22" s="150">
        <f>VLOOKUP($G$3,'Inovice Reg'!$A$2:$AE$200,17,FALSE)</f>
        <v>57000</v>
      </c>
      <c r="I22" s="81"/>
      <c r="N22" s="88">
        <f>'Inovice Reg'!A22:A219</f>
        <v>0</v>
      </c>
    </row>
    <row r="23" spans="1:14">
      <c r="A23" s="113"/>
      <c r="B23" s="114"/>
      <c r="C23" s="114"/>
      <c r="D23" s="114"/>
      <c r="E23" s="115"/>
      <c r="F23" s="130"/>
      <c r="G23" s="131"/>
      <c r="H23" s="151"/>
      <c r="N23" s="88">
        <f>'Inovice Reg'!A23:A220</f>
        <v>0</v>
      </c>
    </row>
    <row r="24" spans="1:14">
      <c r="A24" s="116"/>
      <c r="B24" s="117"/>
      <c r="C24" s="117"/>
      <c r="D24" s="117"/>
      <c r="E24" s="118"/>
      <c r="F24" s="132"/>
      <c r="G24" s="133"/>
      <c r="H24" s="152"/>
      <c r="N24" s="88">
        <f>'Inovice Reg'!A24:A221</f>
        <v>0</v>
      </c>
    </row>
    <row r="25" spans="1:14">
      <c r="A25" s="98" t="s">
        <v>60</v>
      </c>
      <c r="B25" s="99"/>
      <c r="C25" s="99"/>
      <c r="D25" s="99"/>
      <c r="E25" s="100"/>
      <c r="F25" s="98" t="s">
        <v>1</v>
      </c>
      <c r="G25" s="100"/>
      <c r="H25" s="85">
        <f>SUM(H19:H24)</f>
        <v>69000</v>
      </c>
      <c r="N25" s="88">
        <f>'Inovice Reg'!A25:A222</f>
        <v>0</v>
      </c>
    </row>
    <row r="26" spans="1:14">
      <c r="A26" s="119" t="str">
        <f>VLOOKUP($G$3,'Inovice Reg'!$A$2:$AE$200,27,FALSE)</f>
        <v>ghsghsggahvdvgbavhav</v>
      </c>
      <c r="B26" s="120"/>
      <c r="C26" s="120"/>
      <c r="D26" s="120"/>
      <c r="E26" s="121"/>
      <c r="F26" s="82" t="s">
        <v>6</v>
      </c>
      <c r="G26" s="86">
        <f>VLOOKUP($G$3,'Inovice Reg'!$A$2:$AE$200,19,FALSE)</f>
        <v>0.1</v>
      </c>
      <c r="H26" s="85">
        <f>H25*G26</f>
        <v>6900</v>
      </c>
      <c r="N26" s="88">
        <f>'Inovice Reg'!A26:A223</f>
        <v>0</v>
      </c>
    </row>
    <row r="27" spans="1:14">
      <c r="A27" s="122"/>
      <c r="B27" s="123"/>
      <c r="C27" s="123"/>
      <c r="D27" s="123"/>
      <c r="E27" s="124"/>
      <c r="F27" s="82" t="s">
        <v>54</v>
      </c>
      <c r="G27" s="82"/>
      <c r="H27" s="85">
        <f>H25-H26</f>
        <v>62100</v>
      </c>
      <c r="N27" s="88">
        <f>'Inovice Reg'!A27:A224</f>
        <v>0</v>
      </c>
    </row>
    <row r="28" spans="1:14">
      <c r="A28" s="122"/>
      <c r="B28" s="123"/>
      <c r="C28" s="123"/>
      <c r="D28" s="123"/>
      <c r="E28" s="124"/>
      <c r="F28" s="82" t="s">
        <v>55</v>
      </c>
      <c r="G28" s="86">
        <f>VLOOKUP($G$3,'Inovice Reg'!$A$2:$AE$200,21,FALSE)</f>
        <v>0.06</v>
      </c>
      <c r="H28" s="85">
        <f>H27*G28</f>
        <v>3726</v>
      </c>
      <c r="N28" s="88">
        <f>'Inovice Reg'!A28:A225</f>
        <v>0</v>
      </c>
    </row>
    <row r="29" spans="1:14">
      <c r="A29" s="125"/>
      <c r="B29" s="126"/>
      <c r="C29" s="126"/>
      <c r="D29" s="126"/>
      <c r="E29" s="127"/>
      <c r="F29" s="82" t="s">
        <v>56</v>
      </c>
      <c r="G29" s="86">
        <f>VLOOKUP($G$3,'Inovice Reg'!$A$2:$AE$39,22,FALSE)</f>
        <v>0.06</v>
      </c>
      <c r="H29" s="85">
        <f>H27*G29</f>
        <v>3726</v>
      </c>
      <c r="N29" s="88">
        <f>'Inovice Reg'!A29:A226</f>
        <v>0</v>
      </c>
    </row>
    <row r="30" spans="1:14">
      <c r="A30" s="134" t="s">
        <v>59</v>
      </c>
      <c r="B30" s="153"/>
      <c r="C30" s="153"/>
      <c r="D30" s="153"/>
      <c r="E30" s="135"/>
      <c r="F30" s="82" t="s">
        <v>57</v>
      </c>
      <c r="G30" s="86">
        <f>VLOOKUP($G$3,'Inovice Reg'!$A$2:$AE$200,23,FALSE)</f>
        <v>0</v>
      </c>
      <c r="H30" s="85">
        <f>H27*G30</f>
        <v>0</v>
      </c>
      <c r="N30" s="88">
        <f>'Inovice Reg'!A30:A227</f>
        <v>0</v>
      </c>
    </row>
    <row r="31" spans="1:14">
      <c r="A31" s="136"/>
      <c r="B31" s="154"/>
      <c r="C31" s="154"/>
      <c r="D31" s="154"/>
      <c r="E31" s="137"/>
      <c r="F31" s="98" t="s">
        <v>58</v>
      </c>
      <c r="G31" s="100"/>
      <c r="H31" s="87">
        <f>SUM(H27:H30)</f>
        <v>69552</v>
      </c>
      <c r="N31" s="88">
        <f>'Inovice Reg'!A31:A228</f>
        <v>0</v>
      </c>
    </row>
    <row r="32" spans="1:14">
      <c r="A32" s="134" t="s">
        <v>84</v>
      </c>
      <c r="B32" s="135"/>
      <c r="C32" s="138" t="str">
        <f>VLOOKUP($G$3,'Inovice Reg'!$A$2:$AE$200,25,FALSE)</f>
        <v>Rupess Sixty Nine thousand Five Hundred Fifty Two only</v>
      </c>
      <c r="D32" s="139"/>
      <c r="E32" s="139"/>
      <c r="F32" s="139"/>
      <c r="G32" s="139"/>
      <c r="H32" s="140"/>
      <c r="N32" s="88">
        <f>'Inovice Reg'!A32:A229</f>
        <v>0</v>
      </c>
    </row>
    <row r="33" spans="1:14">
      <c r="A33" s="136"/>
      <c r="B33" s="137"/>
      <c r="C33" s="141"/>
      <c r="D33" s="142"/>
      <c r="E33" s="142"/>
      <c r="F33" s="142"/>
      <c r="G33" s="142"/>
      <c r="H33" s="143"/>
      <c r="N33" s="88">
        <f>'Inovice Reg'!A33:A230</f>
        <v>0</v>
      </c>
    </row>
    <row r="34" spans="1:14">
      <c r="A34" s="74"/>
      <c r="B34" s="72"/>
      <c r="C34" s="72"/>
      <c r="D34" s="72"/>
      <c r="E34" s="72"/>
      <c r="F34" s="72"/>
      <c r="G34" s="72"/>
      <c r="H34" s="75"/>
      <c r="N34" s="88">
        <f>'Inovice Reg'!A34:A231</f>
        <v>0</v>
      </c>
    </row>
    <row r="35" spans="1:14">
      <c r="A35" s="98" t="s">
        <v>156</v>
      </c>
      <c r="B35" s="99"/>
      <c r="C35" s="99"/>
      <c r="D35" s="100"/>
      <c r="E35" s="72"/>
      <c r="F35" s="72"/>
      <c r="G35" s="72"/>
      <c r="H35" s="75"/>
      <c r="N35" s="88">
        <f>'Inovice Reg'!A35:A232</f>
        <v>0</v>
      </c>
    </row>
    <row r="36" spans="1:14">
      <c r="A36" s="82" t="s">
        <v>49</v>
      </c>
      <c r="B36" s="101" t="str">
        <f>'Company Details'!B12</f>
        <v xml:space="preserve">ICICI Bank </v>
      </c>
      <c r="C36" s="101"/>
      <c r="D36" s="102"/>
      <c r="E36" s="72"/>
      <c r="F36" s="72"/>
      <c r="G36" s="72"/>
      <c r="H36" s="75"/>
      <c r="N36" s="88">
        <f>'Inovice Reg'!A36:A233</f>
        <v>0</v>
      </c>
    </row>
    <row r="37" spans="1:14">
      <c r="A37" s="82" t="s">
        <v>51</v>
      </c>
      <c r="B37" s="103">
        <f>'Company Details'!B13</f>
        <v>123456778899</v>
      </c>
      <c r="C37" s="101"/>
      <c r="D37" s="102"/>
      <c r="E37" s="72"/>
      <c r="F37" s="72"/>
      <c r="G37" s="72"/>
      <c r="H37" s="75"/>
      <c r="N37" s="88">
        <f>'Inovice Reg'!A37:A234</f>
        <v>0</v>
      </c>
    </row>
    <row r="38" spans="1:14">
      <c r="A38" s="82" t="s">
        <v>52</v>
      </c>
      <c r="B38" s="103">
        <f>'Company Details'!B14</f>
        <v>0</v>
      </c>
      <c r="C38" s="101"/>
      <c r="D38" s="102"/>
      <c r="E38" s="72"/>
      <c r="F38" s="73" t="s">
        <v>61</v>
      </c>
      <c r="G38" s="72"/>
      <c r="H38" s="75"/>
      <c r="N38" s="88">
        <f>'Inovice Reg'!A38:A235</f>
        <v>0</v>
      </c>
    </row>
    <row r="39" spans="1:14">
      <c r="A39" s="82" t="s">
        <v>53</v>
      </c>
      <c r="B39" s="103">
        <f>'Company Details'!B15</f>
        <v>0</v>
      </c>
      <c r="C39" s="101"/>
      <c r="D39" s="102"/>
      <c r="E39" s="72"/>
      <c r="F39" s="72"/>
      <c r="G39" s="72"/>
      <c r="H39" s="75"/>
      <c r="N39" s="88">
        <f>'Inovice Reg'!A39:A236</f>
        <v>0</v>
      </c>
    </row>
    <row r="40" spans="1:14">
      <c r="A40" s="74"/>
      <c r="B40" s="72"/>
      <c r="C40" s="72"/>
      <c r="D40" s="75"/>
      <c r="E40" s="72"/>
      <c r="F40" s="72"/>
      <c r="G40" s="72"/>
      <c r="H40" s="75"/>
      <c r="N40" s="88">
        <f>'Inovice Reg'!A40:A237</f>
        <v>0</v>
      </c>
    </row>
    <row r="41" spans="1:14">
      <c r="A41" s="74"/>
      <c r="B41" s="72"/>
      <c r="C41" s="72"/>
      <c r="D41" s="75"/>
      <c r="E41" s="72"/>
      <c r="F41" s="73" t="s">
        <v>62</v>
      </c>
      <c r="G41" s="72"/>
      <c r="H41" s="75"/>
      <c r="N41" s="88">
        <f>'Inovice Reg'!A41:A238</f>
        <v>0</v>
      </c>
    </row>
    <row r="42" spans="1:14">
      <c r="A42" s="74"/>
      <c r="B42" s="72"/>
      <c r="C42" s="72"/>
      <c r="D42" s="75"/>
      <c r="E42" s="72"/>
      <c r="F42" s="72"/>
      <c r="G42" s="72"/>
      <c r="H42" s="75"/>
      <c r="N42" s="88">
        <f>'Inovice Reg'!A42:A239</f>
        <v>0</v>
      </c>
    </row>
    <row r="43" spans="1:14">
      <c r="A43" s="76"/>
      <c r="B43" s="77"/>
      <c r="C43" s="77"/>
      <c r="D43" s="78"/>
      <c r="E43" s="72"/>
      <c r="F43" s="72"/>
      <c r="G43" s="72"/>
      <c r="H43" s="75"/>
      <c r="N43" s="88">
        <f>'Inovice Reg'!A43:A240</f>
        <v>0</v>
      </c>
    </row>
    <row r="44" spans="1:14">
      <c r="A44" s="104"/>
      <c r="B44" s="105"/>
      <c r="C44" s="105"/>
      <c r="D44" s="105"/>
      <c r="E44" s="105"/>
      <c r="F44" s="105"/>
      <c r="G44" s="105"/>
      <c r="H44" s="106"/>
      <c r="N44" s="88">
        <f>'Inovice Reg'!A44:A241</f>
        <v>0</v>
      </c>
    </row>
    <row r="45" spans="1:14">
      <c r="A45" s="107"/>
      <c r="B45" s="108"/>
      <c r="C45" s="108"/>
      <c r="D45" s="108"/>
      <c r="E45" s="108"/>
      <c r="F45" s="108"/>
      <c r="G45" s="108"/>
      <c r="H45" s="109"/>
      <c r="N45" s="88">
        <f>'Inovice Reg'!A45:A242</f>
        <v>0</v>
      </c>
    </row>
    <row r="46" spans="1:14">
      <c r="N46" s="88">
        <f>'Inovice Reg'!A46:A243</f>
        <v>0</v>
      </c>
    </row>
    <row r="47" spans="1:14">
      <c r="N47" s="88">
        <f>'Inovice Reg'!A47:A244</f>
        <v>0</v>
      </c>
    </row>
    <row r="48" spans="1:14">
      <c r="N48" s="88">
        <f>'Inovice Reg'!A48:A245</f>
        <v>0</v>
      </c>
    </row>
    <row r="49" spans="14:14">
      <c r="N49" s="88">
        <f>'Inovice Reg'!A49:A246</f>
        <v>0</v>
      </c>
    </row>
    <row r="50" spans="14:14">
      <c r="N50" s="88">
        <f>'Inovice Reg'!A50:A247</f>
        <v>0</v>
      </c>
    </row>
    <row r="51" spans="14:14" ht="16.5" customHeight="1">
      <c r="N51" s="88">
        <f>'Inovice Reg'!A51:A248</f>
        <v>0</v>
      </c>
    </row>
    <row r="52" spans="14:14">
      <c r="N52" s="88">
        <f>'Inovice Reg'!A52:A249</f>
        <v>0</v>
      </c>
    </row>
    <row r="53" spans="14:14">
      <c r="N53" s="88">
        <f>'Inovice Reg'!A53:A250</f>
        <v>0</v>
      </c>
    </row>
    <row r="54" spans="14:14">
      <c r="N54" s="88">
        <f>'Inovice Reg'!A54:A251</f>
        <v>0</v>
      </c>
    </row>
    <row r="55" spans="14:14">
      <c r="N55" s="88">
        <f>'Inovice Reg'!A55:A252</f>
        <v>0</v>
      </c>
    </row>
    <row r="56" spans="14:14">
      <c r="N56" s="88">
        <f>'Inovice Reg'!A56:A253</f>
        <v>0</v>
      </c>
    </row>
    <row r="57" spans="14:14">
      <c r="N57" s="88">
        <f>'Inovice Reg'!A57:A254</f>
        <v>0</v>
      </c>
    </row>
    <row r="58" spans="14:14">
      <c r="N58" s="88">
        <f>'Inovice Reg'!A58:A255</f>
        <v>0</v>
      </c>
    </row>
    <row r="59" spans="14:14">
      <c r="N59" s="88">
        <f>'Inovice Reg'!A59:A256</f>
        <v>0</v>
      </c>
    </row>
    <row r="60" spans="14:14">
      <c r="N60" s="88">
        <f>'Inovice Reg'!A60:A257</f>
        <v>0</v>
      </c>
    </row>
    <row r="61" spans="14:14">
      <c r="N61" s="88">
        <f>'Inovice Reg'!A61:A258</f>
        <v>0</v>
      </c>
    </row>
    <row r="62" spans="14:14">
      <c r="N62" s="88">
        <f>'Inovice Reg'!A62:A259</f>
        <v>0</v>
      </c>
    </row>
    <row r="63" spans="14:14">
      <c r="N63" s="88">
        <f>'Inovice Reg'!A63:A260</f>
        <v>0</v>
      </c>
    </row>
    <row r="64" spans="14:14">
      <c r="N64" s="88">
        <f>'Inovice Reg'!A64:A261</f>
        <v>0</v>
      </c>
    </row>
    <row r="65" spans="14:14">
      <c r="N65" s="88">
        <f>'Inovice Reg'!A65:A262</f>
        <v>0</v>
      </c>
    </row>
    <row r="66" spans="14:14">
      <c r="N66" s="88">
        <f>'Inovice Reg'!A66:A263</f>
        <v>0</v>
      </c>
    </row>
    <row r="67" spans="14:14">
      <c r="N67" s="88">
        <f>'Inovice Reg'!A67:A264</f>
        <v>0</v>
      </c>
    </row>
    <row r="68" spans="14:14">
      <c r="N68" s="88">
        <f>'Inovice Reg'!A68:A265</f>
        <v>0</v>
      </c>
    </row>
    <row r="69" spans="14:14">
      <c r="N69" s="88">
        <f>'Inovice Reg'!A69:A266</f>
        <v>0</v>
      </c>
    </row>
    <row r="70" spans="14:14">
      <c r="N70" s="88">
        <f>'Inovice Reg'!A70:A267</f>
        <v>0</v>
      </c>
    </row>
    <row r="71" spans="14:14">
      <c r="N71" s="88">
        <f>'Inovice Reg'!A71:A268</f>
        <v>0</v>
      </c>
    </row>
    <row r="72" spans="14:14">
      <c r="N72" s="88">
        <f>'Inovice Reg'!A72:A269</f>
        <v>0</v>
      </c>
    </row>
    <row r="73" spans="14:14">
      <c r="N73" s="88">
        <f>'Inovice Reg'!A73:A270</f>
        <v>0</v>
      </c>
    </row>
    <row r="74" spans="14:14">
      <c r="N74" s="88">
        <f>'Inovice Reg'!A74:A271</f>
        <v>0</v>
      </c>
    </row>
    <row r="75" spans="14:14">
      <c r="N75" s="88">
        <f>'Inovice Reg'!A75:A272</f>
        <v>0</v>
      </c>
    </row>
    <row r="76" spans="14:14">
      <c r="N76" s="88">
        <f>'Inovice Reg'!A76:A273</f>
        <v>0</v>
      </c>
    </row>
    <row r="77" spans="14:14">
      <c r="N77" s="88">
        <f>'Inovice Reg'!A77:A274</f>
        <v>0</v>
      </c>
    </row>
    <row r="78" spans="14:14">
      <c r="N78" s="88">
        <f>'Inovice Reg'!A78:A275</f>
        <v>0</v>
      </c>
    </row>
    <row r="79" spans="14:14">
      <c r="N79" s="88">
        <f>'Inovice Reg'!A79:A276</f>
        <v>0</v>
      </c>
    </row>
    <row r="80" spans="14:14">
      <c r="N80" s="88">
        <f>'Inovice Reg'!A80:A277</f>
        <v>0</v>
      </c>
    </row>
    <row r="81" spans="14:14">
      <c r="N81" s="88">
        <f>'Inovice Reg'!A81:A278</f>
        <v>0</v>
      </c>
    </row>
    <row r="82" spans="14:14">
      <c r="N82" s="88">
        <f>'Inovice Reg'!A82:A279</f>
        <v>0</v>
      </c>
    </row>
    <row r="83" spans="14:14">
      <c r="N83" s="88">
        <f>'Inovice Reg'!A83:A280</f>
        <v>0</v>
      </c>
    </row>
    <row r="84" spans="14:14">
      <c r="N84" s="88">
        <f>'Inovice Reg'!A84:A281</f>
        <v>0</v>
      </c>
    </row>
    <row r="85" spans="14:14">
      <c r="N85" s="88">
        <f>'Inovice Reg'!A85:A282</f>
        <v>0</v>
      </c>
    </row>
    <row r="86" spans="14:14">
      <c r="N86" s="88">
        <f>'Inovice Reg'!A86:A283</f>
        <v>0</v>
      </c>
    </row>
    <row r="87" spans="14:14">
      <c r="N87" s="88">
        <f>'Inovice Reg'!A87:A284</f>
        <v>0</v>
      </c>
    </row>
    <row r="88" spans="14:14">
      <c r="N88" s="88">
        <f>'Inovice Reg'!A88:A285</f>
        <v>0</v>
      </c>
    </row>
    <row r="89" spans="14:14">
      <c r="N89" s="88">
        <f>'Inovice Reg'!A89:A286</f>
        <v>0</v>
      </c>
    </row>
    <row r="90" spans="14:14">
      <c r="N90" s="88">
        <f>'Inovice Reg'!A90:A287</f>
        <v>0</v>
      </c>
    </row>
    <row r="91" spans="14:14">
      <c r="N91" s="88">
        <f>'Inovice Reg'!A91:A288</f>
        <v>0</v>
      </c>
    </row>
    <row r="92" spans="14:14">
      <c r="N92" s="88">
        <f>'Inovice Reg'!A92:A289</f>
        <v>0</v>
      </c>
    </row>
    <row r="93" spans="14:14">
      <c r="N93" s="88">
        <f>'Inovice Reg'!A93:A290</f>
        <v>0</v>
      </c>
    </row>
    <row r="94" spans="14:14">
      <c r="N94" s="88">
        <f>'Inovice Reg'!A94:A291</f>
        <v>0</v>
      </c>
    </row>
    <row r="95" spans="14:14">
      <c r="N95" s="88">
        <f>'Inovice Reg'!A95:A292</f>
        <v>0</v>
      </c>
    </row>
    <row r="96" spans="14:14">
      <c r="N96" s="88">
        <f>'Inovice Reg'!A96:A293</f>
        <v>0</v>
      </c>
    </row>
    <row r="97" spans="14:14">
      <c r="N97" s="88">
        <f>'Inovice Reg'!A97:A294</f>
        <v>0</v>
      </c>
    </row>
    <row r="98" spans="14:14">
      <c r="N98" s="88">
        <f>'Inovice Reg'!A98:A295</f>
        <v>0</v>
      </c>
    </row>
    <row r="99" spans="14:14">
      <c r="N99" s="88">
        <f>'Inovice Reg'!A99:A296</f>
        <v>0</v>
      </c>
    </row>
    <row r="100" spans="14:14">
      <c r="N100" s="88">
        <f>'Inovice Reg'!A100:A297</f>
        <v>0</v>
      </c>
    </row>
    <row r="101" spans="14:14">
      <c r="N101" s="88">
        <f>'Inovice Reg'!A101:A298</f>
        <v>0</v>
      </c>
    </row>
    <row r="102" spans="14:14">
      <c r="N102" s="88">
        <f>'Inovice Reg'!A102:A299</f>
        <v>0</v>
      </c>
    </row>
    <row r="103" spans="14:14">
      <c r="N103" s="88">
        <f>'Inovice Reg'!A103:A300</f>
        <v>0</v>
      </c>
    </row>
    <row r="104" spans="14:14">
      <c r="N104" s="88">
        <f>'Inovice Reg'!A104:A301</f>
        <v>0</v>
      </c>
    </row>
    <row r="105" spans="14:14">
      <c r="N105" s="88">
        <f>'Inovice Reg'!A105:A302</f>
        <v>0</v>
      </c>
    </row>
    <row r="106" spans="14:14">
      <c r="N106" s="88">
        <f>'Inovice Reg'!A106:A303</f>
        <v>0</v>
      </c>
    </row>
    <row r="107" spans="14:14">
      <c r="N107" s="88">
        <f>'Inovice Reg'!A107:A304</f>
        <v>0</v>
      </c>
    </row>
    <row r="108" spans="14:14">
      <c r="N108" s="88">
        <f>'Inovice Reg'!A108:A305</f>
        <v>0</v>
      </c>
    </row>
    <row r="109" spans="14:14">
      <c r="N109" s="88">
        <f>'Inovice Reg'!A109:A306</f>
        <v>0</v>
      </c>
    </row>
    <row r="110" spans="14:14">
      <c r="N110" s="88">
        <f>'Inovice Reg'!A110:A307</f>
        <v>0</v>
      </c>
    </row>
    <row r="111" spans="14:14">
      <c r="N111" s="88">
        <f>'Inovice Reg'!A111:A308</f>
        <v>0</v>
      </c>
    </row>
    <row r="112" spans="14:14">
      <c r="N112" s="88">
        <f>'Inovice Reg'!A112:A309</f>
        <v>0</v>
      </c>
    </row>
    <row r="113" spans="14:14">
      <c r="N113" s="88">
        <f>'Inovice Reg'!A113:A310</f>
        <v>0</v>
      </c>
    </row>
    <row r="114" spans="14:14">
      <c r="N114" s="88">
        <f>'Inovice Reg'!A114:A311</f>
        <v>0</v>
      </c>
    </row>
    <row r="115" spans="14:14">
      <c r="N115" s="88">
        <f>'Inovice Reg'!A115:A312</f>
        <v>0</v>
      </c>
    </row>
    <row r="116" spans="14:14">
      <c r="N116" s="88">
        <f>'Inovice Reg'!A116:A313</f>
        <v>0</v>
      </c>
    </row>
    <row r="117" spans="14:14">
      <c r="N117" s="88">
        <f>'Inovice Reg'!A117:A314</f>
        <v>0</v>
      </c>
    </row>
    <row r="118" spans="14:14">
      <c r="N118" s="88">
        <f>'Inovice Reg'!A118:A315</f>
        <v>0</v>
      </c>
    </row>
    <row r="119" spans="14:14">
      <c r="N119" s="88">
        <f>'Inovice Reg'!A119:A316</f>
        <v>0</v>
      </c>
    </row>
    <row r="120" spans="14:14">
      <c r="N120" s="88">
        <f>'Inovice Reg'!A120:A317</f>
        <v>0</v>
      </c>
    </row>
    <row r="121" spans="14:14">
      <c r="N121" s="88">
        <f>'Inovice Reg'!A121:A318</f>
        <v>0</v>
      </c>
    </row>
    <row r="122" spans="14:14">
      <c r="N122" s="88">
        <f>'Inovice Reg'!A122:A319</f>
        <v>0</v>
      </c>
    </row>
    <row r="123" spans="14:14">
      <c r="N123" s="88">
        <f>'Inovice Reg'!A123:A320</f>
        <v>0</v>
      </c>
    </row>
    <row r="124" spans="14:14">
      <c r="N124" s="88">
        <f>'Inovice Reg'!A124:A321</f>
        <v>0</v>
      </c>
    </row>
    <row r="125" spans="14:14">
      <c r="N125" s="88">
        <f>'Inovice Reg'!A125:A322</f>
        <v>0</v>
      </c>
    </row>
    <row r="126" spans="14:14">
      <c r="N126" s="88">
        <f>'Inovice Reg'!A126:A323</f>
        <v>0</v>
      </c>
    </row>
    <row r="127" spans="14:14">
      <c r="N127" s="88">
        <f>'Inovice Reg'!A127:A324</f>
        <v>0</v>
      </c>
    </row>
    <row r="128" spans="14:14">
      <c r="N128" s="88">
        <f>'Inovice Reg'!A128:A325</f>
        <v>0</v>
      </c>
    </row>
    <row r="129" spans="14:14">
      <c r="N129" s="88">
        <f>'Inovice Reg'!A129:A326</f>
        <v>0</v>
      </c>
    </row>
    <row r="130" spans="14:14">
      <c r="N130" s="88">
        <f>'Inovice Reg'!A130:A327</f>
        <v>0</v>
      </c>
    </row>
    <row r="131" spans="14:14">
      <c r="N131" s="88">
        <f>'Inovice Reg'!A131:A328</f>
        <v>0</v>
      </c>
    </row>
    <row r="132" spans="14:14">
      <c r="N132" s="88">
        <f>'Inovice Reg'!A132:A329</f>
        <v>0</v>
      </c>
    </row>
    <row r="133" spans="14:14">
      <c r="N133" s="88">
        <f>'Inovice Reg'!A133:A330</f>
        <v>0</v>
      </c>
    </row>
    <row r="134" spans="14:14">
      <c r="N134" s="88">
        <f>'Inovice Reg'!A134:A331</f>
        <v>0</v>
      </c>
    </row>
    <row r="135" spans="14:14">
      <c r="N135" s="88">
        <f>'Inovice Reg'!A135:A332</f>
        <v>0</v>
      </c>
    </row>
    <row r="136" spans="14:14">
      <c r="N136" s="88">
        <f>'Inovice Reg'!A136:A333</f>
        <v>0</v>
      </c>
    </row>
    <row r="137" spans="14:14">
      <c r="N137" s="88">
        <f>'Inovice Reg'!A137:A334</f>
        <v>0</v>
      </c>
    </row>
    <row r="138" spans="14:14">
      <c r="N138" s="88">
        <f>'Inovice Reg'!A138:A335</f>
        <v>0</v>
      </c>
    </row>
    <row r="139" spans="14:14">
      <c r="N139" s="88">
        <f>'Inovice Reg'!A139:A336</f>
        <v>0</v>
      </c>
    </row>
    <row r="140" spans="14:14">
      <c r="N140" s="88">
        <f>'Inovice Reg'!A140:A337</f>
        <v>0</v>
      </c>
    </row>
    <row r="141" spans="14:14">
      <c r="N141" s="88">
        <f>'Inovice Reg'!A141:A338</f>
        <v>0</v>
      </c>
    </row>
    <row r="142" spans="14:14">
      <c r="N142" s="88">
        <f>'Inovice Reg'!A142:A339</f>
        <v>0</v>
      </c>
    </row>
    <row r="143" spans="14:14">
      <c r="N143" s="88">
        <f>'Inovice Reg'!A143:A340</f>
        <v>0</v>
      </c>
    </row>
    <row r="144" spans="14:14">
      <c r="N144" s="88">
        <f>'Inovice Reg'!A144:A341</f>
        <v>0</v>
      </c>
    </row>
    <row r="145" spans="14:14">
      <c r="N145" s="88">
        <f>'Inovice Reg'!A145:A342</f>
        <v>0</v>
      </c>
    </row>
    <row r="146" spans="14:14">
      <c r="N146" s="88">
        <f>'Inovice Reg'!A146:A343</f>
        <v>0</v>
      </c>
    </row>
    <row r="147" spans="14:14">
      <c r="N147" s="88">
        <f>'Inovice Reg'!A147:A344</f>
        <v>0</v>
      </c>
    </row>
    <row r="148" spans="14:14">
      <c r="N148" s="88">
        <f>'Inovice Reg'!A148:A345</f>
        <v>0</v>
      </c>
    </row>
    <row r="149" spans="14:14">
      <c r="N149" s="88">
        <f>'Inovice Reg'!A149:A346</f>
        <v>0</v>
      </c>
    </row>
    <row r="150" spans="14:14">
      <c r="N150" s="88">
        <f>'Inovice Reg'!A150:A347</f>
        <v>0</v>
      </c>
    </row>
    <row r="151" spans="14:14">
      <c r="N151" s="88">
        <f>'Inovice Reg'!A151:A348</f>
        <v>0</v>
      </c>
    </row>
    <row r="152" spans="14:14">
      <c r="N152" s="88">
        <f>'Inovice Reg'!A152:A349</f>
        <v>0</v>
      </c>
    </row>
    <row r="153" spans="14:14">
      <c r="N153" s="88">
        <f>'Inovice Reg'!A153:A350</f>
        <v>0</v>
      </c>
    </row>
    <row r="154" spans="14:14">
      <c r="N154" s="88">
        <f>'Inovice Reg'!A154:A351</f>
        <v>0</v>
      </c>
    </row>
    <row r="155" spans="14:14">
      <c r="N155" s="88">
        <f>'Inovice Reg'!A155:A352</f>
        <v>0</v>
      </c>
    </row>
    <row r="156" spans="14:14">
      <c r="N156" s="88">
        <f>'Inovice Reg'!A156:A353</f>
        <v>0</v>
      </c>
    </row>
    <row r="157" spans="14:14">
      <c r="N157" s="88">
        <f>'Inovice Reg'!A157:A354</f>
        <v>0</v>
      </c>
    </row>
    <row r="158" spans="14:14">
      <c r="N158" s="88">
        <f>'Inovice Reg'!A158:A355</f>
        <v>0</v>
      </c>
    </row>
    <row r="159" spans="14:14">
      <c r="N159" s="88">
        <f>'Inovice Reg'!A159:A356</f>
        <v>0</v>
      </c>
    </row>
    <row r="160" spans="14:14">
      <c r="N160" s="88">
        <f>'Inovice Reg'!A160:A357</f>
        <v>0</v>
      </c>
    </row>
    <row r="161" spans="14:14">
      <c r="N161" s="88">
        <f>'Inovice Reg'!A161:A358</f>
        <v>0</v>
      </c>
    </row>
    <row r="162" spans="14:14">
      <c r="N162" s="88">
        <f>'Inovice Reg'!A162:A359</f>
        <v>0</v>
      </c>
    </row>
    <row r="163" spans="14:14">
      <c r="N163" s="88">
        <f>'Inovice Reg'!A163:A360</f>
        <v>0</v>
      </c>
    </row>
    <row r="164" spans="14:14">
      <c r="N164" s="88">
        <f>'Inovice Reg'!A164:A361</f>
        <v>0</v>
      </c>
    </row>
    <row r="165" spans="14:14">
      <c r="N165" s="88">
        <f>'Inovice Reg'!A165:A362</f>
        <v>0</v>
      </c>
    </row>
    <row r="166" spans="14:14">
      <c r="N166" s="88">
        <f>'Inovice Reg'!A166:A363</f>
        <v>0</v>
      </c>
    </row>
    <row r="167" spans="14:14">
      <c r="N167" s="88">
        <f>'Inovice Reg'!A167:A364</f>
        <v>0</v>
      </c>
    </row>
    <row r="168" spans="14:14">
      <c r="N168" s="88">
        <f>'Inovice Reg'!A168:A365</f>
        <v>0</v>
      </c>
    </row>
    <row r="169" spans="14:14">
      <c r="N169" s="88">
        <f>'Inovice Reg'!A169:A366</f>
        <v>0</v>
      </c>
    </row>
    <row r="170" spans="14:14">
      <c r="N170" s="88">
        <f>'Inovice Reg'!A170:A367</f>
        <v>0</v>
      </c>
    </row>
    <row r="171" spans="14:14">
      <c r="N171" s="88">
        <f>'Inovice Reg'!A171:A368</f>
        <v>0</v>
      </c>
    </row>
    <row r="172" spans="14:14">
      <c r="N172" s="88">
        <f>'Inovice Reg'!A172:A369</f>
        <v>0</v>
      </c>
    </row>
    <row r="173" spans="14:14">
      <c r="N173" s="88">
        <f>'Inovice Reg'!A173:A370</f>
        <v>0</v>
      </c>
    </row>
    <row r="174" spans="14:14">
      <c r="N174" s="88">
        <f>'Inovice Reg'!A174:A371</f>
        <v>0</v>
      </c>
    </row>
    <row r="175" spans="14:14">
      <c r="N175" s="88">
        <f>'Inovice Reg'!A175:A372</f>
        <v>0</v>
      </c>
    </row>
    <row r="176" spans="14:14">
      <c r="N176" s="88">
        <f>'Inovice Reg'!A176:A373</f>
        <v>0</v>
      </c>
    </row>
    <row r="177" spans="14:14">
      <c r="N177" s="88">
        <f>'Inovice Reg'!A177:A374</f>
        <v>0</v>
      </c>
    </row>
    <row r="178" spans="14:14">
      <c r="N178" s="88">
        <f>'Inovice Reg'!A178:A375</f>
        <v>0</v>
      </c>
    </row>
    <row r="179" spans="14:14">
      <c r="N179" s="88">
        <f>'Inovice Reg'!A179:A376</f>
        <v>0</v>
      </c>
    </row>
    <row r="180" spans="14:14">
      <c r="N180" s="88">
        <f>'Inovice Reg'!A180:A377</f>
        <v>0</v>
      </c>
    </row>
    <row r="181" spans="14:14">
      <c r="N181" s="88">
        <f>'Inovice Reg'!A181:A378</f>
        <v>0</v>
      </c>
    </row>
    <row r="182" spans="14:14">
      <c r="N182" s="88">
        <f>'Inovice Reg'!A182:A379</f>
        <v>0</v>
      </c>
    </row>
    <row r="183" spans="14:14">
      <c r="N183" s="88">
        <f>'Inovice Reg'!A183:A380</f>
        <v>0</v>
      </c>
    </row>
    <row r="184" spans="14:14">
      <c r="N184" s="88">
        <f>'Inovice Reg'!A184:A381</f>
        <v>0</v>
      </c>
    </row>
    <row r="185" spans="14:14">
      <c r="N185" s="88">
        <f>'Inovice Reg'!A185:A382</f>
        <v>0</v>
      </c>
    </row>
    <row r="186" spans="14:14">
      <c r="N186" s="88">
        <f>'Inovice Reg'!A186:A383</f>
        <v>0</v>
      </c>
    </row>
    <row r="187" spans="14:14">
      <c r="N187" s="88">
        <f>'Inovice Reg'!A187:A384</f>
        <v>0</v>
      </c>
    </row>
    <row r="188" spans="14:14">
      <c r="N188" s="88">
        <f>'Inovice Reg'!A188:A385</f>
        <v>0</v>
      </c>
    </row>
    <row r="189" spans="14:14">
      <c r="N189" s="88">
        <f>'Inovice Reg'!A189:A386</f>
        <v>0</v>
      </c>
    </row>
    <row r="190" spans="14:14">
      <c r="N190" s="88">
        <f>'Inovice Reg'!A190:A387</f>
        <v>0</v>
      </c>
    </row>
    <row r="191" spans="14:14">
      <c r="N191" s="88">
        <f>'Inovice Reg'!A191:A388</f>
        <v>0</v>
      </c>
    </row>
    <row r="192" spans="14:14">
      <c r="N192" s="88">
        <f>'Inovice Reg'!A192:A389</f>
        <v>0</v>
      </c>
    </row>
    <row r="193" spans="14:14">
      <c r="N193" s="88">
        <f>'Inovice Reg'!A193:A390</f>
        <v>0</v>
      </c>
    </row>
    <row r="194" spans="14:14">
      <c r="N194" s="88">
        <f>'Inovice Reg'!A194:A391</f>
        <v>0</v>
      </c>
    </row>
    <row r="195" spans="14:14">
      <c r="N195" s="88">
        <f>'Inovice Reg'!A195:A392</f>
        <v>0</v>
      </c>
    </row>
    <row r="196" spans="14:14">
      <c r="N196" s="88">
        <f>'Inovice Reg'!A196:A393</f>
        <v>0</v>
      </c>
    </row>
    <row r="197" spans="14:14">
      <c r="N197" s="88">
        <f>'Inovice Reg'!A197:A394</f>
        <v>0</v>
      </c>
    </row>
    <row r="198" spans="14:14">
      <c r="N198" s="88">
        <f>'Inovice Reg'!A198:A395</f>
        <v>0</v>
      </c>
    </row>
    <row r="199" spans="14:14">
      <c r="N199" s="88">
        <f>'Inovice Reg'!A199:A396</f>
        <v>0</v>
      </c>
    </row>
    <row r="200" spans="14:14">
      <c r="N200" s="88">
        <f>'Inovice Reg'!A200:A397</f>
        <v>0</v>
      </c>
    </row>
    <row r="201" spans="14:14">
      <c r="N201" s="88">
        <f>'Inovice Reg'!A201:A398</f>
        <v>0</v>
      </c>
    </row>
    <row r="202" spans="14:14">
      <c r="N202" s="88">
        <f>'Inovice Reg'!A202:A399</f>
        <v>0</v>
      </c>
    </row>
    <row r="203" spans="14:14">
      <c r="N203" s="88">
        <f>'Inovice Reg'!A203:A400</f>
        <v>0</v>
      </c>
    </row>
    <row r="204" spans="14:14">
      <c r="N204" s="88">
        <f>'Inovice Reg'!A204:A401</f>
        <v>0</v>
      </c>
    </row>
    <row r="205" spans="14:14">
      <c r="N205" s="88">
        <f>'Inovice Reg'!A205:A402</f>
        <v>0</v>
      </c>
    </row>
    <row r="206" spans="14:14">
      <c r="N206" s="88">
        <f>'Inovice Reg'!A206:A403</f>
        <v>0</v>
      </c>
    </row>
    <row r="207" spans="14:14">
      <c r="N207" s="88">
        <f>'Inovice Reg'!A207:A404</f>
        <v>0</v>
      </c>
    </row>
    <row r="208" spans="14:14">
      <c r="N208" s="88">
        <f>'Inovice Reg'!A208:A405</f>
        <v>0</v>
      </c>
    </row>
    <row r="209" spans="14:14">
      <c r="N209" s="88">
        <f>'Inovice Reg'!A209:A406</f>
        <v>0</v>
      </c>
    </row>
    <row r="210" spans="14:14">
      <c r="N210" s="88">
        <f>'Inovice Reg'!A210:A407</f>
        <v>0</v>
      </c>
    </row>
    <row r="211" spans="14:14">
      <c r="N211" s="88">
        <f>'Inovice Reg'!A211:A408</f>
        <v>0</v>
      </c>
    </row>
    <row r="212" spans="14:14">
      <c r="N212" s="88">
        <f>'Inovice Reg'!A212:A409</f>
        <v>0</v>
      </c>
    </row>
  </sheetData>
  <sheetProtection password="E93B" sheet="1" objects="1" scenarios="1"/>
  <mergeCells count="31">
    <mergeCell ref="A1:H2"/>
    <mergeCell ref="H19:H21"/>
    <mergeCell ref="H22:H24"/>
    <mergeCell ref="A25:E25"/>
    <mergeCell ref="F31:G31"/>
    <mergeCell ref="A30:E31"/>
    <mergeCell ref="A18:E18"/>
    <mergeCell ref="F18:G18"/>
    <mergeCell ref="A4:C4"/>
    <mergeCell ref="A5:D5"/>
    <mergeCell ref="A13:C13"/>
    <mergeCell ref="A12:C12"/>
    <mergeCell ref="A14:C14"/>
    <mergeCell ref="G3:H3"/>
    <mergeCell ref="G4:H4"/>
    <mergeCell ref="G5:H5"/>
    <mergeCell ref="A44:H45"/>
    <mergeCell ref="A19:E21"/>
    <mergeCell ref="A22:E24"/>
    <mergeCell ref="A26:E29"/>
    <mergeCell ref="F19:G21"/>
    <mergeCell ref="F22:G24"/>
    <mergeCell ref="A32:B33"/>
    <mergeCell ref="C32:H33"/>
    <mergeCell ref="F25:G25"/>
    <mergeCell ref="B39:D39"/>
    <mergeCell ref="G6:H6"/>
    <mergeCell ref="A35:D35"/>
    <mergeCell ref="B36:D36"/>
    <mergeCell ref="B37:D37"/>
    <mergeCell ref="B38:D38"/>
  </mergeCells>
  <dataValidations count="1">
    <dataValidation type="list" allowBlank="1" showInputMessage="1" showErrorMessage="1" sqref="G3:H3">
      <formula1>$N$3:$N$205</formula1>
    </dataValidation>
  </dataValidations>
  <pageMargins left="0.7" right="0.7" top="0.75" bottom="0.75" header="0.3" footer="0.3"/>
  <pageSetup paperSize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200"/>
  <sheetViews>
    <sheetView workbookViewId="0">
      <pane xSplit="1" ySplit="2" topLeftCell="R3" activePane="bottomRight" state="frozen"/>
      <selection pane="topRight" activeCell="B1" sqref="B1"/>
      <selection pane="bottomLeft" activeCell="A4" sqref="A4"/>
      <selection pane="bottomRight" activeCell="X3" sqref="X3"/>
    </sheetView>
  </sheetViews>
  <sheetFormatPr defaultRowHeight="15"/>
  <cols>
    <col min="1" max="1" width="9.140625" style="2"/>
    <col min="2" max="2" width="12.28515625" style="2" bestFit="1" customWidth="1"/>
    <col min="3" max="4" width="12.28515625" style="2" customWidth="1"/>
    <col min="5" max="5" width="12" style="2" bestFit="1" customWidth="1"/>
    <col min="6" max="6" width="15.5703125" style="2" bestFit="1" customWidth="1"/>
    <col min="7" max="7" width="33.42578125" style="2" bestFit="1" customWidth="1"/>
    <col min="8" max="8" width="26.7109375" style="2" bestFit="1" customWidth="1"/>
    <col min="9" max="17" width="15.5703125" style="2" customWidth="1"/>
    <col min="18" max="18" width="12.7109375" style="2" bestFit="1" customWidth="1"/>
    <col min="19" max="19" width="8.7109375" style="2" bestFit="1" customWidth="1"/>
    <col min="20" max="20" width="12.5703125" style="2" bestFit="1" customWidth="1"/>
    <col min="21" max="23" width="12.5703125" style="2" customWidth="1"/>
    <col min="24" max="24" width="12.5703125" style="2" bestFit="1" customWidth="1"/>
    <col min="25" max="25" width="50.42578125" style="2" bestFit="1" customWidth="1"/>
    <col min="26" max="26" width="13.7109375" style="2" bestFit="1" customWidth="1"/>
    <col min="27" max="27" width="18.42578125" style="2" bestFit="1" customWidth="1"/>
    <col min="28" max="29" width="12.5703125" style="2" bestFit="1" customWidth="1"/>
    <col min="30" max="30" width="13.7109375" style="2" bestFit="1" customWidth="1"/>
    <col min="31" max="31" width="12.42578125" style="2" bestFit="1" customWidth="1"/>
    <col min="32" max="32" width="13.85546875" style="2" bestFit="1" customWidth="1"/>
    <col min="33" max="16384" width="9.140625" style="2"/>
  </cols>
  <sheetData>
    <row r="1" spans="1:33" ht="26.25">
      <c r="A1" s="161" t="s">
        <v>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"/>
    </row>
    <row r="2" spans="1:33" ht="30">
      <c r="A2" s="3" t="s">
        <v>3</v>
      </c>
      <c r="B2" s="4" t="s">
        <v>0</v>
      </c>
      <c r="C2" s="4" t="s">
        <v>64</v>
      </c>
      <c r="D2" s="4" t="s">
        <v>33</v>
      </c>
      <c r="E2" s="5" t="s">
        <v>4</v>
      </c>
      <c r="F2" s="6" t="s">
        <v>5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65</v>
      </c>
      <c r="L2" s="6" t="s">
        <v>34</v>
      </c>
      <c r="M2" s="6" t="s">
        <v>35</v>
      </c>
      <c r="N2" s="6" t="s">
        <v>36</v>
      </c>
      <c r="O2" s="6" t="s">
        <v>34</v>
      </c>
      <c r="P2" s="6" t="s">
        <v>35</v>
      </c>
      <c r="Q2" s="6" t="s">
        <v>36</v>
      </c>
      <c r="R2" s="7" t="s">
        <v>1</v>
      </c>
      <c r="S2" s="7" t="s">
        <v>6</v>
      </c>
      <c r="T2" s="8" t="s">
        <v>73</v>
      </c>
      <c r="U2" s="9" t="s">
        <v>55</v>
      </c>
      <c r="V2" s="9" t="s">
        <v>56</v>
      </c>
      <c r="W2" s="9" t="s">
        <v>57</v>
      </c>
      <c r="X2" s="8" t="s">
        <v>58</v>
      </c>
      <c r="Y2" s="8" t="s">
        <v>63</v>
      </c>
      <c r="Z2" s="7" t="s">
        <v>7</v>
      </c>
      <c r="AA2" s="7" t="s">
        <v>60</v>
      </c>
      <c r="AB2" s="10" t="s">
        <v>8</v>
      </c>
      <c r="AC2" s="7" t="s">
        <v>9</v>
      </c>
      <c r="AD2" s="11" t="s">
        <v>10</v>
      </c>
      <c r="AE2" s="5" t="s">
        <v>11</v>
      </c>
      <c r="AF2" s="5" t="s">
        <v>12</v>
      </c>
    </row>
    <row r="3" spans="1:33">
      <c r="A3" s="12">
        <v>123</v>
      </c>
      <c r="B3" s="13">
        <v>41780</v>
      </c>
      <c r="C3" s="13">
        <v>123434</v>
      </c>
      <c r="D3" s="13">
        <v>12234</v>
      </c>
      <c r="E3" s="5" t="s">
        <v>13</v>
      </c>
      <c r="F3" s="14" t="s">
        <v>66</v>
      </c>
      <c r="G3" s="14" t="s">
        <v>67</v>
      </c>
      <c r="H3" s="14" t="s">
        <v>68</v>
      </c>
      <c r="I3" s="14">
        <v>9879387738</v>
      </c>
      <c r="J3" s="14" t="s">
        <v>69</v>
      </c>
      <c r="K3" s="14" t="s">
        <v>70</v>
      </c>
      <c r="L3" s="14" t="s">
        <v>71</v>
      </c>
      <c r="M3" s="14" t="s">
        <v>74</v>
      </c>
      <c r="N3" s="14">
        <v>12000</v>
      </c>
      <c r="O3" s="14" t="s">
        <v>72</v>
      </c>
      <c r="P3" s="14" t="s">
        <v>75</v>
      </c>
      <c r="Q3" s="14">
        <v>57000</v>
      </c>
      <c r="R3" s="15">
        <f>N3+Q3</f>
        <v>69000</v>
      </c>
      <c r="S3" s="16">
        <v>0.1</v>
      </c>
      <c r="T3" s="15">
        <f>R3-(R3*S3)</f>
        <v>62100</v>
      </c>
      <c r="U3" s="16">
        <v>0.06</v>
      </c>
      <c r="V3" s="16">
        <v>0.06</v>
      </c>
      <c r="W3" s="16">
        <v>0</v>
      </c>
      <c r="X3" s="15">
        <f>T3+(T3*U3+T3*V3+T3*W3)</f>
        <v>69552</v>
      </c>
      <c r="Y3" s="15" t="s">
        <v>76</v>
      </c>
      <c r="Z3" s="15">
        <f>X3</f>
        <v>69552</v>
      </c>
      <c r="AA3" s="15" t="s">
        <v>157</v>
      </c>
      <c r="AB3" s="13">
        <v>41810</v>
      </c>
      <c r="AC3" s="15">
        <v>50000</v>
      </c>
      <c r="AD3" s="15">
        <f>IF(ISBLANK(#REF!),"",AC3-Z3)</f>
        <v>-19552</v>
      </c>
      <c r="AE3" s="14" t="str">
        <f t="shared" ref="AE3:AE37" ca="1" si="0">IF(AND(AB3&lt;=TODAY(),AD3&lt;0),"by "&amp;(TODAY()-AB3)&amp;" Days","")</f>
        <v>by 1172 Days</v>
      </c>
      <c r="AF3" s="5" t="s">
        <v>14</v>
      </c>
      <c r="AG3" s="1"/>
    </row>
    <row r="4" spans="1:33">
      <c r="A4" s="12">
        <v>456</v>
      </c>
      <c r="B4" s="13">
        <v>41781</v>
      </c>
      <c r="C4" s="13"/>
      <c r="D4" s="13"/>
      <c r="E4" s="5" t="s">
        <v>15</v>
      </c>
      <c r="F4" s="14" t="s">
        <v>16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>
        <v>45000</v>
      </c>
      <c r="R4" s="15">
        <f t="shared" ref="R4:R39" si="1">N4+Q4</f>
        <v>45000</v>
      </c>
      <c r="S4" s="16">
        <v>0</v>
      </c>
      <c r="T4" s="15">
        <f t="shared" ref="T4" si="2">R4-(R4*S4)</f>
        <v>45000</v>
      </c>
      <c r="U4" s="16">
        <v>0</v>
      </c>
      <c r="V4" s="16">
        <v>0</v>
      </c>
      <c r="W4" s="16">
        <v>0</v>
      </c>
      <c r="X4" s="15">
        <f t="shared" ref="X4:X39" si="3">T4+(T4*U4+T4*V4+T4*W4)</f>
        <v>45000</v>
      </c>
      <c r="Y4" s="15"/>
      <c r="Z4" s="15">
        <f>X4</f>
        <v>45000</v>
      </c>
      <c r="AA4" s="15"/>
      <c r="AB4" s="13">
        <v>41811</v>
      </c>
      <c r="AC4" s="15">
        <v>35000</v>
      </c>
      <c r="AD4" s="15">
        <f t="shared" ref="AD4" si="4">IF(ISBLANK(#REF!),"",AC4-Z4)</f>
        <v>-10000</v>
      </c>
      <c r="AE4" s="14" t="str">
        <f t="shared" ca="1" si="0"/>
        <v>by 1171 Days</v>
      </c>
      <c r="AF4" s="5" t="s">
        <v>17</v>
      </c>
      <c r="AG4" s="1"/>
    </row>
    <row r="5" spans="1:33">
      <c r="A5" s="12">
        <v>789</v>
      </c>
      <c r="B5" s="13">
        <v>41782</v>
      </c>
      <c r="C5" s="13"/>
      <c r="D5" s="13"/>
      <c r="E5" s="5" t="s">
        <v>18</v>
      </c>
      <c r="F5" s="14" t="s">
        <v>19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>
        <f t="shared" si="1"/>
        <v>0</v>
      </c>
      <c r="S5" s="16">
        <v>0</v>
      </c>
      <c r="T5" s="15">
        <f t="shared" ref="T5:T39" si="5">R5-(R5*S5)</f>
        <v>0</v>
      </c>
      <c r="U5" s="16">
        <v>0</v>
      </c>
      <c r="V5" s="16">
        <v>0</v>
      </c>
      <c r="W5" s="16">
        <v>0</v>
      </c>
      <c r="X5" s="15">
        <f t="shared" si="3"/>
        <v>0</v>
      </c>
      <c r="Y5" s="15"/>
      <c r="Z5" s="15">
        <f t="shared" ref="Z5:Z39" si="6">X5</f>
        <v>0</v>
      </c>
      <c r="AA5" s="15"/>
      <c r="AB5" s="13">
        <v>41796</v>
      </c>
      <c r="AC5" s="15"/>
      <c r="AD5" s="15">
        <f t="shared" ref="AD5" si="7">IF(ISBLANK(#REF!),"",AC5-Z5)</f>
        <v>0</v>
      </c>
      <c r="AE5" s="14" t="str">
        <f t="shared" ca="1" si="0"/>
        <v/>
      </c>
      <c r="AF5" s="5" t="s">
        <v>17</v>
      </c>
      <c r="AG5" s="1"/>
    </row>
    <row r="6" spans="1:33">
      <c r="A6" s="12">
        <v>127</v>
      </c>
      <c r="B6" s="13">
        <v>41799</v>
      </c>
      <c r="C6" s="13"/>
      <c r="D6" s="13"/>
      <c r="E6" s="17" t="s">
        <v>20</v>
      </c>
      <c r="F6" s="12" t="s">
        <v>21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5">
        <f t="shared" si="1"/>
        <v>0</v>
      </c>
      <c r="S6" s="16">
        <v>0</v>
      </c>
      <c r="T6" s="15">
        <f t="shared" si="5"/>
        <v>0</v>
      </c>
      <c r="U6" s="16">
        <v>0</v>
      </c>
      <c r="V6" s="16">
        <v>0</v>
      </c>
      <c r="W6" s="16">
        <v>0</v>
      </c>
      <c r="X6" s="15">
        <f t="shared" si="3"/>
        <v>0</v>
      </c>
      <c r="Y6" s="15"/>
      <c r="Z6" s="15">
        <f t="shared" si="6"/>
        <v>0</v>
      </c>
      <c r="AA6" s="15"/>
      <c r="AB6" s="18">
        <v>41828</v>
      </c>
      <c r="AC6" s="19"/>
      <c r="AD6" s="15">
        <f t="shared" ref="AD6" si="8">IF(ISBLANK(#REF!),"",AC6-Z6)</f>
        <v>0</v>
      </c>
      <c r="AE6" s="14" t="str">
        <f t="shared" ca="1" si="0"/>
        <v/>
      </c>
      <c r="AF6" s="17" t="s">
        <v>22</v>
      </c>
      <c r="AG6" s="1"/>
    </row>
    <row r="7" spans="1:33">
      <c r="A7" s="12"/>
      <c r="B7" s="13"/>
      <c r="C7" s="13"/>
      <c r="D7" s="13"/>
      <c r="E7" s="1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5">
        <f t="shared" si="1"/>
        <v>0</v>
      </c>
      <c r="S7" s="16">
        <v>0</v>
      </c>
      <c r="T7" s="15">
        <f t="shared" si="5"/>
        <v>0</v>
      </c>
      <c r="U7" s="16">
        <v>0</v>
      </c>
      <c r="V7" s="16">
        <v>0</v>
      </c>
      <c r="W7" s="16">
        <v>0</v>
      </c>
      <c r="X7" s="15">
        <f t="shared" si="3"/>
        <v>0</v>
      </c>
      <c r="Y7" s="15"/>
      <c r="Z7" s="15">
        <f t="shared" si="6"/>
        <v>0</v>
      </c>
      <c r="AA7" s="15"/>
      <c r="AB7" s="18"/>
      <c r="AC7" s="19"/>
      <c r="AD7" s="15">
        <f t="shared" ref="AD7" si="9">IF(ISBLANK(#REF!),"",AC7-Z7)</f>
        <v>0</v>
      </c>
      <c r="AE7" s="14" t="str">
        <f t="shared" ca="1" si="0"/>
        <v/>
      </c>
      <c r="AF7" s="17"/>
      <c r="AG7" s="1"/>
    </row>
    <row r="8" spans="1:33">
      <c r="A8" s="12"/>
      <c r="B8" s="13"/>
      <c r="C8" s="13"/>
      <c r="D8" s="13"/>
      <c r="E8" s="17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5">
        <f t="shared" si="1"/>
        <v>0</v>
      </c>
      <c r="S8" s="16">
        <v>0</v>
      </c>
      <c r="T8" s="15">
        <f t="shared" si="5"/>
        <v>0</v>
      </c>
      <c r="U8" s="16">
        <v>0</v>
      </c>
      <c r="V8" s="16">
        <v>0</v>
      </c>
      <c r="W8" s="16">
        <v>0</v>
      </c>
      <c r="X8" s="15">
        <f t="shared" si="3"/>
        <v>0</v>
      </c>
      <c r="Y8" s="15"/>
      <c r="Z8" s="15">
        <f t="shared" si="6"/>
        <v>0</v>
      </c>
      <c r="AA8" s="15"/>
      <c r="AB8" s="18"/>
      <c r="AC8" s="19"/>
      <c r="AD8" s="15">
        <f t="shared" ref="AD8" si="10">IF(ISBLANK(#REF!),"",AC8-Z8)</f>
        <v>0</v>
      </c>
      <c r="AE8" s="14" t="str">
        <f t="shared" ca="1" si="0"/>
        <v/>
      </c>
      <c r="AF8" s="17"/>
      <c r="AG8" s="1"/>
    </row>
    <row r="9" spans="1:33">
      <c r="A9" s="12"/>
      <c r="B9" s="13"/>
      <c r="C9" s="13"/>
      <c r="D9" s="13"/>
      <c r="E9" s="1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5">
        <f t="shared" si="1"/>
        <v>0</v>
      </c>
      <c r="S9" s="16">
        <v>0</v>
      </c>
      <c r="T9" s="15">
        <f t="shared" si="5"/>
        <v>0</v>
      </c>
      <c r="U9" s="16">
        <v>0</v>
      </c>
      <c r="V9" s="16">
        <v>0</v>
      </c>
      <c r="W9" s="16">
        <v>0</v>
      </c>
      <c r="X9" s="15">
        <f t="shared" si="3"/>
        <v>0</v>
      </c>
      <c r="Y9" s="15"/>
      <c r="Z9" s="15">
        <f t="shared" si="6"/>
        <v>0</v>
      </c>
      <c r="AA9" s="15"/>
      <c r="AB9" s="18"/>
      <c r="AC9" s="19"/>
      <c r="AD9" s="15">
        <f t="shared" ref="AD9" si="11">IF(ISBLANK(#REF!),"",AC9-Z9)</f>
        <v>0</v>
      </c>
      <c r="AE9" s="14" t="str">
        <f t="shared" ca="1" si="0"/>
        <v/>
      </c>
      <c r="AF9" s="17"/>
      <c r="AG9" s="1"/>
    </row>
    <row r="10" spans="1:33">
      <c r="A10" s="12"/>
      <c r="B10" s="13"/>
      <c r="C10" s="13"/>
      <c r="D10" s="13"/>
      <c r="E10" s="17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5">
        <f t="shared" si="1"/>
        <v>0</v>
      </c>
      <c r="S10" s="16">
        <v>0</v>
      </c>
      <c r="T10" s="15">
        <f t="shared" si="5"/>
        <v>0</v>
      </c>
      <c r="U10" s="16">
        <v>0</v>
      </c>
      <c r="V10" s="16">
        <v>0</v>
      </c>
      <c r="W10" s="16">
        <v>0</v>
      </c>
      <c r="X10" s="15">
        <f t="shared" si="3"/>
        <v>0</v>
      </c>
      <c r="Y10" s="15"/>
      <c r="Z10" s="15">
        <f t="shared" si="6"/>
        <v>0</v>
      </c>
      <c r="AA10" s="15"/>
      <c r="AB10" s="18"/>
      <c r="AC10" s="19"/>
      <c r="AD10" s="15">
        <f t="shared" ref="AD10" si="12">IF(ISBLANK(#REF!),"",AC10-Z10)</f>
        <v>0</v>
      </c>
      <c r="AE10" s="14" t="str">
        <f t="shared" ca="1" si="0"/>
        <v/>
      </c>
      <c r="AF10" s="17"/>
      <c r="AG10" s="1"/>
    </row>
    <row r="11" spans="1:33">
      <c r="A11" s="12"/>
      <c r="B11" s="13"/>
      <c r="C11" s="13"/>
      <c r="D11" s="13"/>
      <c r="E11" s="17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5">
        <f t="shared" si="1"/>
        <v>0</v>
      </c>
      <c r="S11" s="16">
        <v>0</v>
      </c>
      <c r="T11" s="15">
        <f t="shared" si="5"/>
        <v>0</v>
      </c>
      <c r="U11" s="16">
        <v>0</v>
      </c>
      <c r="V11" s="16">
        <v>0</v>
      </c>
      <c r="W11" s="16">
        <v>0</v>
      </c>
      <c r="X11" s="15">
        <f t="shared" si="3"/>
        <v>0</v>
      </c>
      <c r="Y11" s="15"/>
      <c r="Z11" s="15">
        <f t="shared" si="6"/>
        <v>0</v>
      </c>
      <c r="AA11" s="15"/>
      <c r="AB11" s="18"/>
      <c r="AC11" s="19"/>
      <c r="AD11" s="15">
        <f t="shared" ref="AD11" si="13">IF(ISBLANK(#REF!),"",AC11-Z11)</f>
        <v>0</v>
      </c>
      <c r="AE11" s="14" t="str">
        <f t="shared" ca="1" si="0"/>
        <v/>
      </c>
      <c r="AF11" s="17"/>
      <c r="AG11" s="1"/>
    </row>
    <row r="12" spans="1:33">
      <c r="A12" s="12"/>
      <c r="B12" s="13"/>
      <c r="C12" s="13"/>
      <c r="D12" s="13"/>
      <c r="E12" s="1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5">
        <f t="shared" si="1"/>
        <v>0</v>
      </c>
      <c r="S12" s="16">
        <v>0</v>
      </c>
      <c r="T12" s="15">
        <f t="shared" si="5"/>
        <v>0</v>
      </c>
      <c r="U12" s="16">
        <v>0</v>
      </c>
      <c r="V12" s="16">
        <v>0</v>
      </c>
      <c r="W12" s="16">
        <v>0</v>
      </c>
      <c r="X12" s="15">
        <f t="shared" si="3"/>
        <v>0</v>
      </c>
      <c r="Y12" s="15"/>
      <c r="Z12" s="15">
        <f t="shared" si="6"/>
        <v>0</v>
      </c>
      <c r="AA12" s="15"/>
      <c r="AB12" s="18"/>
      <c r="AC12" s="19"/>
      <c r="AD12" s="15">
        <f t="shared" ref="AD12" si="14">IF(ISBLANK(#REF!),"",AC12-Z12)</f>
        <v>0</v>
      </c>
      <c r="AE12" s="14" t="str">
        <f t="shared" ca="1" si="0"/>
        <v/>
      </c>
      <c r="AF12" s="17"/>
      <c r="AG12" s="1"/>
    </row>
    <row r="13" spans="1:33">
      <c r="A13" s="12"/>
      <c r="B13" s="13"/>
      <c r="C13" s="13"/>
      <c r="D13" s="13"/>
      <c r="E13" s="1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5">
        <f t="shared" si="1"/>
        <v>0</v>
      </c>
      <c r="S13" s="16">
        <v>0</v>
      </c>
      <c r="T13" s="15">
        <f t="shared" si="5"/>
        <v>0</v>
      </c>
      <c r="U13" s="16">
        <v>0</v>
      </c>
      <c r="V13" s="16">
        <v>0</v>
      </c>
      <c r="W13" s="16">
        <v>0</v>
      </c>
      <c r="X13" s="15">
        <f t="shared" si="3"/>
        <v>0</v>
      </c>
      <c r="Y13" s="15"/>
      <c r="Z13" s="15">
        <f t="shared" si="6"/>
        <v>0</v>
      </c>
      <c r="AA13" s="15"/>
      <c r="AB13" s="18"/>
      <c r="AC13" s="19"/>
      <c r="AD13" s="15">
        <f t="shared" ref="AD13" si="15">IF(ISBLANK(#REF!),"",AC13-Z13)</f>
        <v>0</v>
      </c>
      <c r="AE13" s="14" t="str">
        <f t="shared" ca="1" si="0"/>
        <v/>
      </c>
      <c r="AF13" s="17"/>
      <c r="AG13" s="1"/>
    </row>
    <row r="14" spans="1:33">
      <c r="A14" s="12"/>
      <c r="B14" s="13"/>
      <c r="C14" s="13"/>
      <c r="D14" s="13"/>
      <c r="E14" s="17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5">
        <f t="shared" si="1"/>
        <v>0</v>
      </c>
      <c r="S14" s="16">
        <v>0</v>
      </c>
      <c r="T14" s="15">
        <f t="shared" si="5"/>
        <v>0</v>
      </c>
      <c r="U14" s="16">
        <v>0</v>
      </c>
      <c r="V14" s="16">
        <v>0</v>
      </c>
      <c r="W14" s="16">
        <v>0</v>
      </c>
      <c r="X14" s="15">
        <f t="shared" si="3"/>
        <v>0</v>
      </c>
      <c r="Y14" s="15"/>
      <c r="Z14" s="15">
        <f t="shared" si="6"/>
        <v>0</v>
      </c>
      <c r="AA14" s="15"/>
      <c r="AB14" s="18"/>
      <c r="AC14" s="19"/>
      <c r="AD14" s="15">
        <f t="shared" ref="AD14" si="16">IF(ISBLANK(#REF!),"",AC14-Z14)</f>
        <v>0</v>
      </c>
      <c r="AE14" s="14" t="str">
        <f t="shared" ca="1" si="0"/>
        <v/>
      </c>
      <c r="AF14" s="17"/>
      <c r="AG14" s="1"/>
    </row>
    <row r="15" spans="1:33">
      <c r="A15" s="12"/>
      <c r="B15" s="13"/>
      <c r="C15" s="13"/>
      <c r="D15" s="13"/>
      <c r="E15" s="17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5">
        <f t="shared" si="1"/>
        <v>0</v>
      </c>
      <c r="S15" s="16">
        <v>0</v>
      </c>
      <c r="T15" s="15">
        <f t="shared" si="5"/>
        <v>0</v>
      </c>
      <c r="U15" s="16">
        <v>0</v>
      </c>
      <c r="V15" s="16">
        <v>0</v>
      </c>
      <c r="W15" s="16">
        <v>0</v>
      </c>
      <c r="X15" s="15">
        <f t="shared" si="3"/>
        <v>0</v>
      </c>
      <c r="Y15" s="15"/>
      <c r="Z15" s="15">
        <f t="shared" si="6"/>
        <v>0</v>
      </c>
      <c r="AA15" s="15"/>
      <c r="AB15" s="18"/>
      <c r="AC15" s="19"/>
      <c r="AD15" s="15">
        <f t="shared" ref="AD15" si="17">IF(ISBLANK(#REF!),"",AC15-Z15)</f>
        <v>0</v>
      </c>
      <c r="AE15" s="14" t="str">
        <f t="shared" ca="1" si="0"/>
        <v/>
      </c>
      <c r="AF15" s="17"/>
      <c r="AG15" s="1"/>
    </row>
    <row r="16" spans="1:33">
      <c r="A16" s="12"/>
      <c r="B16" s="13"/>
      <c r="C16" s="13"/>
      <c r="D16" s="13"/>
      <c r="E16" s="17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5">
        <f t="shared" si="1"/>
        <v>0</v>
      </c>
      <c r="S16" s="16">
        <v>0</v>
      </c>
      <c r="T16" s="15">
        <f t="shared" si="5"/>
        <v>0</v>
      </c>
      <c r="U16" s="16">
        <v>0</v>
      </c>
      <c r="V16" s="16">
        <v>0</v>
      </c>
      <c r="W16" s="16">
        <v>0</v>
      </c>
      <c r="X16" s="15">
        <f t="shared" si="3"/>
        <v>0</v>
      </c>
      <c r="Y16" s="15"/>
      <c r="Z16" s="15">
        <f t="shared" si="6"/>
        <v>0</v>
      </c>
      <c r="AA16" s="15"/>
      <c r="AB16" s="18"/>
      <c r="AC16" s="19"/>
      <c r="AD16" s="15">
        <f t="shared" ref="AD16" si="18">IF(ISBLANK(#REF!),"",AC16-Z16)</f>
        <v>0</v>
      </c>
      <c r="AE16" s="14" t="str">
        <f t="shared" ca="1" si="0"/>
        <v/>
      </c>
      <c r="AF16" s="17"/>
      <c r="AG16" s="1"/>
    </row>
    <row r="17" spans="1:33">
      <c r="A17" s="12"/>
      <c r="B17" s="13"/>
      <c r="C17" s="13"/>
      <c r="D17" s="13"/>
      <c r="E17" s="17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5">
        <f t="shared" si="1"/>
        <v>0</v>
      </c>
      <c r="S17" s="16">
        <v>0</v>
      </c>
      <c r="T17" s="15">
        <f t="shared" si="5"/>
        <v>0</v>
      </c>
      <c r="U17" s="16">
        <v>0</v>
      </c>
      <c r="V17" s="16">
        <v>0</v>
      </c>
      <c r="W17" s="16">
        <v>0</v>
      </c>
      <c r="X17" s="15">
        <f t="shared" si="3"/>
        <v>0</v>
      </c>
      <c r="Y17" s="15"/>
      <c r="Z17" s="15">
        <f t="shared" si="6"/>
        <v>0</v>
      </c>
      <c r="AA17" s="15"/>
      <c r="AB17" s="18"/>
      <c r="AC17" s="19"/>
      <c r="AD17" s="15">
        <f t="shared" ref="AD17" si="19">IF(ISBLANK(#REF!),"",AC17-Z17)</f>
        <v>0</v>
      </c>
      <c r="AE17" s="14" t="str">
        <f t="shared" ca="1" si="0"/>
        <v/>
      </c>
      <c r="AF17" s="17"/>
      <c r="AG17" s="1"/>
    </row>
    <row r="18" spans="1:33">
      <c r="A18" s="12"/>
      <c r="B18" s="13"/>
      <c r="C18" s="13"/>
      <c r="D18" s="13"/>
      <c r="E18" s="17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5">
        <f t="shared" si="1"/>
        <v>0</v>
      </c>
      <c r="S18" s="16">
        <v>0</v>
      </c>
      <c r="T18" s="15">
        <f t="shared" si="5"/>
        <v>0</v>
      </c>
      <c r="U18" s="16">
        <v>0</v>
      </c>
      <c r="V18" s="16">
        <v>0</v>
      </c>
      <c r="W18" s="16">
        <v>0</v>
      </c>
      <c r="X18" s="15">
        <f t="shared" si="3"/>
        <v>0</v>
      </c>
      <c r="Y18" s="15"/>
      <c r="Z18" s="15">
        <f t="shared" si="6"/>
        <v>0</v>
      </c>
      <c r="AA18" s="15"/>
      <c r="AB18" s="18"/>
      <c r="AC18" s="19"/>
      <c r="AD18" s="15">
        <f t="shared" ref="AD18" si="20">IF(ISBLANK(#REF!),"",AC18-Z18)</f>
        <v>0</v>
      </c>
      <c r="AE18" s="14" t="str">
        <f t="shared" ca="1" si="0"/>
        <v/>
      </c>
      <c r="AF18" s="17"/>
      <c r="AG18" s="1"/>
    </row>
    <row r="19" spans="1:33">
      <c r="A19" s="12"/>
      <c r="B19" s="13"/>
      <c r="C19" s="13"/>
      <c r="D19" s="13"/>
      <c r="E19" s="17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5">
        <f t="shared" si="1"/>
        <v>0</v>
      </c>
      <c r="S19" s="16">
        <v>0</v>
      </c>
      <c r="T19" s="15">
        <f t="shared" si="5"/>
        <v>0</v>
      </c>
      <c r="U19" s="16">
        <v>0</v>
      </c>
      <c r="V19" s="16">
        <v>0</v>
      </c>
      <c r="W19" s="16">
        <v>0</v>
      </c>
      <c r="X19" s="15">
        <f t="shared" si="3"/>
        <v>0</v>
      </c>
      <c r="Y19" s="15"/>
      <c r="Z19" s="15">
        <f t="shared" si="6"/>
        <v>0</v>
      </c>
      <c r="AA19" s="15"/>
      <c r="AB19" s="18"/>
      <c r="AC19" s="19"/>
      <c r="AD19" s="15">
        <f t="shared" ref="AD19" si="21">IF(ISBLANK(#REF!),"",AC19-Z19)</f>
        <v>0</v>
      </c>
      <c r="AE19" s="14" t="str">
        <f t="shared" ca="1" si="0"/>
        <v/>
      </c>
      <c r="AF19" s="17"/>
      <c r="AG19" s="1"/>
    </row>
    <row r="20" spans="1:33">
      <c r="A20" s="12"/>
      <c r="B20" s="13"/>
      <c r="C20" s="13"/>
      <c r="D20" s="13"/>
      <c r="E20" s="17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5">
        <f t="shared" si="1"/>
        <v>0</v>
      </c>
      <c r="S20" s="16">
        <v>0</v>
      </c>
      <c r="T20" s="15">
        <f t="shared" si="5"/>
        <v>0</v>
      </c>
      <c r="U20" s="16">
        <v>0</v>
      </c>
      <c r="V20" s="16">
        <v>0</v>
      </c>
      <c r="W20" s="16">
        <v>0</v>
      </c>
      <c r="X20" s="15">
        <f t="shared" si="3"/>
        <v>0</v>
      </c>
      <c r="Y20" s="15"/>
      <c r="Z20" s="15">
        <f t="shared" si="6"/>
        <v>0</v>
      </c>
      <c r="AA20" s="15"/>
      <c r="AB20" s="18"/>
      <c r="AC20" s="19"/>
      <c r="AD20" s="15">
        <f t="shared" ref="AD20" si="22">IF(ISBLANK(#REF!),"",AC20-Z20)</f>
        <v>0</v>
      </c>
      <c r="AE20" s="14" t="str">
        <f t="shared" ca="1" si="0"/>
        <v/>
      </c>
      <c r="AF20" s="17"/>
      <c r="AG20" s="1"/>
    </row>
    <row r="21" spans="1:33">
      <c r="A21" s="12"/>
      <c r="B21" s="13"/>
      <c r="C21" s="13"/>
      <c r="D21" s="13"/>
      <c r="E21" s="17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5">
        <f t="shared" si="1"/>
        <v>0</v>
      </c>
      <c r="S21" s="16">
        <v>0</v>
      </c>
      <c r="T21" s="15">
        <f t="shared" si="5"/>
        <v>0</v>
      </c>
      <c r="U21" s="16">
        <v>0</v>
      </c>
      <c r="V21" s="16">
        <v>0</v>
      </c>
      <c r="W21" s="16">
        <v>0</v>
      </c>
      <c r="X21" s="15">
        <f t="shared" si="3"/>
        <v>0</v>
      </c>
      <c r="Y21" s="15"/>
      <c r="Z21" s="15">
        <f t="shared" si="6"/>
        <v>0</v>
      </c>
      <c r="AA21" s="15"/>
      <c r="AB21" s="18"/>
      <c r="AC21" s="19"/>
      <c r="AD21" s="15">
        <f t="shared" ref="AD21" si="23">IF(ISBLANK(#REF!),"",AC21-Z21)</f>
        <v>0</v>
      </c>
      <c r="AE21" s="14" t="str">
        <f t="shared" ca="1" si="0"/>
        <v/>
      </c>
      <c r="AF21" s="17"/>
      <c r="AG21" s="1"/>
    </row>
    <row r="22" spans="1:33">
      <c r="A22" s="12"/>
      <c r="B22" s="13"/>
      <c r="C22" s="13"/>
      <c r="D22" s="13"/>
      <c r="E22" s="17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5">
        <f t="shared" si="1"/>
        <v>0</v>
      </c>
      <c r="S22" s="16">
        <v>0</v>
      </c>
      <c r="T22" s="15">
        <f t="shared" si="5"/>
        <v>0</v>
      </c>
      <c r="U22" s="16">
        <v>0</v>
      </c>
      <c r="V22" s="16">
        <v>0</v>
      </c>
      <c r="W22" s="16">
        <v>0</v>
      </c>
      <c r="X22" s="15">
        <f t="shared" si="3"/>
        <v>0</v>
      </c>
      <c r="Y22" s="15"/>
      <c r="Z22" s="15">
        <f t="shared" si="6"/>
        <v>0</v>
      </c>
      <c r="AA22" s="15"/>
      <c r="AB22" s="18"/>
      <c r="AC22" s="19"/>
      <c r="AD22" s="15">
        <f t="shared" ref="AD22" si="24">IF(ISBLANK(#REF!),"",AC22-Z22)</f>
        <v>0</v>
      </c>
      <c r="AE22" s="14" t="str">
        <f t="shared" ca="1" si="0"/>
        <v/>
      </c>
      <c r="AF22" s="17"/>
      <c r="AG22" s="1"/>
    </row>
    <row r="23" spans="1:33">
      <c r="A23" s="12"/>
      <c r="B23" s="13"/>
      <c r="C23" s="13"/>
      <c r="D23" s="13"/>
      <c r="E23" s="1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5">
        <f t="shared" si="1"/>
        <v>0</v>
      </c>
      <c r="S23" s="16">
        <v>0</v>
      </c>
      <c r="T23" s="15">
        <f t="shared" si="5"/>
        <v>0</v>
      </c>
      <c r="U23" s="16">
        <v>0</v>
      </c>
      <c r="V23" s="16">
        <v>0</v>
      </c>
      <c r="W23" s="16">
        <v>0</v>
      </c>
      <c r="X23" s="15">
        <f t="shared" si="3"/>
        <v>0</v>
      </c>
      <c r="Y23" s="15"/>
      <c r="Z23" s="15">
        <f t="shared" si="6"/>
        <v>0</v>
      </c>
      <c r="AA23" s="15"/>
      <c r="AB23" s="18"/>
      <c r="AC23" s="19"/>
      <c r="AD23" s="15">
        <f t="shared" ref="AD23" si="25">IF(ISBLANK(#REF!),"",AC23-Z23)</f>
        <v>0</v>
      </c>
      <c r="AE23" s="14" t="str">
        <f t="shared" ca="1" si="0"/>
        <v/>
      </c>
      <c r="AF23" s="17"/>
      <c r="AG23" s="1"/>
    </row>
    <row r="24" spans="1:33">
      <c r="A24" s="12"/>
      <c r="B24" s="13"/>
      <c r="C24" s="13"/>
      <c r="D24" s="13"/>
      <c r="E24" s="17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5">
        <f t="shared" si="1"/>
        <v>0</v>
      </c>
      <c r="S24" s="16">
        <v>0</v>
      </c>
      <c r="T24" s="15">
        <f t="shared" si="5"/>
        <v>0</v>
      </c>
      <c r="U24" s="16">
        <v>0</v>
      </c>
      <c r="V24" s="16">
        <v>0</v>
      </c>
      <c r="W24" s="16">
        <v>0</v>
      </c>
      <c r="X24" s="15">
        <f t="shared" si="3"/>
        <v>0</v>
      </c>
      <c r="Y24" s="15"/>
      <c r="Z24" s="15">
        <f t="shared" si="6"/>
        <v>0</v>
      </c>
      <c r="AA24" s="15"/>
      <c r="AB24" s="18"/>
      <c r="AC24" s="19"/>
      <c r="AD24" s="15">
        <f t="shared" ref="AD24" si="26">IF(ISBLANK(#REF!),"",AC24-Z24)</f>
        <v>0</v>
      </c>
      <c r="AE24" s="14" t="str">
        <f t="shared" ca="1" si="0"/>
        <v/>
      </c>
      <c r="AF24" s="17"/>
      <c r="AG24" s="1"/>
    </row>
    <row r="25" spans="1:33">
      <c r="A25" s="12"/>
      <c r="B25" s="13"/>
      <c r="C25" s="13"/>
      <c r="D25" s="13"/>
      <c r="E25" s="17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5">
        <f t="shared" si="1"/>
        <v>0</v>
      </c>
      <c r="S25" s="16">
        <v>0</v>
      </c>
      <c r="T25" s="15">
        <f t="shared" si="5"/>
        <v>0</v>
      </c>
      <c r="U25" s="16">
        <v>0</v>
      </c>
      <c r="V25" s="16">
        <v>0</v>
      </c>
      <c r="W25" s="16">
        <v>0</v>
      </c>
      <c r="X25" s="15">
        <f t="shared" si="3"/>
        <v>0</v>
      </c>
      <c r="Y25" s="15"/>
      <c r="Z25" s="15">
        <f t="shared" si="6"/>
        <v>0</v>
      </c>
      <c r="AA25" s="15"/>
      <c r="AB25" s="18"/>
      <c r="AC25" s="19"/>
      <c r="AD25" s="15">
        <f t="shared" ref="AD25" si="27">IF(ISBLANK(#REF!),"",AC25-Z25)</f>
        <v>0</v>
      </c>
      <c r="AE25" s="14" t="str">
        <f t="shared" ca="1" si="0"/>
        <v/>
      </c>
      <c r="AF25" s="17"/>
      <c r="AG25" s="1"/>
    </row>
    <row r="26" spans="1:33">
      <c r="A26" s="12"/>
      <c r="B26" s="13"/>
      <c r="C26" s="13"/>
      <c r="D26" s="13"/>
      <c r="E26" s="17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5">
        <f t="shared" si="1"/>
        <v>0</v>
      </c>
      <c r="S26" s="16">
        <v>0</v>
      </c>
      <c r="T26" s="15">
        <f t="shared" si="5"/>
        <v>0</v>
      </c>
      <c r="U26" s="16">
        <v>0</v>
      </c>
      <c r="V26" s="16">
        <v>0</v>
      </c>
      <c r="W26" s="16">
        <v>0</v>
      </c>
      <c r="X26" s="15">
        <f t="shared" si="3"/>
        <v>0</v>
      </c>
      <c r="Y26" s="15"/>
      <c r="Z26" s="15">
        <f t="shared" si="6"/>
        <v>0</v>
      </c>
      <c r="AA26" s="15"/>
      <c r="AB26" s="18"/>
      <c r="AC26" s="19"/>
      <c r="AD26" s="15">
        <f t="shared" ref="AD26" si="28">IF(ISBLANK(#REF!),"",AC26-Z26)</f>
        <v>0</v>
      </c>
      <c r="AE26" s="14" t="str">
        <f t="shared" ca="1" si="0"/>
        <v/>
      </c>
      <c r="AF26" s="17"/>
      <c r="AG26" s="1"/>
    </row>
    <row r="27" spans="1:33">
      <c r="A27" s="12"/>
      <c r="B27" s="13"/>
      <c r="C27" s="13"/>
      <c r="D27" s="13"/>
      <c r="E27" s="17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5">
        <f t="shared" si="1"/>
        <v>0</v>
      </c>
      <c r="S27" s="16">
        <v>0</v>
      </c>
      <c r="T27" s="15">
        <f t="shared" si="5"/>
        <v>0</v>
      </c>
      <c r="U27" s="16">
        <v>0</v>
      </c>
      <c r="V27" s="16">
        <v>0</v>
      </c>
      <c r="W27" s="16">
        <v>0</v>
      </c>
      <c r="X27" s="15">
        <f t="shared" si="3"/>
        <v>0</v>
      </c>
      <c r="Y27" s="15"/>
      <c r="Z27" s="15">
        <f t="shared" si="6"/>
        <v>0</v>
      </c>
      <c r="AA27" s="15"/>
      <c r="AB27" s="18"/>
      <c r="AC27" s="19"/>
      <c r="AD27" s="15">
        <f t="shared" ref="AD27" si="29">IF(ISBLANK(#REF!),"",AC27-Z27)</f>
        <v>0</v>
      </c>
      <c r="AE27" s="14" t="str">
        <f t="shared" ca="1" si="0"/>
        <v/>
      </c>
      <c r="AF27" s="17"/>
      <c r="AG27" s="1"/>
    </row>
    <row r="28" spans="1:33">
      <c r="A28" s="12"/>
      <c r="B28" s="13"/>
      <c r="C28" s="13"/>
      <c r="D28" s="13"/>
      <c r="E28" s="17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5">
        <f t="shared" si="1"/>
        <v>0</v>
      </c>
      <c r="S28" s="16">
        <v>0</v>
      </c>
      <c r="T28" s="15">
        <f t="shared" si="5"/>
        <v>0</v>
      </c>
      <c r="U28" s="16">
        <v>0</v>
      </c>
      <c r="V28" s="16">
        <v>0</v>
      </c>
      <c r="W28" s="16">
        <v>0</v>
      </c>
      <c r="X28" s="15">
        <f t="shared" si="3"/>
        <v>0</v>
      </c>
      <c r="Y28" s="15"/>
      <c r="Z28" s="15">
        <f t="shared" si="6"/>
        <v>0</v>
      </c>
      <c r="AA28" s="15"/>
      <c r="AB28" s="18"/>
      <c r="AC28" s="19"/>
      <c r="AD28" s="15">
        <f t="shared" ref="AD28" si="30">IF(ISBLANK(#REF!),"",AC28-Z28)</f>
        <v>0</v>
      </c>
      <c r="AE28" s="14" t="str">
        <f t="shared" ca="1" si="0"/>
        <v/>
      </c>
      <c r="AF28" s="17"/>
      <c r="AG28" s="1"/>
    </row>
    <row r="29" spans="1:33">
      <c r="A29" s="12"/>
      <c r="B29" s="13"/>
      <c r="C29" s="13"/>
      <c r="D29" s="13"/>
      <c r="E29" s="17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5">
        <f t="shared" si="1"/>
        <v>0</v>
      </c>
      <c r="S29" s="16">
        <v>0</v>
      </c>
      <c r="T29" s="15">
        <f t="shared" si="5"/>
        <v>0</v>
      </c>
      <c r="U29" s="16">
        <v>0</v>
      </c>
      <c r="V29" s="16">
        <v>0</v>
      </c>
      <c r="W29" s="16">
        <v>0</v>
      </c>
      <c r="X29" s="15">
        <f t="shared" si="3"/>
        <v>0</v>
      </c>
      <c r="Y29" s="15"/>
      <c r="Z29" s="15">
        <f t="shared" si="6"/>
        <v>0</v>
      </c>
      <c r="AA29" s="15"/>
      <c r="AB29" s="18"/>
      <c r="AC29" s="19"/>
      <c r="AD29" s="15">
        <f t="shared" ref="AD29" si="31">IF(ISBLANK(#REF!),"",AC29-Z29)</f>
        <v>0</v>
      </c>
      <c r="AE29" s="14" t="str">
        <f t="shared" ca="1" si="0"/>
        <v/>
      </c>
      <c r="AF29" s="17"/>
      <c r="AG29" s="1"/>
    </row>
    <row r="30" spans="1:33">
      <c r="A30" s="12"/>
      <c r="B30" s="13"/>
      <c r="C30" s="13"/>
      <c r="D30" s="13"/>
      <c r="E30" s="17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5">
        <f t="shared" si="1"/>
        <v>0</v>
      </c>
      <c r="S30" s="16">
        <v>0</v>
      </c>
      <c r="T30" s="15">
        <f t="shared" si="5"/>
        <v>0</v>
      </c>
      <c r="U30" s="16">
        <v>0</v>
      </c>
      <c r="V30" s="16">
        <v>0</v>
      </c>
      <c r="W30" s="16">
        <v>0</v>
      </c>
      <c r="X30" s="15">
        <f t="shared" si="3"/>
        <v>0</v>
      </c>
      <c r="Y30" s="15"/>
      <c r="Z30" s="15">
        <f t="shared" si="6"/>
        <v>0</v>
      </c>
      <c r="AA30" s="15"/>
      <c r="AB30" s="18"/>
      <c r="AC30" s="19"/>
      <c r="AD30" s="15">
        <f t="shared" ref="AD30" si="32">IF(ISBLANK(#REF!),"",AC30-Z30)</f>
        <v>0</v>
      </c>
      <c r="AE30" s="14" t="str">
        <f t="shared" ca="1" si="0"/>
        <v/>
      </c>
      <c r="AF30" s="17"/>
      <c r="AG30" s="1"/>
    </row>
    <row r="31" spans="1:33">
      <c r="A31" s="12"/>
      <c r="B31" s="13"/>
      <c r="C31" s="13"/>
      <c r="D31" s="13"/>
      <c r="E31" s="17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5">
        <f t="shared" si="1"/>
        <v>0</v>
      </c>
      <c r="S31" s="16">
        <v>0</v>
      </c>
      <c r="T31" s="15">
        <f t="shared" si="5"/>
        <v>0</v>
      </c>
      <c r="U31" s="16">
        <v>0</v>
      </c>
      <c r="V31" s="16">
        <v>0</v>
      </c>
      <c r="W31" s="16">
        <v>0</v>
      </c>
      <c r="X31" s="15">
        <f t="shared" si="3"/>
        <v>0</v>
      </c>
      <c r="Y31" s="15"/>
      <c r="Z31" s="15">
        <f t="shared" si="6"/>
        <v>0</v>
      </c>
      <c r="AA31" s="15"/>
      <c r="AB31" s="18"/>
      <c r="AC31" s="19"/>
      <c r="AD31" s="15">
        <f t="shared" ref="AD31" si="33">IF(ISBLANK(#REF!),"",AC31-Z31)</f>
        <v>0</v>
      </c>
      <c r="AE31" s="14" t="str">
        <f t="shared" ca="1" si="0"/>
        <v/>
      </c>
      <c r="AF31" s="17"/>
      <c r="AG31" s="1"/>
    </row>
    <row r="32" spans="1:33">
      <c r="A32" s="12"/>
      <c r="B32" s="13"/>
      <c r="C32" s="13"/>
      <c r="D32" s="13"/>
      <c r="E32" s="17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5">
        <f t="shared" si="1"/>
        <v>0</v>
      </c>
      <c r="S32" s="16">
        <v>0</v>
      </c>
      <c r="T32" s="15">
        <f t="shared" si="5"/>
        <v>0</v>
      </c>
      <c r="U32" s="16">
        <v>0</v>
      </c>
      <c r="V32" s="16">
        <v>0</v>
      </c>
      <c r="W32" s="16">
        <v>0</v>
      </c>
      <c r="X32" s="15">
        <f t="shared" si="3"/>
        <v>0</v>
      </c>
      <c r="Y32" s="15"/>
      <c r="Z32" s="15">
        <f t="shared" si="6"/>
        <v>0</v>
      </c>
      <c r="AA32" s="15"/>
      <c r="AB32" s="18"/>
      <c r="AC32" s="19"/>
      <c r="AD32" s="15">
        <f t="shared" ref="AD32" si="34">IF(ISBLANK(#REF!),"",AC32-Z32)</f>
        <v>0</v>
      </c>
      <c r="AE32" s="14" t="str">
        <f t="shared" ca="1" si="0"/>
        <v/>
      </c>
      <c r="AF32" s="17"/>
      <c r="AG32" s="1"/>
    </row>
    <row r="33" spans="1:33">
      <c r="A33" s="12"/>
      <c r="B33" s="13"/>
      <c r="C33" s="13"/>
      <c r="D33" s="13"/>
      <c r="E33" s="17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5">
        <f t="shared" si="1"/>
        <v>0</v>
      </c>
      <c r="S33" s="16">
        <v>0</v>
      </c>
      <c r="T33" s="15">
        <f t="shared" si="5"/>
        <v>0</v>
      </c>
      <c r="U33" s="16">
        <v>0</v>
      </c>
      <c r="V33" s="16">
        <v>0</v>
      </c>
      <c r="W33" s="16">
        <v>0</v>
      </c>
      <c r="X33" s="15">
        <f t="shared" si="3"/>
        <v>0</v>
      </c>
      <c r="Y33" s="15"/>
      <c r="Z33" s="15">
        <f t="shared" si="6"/>
        <v>0</v>
      </c>
      <c r="AA33" s="15"/>
      <c r="AB33" s="18"/>
      <c r="AC33" s="19"/>
      <c r="AD33" s="15">
        <f t="shared" ref="AD33" si="35">IF(ISBLANK(#REF!),"",AC33-Z33)</f>
        <v>0</v>
      </c>
      <c r="AE33" s="14" t="str">
        <f t="shared" ca="1" si="0"/>
        <v/>
      </c>
      <c r="AF33" s="17"/>
      <c r="AG33" s="1"/>
    </row>
    <row r="34" spans="1:33">
      <c r="A34" s="12"/>
      <c r="B34" s="13"/>
      <c r="C34" s="13"/>
      <c r="D34" s="13"/>
      <c r="E34" s="17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5">
        <f t="shared" si="1"/>
        <v>0</v>
      </c>
      <c r="S34" s="16">
        <v>0</v>
      </c>
      <c r="T34" s="15">
        <f t="shared" si="5"/>
        <v>0</v>
      </c>
      <c r="U34" s="16">
        <v>0</v>
      </c>
      <c r="V34" s="16">
        <v>0</v>
      </c>
      <c r="W34" s="16">
        <v>0</v>
      </c>
      <c r="X34" s="15">
        <f t="shared" si="3"/>
        <v>0</v>
      </c>
      <c r="Y34" s="15"/>
      <c r="Z34" s="15">
        <f t="shared" si="6"/>
        <v>0</v>
      </c>
      <c r="AA34" s="15"/>
      <c r="AB34" s="18"/>
      <c r="AC34" s="19"/>
      <c r="AD34" s="15">
        <f t="shared" ref="AD34" si="36">IF(ISBLANK(#REF!),"",AC34-Z34)</f>
        <v>0</v>
      </c>
      <c r="AE34" s="14" t="str">
        <f t="shared" ca="1" si="0"/>
        <v/>
      </c>
      <c r="AF34" s="17"/>
      <c r="AG34" s="1"/>
    </row>
    <row r="35" spans="1:33">
      <c r="A35" s="12"/>
      <c r="B35" s="13"/>
      <c r="C35" s="13"/>
      <c r="D35" s="13"/>
      <c r="E35" s="17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5">
        <f t="shared" si="1"/>
        <v>0</v>
      </c>
      <c r="S35" s="16">
        <v>0</v>
      </c>
      <c r="T35" s="15">
        <f t="shared" si="5"/>
        <v>0</v>
      </c>
      <c r="U35" s="16">
        <v>0</v>
      </c>
      <c r="V35" s="16">
        <v>0</v>
      </c>
      <c r="W35" s="16">
        <v>0</v>
      </c>
      <c r="X35" s="15">
        <f t="shared" si="3"/>
        <v>0</v>
      </c>
      <c r="Y35" s="15"/>
      <c r="Z35" s="15">
        <f t="shared" si="6"/>
        <v>0</v>
      </c>
      <c r="AA35" s="15"/>
      <c r="AB35" s="18"/>
      <c r="AC35" s="19"/>
      <c r="AD35" s="15">
        <f t="shared" ref="AD35" si="37">IF(ISBLANK(#REF!),"",AC35-Z35)</f>
        <v>0</v>
      </c>
      <c r="AE35" s="14" t="str">
        <f t="shared" ca="1" si="0"/>
        <v/>
      </c>
      <c r="AF35" s="17"/>
      <c r="AG35" s="1"/>
    </row>
    <row r="36" spans="1:33">
      <c r="A36" s="12"/>
      <c r="B36" s="13"/>
      <c r="C36" s="13"/>
      <c r="D36" s="13"/>
      <c r="E36" s="17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5">
        <f t="shared" si="1"/>
        <v>0</v>
      </c>
      <c r="S36" s="16">
        <v>0</v>
      </c>
      <c r="T36" s="15">
        <f t="shared" si="5"/>
        <v>0</v>
      </c>
      <c r="U36" s="16">
        <v>0</v>
      </c>
      <c r="V36" s="16">
        <v>0</v>
      </c>
      <c r="W36" s="16">
        <v>0</v>
      </c>
      <c r="X36" s="15">
        <f t="shared" si="3"/>
        <v>0</v>
      </c>
      <c r="Y36" s="15"/>
      <c r="Z36" s="15">
        <f t="shared" si="6"/>
        <v>0</v>
      </c>
      <c r="AA36" s="15"/>
      <c r="AB36" s="18"/>
      <c r="AC36" s="19"/>
      <c r="AD36" s="15">
        <f t="shared" ref="AD36" si="38">IF(ISBLANK(#REF!),"",AC36-Z36)</f>
        <v>0</v>
      </c>
      <c r="AE36" s="14" t="str">
        <f t="shared" ca="1" si="0"/>
        <v/>
      </c>
      <c r="AF36" s="17"/>
      <c r="AG36" s="1"/>
    </row>
    <row r="37" spans="1:33">
      <c r="A37" s="12"/>
      <c r="B37" s="13"/>
      <c r="C37" s="13"/>
      <c r="D37" s="13"/>
      <c r="E37" s="17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5">
        <f t="shared" si="1"/>
        <v>0</v>
      </c>
      <c r="S37" s="16">
        <v>0</v>
      </c>
      <c r="T37" s="15">
        <f t="shared" si="5"/>
        <v>0</v>
      </c>
      <c r="U37" s="16">
        <v>0</v>
      </c>
      <c r="V37" s="16">
        <v>0</v>
      </c>
      <c r="W37" s="16">
        <v>0</v>
      </c>
      <c r="X37" s="15">
        <f t="shared" si="3"/>
        <v>0</v>
      </c>
      <c r="Y37" s="15"/>
      <c r="Z37" s="15">
        <f t="shared" si="6"/>
        <v>0</v>
      </c>
      <c r="AA37" s="15"/>
      <c r="AB37" s="18"/>
      <c r="AC37" s="19"/>
      <c r="AD37" s="15">
        <f>IF(ISBLANK(#REF!),"",AC37-Z37)</f>
        <v>0</v>
      </c>
      <c r="AE37" s="14" t="str">
        <f t="shared" ca="1" si="0"/>
        <v/>
      </c>
      <c r="AF37" s="17"/>
      <c r="AG37" s="1"/>
    </row>
    <row r="38" spans="1:33">
      <c r="A38" s="12"/>
      <c r="B38" s="13"/>
      <c r="C38" s="13"/>
      <c r="D38" s="13"/>
      <c r="E38" s="1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5">
        <f t="shared" si="1"/>
        <v>0</v>
      </c>
      <c r="S38" s="16">
        <v>0</v>
      </c>
      <c r="T38" s="15">
        <f t="shared" si="5"/>
        <v>0</v>
      </c>
      <c r="U38" s="16">
        <v>0</v>
      </c>
      <c r="V38" s="16">
        <v>0</v>
      </c>
      <c r="W38" s="16">
        <v>0</v>
      </c>
      <c r="X38" s="15">
        <f t="shared" si="3"/>
        <v>0</v>
      </c>
      <c r="Y38" s="15"/>
      <c r="Z38" s="15">
        <f t="shared" si="6"/>
        <v>0</v>
      </c>
      <c r="AA38" s="15"/>
      <c r="AB38" s="18"/>
      <c r="AC38" s="19"/>
      <c r="AD38" s="15">
        <f>IF(ISBLANK(#REF!),"",AC38-Z38)</f>
        <v>0</v>
      </c>
      <c r="AE38" s="20" t="str">
        <f ca="1">IF(AND(AB38&lt;=TODAY(),AD38&lt;0),"by "&amp;(TODAY()-AB38)&amp;" Days","")</f>
        <v/>
      </c>
      <c r="AF38" s="17"/>
      <c r="AG38" s="1"/>
    </row>
    <row r="39" spans="1:33">
      <c r="A39" s="12"/>
      <c r="B39" s="13"/>
      <c r="C39" s="13"/>
      <c r="D39" s="13"/>
      <c r="E39" s="1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5">
        <f t="shared" si="1"/>
        <v>0</v>
      </c>
      <c r="S39" s="16">
        <v>0</v>
      </c>
      <c r="T39" s="15">
        <f t="shared" si="5"/>
        <v>0</v>
      </c>
      <c r="U39" s="16">
        <v>0</v>
      </c>
      <c r="V39" s="16">
        <v>0</v>
      </c>
      <c r="W39" s="16">
        <v>0</v>
      </c>
      <c r="X39" s="15">
        <f t="shared" si="3"/>
        <v>0</v>
      </c>
      <c r="Y39" s="15"/>
      <c r="Z39" s="15">
        <f t="shared" si="6"/>
        <v>0</v>
      </c>
      <c r="AA39" s="15"/>
      <c r="AB39" s="18"/>
      <c r="AC39" s="19"/>
      <c r="AD39" s="15">
        <f>IF(ISBLANK(#REF!),"",AC39-Z39)</f>
        <v>0</v>
      </c>
      <c r="AE39" s="20" t="str">
        <f ca="1">IF(AND(AB39&lt;=TODAY(),AD39&lt;0),"by "&amp;(TODAY()-AB39)&amp;" Days","")</f>
        <v/>
      </c>
      <c r="AF39" s="17"/>
      <c r="AG39" s="1"/>
    </row>
    <row r="40" spans="1:3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spans="1:3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1:3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1:3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1:3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1:3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1:3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1:3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1:3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1:3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1:3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1:3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1:3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1:3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1:3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1:3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1:3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1:3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1:3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1:3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1:3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1: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1:3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1:3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1:3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1:3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spans="1:3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spans="1:3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1:3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1:3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1:3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spans="1:3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1:3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spans="1:3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1:3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1:3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spans="1:3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1:3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1:3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1:3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spans="1:3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spans="1:3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spans="1:3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spans="1:3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1:3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spans="1:3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spans="1:3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spans="1:3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spans="1:3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spans="1:3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spans="1:3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spans="1:3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spans="1:3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spans="1:3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spans="1:3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spans="1:3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spans="1:3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spans="1:3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spans="1:3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spans="1:3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spans="1:3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spans="1:3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spans="1:3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spans="1:3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spans="1:3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spans="1:3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spans="1:3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spans="1:3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spans="1:3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spans="1:3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spans="1:3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spans="1:3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spans="1:3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spans="1:3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spans="1:3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spans="1:3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spans="1:3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spans="1:3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spans="1:3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spans="1:3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spans="1:3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spans="1:3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spans="1:3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spans="1:3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spans="1:3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spans="1:3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spans="1:3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spans="1:3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spans="1:3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spans="1:3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</sheetData>
  <mergeCells count="1">
    <mergeCell ref="A1:AF1"/>
  </mergeCells>
  <conditionalFormatting sqref="AD3:AD39">
    <cfRule type="cellIs" dxfId="2" priority="1" operator="lessThan">
      <formula>0</formula>
    </cfRule>
  </conditionalFormatting>
  <dataValidations count="1">
    <dataValidation type="list" allowBlank="1" showInputMessage="1" showErrorMessage="1" sqref="AF3:AF39">
      <formula1>_invStatus</formula1>
    </dataValidation>
  </dataValidations>
  <hyperlinks>
    <hyperlink ref="J3" r:id="rId1"/>
  </hyperlinks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00"/>
  <sheetViews>
    <sheetView topLeftCell="A3" workbookViewId="0">
      <selection activeCell="C18" sqref="C18"/>
    </sheetView>
  </sheetViews>
  <sheetFormatPr defaultRowHeight="15"/>
  <cols>
    <col min="1" max="1" width="12.42578125" customWidth="1"/>
    <col min="2" max="2" width="10.7109375" bestFit="1" customWidth="1"/>
    <col min="3" max="3" width="12.28515625" bestFit="1" customWidth="1"/>
    <col min="4" max="4" width="20.85546875" bestFit="1" customWidth="1"/>
    <col min="5" max="5" width="14.42578125" bestFit="1" customWidth="1"/>
    <col min="7" max="7" width="11.28515625" customWidth="1"/>
    <col min="8" max="8" width="9.5703125" bestFit="1" customWidth="1"/>
    <col min="11" max="11" width="9.5703125" bestFit="1" customWidth="1"/>
    <col min="12" max="12" width="11.85546875" bestFit="1" customWidth="1"/>
  </cols>
  <sheetData>
    <row r="1" spans="1:12" ht="27">
      <c r="A1" s="21" t="s">
        <v>85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162"/>
      <c r="B2" s="162"/>
      <c r="C2" s="162"/>
      <c r="D2" s="162"/>
      <c r="I2" s="22"/>
      <c r="L2" s="23"/>
    </row>
    <row r="3" spans="1:12">
      <c r="A3" s="24"/>
      <c r="B3" s="24"/>
      <c r="C3" s="24"/>
      <c r="D3" s="24"/>
      <c r="I3" s="22"/>
      <c r="L3" s="23"/>
    </row>
    <row r="4" spans="1:12">
      <c r="A4" s="163" t="s">
        <v>86</v>
      </c>
      <c r="B4" s="163"/>
      <c r="C4" s="163"/>
      <c r="D4" s="163"/>
      <c r="E4" s="164" t="s">
        <v>87</v>
      </c>
      <c r="F4" s="164"/>
      <c r="G4" s="164"/>
      <c r="H4" s="164"/>
      <c r="I4" s="164"/>
      <c r="J4" s="164"/>
      <c r="K4" s="164"/>
      <c r="L4" s="164"/>
    </row>
    <row r="5" spans="1:12">
      <c r="A5" s="165"/>
      <c r="B5" s="165"/>
      <c r="C5" s="165"/>
      <c r="D5" s="165"/>
      <c r="E5" s="25"/>
      <c r="F5" s="25"/>
      <c r="G5" s="25"/>
      <c r="H5" s="25"/>
      <c r="I5" s="25"/>
      <c r="J5" s="25"/>
      <c r="K5" s="25"/>
      <c r="L5" s="25"/>
    </row>
    <row r="6" spans="1:12">
      <c r="A6" s="166" t="s">
        <v>88</v>
      </c>
      <c r="B6" s="167"/>
      <c r="C6" s="26" t="s">
        <v>89</v>
      </c>
      <c r="D6" s="27"/>
      <c r="E6" s="168" t="s">
        <v>90</v>
      </c>
      <c r="F6" s="168"/>
      <c r="G6" s="168"/>
      <c r="H6" s="28">
        <f>SUM(C13:C14)</f>
        <v>850</v>
      </c>
      <c r="I6" s="29"/>
      <c r="J6" s="27"/>
      <c r="K6" s="27"/>
      <c r="L6" s="27"/>
    </row>
    <row r="7" spans="1:12">
      <c r="A7" s="166" t="s">
        <v>91</v>
      </c>
      <c r="B7" s="167"/>
      <c r="C7" s="30">
        <v>1234567890</v>
      </c>
      <c r="D7" s="27"/>
      <c r="E7" s="168" t="s">
        <v>92</v>
      </c>
      <c r="F7" s="168"/>
      <c r="G7" s="168"/>
      <c r="H7" s="31">
        <f>SUM(G:G)</f>
        <v>6500</v>
      </c>
      <c r="I7" s="29"/>
      <c r="J7" s="27"/>
      <c r="K7" s="27"/>
      <c r="L7" s="27"/>
    </row>
    <row r="8" spans="1:12">
      <c r="A8" s="166" t="s">
        <v>93</v>
      </c>
      <c r="B8" s="169"/>
      <c r="C8" s="32">
        <f>A26</f>
        <v>40708</v>
      </c>
      <c r="D8" s="27"/>
      <c r="E8" s="168" t="s">
        <v>94</v>
      </c>
      <c r="F8" s="168"/>
      <c r="G8" s="168"/>
      <c r="H8" s="28">
        <f>SUM(F:F)</f>
        <v>4139</v>
      </c>
      <c r="I8" s="29"/>
      <c r="J8" s="27"/>
      <c r="K8" s="27"/>
      <c r="L8" s="27"/>
    </row>
    <row r="9" spans="1:12">
      <c r="A9" s="166" t="s">
        <v>95</v>
      </c>
      <c r="B9" s="169"/>
      <c r="C9" s="32">
        <f>MAX(A26:A218)</f>
        <v>40716</v>
      </c>
      <c r="D9" s="27"/>
      <c r="E9" s="168" t="s">
        <v>96</v>
      </c>
      <c r="F9" s="168"/>
      <c r="G9" s="168"/>
      <c r="H9" s="33">
        <f>SUM(C18:C19)</f>
        <v>3211</v>
      </c>
      <c r="I9" s="171" t="str">
        <f ca="1">IF(H9=H14,".","&lt;&lt;&lt; BALANCE IS INCORRECT")</f>
        <v>.</v>
      </c>
      <c r="J9" s="171"/>
      <c r="K9" s="171"/>
      <c r="L9" s="171"/>
    </row>
    <row r="10" spans="1:12">
      <c r="A10" s="165"/>
      <c r="B10" s="165"/>
      <c r="C10" s="165"/>
      <c r="D10" s="165"/>
      <c r="E10" s="25"/>
      <c r="F10" s="25"/>
      <c r="G10" s="25"/>
      <c r="H10" s="25"/>
      <c r="I10" s="25"/>
      <c r="J10" s="25"/>
      <c r="K10" s="25"/>
      <c r="L10" s="25"/>
    </row>
    <row r="11" spans="1:12">
      <c r="A11" s="172" t="s">
        <v>97</v>
      </c>
      <c r="B11" s="172"/>
      <c r="C11" s="34"/>
      <c r="D11" s="34"/>
      <c r="E11" s="35"/>
      <c r="F11" s="35"/>
      <c r="G11" s="35"/>
      <c r="H11" s="35"/>
      <c r="I11" s="36"/>
      <c r="J11" s="35"/>
      <c r="K11" s="35"/>
      <c r="L11" s="35"/>
    </row>
    <row r="12" spans="1:12">
      <c r="A12" s="165"/>
      <c r="B12" s="165"/>
      <c r="C12" s="165"/>
      <c r="D12" s="165"/>
      <c r="E12" s="25"/>
      <c r="F12" s="25"/>
      <c r="G12" s="25"/>
      <c r="H12" s="25"/>
      <c r="I12" s="25"/>
      <c r="J12" s="25"/>
      <c r="K12" s="25"/>
      <c r="L12" s="25"/>
    </row>
    <row r="13" spans="1:12">
      <c r="A13" s="166" t="s">
        <v>98</v>
      </c>
      <c r="B13" s="166"/>
      <c r="C13" s="37">
        <v>465</v>
      </c>
      <c r="D13" s="27"/>
      <c r="E13" s="168" t="s">
        <v>99</v>
      </c>
      <c r="F13" s="168"/>
      <c r="G13" s="168"/>
      <c r="H13" s="28">
        <f>ROUND(SUM(L26:L220),2)</f>
        <v>0</v>
      </c>
      <c r="I13" s="170" t="str">
        <f>IF(H13=0,".","&lt;&lt;&lt;    NOT RECONCILED")</f>
        <v>.</v>
      </c>
      <c r="J13" s="170"/>
      <c r="K13" s="170"/>
      <c r="L13" s="170"/>
    </row>
    <row r="14" spans="1:12">
      <c r="A14" s="166" t="s">
        <v>100</v>
      </c>
      <c r="B14" s="167"/>
      <c r="C14" s="37">
        <v>385</v>
      </c>
      <c r="D14" s="27"/>
      <c r="E14" s="168" t="s">
        <v>101</v>
      </c>
      <c r="F14" s="168"/>
      <c r="G14" s="168"/>
      <c r="H14" s="28">
        <f ca="1">ROUND(SUM(K25:K219),2)</f>
        <v>3211</v>
      </c>
      <c r="I14" s="38"/>
      <c r="J14" s="38"/>
      <c r="K14" s="38"/>
      <c r="L14" s="38"/>
    </row>
    <row r="15" spans="1:12">
      <c r="A15" s="165"/>
      <c r="B15" s="165"/>
      <c r="C15" s="165"/>
      <c r="D15" s="165"/>
      <c r="E15" s="39"/>
      <c r="F15" s="39"/>
      <c r="G15" s="39"/>
      <c r="H15" s="25"/>
      <c r="I15" s="25"/>
      <c r="J15" s="25"/>
      <c r="K15" s="25"/>
      <c r="L15" s="25"/>
    </row>
    <row r="16" spans="1:12">
      <c r="A16" s="172" t="s">
        <v>102</v>
      </c>
      <c r="B16" s="172"/>
      <c r="C16" s="40"/>
      <c r="D16" s="41"/>
      <c r="E16" s="168" t="s">
        <v>103</v>
      </c>
      <c r="F16" s="168"/>
      <c r="G16" s="168"/>
      <c r="H16" s="28">
        <f ca="1">ROUND(H9+H13-H14,2)</f>
        <v>0</v>
      </c>
      <c r="I16" s="170" t="str">
        <f ca="1">IF(H16=0,"THE CHECKBOOK IS BALANCED!",IF(H13=0,"&lt; CHECK BANK CLOSING BALANCE","."))</f>
        <v>THE CHECKBOOK IS BALANCED!</v>
      </c>
      <c r="J16" s="170"/>
      <c r="K16" s="170"/>
      <c r="L16" s="170"/>
    </row>
    <row r="17" spans="1:12">
      <c r="A17" s="165"/>
      <c r="B17" s="165"/>
      <c r="C17" s="165"/>
      <c r="D17" s="165"/>
      <c r="E17" s="25"/>
      <c r="F17" s="25"/>
      <c r="G17" s="25"/>
      <c r="H17" s="25"/>
      <c r="I17" s="25"/>
      <c r="J17" s="25"/>
      <c r="K17" s="25"/>
      <c r="L17" s="25"/>
    </row>
    <row r="18" spans="1:12">
      <c r="A18" s="166" t="s">
        <v>98</v>
      </c>
      <c r="B18" s="167"/>
      <c r="C18" s="37">
        <v>2906</v>
      </c>
      <c r="D18" s="27"/>
      <c r="E18" s="175" t="str">
        <f ca="1">IF(H16=0,".",IF(H13=0,"IF THE END BALANCE ISN'T EQUAL TO YOUR CURRENT CHECKBOOK BALANCE, CHECK YOUR TRANSACTIONS TO MAKE SURE NOTHING IS MISSING.",""))</f>
        <v>.</v>
      </c>
      <c r="F18" s="175"/>
      <c r="G18" s="175"/>
      <c r="H18" s="175"/>
      <c r="I18" s="175"/>
      <c r="J18" s="175"/>
      <c r="K18" s="175"/>
      <c r="L18" s="175"/>
    </row>
    <row r="19" spans="1:12">
      <c r="A19" s="166" t="s">
        <v>100</v>
      </c>
      <c r="B19" s="166"/>
      <c r="C19" s="37">
        <v>305</v>
      </c>
      <c r="D19" s="27"/>
      <c r="E19" s="175"/>
      <c r="F19" s="175"/>
      <c r="G19" s="175"/>
      <c r="H19" s="175"/>
      <c r="I19" s="175"/>
      <c r="J19" s="175"/>
      <c r="K19" s="175"/>
      <c r="L19" s="175"/>
    </row>
    <row r="20" spans="1:12">
      <c r="A20" s="165"/>
      <c r="B20" s="165"/>
      <c r="C20" s="165"/>
      <c r="D20" s="165"/>
      <c r="E20" s="25"/>
      <c r="F20" s="25"/>
      <c r="G20" s="25"/>
      <c r="H20" s="25"/>
      <c r="I20" s="25"/>
      <c r="J20" s="25"/>
      <c r="K20" s="25"/>
      <c r="L20" s="25"/>
    </row>
    <row r="21" spans="1:12">
      <c r="A21" s="176"/>
      <c r="B21" s="176"/>
      <c r="C21" s="176"/>
      <c r="D21" s="176"/>
      <c r="E21" s="177"/>
      <c r="F21" s="177"/>
      <c r="G21" s="177"/>
      <c r="H21" s="177"/>
      <c r="I21" s="177"/>
      <c r="J21" s="177"/>
      <c r="K21" s="177"/>
      <c r="L21" s="177"/>
    </row>
    <row r="22" spans="1:12">
      <c r="B22" s="22"/>
      <c r="E22" s="23"/>
      <c r="F22" s="23"/>
      <c r="G22" s="23"/>
      <c r="H22" s="42"/>
      <c r="I22" s="22"/>
    </row>
    <row r="23" spans="1:12" ht="38.25">
      <c r="A23" s="43" t="s">
        <v>0</v>
      </c>
      <c r="B23" s="44" t="s">
        <v>104</v>
      </c>
      <c r="C23" s="44" t="s">
        <v>105</v>
      </c>
      <c r="D23" s="45" t="s">
        <v>34</v>
      </c>
      <c r="E23" s="46" t="s">
        <v>106</v>
      </c>
      <c r="F23" s="47" t="s">
        <v>107</v>
      </c>
      <c r="G23" s="47" t="s">
        <v>108</v>
      </c>
      <c r="H23" s="46" t="s">
        <v>109</v>
      </c>
      <c r="I23" s="46" t="s">
        <v>110</v>
      </c>
      <c r="K23" s="173" t="s">
        <v>111</v>
      </c>
      <c r="L23" s="173"/>
    </row>
    <row r="24" spans="1:12">
      <c r="A24" s="48"/>
      <c r="B24" s="48"/>
      <c r="C24" s="48"/>
      <c r="D24" s="48"/>
      <c r="E24" s="48"/>
      <c r="F24" s="48"/>
      <c r="G24" s="48"/>
      <c r="H24" s="48"/>
      <c r="I24" s="48"/>
      <c r="J24" s="49"/>
      <c r="K24" s="50" t="s">
        <v>109</v>
      </c>
      <c r="L24" s="50" t="s">
        <v>112</v>
      </c>
    </row>
    <row r="25" spans="1:12">
      <c r="A25" s="174" t="s">
        <v>113</v>
      </c>
      <c r="B25" s="174"/>
      <c r="C25" s="174"/>
      <c r="D25" s="174"/>
      <c r="E25" s="174"/>
      <c r="F25" s="174"/>
      <c r="G25" s="174"/>
      <c r="H25" s="51">
        <f>SUM(C13:C14)</f>
        <v>850</v>
      </c>
      <c r="I25" s="52"/>
      <c r="J25" s="53"/>
      <c r="K25" s="54" t="str">
        <f t="shared" ref="K25:K56" ca="1" si="0">Balance</f>
        <v/>
      </c>
      <c r="L25" s="55"/>
    </row>
    <row r="26" spans="1:12">
      <c r="A26" s="56">
        <v>40708</v>
      </c>
      <c r="B26" s="57" t="s">
        <v>151</v>
      </c>
      <c r="C26" s="58"/>
      <c r="D26" s="59" t="s">
        <v>114</v>
      </c>
      <c r="E26" s="60" t="s">
        <v>115</v>
      </c>
      <c r="F26" s="61"/>
      <c r="G26" s="62">
        <v>6500</v>
      </c>
      <c r="H26" s="63">
        <f t="shared" ref="H26:H89" ca="1" si="1">IF(AND(ISBLANK(F26),ISBLANK(G26)),"",OFFSET(H26,-1,0,1,1)-F26+G26)</f>
        <v>7350</v>
      </c>
      <c r="I26" s="64" t="s">
        <v>116</v>
      </c>
      <c r="J26" s="65"/>
      <c r="K26" s="54" t="str">
        <f t="shared" ca="1" si="0"/>
        <v/>
      </c>
      <c r="L26" s="55" t="str">
        <f t="shared" ref="L26:L103" si="2">IF(OR(I26="r",AND(ISBLANK(I26),ISBLANK(F26),ISBLANK(G26))),"",G26-F26)</f>
        <v/>
      </c>
    </row>
    <row r="27" spans="1:12">
      <c r="A27" s="56">
        <v>40709</v>
      </c>
      <c r="B27" s="57" t="s">
        <v>117</v>
      </c>
      <c r="C27" s="58"/>
      <c r="D27" s="59" t="s">
        <v>118</v>
      </c>
      <c r="E27" s="60" t="s">
        <v>119</v>
      </c>
      <c r="F27" s="61">
        <v>1500</v>
      </c>
      <c r="G27" s="62"/>
      <c r="H27" s="63">
        <f t="shared" ca="1" si="1"/>
        <v>5850</v>
      </c>
      <c r="I27" s="64" t="s">
        <v>116</v>
      </c>
      <c r="J27" s="65"/>
      <c r="K27" s="54" t="str">
        <f t="shared" ca="1" si="0"/>
        <v/>
      </c>
      <c r="L27" s="55" t="str">
        <f t="shared" si="2"/>
        <v/>
      </c>
    </row>
    <row r="28" spans="1:12">
      <c r="A28" s="56">
        <v>40709</v>
      </c>
      <c r="B28" s="57" t="s">
        <v>120</v>
      </c>
      <c r="C28" s="58"/>
      <c r="D28" s="59" t="s">
        <v>121</v>
      </c>
      <c r="E28" s="60" t="s">
        <v>122</v>
      </c>
      <c r="F28" s="61">
        <v>25</v>
      </c>
      <c r="G28" s="62"/>
      <c r="H28" s="63">
        <f t="shared" ca="1" si="1"/>
        <v>5825</v>
      </c>
      <c r="I28" s="64" t="s">
        <v>116</v>
      </c>
      <c r="J28" s="65"/>
      <c r="K28" s="54" t="str">
        <f t="shared" ca="1" si="0"/>
        <v/>
      </c>
      <c r="L28" s="55" t="str">
        <f t="shared" si="2"/>
        <v/>
      </c>
    </row>
    <row r="29" spans="1:12">
      <c r="A29" s="56">
        <v>40710</v>
      </c>
      <c r="B29" s="57" t="s">
        <v>123</v>
      </c>
      <c r="C29" s="58"/>
      <c r="D29" s="59" t="s">
        <v>124</v>
      </c>
      <c r="E29" s="60" t="s">
        <v>125</v>
      </c>
      <c r="F29" s="61">
        <v>50</v>
      </c>
      <c r="G29" s="62"/>
      <c r="H29" s="63">
        <f t="shared" ca="1" si="1"/>
        <v>5775</v>
      </c>
      <c r="I29" s="64" t="s">
        <v>116</v>
      </c>
      <c r="J29" s="65"/>
      <c r="K29" s="54" t="str">
        <f t="shared" ca="1" si="0"/>
        <v/>
      </c>
      <c r="L29" s="55" t="str">
        <f>IF(OR(I29="r",AND(ISBLANK(I29),ISBLANK(F29),ISBLANK(G29))),"",G29-F29)</f>
        <v/>
      </c>
    </row>
    <row r="30" spans="1:12">
      <c r="A30" s="56">
        <v>40710</v>
      </c>
      <c r="B30" s="57" t="s">
        <v>126</v>
      </c>
      <c r="C30" s="58"/>
      <c r="D30" s="59" t="s">
        <v>127</v>
      </c>
      <c r="E30" s="60" t="s">
        <v>128</v>
      </c>
      <c r="F30" s="61">
        <v>75</v>
      </c>
      <c r="G30" s="62"/>
      <c r="H30" s="63">
        <f t="shared" ca="1" si="1"/>
        <v>5700</v>
      </c>
      <c r="I30" s="64" t="s">
        <v>116</v>
      </c>
      <c r="J30" s="65"/>
      <c r="K30" s="54" t="str">
        <f t="shared" ca="1" si="0"/>
        <v/>
      </c>
      <c r="L30" s="55" t="str">
        <f>IF(OR(I30="r",AND(ISBLANK(I30),ISBLANK(F30),ISBLANK(G30))),"",G30-F30)</f>
        <v/>
      </c>
    </row>
    <row r="31" spans="1:12">
      <c r="A31" s="56">
        <v>40710</v>
      </c>
      <c r="B31" s="57" t="s">
        <v>129</v>
      </c>
      <c r="C31" s="58" t="s">
        <v>130</v>
      </c>
      <c r="D31" s="59" t="s">
        <v>131</v>
      </c>
      <c r="E31" s="60" t="s">
        <v>132</v>
      </c>
      <c r="F31" s="61">
        <v>87</v>
      </c>
      <c r="G31" s="62"/>
      <c r="H31" s="63">
        <f t="shared" ca="1" si="1"/>
        <v>5613</v>
      </c>
      <c r="I31" s="64" t="s">
        <v>116</v>
      </c>
      <c r="J31" s="65"/>
      <c r="K31" s="54" t="str">
        <f t="shared" ca="1" si="0"/>
        <v/>
      </c>
      <c r="L31" s="55" t="str">
        <f>IF(OR(I31="r",AND(ISBLANK(I31),ISBLANK(F31),ISBLANK(G31))),"",G31-F31)</f>
        <v/>
      </c>
    </row>
    <row r="32" spans="1:12">
      <c r="A32" s="56">
        <v>40710</v>
      </c>
      <c r="B32" s="57" t="s">
        <v>120</v>
      </c>
      <c r="C32" s="58"/>
      <c r="D32" s="59" t="s">
        <v>133</v>
      </c>
      <c r="E32" s="60" t="s">
        <v>134</v>
      </c>
      <c r="F32" s="61">
        <v>360</v>
      </c>
      <c r="G32" s="62"/>
      <c r="H32" s="63">
        <f t="shared" ca="1" si="1"/>
        <v>5253</v>
      </c>
      <c r="I32" s="64" t="s">
        <v>116</v>
      </c>
      <c r="J32" s="65"/>
      <c r="K32" s="54" t="str">
        <f t="shared" ca="1" si="0"/>
        <v/>
      </c>
      <c r="L32" s="55" t="str">
        <f>IF(OR(I32="r",AND(ISBLANK(I32),ISBLANK(F32),ISBLANK(G32))),"",G32-F32)</f>
        <v/>
      </c>
    </row>
    <row r="33" spans="1:12">
      <c r="A33" s="56">
        <v>40711</v>
      </c>
      <c r="B33" s="57" t="s">
        <v>129</v>
      </c>
      <c r="C33" s="58" t="s">
        <v>135</v>
      </c>
      <c r="D33" s="59" t="s">
        <v>136</v>
      </c>
      <c r="E33" s="60" t="s">
        <v>137</v>
      </c>
      <c r="F33" s="61">
        <v>190</v>
      </c>
      <c r="G33" s="62"/>
      <c r="H33" s="63">
        <f t="shared" ca="1" si="1"/>
        <v>5063</v>
      </c>
      <c r="I33" s="64" t="s">
        <v>116</v>
      </c>
      <c r="J33" s="65"/>
      <c r="K33" s="54" t="str">
        <f t="shared" ca="1" si="0"/>
        <v/>
      </c>
      <c r="L33" s="55" t="str">
        <f t="shared" si="2"/>
        <v/>
      </c>
    </row>
    <row r="34" spans="1:12">
      <c r="A34" s="56">
        <v>40711</v>
      </c>
      <c r="B34" s="57" t="s">
        <v>126</v>
      </c>
      <c r="C34" s="58"/>
      <c r="D34" s="59" t="s">
        <v>138</v>
      </c>
      <c r="E34" s="60" t="s">
        <v>139</v>
      </c>
      <c r="F34" s="61">
        <v>25</v>
      </c>
      <c r="G34" s="62"/>
      <c r="H34" s="63">
        <f t="shared" ca="1" si="1"/>
        <v>5038</v>
      </c>
      <c r="I34" s="64" t="s">
        <v>116</v>
      </c>
      <c r="J34" s="65"/>
      <c r="K34" s="54" t="str">
        <f t="shared" ca="1" si="0"/>
        <v/>
      </c>
      <c r="L34" s="55" t="str">
        <f t="shared" si="2"/>
        <v/>
      </c>
    </row>
    <row r="35" spans="1:12">
      <c r="A35" s="56">
        <v>40711</v>
      </c>
      <c r="B35" s="57" t="s">
        <v>120</v>
      </c>
      <c r="C35" s="58"/>
      <c r="D35" s="59" t="s">
        <v>140</v>
      </c>
      <c r="E35" s="60" t="s">
        <v>122</v>
      </c>
      <c r="F35" s="61">
        <v>25</v>
      </c>
      <c r="G35" s="62"/>
      <c r="H35" s="63">
        <f t="shared" ca="1" si="1"/>
        <v>5013</v>
      </c>
      <c r="I35" s="64" t="s">
        <v>116</v>
      </c>
      <c r="J35" s="65"/>
      <c r="K35" s="54" t="str">
        <f t="shared" ca="1" si="0"/>
        <v/>
      </c>
      <c r="L35" s="55" t="str">
        <f t="shared" si="2"/>
        <v/>
      </c>
    </row>
    <row r="36" spans="1:12">
      <c r="A36" s="56">
        <v>40711</v>
      </c>
      <c r="B36" s="57" t="s">
        <v>123</v>
      </c>
      <c r="C36" s="58"/>
      <c r="D36" s="59" t="s">
        <v>124</v>
      </c>
      <c r="E36" s="60" t="s">
        <v>125</v>
      </c>
      <c r="F36" s="61">
        <v>20</v>
      </c>
      <c r="G36" s="62"/>
      <c r="H36" s="63">
        <f t="shared" ca="1" si="1"/>
        <v>4993</v>
      </c>
      <c r="I36" s="64" t="s">
        <v>116</v>
      </c>
      <c r="J36" s="65"/>
      <c r="K36" s="54" t="str">
        <f t="shared" ca="1" si="0"/>
        <v/>
      </c>
      <c r="L36" s="55" t="str">
        <f t="shared" si="2"/>
        <v/>
      </c>
    </row>
    <row r="37" spans="1:12">
      <c r="A37" s="56">
        <v>40711</v>
      </c>
      <c r="B37" s="57" t="s">
        <v>126</v>
      </c>
      <c r="C37" s="58"/>
      <c r="D37" s="59" t="s">
        <v>127</v>
      </c>
      <c r="E37" s="60" t="s">
        <v>128</v>
      </c>
      <c r="F37" s="61">
        <v>75</v>
      </c>
      <c r="G37" s="62"/>
      <c r="H37" s="63">
        <f t="shared" ca="1" si="1"/>
        <v>4918</v>
      </c>
      <c r="I37" s="64" t="s">
        <v>116</v>
      </c>
      <c r="J37" s="65"/>
      <c r="K37" s="54" t="str">
        <f t="shared" ca="1" si="0"/>
        <v/>
      </c>
      <c r="L37" s="55" t="str">
        <f t="shared" si="2"/>
        <v/>
      </c>
    </row>
    <row r="38" spans="1:12">
      <c r="A38" s="56">
        <v>40713</v>
      </c>
      <c r="B38" s="57" t="s">
        <v>129</v>
      </c>
      <c r="C38" s="58" t="s">
        <v>141</v>
      </c>
      <c r="D38" s="59" t="s">
        <v>131</v>
      </c>
      <c r="E38" s="60" t="s">
        <v>132</v>
      </c>
      <c r="F38" s="61">
        <v>65</v>
      </c>
      <c r="G38" s="62"/>
      <c r="H38" s="63">
        <f t="shared" ca="1" si="1"/>
        <v>4853</v>
      </c>
      <c r="I38" s="64" t="s">
        <v>116</v>
      </c>
      <c r="J38" s="65"/>
      <c r="K38" s="54" t="str">
        <f t="shared" ca="1" si="0"/>
        <v/>
      </c>
      <c r="L38" s="55" t="str">
        <f t="shared" si="2"/>
        <v/>
      </c>
    </row>
    <row r="39" spans="1:12">
      <c r="A39" s="56">
        <v>40713</v>
      </c>
      <c r="B39" s="57" t="s">
        <v>120</v>
      </c>
      <c r="C39" s="58"/>
      <c r="D39" s="59" t="s">
        <v>142</v>
      </c>
      <c r="E39" s="60" t="s">
        <v>143</v>
      </c>
      <c r="F39" s="61">
        <v>360</v>
      </c>
      <c r="G39" s="62"/>
      <c r="H39" s="63">
        <f t="shared" ca="1" si="1"/>
        <v>4493</v>
      </c>
      <c r="I39" s="64" t="s">
        <v>116</v>
      </c>
      <c r="J39" s="65"/>
      <c r="K39" s="54" t="str">
        <f t="shared" ca="1" si="0"/>
        <v/>
      </c>
      <c r="L39" s="55" t="str">
        <f t="shared" si="2"/>
        <v/>
      </c>
    </row>
    <row r="40" spans="1:12">
      <c r="A40" s="56">
        <v>40713</v>
      </c>
      <c r="B40" s="57" t="s">
        <v>120</v>
      </c>
      <c r="C40" s="58"/>
      <c r="D40" s="59" t="s">
        <v>144</v>
      </c>
      <c r="E40" s="60" t="s">
        <v>145</v>
      </c>
      <c r="F40" s="61">
        <v>75</v>
      </c>
      <c r="G40" s="62"/>
      <c r="H40" s="63">
        <f t="shared" ca="1" si="1"/>
        <v>4418</v>
      </c>
      <c r="I40" s="64" t="s">
        <v>116</v>
      </c>
      <c r="J40" s="65"/>
      <c r="K40" s="54" t="str">
        <f t="shared" ca="1" si="0"/>
        <v/>
      </c>
      <c r="L40" s="55" t="str">
        <f t="shared" si="2"/>
        <v/>
      </c>
    </row>
    <row r="41" spans="1:12">
      <c r="A41" s="56">
        <v>40713</v>
      </c>
      <c r="B41" s="57" t="s">
        <v>126</v>
      </c>
      <c r="C41" s="58"/>
      <c r="D41" s="59" t="s">
        <v>138</v>
      </c>
      <c r="E41" s="60" t="s">
        <v>139</v>
      </c>
      <c r="F41" s="61">
        <v>15</v>
      </c>
      <c r="G41" s="62"/>
      <c r="H41" s="63">
        <f t="shared" ca="1" si="1"/>
        <v>4403</v>
      </c>
      <c r="I41" s="64" t="s">
        <v>116</v>
      </c>
      <c r="J41" s="65"/>
      <c r="K41" s="54" t="str">
        <f t="shared" ca="1" si="0"/>
        <v/>
      </c>
      <c r="L41" s="55" t="str">
        <f t="shared" si="2"/>
        <v/>
      </c>
    </row>
    <row r="42" spans="1:12">
      <c r="A42" s="56">
        <v>40716</v>
      </c>
      <c r="B42" s="57" t="s">
        <v>120</v>
      </c>
      <c r="C42" s="58"/>
      <c r="D42" s="59" t="s">
        <v>146</v>
      </c>
      <c r="E42" s="60" t="s">
        <v>147</v>
      </c>
      <c r="F42" s="61">
        <v>45</v>
      </c>
      <c r="G42" s="62"/>
      <c r="H42" s="63">
        <f t="shared" ca="1" si="1"/>
        <v>4358</v>
      </c>
      <c r="I42" s="64" t="s">
        <v>116</v>
      </c>
      <c r="J42" s="65"/>
      <c r="K42" s="54" t="str">
        <f t="shared" ca="1" si="0"/>
        <v/>
      </c>
      <c r="L42" s="55" t="str">
        <f t="shared" si="2"/>
        <v/>
      </c>
    </row>
    <row r="43" spans="1:12">
      <c r="A43" s="56">
        <v>40716</v>
      </c>
      <c r="B43" s="57" t="s">
        <v>123</v>
      </c>
      <c r="C43" s="58"/>
      <c r="D43" s="59" t="s">
        <v>124</v>
      </c>
      <c r="E43" s="60" t="s">
        <v>125</v>
      </c>
      <c r="F43" s="61">
        <v>30</v>
      </c>
      <c r="G43" s="62"/>
      <c r="H43" s="63">
        <f t="shared" ca="1" si="1"/>
        <v>4328</v>
      </c>
      <c r="I43" s="64" t="s">
        <v>116</v>
      </c>
      <c r="J43" s="65"/>
      <c r="K43" s="54" t="str">
        <f t="shared" ca="1" si="0"/>
        <v/>
      </c>
      <c r="L43" s="55" t="str">
        <f t="shared" si="2"/>
        <v/>
      </c>
    </row>
    <row r="44" spans="1:12">
      <c r="A44" s="56">
        <v>40716</v>
      </c>
      <c r="B44" s="57" t="s">
        <v>126</v>
      </c>
      <c r="C44" s="58"/>
      <c r="D44" s="59" t="s">
        <v>127</v>
      </c>
      <c r="E44" s="60" t="s">
        <v>128</v>
      </c>
      <c r="F44" s="61">
        <v>75</v>
      </c>
      <c r="G44" s="62"/>
      <c r="H44" s="63">
        <f t="shared" ca="1" si="1"/>
        <v>4253</v>
      </c>
      <c r="I44" s="64" t="s">
        <v>116</v>
      </c>
      <c r="J44" s="65"/>
      <c r="K44" s="54" t="str">
        <f t="shared" ca="1" si="0"/>
        <v/>
      </c>
      <c r="L44" s="55" t="str">
        <f t="shared" si="2"/>
        <v/>
      </c>
    </row>
    <row r="45" spans="1:12">
      <c r="A45" s="56">
        <v>40716</v>
      </c>
      <c r="B45" s="57" t="s">
        <v>129</v>
      </c>
      <c r="C45" s="58" t="s">
        <v>148</v>
      </c>
      <c r="D45" s="59" t="s">
        <v>131</v>
      </c>
      <c r="E45" s="60" t="s">
        <v>132</v>
      </c>
      <c r="F45" s="61">
        <v>87</v>
      </c>
      <c r="G45" s="62"/>
      <c r="H45" s="63">
        <f t="shared" ca="1" si="1"/>
        <v>4166</v>
      </c>
      <c r="I45" s="64" t="s">
        <v>116</v>
      </c>
      <c r="J45" s="65"/>
      <c r="K45" s="54" t="str">
        <f t="shared" ca="1" si="0"/>
        <v/>
      </c>
      <c r="L45" s="55" t="str">
        <f t="shared" si="2"/>
        <v/>
      </c>
    </row>
    <row r="46" spans="1:12">
      <c r="A46" s="56">
        <v>40716</v>
      </c>
      <c r="B46" s="57" t="s">
        <v>120</v>
      </c>
      <c r="C46" s="58"/>
      <c r="D46" s="59" t="s">
        <v>133</v>
      </c>
      <c r="E46" s="60" t="s">
        <v>134</v>
      </c>
      <c r="F46" s="61">
        <v>360</v>
      </c>
      <c r="G46" s="62"/>
      <c r="H46" s="63">
        <f t="shared" ca="1" si="1"/>
        <v>3806</v>
      </c>
      <c r="I46" s="64" t="s">
        <v>116</v>
      </c>
      <c r="J46" s="65"/>
      <c r="K46" s="54" t="str">
        <f t="shared" ca="1" si="0"/>
        <v/>
      </c>
      <c r="L46" s="55" t="str">
        <f t="shared" si="2"/>
        <v/>
      </c>
    </row>
    <row r="47" spans="1:12">
      <c r="A47" s="56">
        <v>40716</v>
      </c>
      <c r="B47" s="57" t="s">
        <v>117</v>
      </c>
      <c r="C47" s="58"/>
      <c r="D47" s="59" t="s">
        <v>149</v>
      </c>
      <c r="E47" s="60" t="s">
        <v>150</v>
      </c>
      <c r="F47" s="61">
        <v>550</v>
      </c>
      <c r="G47" s="62"/>
      <c r="H47" s="63">
        <f t="shared" ca="1" si="1"/>
        <v>3256</v>
      </c>
      <c r="I47" s="64" t="s">
        <v>116</v>
      </c>
      <c r="J47" s="65"/>
      <c r="K47" s="54" t="str">
        <f t="shared" ca="1" si="0"/>
        <v/>
      </c>
      <c r="L47" s="55" t="str">
        <f t="shared" si="2"/>
        <v/>
      </c>
    </row>
    <row r="48" spans="1:12">
      <c r="A48" s="56">
        <v>40716</v>
      </c>
      <c r="B48" s="57" t="s">
        <v>151</v>
      </c>
      <c r="C48" s="58"/>
      <c r="D48" s="59" t="s">
        <v>152</v>
      </c>
      <c r="E48" s="60" t="s">
        <v>153</v>
      </c>
      <c r="F48" s="61">
        <v>45</v>
      </c>
      <c r="G48" s="62"/>
      <c r="H48" s="63">
        <f t="shared" ca="1" si="1"/>
        <v>3211</v>
      </c>
      <c r="I48" s="64" t="s">
        <v>116</v>
      </c>
      <c r="J48" s="65"/>
      <c r="K48" s="54">
        <f t="shared" ca="1" si="0"/>
        <v>3211</v>
      </c>
      <c r="L48" s="55" t="str">
        <f t="shared" si="2"/>
        <v/>
      </c>
    </row>
    <row r="49" spans="1:12">
      <c r="A49" s="56"/>
      <c r="B49" s="57"/>
      <c r="C49" s="58"/>
      <c r="D49" s="59"/>
      <c r="E49" s="60"/>
      <c r="F49" s="61"/>
      <c r="G49" s="62"/>
      <c r="H49" s="63" t="str">
        <f t="shared" ca="1" si="1"/>
        <v/>
      </c>
      <c r="I49" s="64"/>
      <c r="J49" s="65"/>
      <c r="K49" s="54" t="str">
        <f t="shared" ca="1" si="0"/>
        <v/>
      </c>
      <c r="L49" s="55" t="str">
        <f t="shared" si="2"/>
        <v/>
      </c>
    </row>
    <row r="50" spans="1:12">
      <c r="A50" s="56"/>
      <c r="B50" s="57"/>
      <c r="C50" s="58"/>
      <c r="D50" s="59"/>
      <c r="E50" s="60"/>
      <c r="F50" s="61"/>
      <c r="G50" s="62"/>
      <c r="H50" s="63" t="str">
        <f t="shared" ca="1" si="1"/>
        <v/>
      </c>
      <c r="I50" s="64"/>
      <c r="J50" s="65"/>
      <c r="K50" s="54" t="str">
        <f t="shared" ca="1" si="0"/>
        <v/>
      </c>
      <c r="L50" s="55" t="str">
        <f t="shared" si="2"/>
        <v/>
      </c>
    </row>
    <row r="51" spans="1:12">
      <c r="A51" s="56"/>
      <c r="B51" s="57"/>
      <c r="C51" s="58"/>
      <c r="D51" s="59"/>
      <c r="E51" s="60"/>
      <c r="F51" s="61"/>
      <c r="G51" s="62"/>
      <c r="H51" s="63" t="str">
        <f t="shared" ca="1" si="1"/>
        <v/>
      </c>
      <c r="I51" s="64"/>
      <c r="J51" s="65"/>
      <c r="K51" s="54" t="str">
        <f t="shared" ca="1" si="0"/>
        <v/>
      </c>
      <c r="L51" s="55" t="str">
        <f t="shared" si="2"/>
        <v/>
      </c>
    </row>
    <row r="52" spans="1:12">
      <c r="A52" s="56"/>
      <c r="B52" s="57"/>
      <c r="C52" s="58"/>
      <c r="D52" s="59"/>
      <c r="E52" s="60"/>
      <c r="F52" s="61"/>
      <c r="G52" s="62"/>
      <c r="H52" s="63" t="str">
        <f t="shared" ca="1" si="1"/>
        <v/>
      </c>
      <c r="I52" s="64"/>
      <c r="J52" s="65"/>
      <c r="K52" s="54" t="str">
        <f t="shared" ca="1" si="0"/>
        <v/>
      </c>
      <c r="L52" s="55" t="str">
        <f t="shared" si="2"/>
        <v/>
      </c>
    </row>
    <row r="53" spans="1:12">
      <c r="A53" s="56"/>
      <c r="B53" s="57"/>
      <c r="C53" s="58"/>
      <c r="D53" s="59"/>
      <c r="E53" s="60"/>
      <c r="F53" s="61"/>
      <c r="G53" s="62"/>
      <c r="H53" s="63" t="str">
        <f t="shared" ca="1" si="1"/>
        <v/>
      </c>
      <c r="I53" s="64"/>
      <c r="J53" s="65"/>
      <c r="K53" s="54" t="str">
        <f t="shared" ca="1" si="0"/>
        <v/>
      </c>
      <c r="L53" s="55" t="str">
        <f t="shared" si="2"/>
        <v/>
      </c>
    </row>
    <row r="54" spans="1:12">
      <c r="A54" s="56"/>
      <c r="B54" s="57"/>
      <c r="C54" s="58"/>
      <c r="D54" s="59"/>
      <c r="E54" s="60"/>
      <c r="F54" s="61"/>
      <c r="G54" s="62"/>
      <c r="H54" s="63" t="str">
        <f t="shared" ca="1" si="1"/>
        <v/>
      </c>
      <c r="I54" s="64"/>
      <c r="J54" s="65"/>
      <c r="K54" s="54" t="str">
        <f t="shared" ca="1" si="0"/>
        <v/>
      </c>
      <c r="L54" s="55" t="str">
        <f t="shared" si="2"/>
        <v/>
      </c>
    </row>
    <row r="55" spans="1:12">
      <c r="A55" s="56"/>
      <c r="B55" s="57"/>
      <c r="C55" s="58"/>
      <c r="D55" s="59"/>
      <c r="E55" s="60"/>
      <c r="F55" s="61"/>
      <c r="G55" s="62"/>
      <c r="H55" s="63" t="str">
        <f t="shared" ca="1" si="1"/>
        <v/>
      </c>
      <c r="I55" s="64"/>
      <c r="J55" s="65"/>
      <c r="K55" s="54" t="str">
        <f t="shared" ca="1" si="0"/>
        <v/>
      </c>
      <c r="L55" s="55" t="str">
        <f t="shared" si="2"/>
        <v/>
      </c>
    </row>
    <row r="56" spans="1:12">
      <c r="A56" s="56"/>
      <c r="B56" s="57"/>
      <c r="C56" s="58"/>
      <c r="D56" s="59"/>
      <c r="E56" s="60"/>
      <c r="F56" s="61"/>
      <c r="G56" s="62"/>
      <c r="H56" s="63" t="str">
        <f t="shared" ca="1" si="1"/>
        <v/>
      </c>
      <c r="I56" s="64"/>
      <c r="J56" s="65"/>
      <c r="K56" s="54" t="str">
        <f t="shared" ca="1" si="0"/>
        <v/>
      </c>
      <c r="L56" s="55" t="str">
        <f t="shared" si="2"/>
        <v/>
      </c>
    </row>
    <row r="57" spans="1:12">
      <c r="A57" s="56"/>
      <c r="B57" s="57"/>
      <c r="C57" s="58"/>
      <c r="D57" s="59"/>
      <c r="E57" s="60"/>
      <c r="F57" s="61"/>
      <c r="G57" s="62"/>
      <c r="H57" s="63" t="str">
        <f t="shared" ca="1" si="1"/>
        <v/>
      </c>
      <c r="I57" s="64"/>
      <c r="J57" s="65"/>
      <c r="K57" s="54" t="str">
        <f t="shared" ref="K57:K88" ca="1" si="3">Balance</f>
        <v/>
      </c>
      <c r="L57" s="55" t="str">
        <f t="shared" si="2"/>
        <v/>
      </c>
    </row>
    <row r="58" spans="1:12">
      <c r="A58" s="56"/>
      <c r="B58" s="57"/>
      <c r="C58" s="58"/>
      <c r="D58" s="59"/>
      <c r="E58" s="60"/>
      <c r="F58" s="61"/>
      <c r="G58" s="62"/>
      <c r="H58" s="63" t="str">
        <f t="shared" ca="1" si="1"/>
        <v/>
      </c>
      <c r="I58" s="64"/>
      <c r="J58" s="65"/>
      <c r="K58" s="54" t="str">
        <f t="shared" ca="1" si="3"/>
        <v/>
      </c>
      <c r="L58" s="55" t="str">
        <f t="shared" si="2"/>
        <v/>
      </c>
    </row>
    <row r="59" spans="1:12">
      <c r="A59" s="56"/>
      <c r="B59" s="57"/>
      <c r="C59" s="58"/>
      <c r="D59" s="59"/>
      <c r="E59" s="60"/>
      <c r="F59" s="61"/>
      <c r="G59" s="62"/>
      <c r="H59" s="63" t="str">
        <f t="shared" ca="1" si="1"/>
        <v/>
      </c>
      <c r="I59" s="64"/>
      <c r="J59" s="65"/>
      <c r="K59" s="54" t="str">
        <f t="shared" ca="1" si="3"/>
        <v/>
      </c>
      <c r="L59" s="55" t="str">
        <f t="shared" si="2"/>
        <v/>
      </c>
    </row>
    <row r="60" spans="1:12">
      <c r="A60" s="56"/>
      <c r="B60" s="57"/>
      <c r="C60" s="58"/>
      <c r="D60" s="59"/>
      <c r="E60" s="60"/>
      <c r="F60" s="61"/>
      <c r="G60" s="62"/>
      <c r="H60" s="63" t="str">
        <f t="shared" ca="1" si="1"/>
        <v/>
      </c>
      <c r="I60" s="64"/>
      <c r="J60" s="65"/>
      <c r="K60" s="54" t="str">
        <f t="shared" ca="1" si="3"/>
        <v/>
      </c>
      <c r="L60" s="55" t="str">
        <f t="shared" si="2"/>
        <v/>
      </c>
    </row>
    <row r="61" spans="1:12">
      <c r="A61" s="56"/>
      <c r="B61" s="57"/>
      <c r="C61" s="58"/>
      <c r="D61" s="59"/>
      <c r="E61" s="60"/>
      <c r="F61" s="61"/>
      <c r="G61" s="62"/>
      <c r="H61" s="63" t="str">
        <f t="shared" ca="1" si="1"/>
        <v/>
      </c>
      <c r="I61" s="64"/>
      <c r="J61" s="65"/>
      <c r="K61" s="54" t="str">
        <f t="shared" ca="1" si="3"/>
        <v/>
      </c>
      <c r="L61" s="55" t="str">
        <f t="shared" si="2"/>
        <v/>
      </c>
    </row>
    <row r="62" spans="1:12">
      <c r="A62" s="56"/>
      <c r="B62" s="57"/>
      <c r="C62" s="58"/>
      <c r="D62" s="59"/>
      <c r="E62" s="60"/>
      <c r="F62" s="61"/>
      <c r="G62" s="62"/>
      <c r="H62" s="63" t="str">
        <f t="shared" ca="1" si="1"/>
        <v/>
      </c>
      <c r="I62" s="64"/>
      <c r="J62" s="65"/>
      <c r="K62" s="54" t="str">
        <f t="shared" ca="1" si="3"/>
        <v/>
      </c>
      <c r="L62" s="55" t="str">
        <f t="shared" si="2"/>
        <v/>
      </c>
    </row>
    <row r="63" spans="1:12">
      <c r="A63" s="56"/>
      <c r="B63" s="57"/>
      <c r="C63" s="58"/>
      <c r="D63" s="59"/>
      <c r="E63" s="60"/>
      <c r="F63" s="61"/>
      <c r="G63" s="62"/>
      <c r="H63" s="63" t="str">
        <f t="shared" ca="1" si="1"/>
        <v/>
      </c>
      <c r="I63" s="64"/>
      <c r="J63" s="65"/>
      <c r="K63" s="54" t="str">
        <f t="shared" ca="1" si="3"/>
        <v/>
      </c>
      <c r="L63" s="55" t="str">
        <f t="shared" si="2"/>
        <v/>
      </c>
    </row>
    <row r="64" spans="1:12">
      <c r="A64" s="56"/>
      <c r="B64" s="57"/>
      <c r="C64" s="58"/>
      <c r="D64" s="59"/>
      <c r="E64" s="60"/>
      <c r="F64" s="61"/>
      <c r="G64" s="62"/>
      <c r="H64" s="63" t="str">
        <f t="shared" ca="1" si="1"/>
        <v/>
      </c>
      <c r="I64" s="64"/>
      <c r="J64" s="65"/>
      <c r="K64" s="54" t="str">
        <f t="shared" ca="1" si="3"/>
        <v/>
      </c>
      <c r="L64" s="55" t="str">
        <f t="shared" si="2"/>
        <v/>
      </c>
    </row>
    <row r="65" spans="1:12">
      <c r="A65" s="56"/>
      <c r="B65" s="57"/>
      <c r="C65" s="58"/>
      <c r="D65" s="59"/>
      <c r="E65" s="60"/>
      <c r="F65" s="61"/>
      <c r="G65" s="62"/>
      <c r="H65" s="63" t="str">
        <f t="shared" ca="1" si="1"/>
        <v/>
      </c>
      <c r="I65" s="64"/>
      <c r="J65" s="65"/>
      <c r="K65" s="54" t="str">
        <f t="shared" ca="1" si="3"/>
        <v/>
      </c>
      <c r="L65" s="55" t="str">
        <f t="shared" si="2"/>
        <v/>
      </c>
    </row>
    <row r="66" spans="1:12">
      <c r="A66" s="56"/>
      <c r="B66" s="57"/>
      <c r="C66" s="58"/>
      <c r="D66" s="59"/>
      <c r="E66" s="60"/>
      <c r="F66" s="61"/>
      <c r="G66" s="62"/>
      <c r="H66" s="63" t="str">
        <f t="shared" ca="1" si="1"/>
        <v/>
      </c>
      <c r="I66" s="64"/>
      <c r="J66" s="65"/>
      <c r="K66" s="54" t="str">
        <f t="shared" ca="1" si="3"/>
        <v/>
      </c>
      <c r="L66" s="55" t="str">
        <f t="shared" si="2"/>
        <v/>
      </c>
    </row>
    <row r="67" spans="1:12">
      <c r="A67" s="56"/>
      <c r="B67" s="57"/>
      <c r="C67" s="58"/>
      <c r="D67" s="59"/>
      <c r="E67" s="60"/>
      <c r="F67" s="61"/>
      <c r="G67" s="62"/>
      <c r="H67" s="63" t="str">
        <f t="shared" ca="1" si="1"/>
        <v/>
      </c>
      <c r="I67" s="64"/>
      <c r="J67" s="65"/>
      <c r="K67" s="54" t="str">
        <f t="shared" ca="1" si="3"/>
        <v/>
      </c>
      <c r="L67" s="55" t="str">
        <f t="shared" si="2"/>
        <v/>
      </c>
    </row>
    <row r="68" spans="1:12">
      <c r="A68" s="56"/>
      <c r="B68" s="57"/>
      <c r="C68" s="58"/>
      <c r="D68" s="59"/>
      <c r="E68" s="60"/>
      <c r="F68" s="61"/>
      <c r="G68" s="62"/>
      <c r="H68" s="63" t="str">
        <f t="shared" ca="1" si="1"/>
        <v/>
      </c>
      <c r="I68" s="64"/>
      <c r="J68" s="65"/>
      <c r="K68" s="54" t="str">
        <f t="shared" ca="1" si="3"/>
        <v/>
      </c>
      <c r="L68" s="55" t="str">
        <f t="shared" si="2"/>
        <v/>
      </c>
    </row>
    <row r="69" spans="1:12">
      <c r="A69" s="56"/>
      <c r="B69" s="57"/>
      <c r="C69" s="58"/>
      <c r="D69" s="59"/>
      <c r="E69" s="60"/>
      <c r="F69" s="61"/>
      <c r="G69" s="62"/>
      <c r="H69" s="63" t="str">
        <f t="shared" ca="1" si="1"/>
        <v/>
      </c>
      <c r="I69" s="64"/>
      <c r="J69" s="65"/>
      <c r="K69" s="54" t="str">
        <f t="shared" ca="1" si="3"/>
        <v/>
      </c>
      <c r="L69" s="55" t="str">
        <f t="shared" si="2"/>
        <v/>
      </c>
    </row>
    <row r="70" spans="1:12">
      <c r="A70" s="56"/>
      <c r="B70" s="57"/>
      <c r="C70" s="58"/>
      <c r="D70" s="59"/>
      <c r="E70" s="60"/>
      <c r="F70" s="61"/>
      <c r="G70" s="62"/>
      <c r="H70" s="63" t="str">
        <f t="shared" ca="1" si="1"/>
        <v/>
      </c>
      <c r="I70" s="64"/>
      <c r="J70" s="65"/>
      <c r="K70" s="54" t="str">
        <f t="shared" ca="1" si="3"/>
        <v/>
      </c>
      <c r="L70" s="55" t="str">
        <f t="shared" si="2"/>
        <v/>
      </c>
    </row>
    <row r="71" spans="1:12">
      <c r="A71" s="56"/>
      <c r="B71" s="57"/>
      <c r="C71" s="58"/>
      <c r="D71" s="59"/>
      <c r="E71" s="60"/>
      <c r="F71" s="61"/>
      <c r="G71" s="62"/>
      <c r="H71" s="63" t="str">
        <f t="shared" ca="1" si="1"/>
        <v/>
      </c>
      <c r="I71" s="64"/>
      <c r="J71" s="65"/>
      <c r="K71" s="54" t="str">
        <f t="shared" ca="1" si="3"/>
        <v/>
      </c>
      <c r="L71" s="55" t="str">
        <f t="shared" si="2"/>
        <v/>
      </c>
    </row>
    <row r="72" spans="1:12">
      <c r="A72" s="56"/>
      <c r="B72" s="57"/>
      <c r="C72" s="58"/>
      <c r="D72" s="59"/>
      <c r="E72" s="60"/>
      <c r="F72" s="61"/>
      <c r="G72" s="62"/>
      <c r="H72" s="63" t="str">
        <f t="shared" ca="1" si="1"/>
        <v/>
      </c>
      <c r="I72" s="64"/>
      <c r="J72" s="65"/>
      <c r="K72" s="54" t="str">
        <f t="shared" ca="1" si="3"/>
        <v/>
      </c>
      <c r="L72" s="55" t="str">
        <f t="shared" si="2"/>
        <v/>
      </c>
    </row>
    <row r="73" spans="1:12">
      <c r="A73" s="56"/>
      <c r="B73" s="57"/>
      <c r="C73" s="58"/>
      <c r="D73" s="59"/>
      <c r="E73" s="60"/>
      <c r="F73" s="61"/>
      <c r="G73" s="62"/>
      <c r="H73" s="63" t="str">
        <f t="shared" ca="1" si="1"/>
        <v/>
      </c>
      <c r="I73" s="64"/>
      <c r="J73" s="65"/>
      <c r="K73" s="54" t="str">
        <f t="shared" ca="1" si="3"/>
        <v/>
      </c>
      <c r="L73" s="55" t="str">
        <f t="shared" si="2"/>
        <v/>
      </c>
    </row>
    <row r="74" spans="1:12">
      <c r="A74" s="56"/>
      <c r="B74" s="57"/>
      <c r="C74" s="58"/>
      <c r="D74" s="59"/>
      <c r="E74" s="60"/>
      <c r="F74" s="61"/>
      <c r="G74" s="62"/>
      <c r="H74" s="63" t="str">
        <f t="shared" ca="1" si="1"/>
        <v/>
      </c>
      <c r="I74" s="64"/>
      <c r="J74" s="65"/>
      <c r="K74" s="54" t="str">
        <f t="shared" ca="1" si="3"/>
        <v/>
      </c>
      <c r="L74" s="55" t="str">
        <f t="shared" si="2"/>
        <v/>
      </c>
    </row>
    <row r="75" spans="1:12">
      <c r="A75" s="56"/>
      <c r="B75" s="57"/>
      <c r="C75" s="58"/>
      <c r="D75" s="59"/>
      <c r="E75" s="60"/>
      <c r="F75" s="61"/>
      <c r="G75" s="62"/>
      <c r="H75" s="63" t="str">
        <f t="shared" ca="1" si="1"/>
        <v/>
      </c>
      <c r="I75" s="64"/>
      <c r="J75" s="65"/>
      <c r="K75" s="54" t="str">
        <f t="shared" ca="1" si="3"/>
        <v/>
      </c>
      <c r="L75" s="55" t="str">
        <f t="shared" si="2"/>
        <v/>
      </c>
    </row>
    <row r="76" spans="1:12">
      <c r="A76" s="56"/>
      <c r="B76" s="57"/>
      <c r="C76" s="58"/>
      <c r="D76" s="59"/>
      <c r="E76" s="60"/>
      <c r="F76" s="61"/>
      <c r="G76" s="62"/>
      <c r="H76" s="63" t="str">
        <f t="shared" ca="1" si="1"/>
        <v/>
      </c>
      <c r="I76" s="64"/>
      <c r="J76" s="65"/>
      <c r="K76" s="54" t="str">
        <f t="shared" ca="1" si="3"/>
        <v/>
      </c>
      <c r="L76" s="55" t="str">
        <f t="shared" si="2"/>
        <v/>
      </c>
    </row>
    <row r="77" spans="1:12">
      <c r="A77" s="56"/>
      <c r="B77" s="57"/>
      <c r="C77" s="58"/>
      <c r="D77" s="59"/>
      <c r="E77" s="60"/>
      <c r="F77" s="61"/>
      <c r="G77" s="62"/>
      <c r="H77" s="63" t="str">
        <f t="shared" ca="1" si="1"/>
        <v/>
      </c>
      <c r="I77" s="64"/>
      <c r="J77" s="65"/>
      <c r="K77" s="54" t="str">
        <f t="shared" ca="1" si="3"/>
        <v/>
      </c>
      <c r="L77" s="55" t="str">
        <f t="shared" si="2"/>
        <v/>
      </c>
    </row>
    <row r="78" spans="1:12">
      <c r="A78" s="56"/>
      <c r="B78" s="57"/>
      <c r="C78" s="58"/>
      <c r="D78" s="59"/>
      <c r="E78" s="60"/>
      <c r="F78" s="61"/>
      <c r="G78" s="62"/>
      <c r="H78" s="63" t="str">
        <f t="shared" ca="1" si="1"/>
        <v/>
      </c>
      <c r="I78" s="64"/>
      <c r="J78" s="65"/>
      <c r="K78" s="54" t="str">
        <f t="shared" ca="1" si="3"/>
        <v/>
      </c>
      <c r="L78" s="55" t="str">
        <f t="shared" si="2"/>
        <v/>
      </c>
    </row>
    <row r="79" spans="1:12">
      <c r="A79" s="56"/>
      <c r="B79" s="57"/>
      <c r="C79" s="58"/>
      <c r="D79" s="59"/>
      <c r="E79" s="60"/>
      <c r="F79" s="61"/>
      <c r="G79" s="62"/>
      <c r="H79" s="63" t="str">
        <f t="shared" ca="1" si="1"/>
        <v/>
      </c>
      <c r="I79" s="64"/>
      <c r="J79" s="65"/>
      <c r="K79" s="54" t="str">
        <f t="shared" ca="1" si="3"/>
        <v/>
      </c>
      <c r="L79" s="55" t="str">
        <f t="shared" si="2"/>
        <v/>
      </c>
    </row>
    <row r="80" spans="1:12">
      <c r="A80" s="56"/>
      <c r="B80" s="57"/>
      <c r="C80" s="58"/>
      <c r="D80" s="59"/>
      <c r="E80" s="60"/>
      <c r="F80" s="61"/>
      <c r="G80" s="62"/>
      <c r="H80" s="63" t="str">
        <f t="shared" ca="1" si="1"/>
        <v/>
      </c>
      <c r="I80" s="64"/>
      <c r="J80" s="65"/>
      <c r="K80" s="54" t="str">
        <f t="shared" ca="1" si="3"/>
        <v/>
      </c>
      <c r="L80" s="55" t="str">
        <f t="shared" si="2"/>
        <v/>
      </c>
    </row>
    <row r="81" spans="1:12">
      <c r="A81" s="56"/>
      <c r="B81" s="57"/>
      <c r="C81" s="58"/>
      <c r="D81" s="59"/>
      <c r="E81" s="60"/>
      <c r="F81" s="61"/>
      <c r="G81" s="62"/>
      <c r="H81" s="63" t="str">
        <f t="shared" ca="1" si="1"/>
        <v/>
      </c>
      <c r="I81" s="64"/>
      <c r="J81" s="65"/>
      <c r="K81" s="54" t="str">
        <f t="shared" ca="1" si="3"/>
        <v/>
      </c>
      <c r="L81" s="55" t="str">
        <f t="shared" si="2"/>
        <v/>
      </c>
    </row>
    <row r="82" spans="1:12">
      <c r="A82" s="56"/>
      <c r="B82" s="57"/>
      <c r="C82" s="58"/>
      <c r="D82" s="59"/>
      <c r="E82" s="60"/>
      <c r="F82" s="61"/>
      <c r="G82" s="62"/>
      <c r="H82" s="63" t="str">
        <f t="shared" ca="1" si="1"/>
        <v/>
      </c>
      <c r="I82" s="64"/>
      <c r="J82" s="65"/>
      <c r="K82" s="54" t="str">
        <f t="shared" ca="1" si="3"/>
        <v/>
      </c>
      <c r="L82" s="55" t="str">
        <f t="shared" si="2"/>
        <v/>
      </c>
    </row>
    <row r="83" spans="1:12">
      <c r="A83" s="56"/>
      <c r="B83" s="57"/>
      <c r="C83" s="58"/>
      <c r="D83" s="59"/>
      <c r="E83" s="60"/>
      <c r="F83" s="61"/>
      <c r="G83" s="62"/>
      <c r="H83" s="63" t="str">
        <f t="shared" ca="1" si="1"/>
        <v/>
      </c>
      <c r="I83" s="64"/>
      <c r="J83" s="65"/>
      <c r="K83" s="54" t="str">
        <f t="shared" ca="1" si="3"/>
        <v/>
      </c>
      <c r="L83" s="55" t="str">
        <f t="shared" si="2"/>
        <v/>
      </c>
    </row>
    <row r="84" spans="1:12">
      <c r="A84" s="56"/>
      <c r="B84" s="57"/>
      <c r="C84" s="58"/>
      <c r="D84" s="59"/>
      <c r="E84" s="60"/>
      <c r="F84" s="61"/>
      <c r="G84" s="62"/>
      <c r="H84" s="63" t="str">
        <f t="shared" ca="1" si="1"/>
        <v/>
      </c>
      <c r="I84" s="64"/>
      <c r="J84" s="65"/>
      <c r="K84" s="54" t="str">
        <f t="shared" ca="1" si="3"/>
        <v/>
      </c>
      <c r="L84" s="55" t="str">
        <f t="shared" si="2"/>
        <v/>
      </c>
    </row>
    <row r="85" spans="1:12">
      <c r="A85" s="56"/>
      <c r="B85" s="57"/>
      <c r="C85" s="58"/>
      <c r="D85" s="59"/>
      <c r="E85" s="60"/>
      <c r="F85" s="61"/>
      <c r="G85" s="62"/>
      <c r="H85" s="63" t="str">
        <f t="shared" ca="1" si="1"/>
        <v/>
      </c>
      <c r="I85" s="64"/>
      <c r="J85" s="65"/>
      <c r="K85" s="54" t="str">
        <f t="shared" ca="1" si="3"/>
        <v/>
      </c>
      <c r="L85" s="55" t="str">
        <f t="shared" si="2"/>
        <v/>
      </c>
    </row>
    <row r="86" spans="1:12">
      <c r="A86" s="56"/>
      <c r="B86" s="57"/>
      <c r="C86" s="58"/>
      <c r="D86" s="59"/>
      <c r="E86" s="60"/>
      <c r="F86" s="61"/>
      <c r="G86" s="62"/>
      <c r="H86" s="63" t="str">
        <f t="shared" ca="1" si="1"/>
        <v/>
      </c>
      <c r="I86" s="64"/>
      <c r="J86" s="65"/>
      <c r="K86" s="54" t="str">
        <f t="shared" ca="1" si="3"/>
        <v/>
      </c>
      <c r="L86" s="55" t="str">
        <f t="shared" si="2"/>
        <v/>
      </c>
    </row>
    <row r="87" spans="1:12">
      <c r="A87" s="56"/>
      <c r="B87" s="57"/>
      <c r="C87" s="58"/>
      <c r="D87" s="59"/>
      <c r="E87" s="60"/>
      <c r="F87" s="61"/>
      <c r="G87" s="62"/>
      <c r="H87" s="63" t="str">
        <f t="shared" ca="1" si="1"/>
        <v/>
      </c>
      <c r="I87" s="64"/>
      <c r="J87" s="65"/>
      <c r="K87" s="54" t="str">
        <f t="shared" ca="1" si="3"/>
        <v/>
      </c>
      <c r="L87" s="55" t="str">
        <f t="shared" si="2"/>
        <v/>
      </c>
    </row>
    <row r="88" spans="1:12">
      <c r="A88" s="56"/>
      <c r="B88" s="57"/>
      <c r="C88" s="58"/>
      <c r="D88" s="59"/>
      <c r="E88" s="60"/>
      <c r="F88" s="61"/>
      <c r="G88" s="62"/>
      <c r="H88" s="63" t="str">
        <f t="shared" ca="1" si="1"/>
        <v/>
      </c>
      <c r="I88" s="64"/>
      <c r="J88" s="65"/>
      <c r="K88" s="54" t="str">
        <f t="shared" ca="1" si="3"/>
        <v/>
      </c>
      <c r="L88" s="55" t="str">
        <f t="shared" si="2"/>
        <v/>
      </c>
    </row>
    <row r="89" spans="1:12">
      <c r="A89" s="56"/>
      <c r="B89" s="57"/>
      <c r="C89" s="58"/>
      <c r="D89" s="59"/>
      <c r="E89" s="60"/>
      <c r="F89" s="61"/>
      <c r="G89" s="62"/>
      <c r="H89" s="63" t="str">
        <f t="shared" ca="1" si="1"/>
        <v/>
      </c>
      <c r="I89" s="64"/>
      <c r="J89" s="65"/>
      <c r="K89" s="54" t="str">
        <f t="shared" ref="K89:K120" ca="1" si="4">Balance</f>
        <v/>
      </c>
      <c r="L89" s="55" t="str">
        <f t="shared" si="2"/>
        <v/>
      </c>
    </row>
    <row r="90" spans="1:12">
      <c r="A90" s="56"/>
      <c r="B90" s="57"/>
      <c r="C90" s="58"/>
      <c r="D90" s="59"/>
      <c r="E90" s="60"/>
      <c r="F90" s="61"/>
      <c r="G90" s="62"/>
      <c r="H90" s="63" t="str">
        <f t="shared" ref="H90:H153" ca="1" si="5">IF(AND(ISBLANK(F90),ISBLANK(G90)),"",OFFSET(H90,-1,0,1,1)-F90+G90)</f>
        <v/>
      </c>
      <c r="I90" s="64"/>
      <c r="J90" s="65"/>
      <c r="K90" s="54" t="str">
        <f t="shared" ca="1" si="4"/>
        <v/>
      </c>
      <c r="L90" s="55" t="str">
        <f t="shared" si="2"/>
        <v/>
      </c>
    </row>
    <row r="91" spans="1:12">
      <c r="A91" s="56"/>
      <c r="B91" s="57"/>
      <c r="C91" s="58"/>
      <c r="D91" s="59"/>
      <c r="E91" s="60"/>
      <c r="F91" s="61"/>
      <c r="G91" s="62"/>
      <c r="H91" s="63" t="str">
        <f t="shared" ca="1" si="5"/>
        <v/>
      </c>
      <c r="I91" s="64"/>
      <c r="J91" s="65"/>
      <c r="K91" s="54" t="str">
        <f t="shared" ca="1" si="4"/>
        <v/>
      </c>
      <c r="L91" s="55" t="str">
        <f t="shared" si="2"/>
        <v/>
      </c>
    </row>
    <row r="92" spans="1:12">
      <c r="A92" s="56"/>
      <c r="B92" s="57"/>
      <c r="C92" s="58"/>
      <c r="D92" s="59"/>
      <c r="E92" s="60"/>
      <c r="F92" s="61"/>
      <c r="G92" s="62"/>
      <c r="H92" s="63" t="str">
        <f t="shared" ca="1" si="5"/>
        <v/>
      </c>
      <c r="I92" s="64"/>
      <c r="J92" s="65"/>
      <c r="K92" s="54" t="str">
        <f t="shared" ca="1" si="4"/>
        <v/>
      </c>
      <c r="L92" s="55" t="str">
        <f t="shared" si="2"/>
        <v/>
      </c>
    </row>
    <row r="93" spans="1:12">
      <c r="A93" s="56"/>
      <c r="B93" s="57"/>
      <c r="C93" s="58"/>
      <c r="D93" s="59"/>
      <c r="E93" s="60"/>
      <c r="F93" s="61"/>
      <c r="G93" s="62"/>
      <c r="H93" s="63" t="str">
        <f t="shared" ca="1" si="5"/>
        <v/>
      </c>
      <c r="I93" s="64"/>
      <c r="J93" s="65"/>
      <c r="K93" s="54" t="str">
        <f t="shared" ca="1" si="4"/>
        <v/>
      </c>
      <c r="L93" s="55" t="str">
        <f t="shared" si="2"/>
        <v/>
      </c>
    </row>
    <row r="94" spans="1:12">
      <c r="A94" s="56"/>
      <c r="B94" s="57"/>
      <c r="C94" s="58"/>
      <c r="D94" s="59"/>
      <c r="E94" s="60"/>
      <c r="F94" s="61"/>
      <c r="G94" s="62"/>
      <c r="H94" s="63" t="str">
        <f t="shared" ca="1" si="5"/>
        <v/>
      </c>
      <c r="I94" s="64"/>
      <c r="J94" s="65"/>
      <c r="K94" s="54" t="str">
        <f t="shared" ca="1" si="4"/>
        <v/>
      </c>
      <c r="L94" s="55" t="str">
        <f t="shared" si="2"/>
        <v/>
      </c>
    </row>
    <row r="95" spans="1:12">
      <c r="A95" s="56"/>
      <c r="B95" s="57"/>
      <c r="C95" s="58"/>
      <c r="D95" s="59"/>
      <c r="E95" s="60"/>
      <c r="F95" s="61"/>
      <c r="G95" s="62"/>
      <c r="H95" s="63" t="str">
        <f t="shared" ca="1" si="5"/>
        <v/>
      </c>
      <c r="I95" s="64"/>
      <c r="J95" s="65"/>
      <c r="K95" s="54" t="str">
        <f t="shared" ca="1" si="4"/>
        <v/>
      </c>
      <c r="L95" s="55" t="str">
        <f t="shared" si="2"/>
        <v/>
      </c>
    </row>
    <row r="96" spans="1:12">
      <c r="A96" s="56"/>
      <c r="B96" s="57"/>
      <c r="C96" s="58"/>
      <c r="D96" s="59"/>
      <c r="E96" s="60"/>
      <c r="F96" s="61"/>
      <c r="G96" s="62"/>
      <c r="H96" s="63" t="str">
        <f t="shared" ca="1" si="5"/>
        <v/>
      </c>
      <c r="I96" s="64"/>
      <c r="J96" s="65"/>
      <c r="K96" s="54" t="str">
        <f t="shared" ca="1" si="4"/>
        <v/>
      </c>
      <c r="L96" s="55" t="str">
        <f t="shared" si="2"/>
        <v/>
      </c>
    </row>
    <row r="97" spans="1:12">
      <c r="A97" s="56"/>
      <c r="B97" s="57"/>
      <c r="C97" s="58"/>
      <c r="D97" s="59"/>
      <c r="E97" s="60"/>
      <c r="F97" s="61"/>
      <c r="G97" s="62"/>
      <c r="H97" s="63" t="str">
        <f t="shared" ca="1" si="5"/>
        <v/>
      </c>
      <c r="I97" s="64"/>
      <c r="J97" s="65"/>
      <c r="K97" s="54" t="str">
        <f t="shared" ca="1" si="4"/>
        <v/>
      </c>
      <c r="L97" s="55" t="str">
        <f t="shared" si="2"/>
        <v/>
      </c>
    </row>
    <row r="98" spans="1:12">
      <c r="A98" s="56"/>
      <c r="B98" s="57"/>
      <c r="C98" s="58"/>
      <c r="D98" s="59"/>
      <c r="E98" s="60"/>
      <c r="F98" s="61"/>
      <c r="G98" s="62"/>
      <c r="H98" s="63" t="str">
        <f t="shared" ca="1" si="5"/>
        <v/>
      </c>
      <c r="I98" s="64"/>
      <c r="J98" s="65"/>
      <c r="K98" s="54" t="str">
        <f t="shared" ca="1" si="4"/>
        <v/>
      </c>
      <c r="L98" s="55" t="str">
        <f t="shared" si="2"/>
        <v/>
      </c>
    </row>
    <row r="99" spans="1:12">
      <c r="A99" s="56"/>
      <c r="B99" s="57"/>
      <c r="C99" s="58"/>
      <c r="D99" s="59"/>
      <c r="E99" s="60"/>
      <c r="F99" s="61"/>
      <c r="G99" s="62"/>
      <c r="H99" s="63" t="str">
        <f t="shared" ca="1" si="5"/>
        <v/>
      </c>
      <c r="I99" s="64"/>
      <c r="J99" s="65"/>
      <c r="K99" s="54" t="str">
        <f t="shared" ca="1" si="4"/>
        <v/>
      </c>
      <c r="L99" s="55" t="str">
        <f t="shared" si="2"/>
        <v/>
      </c>
    </row>
    <row r="100" spans="1:12">
      <c r="A100" s="56"/>
      <c r="B100" s="57"/>
      <c r="C100" s="58"/>
      <c r="D100" s="59"/>
      <c r="E100" s="60"/>
      <c r="F100" s="61"/>
      <c r="G100" s="62"/>
      <c r="H100" s="63" t="str">
        <f t="shared" ca="1" si="5"/>
        <v/>
      </c>
      <c r="I100" s="64"/>
      <c r="J100" s="65"/>
      <c r="K100" s="54" t="str">
        <f t="shared" ca="1" si="4"/>
        <v/>
      </c>
      <c r="L100" s="55" t="str">
        <f t="shared" si="2"/>
        <v/>
      </c>
    </row>
    <row r="101" spans="1:12">
      <c r="A101" s="56"/>
      <c r="B101" s="57"/>
      <c r="C101" s="58"/>
      <c r="D101" s="59"/>
      <c r="E101" s="60"/>
      <c r="F101" s="61"/>
      <c r="G101" s="62"/>
      <c r="H101" s="63" t="str">
        <f t="shared" ca="1" si="5"/>
        <v/>
      </c>
      <c r="I101" s="64"/>
      <c r="J101" s="65"/>
      <c r="K101" s="54" t="str">
        <f t="shared" ca="1" si="4"/>
        <v/>
      </c>
      <c r="L101" s="55" t="str">
        <f t="shared" si="2"/>
        <v/>
      </c>
    </row>
    <row r="102" spans="1:12">
      <c r="A102" s="56"/>
      <c r="B102" s="57"/>
      <c r="C102" s="58"/>
      <c r="D102" s="59"/>
      <c r="E102" s="60"/>
      <c r="F102" s="61"/>
      <c r="G102" s="62"/>
      <c r="H102" s="63" t="str">
        <f t="shared" ca="1" si="5"/>
        <v/>
      </c>
      <c r="I102" s="64"/>
      <c r="J102" s="65"/>
      <c r="K102" s="54" t="str">
        <f t="shared" ca="1" si="4"/>
        <v/>
      </c>
      <c r="L102" s="55" t="str">
        <f t="shared" si="2"/>
        <v/>
      </c>
    </row>
    <row r="103" spans="1:12">
      <c r="A103" s="56"/>
      <c r="B103" s="57"/>
      <c r="C103" s="58"/>
      <c r="D103" s="59"/>
      <c r="E103" s="60"/>
      <c r="F103" s="61"/>
      <c r="G103" s="62"/>
      <c r="H103" s="63" t="str">
        <f t="shared" ca="1" si="5"/>
        <v/>
      </c>
      <c r="I103" s="64"/>
      <c r="J103" s="65"/>
      <c r="K103" s="54" t="str">
        <f t="shared" ca="1" si="4"/>
        <v/>
      </c>
      <c r="L103" s="55" t="str">
        <f t="shared" si="2"/>
        <v/>
      </c>
    </row>
    <row r="104" spans="1:12">
      <c r="A104" s="56"/>
      <c r="B104" s="57"/>
      <c r="C104" s="58"/>
      <c r="D104" s="59"/>
      <c r="E104" s="60"/>
      <c r="F104" s="61"/>
      <c r="G104" s="62"/>
      <c r="H104" s="63" t="str">
        <f t="shared" ca="1" si="5"/>
        <v/>
      </c>
      <c r="I104" s="64"/>
      <c r="J104" s="65"/>
      <c r="K104" s="54" t="str">
        <f t="shared" ca="1" si="4"/>
        <v/>
      </c>
      <c r="L104" s="55" t="str">
        <f t="shared" ref="L104:L167" si="6">IF(OR(I104="r",AND(ISBLANK(I104),ISBLANK(F104),ISBLANK(G104))),"",G104-F104)</f>
        <v/>
      </c>
    </row>
    <row r="105" spans="1:12">
      <c r="A105" s="56"/>
      <c r="B105" s="57"/>
      <c r="C105" s="58"/>
      <c r="D105" s="59"/>
      <c r="E105" s="60"/>
      <c r="F105" s="61"/>
      <c r="G105" s="62"/>
      <c r="H105" s="63" t="str">
        <f t="shared" ca="1" si="5"/>
        <v/>
      </c>
      <c r="I105" s="64"/>
      <c r="J105" s="65"/>
      <c r="K105" s="54" t="str">
        <f t="shared" ca="1" si="4"/>
        <v/>
      </c>
      <c r="L105" s="55" t="str">
        <f t="shared" si="6"/>
        <v/>
      </c>
    </row>
    <row r="106" spans="1:12">
      <c r="A106" s="56"/>
      <c r="B106" s="57"/>
      <c r="C106" s="58"/>
      <c r="D106" s="59"/>
      <c r="E106" s="60"/>
      <c r="F106" s="61"/>
      <c r="G106" s="62"/>
      <c r="H106" s="63" t="str">
        <f t="shared" ca="1" si="5"/>
        <v/>
      </c>
      <c r="I106" s="64"/>
      <c r="J106" s="65"/>
      <c r="K106" s="54" t="str">
        <f t="shared" ca="1" si="4"/>
        <v/>
      </c>
      <c r="L106" s="55" t="str">
        <f t="shared" si="6"/>
        <v/>
      </c>
    </row>
    <row r="107" spans="1:12">
      <c r="A107" s="56"/>
      <c r="B107" s="57"/>
      <c r="C107" s="58"/>
      <c r="D107" s="59"/>
      <c r="E107" s="60"/>
      <c r="F107" s="61"/>
      <c r="G107" s="62"/>
      <c r="H107" s="63" t="str">
        <f t="shared" ca="1" si="5"/>
        <v/>
      </c>
      <c r="I107" s="64"/>
      <c r="J107" s="65"/>
      <c r="K107" s="54" t="str">
        <f t="shared" ca="1" si="4"/>
        <v/>
      </c>
      <c r="L107" s="55" t="str">
        <f t="shared" si="6"/>
        <v/>
      </c>
    </row>
    <row r="108" spans="1:12">
      <c r="A108" s="56"/>
      <c r="B108" s="57"/>
      <c r="C108" s="58"/>
      <c r="D108" s="59"/>
      <c r="E108" s="60"/>
      <c r="F108" s="61"/>
      <c r="G108" s="62"/>
      <c r="H108" s="63" t="str">
        <f t="shared" ca="1" si="5"/>
        <v/>
      </c>
      <c r="I108" s="64"/>
      <c r="J108" s="65"/>
      <c r="K108" s="54" t="str">
        <f t="shared" ca="1" si="4"/>
        <v/>
      </c>
      <c r="L108" s="55" t="str">
        <f t="shared" si="6"/>
        <v/>
      </c>
    </row>
    <row r="109" spans="1:12">
      <c r="A109" s="56"/>
      <c r="B109" s="57"/>
      <c r="C109" s="58"/>
      <c r="D109" s="59"/>
      <c r="E109" s="60"/>
      <c r="F109" s="61"/>
      <c r="G109" s="62"/>
      <c r="H109" s="63" t="str">
        <f t="shared" ca="1" si="5"/>
        <v/>
      </c>
      <c r="I109" s="64"/>
      <c r="J109" s="65"/>
      <c r="K109" s="54" t="str">
        <f t="shared" ca="1" si="4"/>
        <v/>
      </c>
      <c r="L109" s="55" t="str">
        <f t="shared" si="6"/>
        <v/>
      </c>
    </row>
    <row r="110" spans="1:12">
      <c r="A110" s="56"/>
      <c r="B110" s="57"/>
      <c r="C110" s="58"/>
      <c r="D110" s="59"/>
      <c r="E110" s="60"/>
      <c r="F110" s="61"/>
      <c r="G110" s="62"/>
      <c r="H110" s="63" t="str">
        <f t="shared" ca="1" si="5"/>
        <v/>
      </c>
      <c r="I110" s="64"/>
      <c r="J110" s="65"/>
      <c r="K110" s="54" t="str">
        <f t="shared" ca="1" si="4"/>
        <v/>
      </c>
      <c r="L110" s="55" t="str">
        <f t="shared" si="6"/>
        <v/>
      </c>
    </row>
    <row r="111" spans="1:12">
      <c r="A111" s="56"/>
      <c r="B111" s="57"/>
      <c r="C111" s="58"/>
      <c r="D111" s="59"/>
      <c r="E111" s="60"/>
      <c r="F111" s="61"/>
      <c r="G111" s="62"/>
      <c r="H111" s="63" t="str">
        <f t="shared" ca="1" si="5"/>
        <v/>
      </c>
      <c r="I111" s="64"/>
      <c r="J111" s="65"/>
      <c r="K111" s="54" t="str">
        <f t="shared" ca="1" si="4"/>
        <v/>
      </c>
      <c r="L111" s="55" t="str">
        <f t="shared" si="6"/>
        <v/>
      </c>
    </row>
    <row r="112" spans="1:12">
      <c r="A112" s="56"/>
      <c r="B112" s="57"/>
      <c r="C112" s="58"/>
      <c r="D112" s="59"/>
      <c r="E112" s="60"/>
      <c r="F112" s="61"/>
      <c r="G112" s="62"/>
      <c r="H112" s="63" t="str">
        <f t="shared" ca="1" si="5"/>
        <v/>
      </c>
      <c r="I112" s="64"/>
      <c r="J112" s="65"/>
      <c r="K112" s="54" t="str">
        <f t="shared" ca="1" si="4"/>
        <v/>
      </c>
      <c r="L112" s="55" t="str">
        <f t="shared" si="6"/>
        <v/>
      </c>
    </row>
    <row r="113" spans="1:12">
      <c r="A113" s="56"/>
      <c r="B113" s="57"/>
      <c r="C113" s="58"/>
      <c r="D113" s="59"/>
      <c r="E113" s="60"/>
      <c r="F113" s="61"/>
      <c r="G113" s="62"/>
      <c r="H113" s="63" t="str">
        <f t="shared" ca="1" si="5"/>
        <v/>
      </c>
      <c r="I113" s="64"/>
      <c r="J113" s="65"/>
      <c r="K113" s="54" t="str">
        <f t="shared" ca="1" si="4"/>
        <v/>
      </c>
      <c r="L113" s="55" t="str">
        <f t="shared" si="6"/>
        <v/>
      </c>
    </row>
    <row r="114" spans="1:12">
      <c r="A114" s="56"/>
      <c r="B114" s="57"/>
      <c r="C114" s="58"/>
      <c r="D114" s="59"/>
      <c r="E114" s="60"/>
      <c r="F114" s="61"/>
      <c r="G114" s="62"/>
      <c r="H114" s="63" t="str">
        <f t="shared" ca="1" si="5"/>
        <v/>
      </c>
      <c r="I114" s="64"/>
      <c r="J114" s="65"/>
      <c r="K114" s="54" t="str">
        <f t="shared" ca="1" si="4"/>
        <v/>
      </c>
      <c r="L114" s="55" t="str">
        <f t="shared" si="6"/>
        <v/>
      </c>
    </row>
    <row r="115" spans="1:12">
      <c r="A115" s="56"/>
      <c r="B115" s="57"/>
      <c r="C115" s="58"/>
      <c r="D115" s="59"/>
      <c r="E115" s="60"/>
      <c r="F115" s="61"/>
      <c r="G115" s="62"/>
      <c r="H115" s="63" t="str">
        <f t="shared" ca="1" si="5"/>
        <v/>
      </c>
      <c r="I115" s="64"/>
      <c r="J115" s="65"/>
      <c r="K115" s="54" t="str">
        <f t="shared" ca="1" si="4"/>
        <v/>
      </c>
      <c r="L115" s="55" t="str">
        <f t="shared" si="6"/>
        <v/>
      </c>
    </row>
    <row r="116" spans="1:12">
      <c r="A116" s="56"/>
      <c r="B116" s="57"/>
      <c r="C116" s="58"/>
      <c r="D116" s="59"/>
      <c r="E116" s="60"/>
      <c r="F116" s="61"/>
      <c r="G116" s="62"/>
      <c r="H116" s="63" t="str">
        <f t="shared" ca="1" si="5"/>
        <v/>
      </c>
      <c r="I116" s="64"/>
      <c r="J116" s="65"/>
      <c r="K116" s="54" t="str">
        <f t="shared" ca="1" si="4"/>
        <v/>
      </c>
      <c r="L116" s="55" t="str">
        <f t="shared" si="6"/>
        <v/>
      </c>
    </row>
    <row r="117" spans="1:12">
      <c r="A117" s="56"/>
      <c r="B117" s="57"/>
      <c r="C117" s="58"/>
      <c r="D117" s="59"/>
      <c r="E117" s="60"/>
      <c r="F117" s="61"/>
      <c r="G117" s="62"/>
      <c r="H117" s="63" t="str">
        <f t="shared" ca="1" si="5"/>
        <v/>
      </c>
      <c r="I117" s="64"/>
      <c r="J117" s="65"/>
      <c r="K117" s="54" t="str">
        <f t="shared" ca="1" si="4"/>
        <v/>
      </c>
      <c r="L117" s="55" t="str">
        <f t="shared" si="6"/>
        <v/>
      </c>
    </row>
    <row r="118" spans="1:12">
      <c r="A118" s="56"/>
      <c r="B118" s="57"/>
      <c r="C118" s="58"/>
      <c r="D118" s="59"/>
      <c r="E118" s="60"/>
      <c r="F118" s="61"/>
      <c r="G118" s="62"/>
      <c r="H118" s="63" t="str">
        <f t="shared" ca="1" si="5"/>
        <v/>
      </c>
      <c r="I118" s="64"/>
      <c r="J118" s="65"/>
      <c r="K118" s="54" t="str">
        <f t="shared" ca="1" si="4"/>
        <v/>
      </c>
      <c r="L118" s="55" t="str">
        <f t="shared" si="6"/>
        <v/>
      </c>
    </row>
    <row r="119" spans="1:12">
      <c r="A119" s="56"/>
      <c r="B119" s="57"/>
      <c r="C119" s="58"/>
      <c r="D119" s="59"/>
      <c r="E119" s="60"/>
      <c r="F119" s="61"/>
      <c r="G119" s="62"/>
      <c r="H119" s="63" t="str">
        <f t="shared" ca="1" si="5"/>
        <v/>
      </c>
      <c r="I119" s="64"/>
      <c r="J119" s="65"/>
      <c r="K119" s="54" t="str">
        <f t="shared" ca="1" si="4"/>
        <v/>
      </c>
      <c r="L119" s="55" t="str">
        <f t="shared" si="6"/>
        <v/>
      </c>
    </row>
    <row r="120" spans="1:12">
      <c r="A120" s="56"/>
      <c r="B120" s="57"/>
      <c r="C120" s="58"/>
      <c r="D120" s="59"/>
      <c r="E120" s="60"/>
      <c r="F120" s="61"/>
      <c r="G120" s="62"/>
      <c r="H120" s="63" t="str">
        <f t="shared" ca="1" si="5"/>
        <v/>
      </c>
      <c r="I120" s="64"/>
      <c r="J120" s="65"/>
      <c r="K120" s="54" t="str">
        <f t="shared" ca="1" si="4"/>
        <v/>
      </c>
      <c r="L120" s="55" t="str">
        <f t="shared" si="6"/>
        <v/>
      </c>
    </row>
    <row r="121" spans="1:12">
      <c r="A121" s="56"/>
      <c r="B121" s="57"/>
      <c r="C121" s="58"/>
      <c r="D121" s="59"/>
      <c r="E121" s="60"/>
      <c r="F121" s="61"/>
      <c r="G121" s="62"/>
      <c r="H121" s="63" t="str">
        <f t="shared" ca="1" si="5"/>
        <v/>
      </c>
      <c r="I121" s="64"/>
      <c r="J121" s="65"/>
      <c r="K121" s="54" t="str">
        <f t="shared" ref="K121:K152" ca="1" si="7">Balance</f>
        <v/>
      </c>
      <c r="L121" s="55" t="str">
        <f t="shared" si="6"/>
        <v/>
      </c>
    </row>
    <row r="122" spans="1:12">
      <c r="A122" s="56"/>
      <c r="B122" s="57"/>
      <c r="C122" s="58"/>
      <c r="D122" s="59"/>
      <c r="E122" s="60"/>
      <c r="F122" s="61"/>
      <c r="G122" s="62"/>
      <c r="H122" s="63" t="str">
        <f t="shared" ca="1" si="5"/>
        <v/>
      </c>
      <c r="I122" s="64"/>
      <c r="J122" s="65"/>
      <c r="K122" s="54" t="str">
        <f t="shared" ca="1" si="7"/>
        <v/>
      </c>
      <c r="L122" s="55" t="str">
        <f t="shared" si="6"/>
        <v/>
      </c>
    </row>
    <row r="123" spans="1:12">
      <c r="A123" s="56"/>
      <c r="B123" s="57"/>
      <c r="C123" s="58"/>
      <c r="D123" s="59"/>
      <c r="E123" s="60"/>
      <c r="F123" s="61"/>
      <c r="G123" s="62"/>
      <c r="H123" s="63" t="str">
        <f t="shared" ca="1" si="5"/>
        <v/>
      </c>
      <c r="I123" s="64"/>
      <c r="J123" s="65"/>
      <c r="K123" s="54" t="str">
        <f t="shared" ca="1" si="7"/>
        <v/>
      </c>
      <c r="L123" s="55" t="str">
        <f t="shared" si="6"/>
        <v/>
      </c>
    </row>
    <row r="124" spans="1:12">
      <c r="A124" s="56"/>
      <c r="B124" s="57"/>
      <c r="C124" s="58"/>
      <c r="D124" s="59"/>
      <c r="E124" s="60"/>
      <c r="F124" s="61"/>
      <c r="G124" s="62"/>
      <c r="H124" s="63" t="str">
        <f t="shared" ca="1" si="5"/>
        <v/>
      </c>
      <c r="I124" s="64"/>
      <c r="J124" s="65"/>
      <c r="K124" s="54" t="str">
        <f t="shared" ca="1" si="7"/>
        <v/>
      </c>
      <c r="L124" s="55" t="str">
        <f t="shared" si="6"/>
        <v/>
      </c>
    </row>
    <row r="125" spans="1:12">
      <c r="A125" s="56"/>
      <c r="B125" s="57"/>
      <c r="C125" s="58"/>
      <c r="D125" s="59"/>
      <c r="E125" s="60"/>
      <c r="F125" s="61"/>
      <c r="G125" s="62"/>
      <c r="H125" s="63" t="str">
        <f t="shared" ca="1" si="5"/>
        <v/>
      </c>
      <c r="I125" s="64"/>
      <c r="J125" s="65"/>
      <c r="K125" s="54" t="str">
        <f t="shared" ca="1" si="7"/>
        <v/>
      </c>
      <c r="L125" s="55" t="str">
        <f t="shared" si="6"/>
        <v/>
      </c>
    </row>
    <row r="126" spans="1:12">
      <c r="A126" s="56"/>
      <c r="B126" s="57"/>
      <c r="C126" s="58"/>
      <c r="D126" s="59"/>
      <c r="E126" s="60"/>
      <c r="F126" s="61"/>
      <c r="G126" s="62"/>
      <c r="H126" s="63" t="str">
        <f t="shared" ca="1" si="5"/>
        <v/>
      </c>
      <c r="I126" s="64"/>
      <c r="J126" s="65"/>
      <c r="K126" s="54" t="str">
        <f t="shared" ca="1" si="7"/>
        <v/>
      </c>
      <c r="L126" s="55" t="str">
        <f t="shared" si="6"/>
        <v/>
      </c>
    </row>
    <row r="127" spans="1:12">
      <c r="A127" s="56"/>
      <c r="B127" s="57"/>
      <c r="C127" s="58"/>
      <c r="D127" s="59"/>
      <c r="E127" s="60"/>
      <c r="F127" s="61"/>
      <c r="G127" s="62"/>
      <c r="H127" s="63" t="str">
        <f t="shared" ca="1" si="5"/>
        <v/>
      </c>
      <c r="I127" s="64"/>
      <c r="J127" s="65"/>
      <c r="K127" s="54" t="str">
        <f t="shared" ca="1" si="7"/>
        <v/>
      </c>
      <c r="L127" s="55" t="str">
        <f t="shared" si="6"/>
        <v/>
      </c>
    </row>
    <row r="128" spans="1:12">
      <c r="A128" s="56"/>
      <c r="B128" s="57"/>
      <c r="C128" s="58"/>
      <c r="D128" s="59"/>
      <c r="E128" s="60"/>
      <c r="F128" s="61"/>
      <c r="G128" s="62"/>
      <c r="H128" s="63" t="str">
        <f t="shared" ca="1" si="5"/>
        <v/>
      </c>
      <c r="I128" s="64"/>
      <c r="J128" s="65"/>
      <c r="K128" s="54" t="str">
        <f t="shared" ca="1" si="7"/>
        <v/>
      </c>
      <c r="L128" s="55" t="str">
        <f t="shared" si="6"/>
        <v/>
      </c>
    </row>
    <row r="129" spans="1:12">
      <c r="A129" s="56"/>
      <c r="B129" s="57"/>
      <c r="C129" s="58"/>
      <c r="D129" s="59"/>
      <c r="E129" s="60"/>
      <c r="F129" s="61"/>
      <c r="G129" s="62"/>
      <c r="H129" s="63" t="str">
        <f t="shared" ca="1" si="5"/>
        <v/>
      </c>
      <c r="I129" s="64"/>
      <c r="J129" s="65"/>
      <c r="K129" s="54" t="str">
        <f t="shared" ca="1" si="7"/>
        <v/>
      </c>
      <c r="L129" s="55" t="str">
        <f t="shared" si="6"/>
        <v/>
      </c>
    </row>
    <row r="130" spans="1:12">
      <c r="A130" s="56"/>
      <c r="B130" s="57"/>
      <c r="C130" s="58"/>
      <c r="D130" s="59"/>
      <c r="E130" s="60"/>
      <c r="F130" s="61"/>
      <c r="G130" s="62"/>
      <c r="H130" s="63" t="str">
        <f t="shared" ca="1" si="5"/>
        <v/>
      </c>
      <c r="I130" s="64"/>
      <c r="J130" s="65"/>
      <c r="K130" s="54" t="str">
        <f t="shared" ca="1" si="7"/>
        <v/>
      </c>
      <c r="L130" s="55" t="str">
        <f t="shared" si="6"/>
        <v/>
      </c>
    </row>
    <row r="131" spans="1:12">
      <c r="A131" s="56"/>
      <c r="B131" s="57"/>
      <c r="C131" s="58"/>
      <c r="D131" s="59"/>
      <c r="E131" s="60"/>
      <c r="F131" s="61"/>
      <c r="G131" s="62"/>
      <c r="H131" s="63" t="str">
        <f t="shared" ca="1" si="5"/>
        <v/>
      </c>
      <c r="I131" s="64"/>
      <c r="J131" s="65"/>
      <c r="K131" s="54" t="str">
        <f t="shared" ca="1" si="7"/>
        <v/>
      </c>
      <c r="L131" s="55" t="str">
        <f t="shared" si="6"/>
        <v/>
      </c>
    </row>
    <row r="132" spans="1:12">
      <c r="A132" s="56"/>
      <c r="B132" s="57"/>
      <c r="C132" s="58"/>
      <c r="D132" s="59"/>
      <c r="E132" s="60"/>
      <c r="F132" s="61"/>
      <c r="G132" s="62"/>
      <c r="H132" s="63" t="str">
        <f t="shared" ca="1" si="5"/>
        <v/>
      </c>
      <c r="I132" s="64"/>
      <c r="J132" s="65"/>
      <c r="K132" s="54" t="str">
        <f t="shared" ca="1" si="7"/>
        <v/>
      </c>
      <c r="L132" s="55" t="str">
        <f t="shared" si="6"/>
        <v/>
      </c>
    </row>
    <row r="133" spans="1:12">
      <c r="A133" s="56"/>
      <c r="B133" s="57"/>
      <c r="C133" s="58"/>
      <c r="D133" s="59"/>
      <c r="E133" s="60"/>
      <c r="F133" s="61"/>
      <c r="G133" s="62"/>
      <c r="H133" s="63" t="str">
        <f t="shared" ca="1" si="5"/>
        <v/>
      </c>
      <c r="I133" s="64"/>
      <c r="J133" s="65"/>
      <c r="K133" s="54" t="str">
        <f t="shared" ca="1" si="7"/>
        <v/>
      </c>
      <c r="L133" s="55" t="str">
        <f t="shared" si="6"/>
        <v/>
      </c>
    </row>
    <row r="134" spans="1:12">
      <c r="A134" s="56"/>
      <c r="B134" s="57"/>
      <c r="C134" s="58"/>
      <c r="D134" s="59"/>
      <c r="E134" s="60"/>
      <c r="F134" s="61"/>
      <c r="G134" s="62"/>
      <c r="H134" s="63" t="str">
        <f t="shared" ca="1" si="5"/>
        <v/>
      </c>
      <c r="I134" s="64"/>
      <c r="J134" s="65"/>
      <c r="K134" s="54" t="str">
        <f t="shared" ca="1" si="7"/>
        <v/>
      </c>
      <c r="L134" s="55" t="str">
        <f t="shared" si="6"/>
        <v/>
      </c>
    </row>
    <row r="135" spans="1:12">
      <c r="A135" s="56"/>
      <c r="B135" s="57"/>
      <c r="C135" s="58"/>
      <c r="D135" s="59"/>
      <c r="E135" s="60"/>
      <c r="F135" s="61"/>
      <c r="G135" s="62"/>
      <c r="H135" s="63" t="str">
        <f t="shared" ca="1" si="5"/>
        <v/>
      </c>
      <c r="I135" s="64"/>
      <c r="J135" s="65"/>
      <c r="K135" s="54" t="str">
        <f t="shared" ca="1" si="7"/>
        <v/>
      </c>
      <c r="L135" s="55" t="str">
        <f t="shared" si="6"/>
        <v/>
      </c>
    </row>
    <row r="136" spans="1:12">
      <c r="A136" s="56"/>
      <c r="B136" s="57"/>
      <c r="C136" s="58"/>
      <c r="D136" s="59"/>
      <c r="E136" s="60"/>
      <c r="F136" s="61"/>
      <c r="G136" s="62"/>
      <c r="H136" s="63" t="str">
        <f t="shared" ca="1" si="5"/>
        <v/>
      </c>
      <c r="I136" s="64"/>
      <c r="J136" s="65"/>
      <c r="K136" s="54" t="str">
        <f t="shared" ca="1" si="7"/>
        <v/>
      </c>
      <c r="L136" s="55" t="str">
        <f t="shared" si="6"/>
        <v/>
      </c>
    </row>
    <row r="137" spans="1:12">
      <c r="A137" s="56"/>
      <c r="B137" s="57"/>
      <c r="C137" s="58"/>
      <c r="D137" s="59"/>
      <c r="E137" s="60"/>
      <c r="F137" s="61"/>
      <c r="G137" s="62"/>
      <c r="H137" s="63" t="str">
        <f t="shared" ca="1" si="5"/>
        <v/>
      </c>
      <c r="I137" s="64"/>
      <c r="J137" s="65"/>
      <c r="K137" s="54" t="str">
        <f t="shared" ca="1" si="7"/>
        <v/>
      </c>
      <c r="L137" s="55" t="str">
        <f t="shared" si="6"/>
        <v/>
      </c>
    </row>
    <row r="138" spans="1:12">
      <c r="A138" s="56"/>
      <c r="B138" s="57"/>
      <c r="C138" s="58"/>
      <c r="D138" s="59"/>
      <c r="E138" s="60"/>
      <c r="F138" s="61"/>
      <c r="G138" s="62"/>
      <c r="H138" s="63" t="str">
        <f t="shared" ca="1" si="5"/>
        <v/>
      </c>
      <c r="I138" s="64"/>
      <c r="J138" s="65"/>
      <c r="K138" s="54" t="str">
        <f t="shared" ca="1" si="7"/>
        <v/>
      </c>
      <c r="L138" s="55" t="str">
        <f t="shared" si="6"/>
        <v/>
      </c>
    </row>
    <row r="139" spans="1:12">
      <c r="A139" s="56"/>
      <c r="B139" s="57"/>
      <c r="C139" s="58"/>
      <c r="D139" s="59"/>
      <c r="E139" s="60"/>
      <c r="F139" s="61"/>
      <c r="G139" s="62"/>
      <c r="H139" s="63" t="str">
        <f t="shared" ca="1" si="5"/>
        <v/>
      </c>
      <c r="I139" s="64"/>
      <c r="J139" s="65"/>
      <c r="K139" s="54" t="str">
        <f t="shared" ca="1" si="7"/>
        <v/>
      </c>
      <c r="L139" s="55" t="str">
        <f t="shared" si="6"/>
        <v/>
      </c>
    </row>
    <row r="140" spans="1:12">
      <c r="A140" s="56"/>
      <c r="B140" s="57"/>
      <c r="C140" s="58"/>
      <c r="D140" s="59"/>
      <c r="E140" s="60"/>
      <c r="F140" s="61"/>
      <c r="G140" s="62"/>
      <c r="H140" s="63" t="str">
        <f t="shared" ca="1" si="5"/>
        <v/>
      </c>
      <c r="I140" s="64"/>
      <c r="J140" s="65"/>
      <c r="K140" s="54" t="str">
        <f t="shared" ca="1" si="7"/>
        <v/>
      </c>
      <c r="L140" s="55" t="str">
        <f t="shared" si="6"/>
        <v/>
      </c>
    </row>
    <row r="141" spans="1:12">
      <c r="A141" s="56"/>
      <c r="B141" s="57"/>
      <c r="C141" s="58"/>
      <c r="D141" s="59"/>
      <c r="E141" s="60"/>
      <c r="F141" s="61"/>
      <c r="G141" s="62"/>
      <c r="H141" s="63" t="str">
        <f t="shared" ca="1" si="5"/>
        <v/>
      </c>
      <c r="I141" s="64"/>
      <c r="J141" s="65"/>
      <c r="K141" s="54" t="str">
        <f t="shared" ca="1" si="7"/>
        <v/>
      </c>
      <c r="L141" s="55" t="str">
        <f t="shared" si="6"/>
        <v/>
      </c>
    </row>
    <row r="142" spans="1:12">
      <c r="A142" s="56"/>
      <c r="B142" s="57"/>
      <c r="C142" s="58"/>
      <c r="D142" s="59"/>
      <c r="E142" s="60"/>
      <c r="F142" s="61"/>
      <c r="G142" s="62"/>
      <c r="H142" s="63" t="str">
        <f t="shared" ca="1" si="5"/>
        <v/>
      </c>
      <c r="I142" s="64"/>
      <c r="J142" s="65"/>
      <c r="K142" s="54" t="str">
        <f t="shared" ca="1" si="7"/>
        <v/>
      </c>
      <c r="L142" s="55" t="str">
        <f t="shared" si="6"/>
        <v/>
      </c>
    </row>
    <row r="143" spans="1:12">
      <c r="A143" s="56"/>
      <c r="B143" s="57"/>
      <c r="C143" s="58"/>
      <c r="D143" s="59"/>
      <c r="E143" s="60"/>
      <c r="F143" s="61"/>
      <c r="G143" s="62"/>
      <c r="H143" s="63" t="str">
        <f t="shared" ca="1" si="5"/>
        <v/>
      </c>
      <c r="I143" s="64"/>
      <c r="J143" s="65"/>
      <c r="K143" s="54" t="str">
        <f t="shared" ca="1" si="7"/>
        <v/>
      </c>
      <c r="L143" s="55" t="str">
        <f t="shared" si="6"/>
        <v/>
      </c>
    </row>
    <row r="144" spans="1:12">
      <c r="A144" s="56"/>
      <c r="B144" s="57"/>
      <c r="C144" s="58"/>
      <c r="D144" s="59"/>
      <c r="E144" s="60"/>
      <c r="F144" s="61"/>
      <c r="G144" s="62"/>
      <c r="H144" s="63" t="str">
        <f t="shared" ca="1" si="5"/>
        <v/>
      </c>
      <c r="I144" s="64"/>
      <c r="J144" s="65"/>
      <c r="K144" s="54" t="str">
        <f t="shared" ca="1" si="7"/>
        <v/>
      </c>
      <c r="L144" s="55" t="str">
        <f t="shared" si="6"/>
        <v/>
      </c>
    </row>
    <row r="145" spans="1:12">
      <c r="A145" s="56"/>
      <c r="B145" s="57"/>
      <c r="C145" s="58"/>
      <c r="D145" s="59"/>
      <c r="E145" s="60"/>
      <c r="F145" s="61"/>
      <c r="G145" s="62"/>
      <c r="H145" s="63" t="str">
        <f t="shared" ca="1" si="5"/>
        <v/>
      </c>
      <c r="I145" s="64"/>
      <c r="J145" s="65"/>
      <c r="K145" s="54" t="str">
        <f t="shared" ca="1" si="7"/>
        <v/>
      </c>
      <c r="L145" s="55" t="str">
        <f t="shared" si="6"/>
        <v/>
      </c>
    </row>
    <row r="146" spans="1:12">
      <c r="A146" s="56"/>
      <c r="B146" s="57"/>
      <c r="C146" s="58"/>
      <c r="D146" s="59"/>
      <c r="E146" s="60"/>
      <c r="F146" s="61"/>
      <c r="G146" s="62"/>
      <c r="H146" s="63" t="str">
        <f t="shared" ca="1" si="5"/>
        <v/>
      </c>
      <c r="I146" s="64"/>
      <c r="J146" s="65"/>
      <c r="K146" s="54" t="str">
        <f t="shared" ca="1" si="7"/>
        <v/>
      </c>
      <c r="L146" s="55" t="str">
        <f t="shared" si="6"/>
        <v/>
      </c>
    </row>
    <row r="147" spans="1:12">
      <c r="A147" s="56"/>
      <c r="B147" s="57"/>
      <c r="C147" s="58"/>
      <c r="D147" s="59"/>
      <c r="E147" s="60"/>
      <c r="F147" s="61"/>
      <c r="G147" s="62"/>
      <c r="H147" s="63" t="str">
        <f t="shared" ca="1" si="5"/>
        <v/>
      </c>
      <c r="I147" s="64"/>
      <c r="J147" s="65"/>
      <c r="K147" s="54" t="str">
        <f t="shared" ca="1" si="7"/>
        <v/>
      </c>
      <c r="L147" s="55" t="str">
        <f t="shared" si="6"/>
        <v/>
      </c>
    </row>
    <row r="148" spans="1:12">
      <c r="A148" s="56"/>
      <c r="B148" s="57"/>
      <c r="C148" s="58"/>
      <c r="D148" s="59"/>
      <c r="E148" s="60"/>
      <c r="F148" s="61"/>
      <c r="G148" s="62"/>
      <c r="H148" s="63" t="str">
        <f t="shared" ca="1" si="5"/>
        <v/>
      </c>
      <c r="I148" s="64"/>
      <c r="J148" s="65"/>
      <c r="K148" s="54" t="str">
        <f t="shared" ca="1" si="7"/>
        <v/>
      </c>
      <c r="L148" s="55" t="str">
        <f t="shared" si="6"/>
        <v/>
      </c>
    </row>
    <row r="149" spans="1:12">
      <c r="A149" s="56"/>
      <c r="B149" s="57"/>
      <c r="C149" s="58"/>
      <c r="D149" s="59"/>
      <c r="E149" s="60"/>
      <c r="F149" s="61"/>
      <c r="G149" s="62"/>
      <c r="H149" s="63" t="str">
        <f t="shared" ca="1" si="5"/>
        <v/>
      </c>
      <c r="I149" s="64"/>
      <c r="J149" s="65"/>
      <c r="K149" s="54" t="str">
        <f t="shared" ca="1" si="7"/>
        <v/>
      </c>
      <c r="L149" s="55" t="str">
        <f t="shared" si="6"/>
        <v/>
      </c>
    </row>
    <row r="150" spans="1:12">
      <c r="A150" s="56"/>
      <c r="B150" s="57"/>
      <c r="C150" s="58"/>
      <c r="D150" s="59"/>
      <c r="E150" s="60"/>
      <c r="F150" s="61"/>
      <c r="G150" s="62"/>
      <c r="H150" s="63" t="str">
        <f t="shared" ca="1" si="5"/>
        <v/>
      </c>
      <c r="I150" s="64"/>
      <c r="J150" s="65"/>
      <c r="K150" s="54" t="str">
        <f t="shared" ca="1" si="7"/>
        <v/>
      </c>
      <c r="L150" s="55" t="str">
        <f t="shared" si="6"/>
        <v/>
      </c>
    </row>
    <row r="151" spans="1:12">
      <c r="A151" s="56"/>
      <c r="B151" s="57"/>
      <c r="C151" s="58"/>
      <c r="D151" s="59"/>
      <c r="E151" s="60"/>
      <c r="F151" s="61"/>
      <c r="G151" s="62"/>
      <c r="H151" s="63" t="str">
        <f t="shared" ca="1" si="5"/>
        <v/>
      </c>
      <c r="I151" s="64"/>
      <c r="J151" s="65"/>
      <c r="K151" s="54" t="str">
        <f t="shared" ca="1" si="7"/>
        <v/>
      </c>
      <c r="L151" s="55" t="str">
        <f t="shared" si="6"/>
        <v/>
      </c>
    </row>
    <row r="152" spans="1:12">
      <c r="A152" s="56"/>
      <c r="B152" s="57"/>
      <c r="C152" s="58"/>
      <c r="D152" s="59"/>
      <c r="E152" s="60"/>
      <c r="F152" s="61"/>
      <c r="G152" s="62"/>
      <c r="H152" s="63" t="str">
        <f t="shared" ca="1" si="5"/>
        <v/>
      </c>
      <c r="I152" s="64"/>
      <c r="J152" s="65"/>
      <c r="K152" s="54" t="str">
        <f t="shared" ca="1" si="7"/>
        <v/>
      </c>
      <c r="L152" s="55" t="str">
        <f t="shared" si="6"/>
        <v/>
      </c>
    </row>
    <row r="153" spans="1:12">
      <c r="A153" s="56"/>
      <c r="B153" s="57"/>
      <c r="C153" s="58"/>
      <c r="D153" s="59"/>
      <c r="E153" s="60"/>
      <c r="F153" s="61"/>
      <c r="G153" s="62"/>
      <c r="H153" s="63" t="str">
        <f t="shared" ca="1" si="5"/>
        <v/>
      </c>
      <c r="I153" s="64"/>
      <c r="J153" s="65"/>
      <c r="K153" s="54" t="str">
        <f t="shared" ref="K153:K184" ca="1" si="8">Balance</f>
        <v/>
      </c>
      <c r="L153" s="55" t="str">
        <f t="shared" si="6"/>
        <v/>
      </c>
    </row>
    <row r="154" spans="1:12">
      <c r="A154" s="56"/>
      <c r="B154" s="57"/>
      <c r="C154" s="58"/>
      <c r="D154" s="59"/>
      <c r="E154" s="60"/>
      <c r="F154" s="61"/>
      <c r="G154" s="62"/>
      <c r="H154" s="63" t="str">
        <f t="shared" ref="H154:H200" ca="1" si="9">IF(AND(ISBLANK(F154),ISBLANK(G154)),"",OFFSET(H154,-1,0,1,1)-F154+G154)</f>
        <v/>
      </c>
      <c r="I154" s="64"/>
      <c r="J154" s="65"/>
      <c r="K154" s="54" t="str">
        <f t="shared" ca="1" si="8"/>
        <v/>
      </c>
      <c r="L154" s="55" t="str">
        <f t="shared" si="6"/>
        <v/>
      </c>
    </row>
    <row r="155" spans="1:12">
      <c r="A155" s="56"/>
      <c r="B155" s="57"/>
      <c r="C155" s="58"/>
      <c r="D155" s="59"/>
      <c r="E155" s="60"/>
      <c r="F155" s="61"/>
      <c r="G155" s="62"/>
      <c r="H155" s="63" t="str">
        <f t="shared" ca="1" si="9"/>
        <v/>
      </c>
      <c r="I155" s="64"/>
      <c r="J155" s="65"/>
      <c r="K155" s="54" t="str">
        <f t="shared" ca="1" si="8"/>
        <v/>
      </c>
      <c r="L155" s="55" t="str">
        <f t="shared" si="6"/>
        <v/>
      </c>
    </row>
    <row r="156" spans="1:12">
      <c r="A156" s="56"/>
      <c r="B156" s="57"/>
      <c r="C156" s="58"/>
      <c r="D156" s="59"/>
      <c r="E156" s="60"/>
      <c r="F156" s="61"/>
      <c r="G156" s="62"/>
      <c r="H156" s="63" t="str">
        <f t="shared" ca="1" si="9"/>
        <v/>
      </c>
      <c r="I156" s="64"/>
      <c r="J156" s="65"/>
      <c r="K156" s="54" t="str">
        <f t="shared" ca="1" si="8"/>
        <v/>
      </c>
      <c r="L156" s="55" t="str">
        <f t="shared" si="6"/>
        <v/>
      </c>
    </row>
    <row r="157" spans="1:12">
      <c r="A157" s="56"/>
      <c r="B157" s="57"/>
      <c r="C157" s="58"/>
      <c r="D157" s="59"/>
      <c r="E157" s="60"/>
      <c r="F157" s="61"/>
      <c r="G157" s="62"/>
      <c r="H157" s="63" t="str">
        <f t="shared" ca="1" si="9"/>
        <v/>
      </c>
      <c r="I157" s="64"/>
      <c r="J157" s="65"/>
      <c r="K157" s="54" t="str">
        <f t="shared" ca="1" si="8"/>
        <v/>
      </c>
      <c r="L157" s="55" t="str">
        <f t="shared" si="6"/>
        <v/>
      </c>
    </row>
    <row r="158" spans="1:12">
      <c r="A158" s="56"/>
      <c r="B158" s="57"/>
      <c r="C158" s="58"/>
      <c r="D158" s="59"/>
      <c r="E158" s="60"/>
      <c r="F158" s="61"/>
      <c r="G158" s="62"/>
      <c r="H158" s="63" t="str">
        <f t="shared" ca="1" si="9"/>
        <v/>
      </c>
      <c r="I158" s="64"/>
      <c r="J158" s="65"/>
      <c r="K158" s="54" t="str">
        <f t="shared" ca="1" si="8"/>
        <v/>
      </c>
      <c r="L158" s="55" t="str">
        <f t="shared" si="6"/>
        <v/>
      </c>
    </row>
    <row r="159" spans="1:12">
      <c r="A159" s="56"/>
      <c r="B159" s="57"/>
      <c r="C159" s="58"/>
      <c r="D159" s="59"/>
      <c r="E159" s="60"/>
      <c r="F159" s="61"/>
      <c r="G159" s="62"/>
      <c r="H159" s="63" t="str">
        <f t="shared" ca="1" si="9"/>
        <v/>
      </c>
      <c r="I159" s="64"/>
      <c r="J159" s="65"/>
      <c r="K159" s="54" t="str">
        <f t="shared" ca="1" si="8"/>
        <v/>
      </c>
      <c r="L159" s="55" t="str">
        <f t="shared" si="6"/>
        <v/>
      </c>
    </row>
    <row r="160" spans="1:12">
      <c r="A160" s="56"/>
      <c r="B160" s="57"/>
      <c r="C160" s="58"/>
      <c r="D160" s="59"/>
      <c r="E160" s="60"/>
      <c r="F160" s="61"/>
      <c r="G160" s="62"/>
      <c r="H160" s="63" t="str">
        <f t="shared" ca="1" si="9"/>
        <v/>
      </c>
      <c r="I160" s="64"/>
      <c r="J160" s="65"/>
      <c r="K160" s="54" t="str">
        <f t="shared" ca="1" si="8"/>
        <v/>
      </c>
      <c r="L160" s="55" t="str">
        <f t="shared" si="6"/>
        <v/>
      </c>
    </row>
    <row r="161" spans="1:12">
      <c r="A161" s="56"/>
      <c r="B161" s="57"/>
      <c r="C161" s="58"/>
      <c r="D161" s="59"/>
      <c r="E161" s="60"/>
      <c r="F161" s="61"/>
      <c r="G161" s="62"/>
      <c r="H161" s="63" t="str">
        <f t="shared" ca="1" si="9"/>
        <v/>
      </c>
      <c r="I161" s="64"/>
      <c r="J161" s="65"/>
      <c r="K161" s="54" t="str">
        <f t="shared" ca="1" si="8"/>
        <v/>
      </c>
      <c r="L161" s="55" t="str">
        <f t="shared" si="6"/>
        <v/>
      </c>
    </row>
    <row r="162" spans="1:12">
      <c r="A162" s="56"/>
      <c r="B162" s="57"/>
      <c r="C162" s="58"/>
      <c r="D162" s="59"/>
      <c r="E162" s="60"/>
      <c r="F162" s="61"/>
      <c r="G162" s="62"/>
      <c r="H162" s="63" t="str">
        <f t="shared" ca="1" si="9"/>
        <v/>
      </c>
      <c r="I162" s="64"/>
      <c r="J162" s="65"/>
      <c r="K162" s="54" t="str">
        <f t="shared" ca="1" si="8"/>
        <v/>
      </c>
      <c r="L162" s="55" t="str">
        <f t="shared" si="6"/>
        <v/>
      </c>
    </row>
    <row r="163" spans="1:12">
      <c r="A163" s="56"/>
      <c r="B163" s="57"/>
      <c r="C163" s="58"/>
      <c r="D163" s="59"/>
      <c r="E163" s="60"/>
      <c r="F163" s="61"/>
      <c r="G163" s="62"/>
      <c r="H163" s="63" t="str">
        <f t="shared" ca="1" si="9"/>
        <v/>
      </c>
      <c r="I163" s="64"/>
      <c r="J163" s="65"/>
      <c r="K163" s="54" t="str">
        <f t="shared" ca="1" si="8"/>
        <v/>
      </c>
      <c r="L163" s="55" t="str">
        <f t="shared" si="6"/>
        <v/>
      </c>
    </row>
    <row r="164" spans="1:12">
      <c r="A164" s="56"/>
      <c r="B164" s="57"/>
      <c r="C164" s="58"/>
      <c r="D164" s="59"/>
      <c r="E164" s="60"/>
      <c r="F164" s="61"/>
      <c r="G164" s="62"/>
      <c r="H164" s="63" t="str">
        <f t="shared" ca="1" si="9"/>
        <v/>
      </c>
      <c r="I164" s="64"/>
      <c r="J164" s="65"/>
      <c r="K164" s="54" t="str">
        <f t="shared" ca="1" si="8"/>
        <v/>
      </c>
      <c r="L164" s="55" t="str">
        <f t="shared" si="6"/>
        <v/>
      </c>
    </row>
    <row r="165" spans="1:12">
      <c r="A165" s="56"/>
      <c r="B165" s="57"/>
      <c r="C165" s="58"/>
      <c r="D165" s="59"/>
      <c r="E165" s="60"/>
      <c r="F165" s="61"/>
      <c r="G165" s="62"/>
      <c r="H165" s="63" t="str">
        <f t="shared" ca="1" si="9"/>
        <v/>
      </c>
      <c r="I165" s="64"/>
      <c r="J165" s="65"/>
      <c r="K165" s="54" t="str">
        <f t="shared" ca="1" si="8"/>
        <v/>
      </c>
      <c r="L165" s="55" t="str">
        <f t="shared" si="6"/>
        <v/>
      </c>
    </row>
    <row r="166" spans="1:12">
      <c r="A166" s="56"/>
      <c r="B166" s="57"/>
      <c r="C166" s="58"/>
      <c r="D166" s="59"/>
      <c r="E166" s="60"/>
      <c r="F166" s="61"/>
      <c r="G166" s="62"/>
      <c r="H166" s="63" t="str">
        <f t="shared" ca="1" si="9"/>
        <v/>
      </c>
      <c r="I166" s="64"/>
      <c r="J166" s="65"/>
      <c r="K166" s="54" t="str">
        <f t="shared" ca="1" si="8"/>
        <v/>
      </c>
      <c r="L166" s="55" t="str">
        <f t="shared" si="6"/>
        <v/>
      </c>
    </row>
    <row r="167" spans="1:12">
      <c r="A167" s="56"/>
      <c r="B167" s="57"/>
      <c r="C167" s="58"/>
      <c r="D167" s="59"/>
      <c r="E167" s="60"/>
      <c r="F167" s="61"/>
      <c r="G167" s="62"/>
      <c r="H167" s="63" t="str">
        <f t="shared" ca="1" si="9"/>
        <v/>
      </c>
      <c r="I167" s="64"/>
      <c r="J167" s="65"/>
      <c r="K167" s="54" t="str">
        <f t="shared" ca="1" si="8"/>
        <v/>
      </c>
      <c r="L167" s="55" t="str">
        <f t="shared" si="6"/>
        <v/>
      </c>
    </row>
    <row r="168" spans="1:12">
      <c r="A168" s="56"/>
      <c r="B168" s="57"/>
      <c r="C168" s="58"/>
      <c r="D168" s="59"/>
      <c r="E168" s="60"/>
      <c r="F168" s="61"/>
      <c r="G168" s="62"/>
      <c r="H168" s="63" t="str">
        <f t="shared" ca="1" si="9"/>
        <v/>
      </c>
      <c r="I168" s="64"/>
      <c r="J168" s="65"/>
      <c r="K168" s="54" t="str">
        <f t="shared" ca="1" si="8"/>
        <v/>
      </c>
      <c r="L168" s="55" t="str">
        <f t="shared" ref="L168:L200" si="10">IF(OR(I168="r",AND(ISBLANK(I168),ISBLANK(F168),ISBLANK(G168))),"",G168-F168)</f>
        <v/>
      </c>
    </row>
    <row r="169" spans="1:12">
      <c r="A169" s="56"/>
      <c r="B169" s="57"/>
      <c r="C169" s="58"/>
      <c r="D169" s="59"/>
      <c r="E169" s="60"/>
      <c r="F169" s="61"/>
      <c r="G169" s="62"/>
      <c r="H169" s="63" t="str">
        <f t="shared" ca="1" si="9"/>
        <v/>
      </c>
      <c r="I169" s="64"/>
      <c r="J169" s="65"/>
      <c r="K169" s="54" t="str">
        <f t="shared" ca="1" si="8"/>
        <v/>
      </c>
      <c r="L169" s="55" t="str">
        <f t="shared" si="10"/>
        <v/>
      </c>
    </row>
    <row r="170" spans="1:12">
      <c r="A170" s="56"/>
      <c r="B170" s="57"/>
      <c r="C170" s="58"/>
      <c r="D170" s="59"/>
      <c r="E170" s="60"/>
      <c r="F170" s="61"/>
      <c r="G170" s="62"/>
      <c r="H170" s="63" t="str">
        <f t="shared" ca="1" si="9"/>
        <v/>
      </c>
      <c r="I170" s="64"/>
      <c r="J170" s="65"/>
      <c r="K170" s="54" t="str">
        <f t="shared" ca="1" si="8"/>
        <v/>
      </c>
      <c r="L170" s="55" t="str">
        <f t="shared" si="10"/>
        <v/>
      </c>
    </row>
    <row r="171" spans="1:12">
      <c r="A171" s="56"/>
      <c r="B171" s="57"/>
      <c r="C171" s="58"/>
      <c r="D171" s="59"/>
      <c r="E171" s="60"/>
      <c r="F171" s="61"/>
      <c r="G171" s="62"/>
      <c r="H171" s="63" t="str">
        <f t="shared" ca="1" si="9"/>
        <v/>
      </c>
      <c r="I171" s="64"/>
      <c r="J171" s="65"/>
      <c r="K171" s="54" t="str">
        <f t="shared" ca="1" si="8"/>
        <v/>
      </c>
      <c r="L171" s="55" t="str">
        <f t="shared" si="10"/>
        <v/>
      </c>
    </row>
    <row r="172" spans="1:12">
      <c r="A172" s="56"/>
      <c r="B172" s="57"/>
      <c r="C172" s="58"/>
      <c r="D172" s="59"/>
      <c r="E172" s="60"/>
      <c r="F172" s="61"/>
      <c r="G172" s="62"/>
      <c r="H172" s="63" t="str">
        <f t="shared" ca="1" si="9"/>
        <v/>
      </c>
      <c r="I172" s="64"/>
      <c r="J172" s="65"/>
      <c r="K172" s="54" t="str">
        <f t="shared" ca="1" si="8"/>
        <v/>
      </c>
      <c r="L172" s="55" t="str">
        <f t="shared" si="10"/>
        <v/>
      </c>
    </row>
    <row r="173" spans="1:12">
      <c r="A173" s="56"/>
      <c r="B173" s="57"/>
      <c r="C173" s="58"/>
      <c r="D173" s="59"/>
      <c r="E173" s="60"/>
      <c r="F173" s="61"/>
      <c r="G173" s="62"/>
      <c r="H173" s="63" t="str">
        <f t="shared" ca="1" si="9"/>
        <v/>
      </c>
      <c r="I173" s="64"/>
      <c r="J173" s="65"/>
      <c r="K173" s="54" t="str">
        <f t="shared" ca="1" si="8"/>
        <v/>
      </c>
      <c r="L173" s="55" t="str">
        <f t="shared" si="10"/>
        <v/>
      </c>
    </row>
    <row r="174" spans="1:12">
      <c r="A174" s="56"/>
      <c r="B174" s="57"/>
      <c r="C174" s="58"/>
      <c r="D174" s="59"/>
      <c r="E174" s="60"/>
      <c r="F174" s="61"/>
      <c r="G174" s="62"/>
      <c r="H174" s="63" t="str">
        <f t="shared" ca="1" si="9"/>
        <v/>
      </c>
      <c r="I174" s="64"/>
      <c r="J174" s="65"/>
      <c r="K174" s="54" t="str">
        <f t="shared" ca="1" si="8"/>
        <v/>
      </c>
      <c r="L174" s="55" t="str">
        <f t="shared" si="10"/>
        <v/>
      </c>
    </row>
    <row r="175" spans="1:12">
      <c r="A175" s="56"/>
      <c r="B175" s="57"/>
      <c r="C175" s="58"/>
      <c r="D175" s="59"/>
      <c r="E175" s="60"/>
      <c r="F175" s="61"/>
      <c r="G175" s="62"/>
      <c r="H175" s="63" t="str">
        <f t="shared" ca="1" si="9"/>
        <v/>
      </c>
      <c r="I175" s="64"/>
      <c r="J175" s="65"/>
      <c r="K175" s="54" t="str">
        <f t="shared" ca="1" si="8"/>
        <v/>
      </c>
      <c r="L175" s="55" t="str">
        <f t="shared" si="10"/>
        <v/>
      </c>
    </row>
    <row r="176" spans="1:12">
      <c r="A176" s="56"/>
      <c r="B176" s="57"/>
      <c r="C176" s="58"/>
      <c r="D176" s="59"/>
      <c r="E176" s="60"/>
      <c r="F176" s="61"/>
      <c r="G176" s="62"/>
      <c r="H176" s="63" t="str">
        <f t="shared" ca="1" si="9"/>
        <v/>
      </c>
      <c r="I176" s="64"/>
      <c r="J176" s="65"/>
      <c r="K176" s="54" t="str">
        <f t="shared" ca="1" si="8"/>
        <v/>
      </c>
      <c r="L176" s="55" t="str">
        <f t="shared" si="10"/>
        <v/>
      </c>
    </row>
    <row r="177" spans="1:12">
      <c r="A177" s="56"/>
      <c r="B177" s="57"/>
      <c r="C177" s="58"/>
      <c r="D177" s="59"/>
      <c r="E177" s="60"/>
      <c r="F177" s="61"/>
      <c r="G177" s="62"/>
      <c r="H177" s="63" t="str">
        <f t="shared" ca="1" si="9"/>
        <v/>
      </c>
      <c r="I177" s="64"/>
      <c r="J177" s="65"/>
      <c r="K177" s="54" t="str">
        <f t="shared" ca="1" si="8"/>
        <v/>
      </c>
      <c r="L177" s="55" t="str">
        <f t="shared" si="10"/>
        <v/>
      </c>
    </row>
    <row r="178" spans="1:12">
      <c r="A178" s="56"/>
      <c r="B178" s="57"/>
      <c r="C178" s="58"/>
      <c r="D178" s="59"/>
      <c r="E178" s="60"/>
      <c r="F178" s="61"/>
      <c r="G178" s="62"/>
      <c r="H178" s="63" t="str">
        <f t="shared" ca="1" si="9"/>
        <v/>
      </c>
      <c r="I178" s="64"/>
      <c r="J178" s="65"/>
      <c r="K178" s="54" t="str">
        <f t="shared" ca="1" si="8"/>
        <v/>
      </c>
      <c r="L178" s="55" t="str">
        <f t="shared" si="10"/>
        <v/>
      </c>
    </row>
    <row r="179" spans="1:12">
      <c r="A179" s="56"/>
      <c r="B179" s="57"/>
      <c r="C179" s="58"/>
      <c r="D179" s="59"/>
      <c r="E179" s="60"/>
      <c r="F179" s="61"/>
      <c r="G179" s="62"/>
      <c r="H179" s="63" t="str">
        <f t="shared" ca="1" si="9"/>
        <v/>
      </c>
      <c r="I179" s="64"/>
      <c r="J179" s="65"/>
      <c r="K179" s="54" t="str">
        <f t="shared" ca="1" si="8"/>
        <v/>
      </c>
      <c r="L179" s="55" t="str">
        <f t="shared" si="10"/>
        <v/>
      </c>
    </row>
    <row r="180" spans="1:12">
      <c r="A180" s="56"/>
      <c r="B180" s="57"/>
      <c r="C180" s="58"/>
      <c r="D180" s="59"/>
      <c r="E180" s="60"/>
      <c r="F180" s="61"/>
      <c r="G180" s="62"/>
      <c r="H180" s="63" t="str">
        <f t="shared" ca="1" si="9"/>
        <v/>
      </c>
      <c r="I180" s="64"/>
      <c r="J180" s="65"/>
      <c r="K180" s="54" t="str">
        <f t="shared" ca="1" si="8"/>
        <v/>
      </c>
      <c r="L180" s="55" t="str">
        <f t="shared" si="10"/>
        <v/>
      </c>
    </row>
    <row r="181" spans="1:12">
      <c r="A181" s="56"/>
      <c r="B181" s="57"/>
      <c r="C181" s="58"/>
      <c r="D181" s="59"/>
      <c r="E181" s="60"/>
      <c r="F181" s="61"/>
      <c r="G181" s="62"/>
      <c r="H181" s="63" t="str">
        <f t="shared" ca="1" si="9"/>
        <v/>
      </c>
      <c r="I181" s="64"/>
      <c r="J181" s="65"/>
      <c r="K181" s="54" t="str">
        <f t="shared" ca="1" si="8"/>
        <v/>
      </c>
      <c r="L181" s="55" t="str">
        <f t="shared" si="10"/>
        <v/>
      </c>
    </row>
    <row r="182" spans="1:12">
      <c r="A182" s="56"/>
      <c r="B182" s="57"/>
      <c r="C182" s="58"/>
      <c r="D182" s="59"/>
      <c r="E182" s="60"/>
      <c r="F182" s="61"/>
      <c r="G182" s="62"/>
      <c r="H182" s="63" t="str">
        <f t="shared" ca="1" si="9"/>
        <v/>
      </c>
      <c r="I182" s="64"/>
      <c r="J182" s="65"/>
      <c r="K182" s="54" t="str">
        <f t="shared" ca="1" si="8"/>
        <v/>
      </c>
      <c r="L182" s="55" t="str">
        <f t="shared" si="10"/>
        <v/>
      </c>
    </row>
    <row r="183" spans="1:12">
      <c r="A183" s="56"/>
      <c r="B183" s="57"/>
      <c r="C183" s="58"/>
      <c r="D183" s="59"/>
      <c r="E183" s="60"/>
      <c r="F183" s="61"/>
      <c r="G183" s="62"/>
      <c r="H183" s="63" t="str">
        <f t="shared" ca="1" si="9"/>
        <v/>
      </c>
      <c r="I183" s="64"/>
      <c r="J183" s="65"/>
      <c r="K183" s="54" t="str">
        <f t="shared" ca="1" si="8"/>
        <v/>
      </c>
      <c r="L183" s="55" t="str">
        <f t="shared" si="10"/>
        <v/>
      </c>
    </row>
    <row r="184" spans="1:12">
      <c r="A184" s="56"/>
      <c r="B184" s="57"/>
      <c r="C184" s="58"/>
      <c r="D184" s="59"/>
      <c r="E184" s="60"/>
      <c r="F184" s="61"/>
      <c r="G184" s="62"/>
      <c r="H184" s="63" t="str">
        <f t="shared" ca="1" si="9"/>
        <v/>
      </c>
      <c r="I184" s="64"/>
      <c r="J184" s="65"/>
      <c r="K184" s="54" t="str">
        <f t="shared" ca="1" si="8"/>
        <v/>
      </c>
      <c r="L184" s="55" t="str">
        <f t="shared" si="10"/>
        <v/>
      </c>
    </row>
    <row r="185" spans="1:12">
      <c r="A185" s="56"/>
      <c r="B185" s="57"/>
      <c r="C185" s="58"/>
      <c r="D185" s="59"/>
      <c r="E185" s="60"/>
      <c r="F185" s="61"/>
      <c r="G185" s="62"/>
      <c r="H185" s="63" t="str">
        <f t="shared" ca="1" si="9"/>
        <v/>
      </c>
      <c r="I185" s="64"/>
      <c r="J185" s="65"/>
      <c r="K185" s="54" t="str">
        <f t="shared" ref="K185:K200" ca="1" si="11">Balance</f>
        <v/>
      </c>
      <c r="L185" s="55" t="str">
        <f t="shared" si="10"/>
        <v/>
      </c>
    </row>
    <row r="186" spans="1:12">
      <c r="A186" s="56"/>
      <c r="B186" s="57"/>
      <c r="C186" s="58"/>
      <c r="D186" s="59"/>
      <c r="E186" s="60"/>
      <c r="F186" s="61"/>
      <c r="G186" s="62"/>
      <c r="H186" s="63" t="str">
        <f t="shared" ca="1" si="9"/>
        <v/>
      </c>
      <c r="I186" s="64"/>
      <c r="J186" s="65"/>
      <c r="K186" s="54" t="str">
        <f t="shared" ca="1" si="11"/>
        <v/>
      </c>
      <c r="L186" s="55" t="str">
        <f t="shared" si="10"/>
        <v/>
      </c>
    </row>
    <row r="187" spans="1:12">
      <c r="A187" s="56"/>
      <c r="B187" s="57"/>
      <c r="C187" s="58"/>
      <c r="D187" s="59"/>
      <c r="E187" s="60"/>
      <c r="F187" s="61"/>
      <c r="G187" s="62"/>
      <c r="H187" s="63" t="str">
        <f t="shared" ca="1" si="9"/>
        <v/>
      </c>
      <c r="I187" s="64"/>
      <c r="J187" s="65"/>
      <c r="K187" s="54" t="str">
        <f t="shared" ca="1" si="11"/>
        <v/>
      </c>
      <c r="L187" s="55" t="str">
        <f t="shared" si="10"/>
        <v/>
      </c>
    </row>
    <row r="188" spans="1:12">
      <c r="A188" s="56"/>
      <c r="B188" s="57"/>
      <c r="C188" s="58"/>
      <c r="D188" s="59"/>
      <c r="E188" s="60"/>
      <c r="F188" s="61"/>
      <c r="G188" s="62"/>
      <c r="H188" s="63" t="str">
        <f t="shared" ca="1" si="9"/>
        <v/>
      </c>
      <c r="I188" s="64"/>
      <c r="J188" s="65"/>
      <c r="K188" s="54" t="str">
        <f t="shared" ca="1" si="11"/>
        <v/>
      </c>
      <c r="L188" s="55" t="str">
        <f t="shared" si="10"/>
        <v/>
      </c>
    </row>
    <row r="189" spans="1:12">
      <c r="A189" s="56"/>
      <c r="B189" s="57"/>
      <c r="C189" s="58"/>
      <c r="D189" s="59"/>
      <c r="E189" s="60"/>
      <c r="F189" s="61"/>
      <c r="G189" s="62"/>
      <c r="H189" s="63" t="str">
        <f t="shared" ca="1" si="9"/>
        <v/>
      </c>
      <c r="I189" s="64"/>
      <c r="J189" s="65"/>
      <c r="K189" s="54" t="str">
        <f t="shared" ca="1" si="11"/>
        <v/>
      </c>
      <c r="L189" s="55" t="str">
        <f t="shared" si="10"/>
        <v/>
      </c>
    </row>
    <row r="190" spans="1:12">
      <c r="A190" s="56"/>
      <c r="B190" s="57"/>
      <c r="C190" s="58"/>
      <c r="D190" s="59"/>
      <c r="E190" s="60"/>
      <c r="F190" s="61"/>
      <c r="G190" s="62"/>
      <c r="H190" s="63" t="str">
        <f t="shared" ca="1" si="9"/>
        <v/>
      </c>
      <c r="I190" s="64"/>
      <c r="J190" s="65"/>
      <c r="K190" s="54" t="str">
        <f t="shared" ca="1" si="11"/>
        <v/>
      </c>
      <c r="L190" s="55" t="str">
        <f t="shared" si="10"/>
        <v/>
      </c>
    </row>
    <row r="191" spans="1:12">
      <c r="A191" s="56"/>
      <c r="B191" s="57"/>
      <c r="C191" s="58"/>
      <c r="D191" s="59"/>
      <c r="E191" s="60"/>
      <c r="F191" s="61"/>
      <c r="G191" s="62"/>
      <c r="H191" s="63" t="str">
        <f t="shared" ca="1" si="9"/>
        <v/>
      </c>
      <c r="I191" s="64"/>
      <c r="J191" s="65"/>
      <c r="K191" s="54" t="str">
        <f t="shared" ca="1" si="11"/>
        <v/>
      </c>
      <c r="L191" s="55" t="str">
        <f t="shared" si="10"/>
        <v/>
      </c>
    </row>
    <row r="192" spans="1:12">
      <c r="A192" s="56"/>
      <c r="B192" s="57"/>
      <c r="C192" s="58"/>
      <c r="D192" s="59"/>
      <c r="E192" s="60"/>
      <c r="F192" s="61"/>
      <c r="G192" s="62"/>
      <c r="H192" s="63" t="str">
        <f t="shared" ca="1" si="9"/>
        <v/>
      </c>
      <c r="I192" s="64"/>
      <c r="J192" s="65"/>
      <c r="K192" s="54" t="str">
        <f t="shared" ca="1" si="11"/>
        <v/>
      </c>
      <c r="L192" s="55" t="str">
        <f t="shared" si="10"/>
        <v/>
      </c>
    </row>
    <row r="193" spans="1:12">
      <c r="A193" s="56"/>
      <c r="B193" s="57"/>
      <c r="C193" s="58"/>
      <c r="D193" s="59"/>
      <c r="E193" s="60"/>
      <c r="F193" s="61"/>
      <c r="G193" s="62"/>
      <c r="H193" s="63" t="str">
        <f t="shared" ca="1" si="9"/>
        <v/>
      </c>
      <c r="I193" s="64"/>
      <c r="J193" s="65"/>
      <c r="K193" s="54" t="str">
        <f t="shared" ca="1" si="11"/>
        <v/>
      </c>
      <c r="L193" s="55" t="str">
        <f t="shared" si="10"/>
        <v/>
      </c>
    </row>
    <row r="194" spans="1:12">
      <c r="A194" s="56"/>
      <c r="B194" s="57"/>
      <c r="C194" s="58"/>
      <c r="D194" s="59"/>
      <c r="E194" s="60"/>
      <c r="F194" s="61"/>
      <c r="G194" s="62"/>
      <c r="H194" s="63" t="str">
        <f t="shared" ca="1" si="9"/>
        <v/>
      </c>
      <c r="I194" s="64"/>
      <c r="J194" s="65"/>
      <c r="K194" s="54" t="str">
        <f t="shared" ca="1" si="11"/>
        <v/>
      </c>
      <c r="L194" s="55" t="str">
        <f t="shared" si="10"/>
        <v/>
      </c>
    </row>
    <row r="195" spans="1:12">
      <c r="A195" s="56"/>
      <c r="B195" s="57"/>
      <c r="C195" s="58"/>
      <c r="D195" s="59"/>
      <c r="E195" s="60"/>
      <c r="F195" s="61"/>
      <c r="G195" s="62"/>
      <c r="H195" s="63" t="str">
        <f t="shared" ca="1" si="9"/>
        <v/>
      </c>
      <c r="I195" s="64"/>
      <c r="J195" s="65"/>
      <c r="K195" s="54" t="str">
        <f t="shared" ca="1" si="11"/>
        <v/>
      </c>
      <c r="L195" s="55" t="str">
        <f t="shared" si="10"/>
        <v/>
      </c>
    </row>
    <row r="196" spans="1:12">
      <c r="A196" s="56"/>
      <c r="B196" s="57"/>
      <c r="C196" s="58"/>
      <c r="D196" s="59"/>
      <c r="E196" s="60"/>
      <c r="F196" s="61"/>
      <c r="G196" s="62"/>
      <c r="H196" s="63" t="str">
        <f t="shared" ca="1" si="9"/>
        <v/>
      </c>
      <c r="I196" s="64"/>
      <c r="J196" s="65"/>
      <c r="K196" s="54" t="str">
        <f t="shared" ca="1" si="11"/>
        <v/>
      </c>
      <c r="L196" s="55" t="str">
        <f t="shared" si="10"/>
        <v/>
      </c>
    </row>
    <row r="197" spans="1:12">
      <c r="A197" s="56"/>
      <c r="B197" s="57"/>
      <c r="C197" s="58"/>
      <c r="D197" s="59"/>
      <c r="E197" s="60"/>
      <c r="F197" s="61"/>
      <c r="G197" s="62"/>
      <c r="H197" s="63" t="str">
        <f t="shared" ca="1" si="9"/>
        <v/>
      </c>
      <c r="I197" s="64"/>
      <c r="J197" s="65"/>
      <c r="K197" s="54" t="str">
        <f t="shared" ca="1" si="11"/>
        <v/>
      </c>
      <c r="L197" s="55" t="str">
        <f t="shared" si="10"/>
        <v/>
      </c>
    </row>
    <row r="198" spans="1:12">
      <c r="A198" s="56"/>
      <c r="B198" s="57"/>
      <c r="C198" s="58"/>
      <c r="D198" s="59"/>
      <c r="E198" s="60"/>
      <c r="F198" s="61"/>
      <c r="G198" s="62"/>
      <c r="H198" s="63" t="str">
        <f t="shared" ca="1" si="9"/>
        <v/>
      </c>
      <c r="I198" s="64"/>
      <c r="J198" s="65"/>
      <c r="K198" s="54" t="str">
        <f t="shared" ca="1" si="11"/>
        <v/>
      </c>
      <c r="L198" s="55" t="str">
        <f t="shared" si="10"/>
        <v/>
      </c>
    </row>
    <row r="199" spans="1:12">
      <c r="A199" s="56"/>
      <c r="B199" s="57"/>
      <c r="C199" s="58"/>
      <c r="D199" s="59"/>
      <c r="E199" s="60"/>
      <c r="F199" s="61"/>
      <c r="G199" s="62"/>
      <c r="H199" s="63" t="str">
        <f t="shared" ca="1" si="9"/>
        <v/>
      </c>
      <c r="I199" s="64"/>
      <c r="J199" s="65"/>
      <c r="K199" s="54" t="str">
        <f t="shared" ca="1" si="11"/>
        <v/>
      </c>
      <c r="L199" s="55" t="str">
        <f t="shared" si="10"/>
        <v/>
      </c>
    </row>
    <row r="200" spans="1:12">
      <c r="A200" s="56"/>
      <c r="B200" s="57"/>
      <c r="C200" s="58"/>
      <c r="D200" s="59"/>
      <c r="E200" s="60"/>
      <c r="F200" s="61"/>
      <c r="G200" s="62"/>
      <c r="H200" s="63" t="str">
        <f t="shared" ca="1" si="9"/>
        <v/>
      </c>
      <c r="I200" s="64"/>
      <c r="J200" s="65"/>
      <c r="K200" s="54" t="str">
        <f t="shared" ca="1" si="11"/>
        <v/>
      </c>
      <c r="L200" s="55" t="str">
        <f t="shared" si="10"/>
        <v/>
      </c>
    </row>
  </sheetData>
  <mergeCells count="34">
    <mergeCell ref="K23:L23"/>
    <mergeCell ref="A25:G25"/>
    <mergeCell ref="A17:D17"/>
    <mergeCell ref="A18:B18"/>
    <mergeCell ref="E18:L19"/>
    <mergeCell ref="A19:B19"/>
    <mergeCell ref="A20:D20"/>
    <mergeCell ref="A21:D21"/>
    <mergeCell ref="E21:L21"/>
    <mergeCell ref="I16:L16"/>
    <mergeCell ref="I9:L9"/>
    <mergeCell ref="A10:D10"/>
    <mergeCell ref="A11:B11"/>
    <mergeCell ref="A12:D12"/>
    <mergeCell ref="A13:B13"/>
    <mergeCell ref="E13:G13"/>
    <mergeCell ref="I13:L13"/>
    <mergeCell ref="A14:B14"/>
    <mergeCell ref="E14:G14"/>
    <mergeCell ref="A15:D15"/>
    <mergeCell ref="A16:B16"/>
    <mergeCell ref="E16:G16"/>
    <mergeCell ref="A7:B7"/>
    <mergeCell ref="E7:G7"/>
    <mergeCell ref="A8:B8"/>
    <mergeCell ref="E8:G8"/>
    <mergeCell ref="A9:B9"/>
    <mergeCell ref="E9:G9"/>
    <mergeCell ref="A2:D2"/>
    <mergeCell ref="A4:D4"/>
    <mergeCell ref="E4:L4"/>
    <mergeCell ref="A5:D5"/>
    <mergeCell ref="A6:B6"/>
    <mergeCell ref="E6:G6"/>
  </mergeCells>
  <conditionalFormatting sqref="K25:K200 H9">
    <cfRule type="expression" dxfId="1" priority="2" stopIfTrue="1">
      <formula>IF($H$16=0,FALSE,TRUE)</formula>
    </cfRule>
  </conditionalFormatting>
  <conditionalFormatting sqref="I16:L16">
    <cfRule type="expression" dxfId="0" priority="1" stopIfTrue="1">
      <formula>IF($H$16=0,TRUE,FALSE)</formula>
    </cfRule>
  </conditionalFormatting>
  <dataValidations count="1">
    <dataValidation type="list" allowBlank="1" showInputMessage="1" showErrorMessage="1" sqref="B26:B200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 SHEET</vt:lpstr>
      <vt:lpstr>Company Details</vt:lpstr>
      <vt:lpstr>Invoice </vt:lpstr>
      <vt:lpstr>Inovice Reg</vt:lpstr>
      <vt:lpstr>chq book Reg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2017-09-04T04:53:24Z</dcterms:modified>
</cp:coreProperties>
</file>