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75" windowWidth="15600" windowHeight="7935"/>
  </bookViews>
  <sheets>
    <sheet name="Original for Buyer" sheetId="1" r:id="rId1"/>
  </sheets>
  <definedNames>
    <definedName name="_Abv19" localSheetId="0">'Original for Buyer'!$B$2:$C$8</definedName>
    <definedName name="_Und19" localSheetId="0">'Original for Buyer'!$A$2:$A$17</definedName>
    <definedName name="_xlnm.Print_Area" localSheetId="0">'Original for Buyer'!$A$1:$V$47</definedName>
  </definedNames>
  <calcPr calcId="144525"/>
</workbook>
</file>

<file path=xl/calcChain.xml><?xml version="1.0" encoding="utf-8"?>
<calcChain xmlns="http://schemas.openxmlformats.org/spreadsheetml/2006/main">
  <c r="A47" i="1" l="1"/>
  <c r="Q43" i="1"/>
  <c r="R17" i="1" l="1"/>
  <c r="R16" i="1"/>
  <c r="R15" i="1"/>
  <c r="R14" i="1"/>
  <c r="R13" i="1"/>
  <c r="U27" i="1" l="1"/>
  <c r="U26" i="1"/>
  <c r="U25" i="1"/>
  <c r="U24" i="1"/>
  <c r="U29" i="1" l="1"/>
  <c r="U28" i="1"/>
  <c r="U23" i="1"/>
  <c r="U22" i="1"/>
  <c r="U21" i="1"/>
  <c r="U20" i="1"/>
  <c r="U30" i="1" l="1"/>
  <c r="U34" i="1" s="1"/>
  <c r="U37" i="1" l="1"/>
  <c r="U36" i="1"/>
  <c r="U35" i="1"/>
  <c r="U38" i="1" l="1"/>
  <c r="P216" i="1" s="1"/>
  <c r="X228" i="1" s="1"/>
  <c r="X224" i="1" l="1"/>
  <c r="X226" i="1" s="1"/>
  <c r="X233" i="1"/>
  <c r="X235" i="1" s="1"/>
  <c r="X220" i="1"/>
  <c r="X218" i="1" s="1"/>
  <c r="Y218" i="1" s="1"/>
  <c r="Z218" i="1" s="1"/>
  <c r="X222" i="1"/>
  <c r="Y222" i="1" s="1"/>
  <c r="Z222" i="1" s="1"/>
  <c r="X229" i="1"/>
  <c r="X230" i="1"/>
  <c r="X225" i="1"/>
  <c r="Y229" i="1" l="1"/>
  <c r="Z229" i="1" s="1"/>
  <c r="X234" i="1"/>
  <c r="Y234" i="1" s="1"/>
  <c r="Z234" i="1" s="1"/>
  <c r="Y220" i="1"/>
  <c r="Z220" i="1" s="1"/>
  <c r="Y225" i="1"/>
  <c r="Y228" i="1" l="1"/>
  <c r="Z228" i="1"/>
  <c r="Y233" i="1"/>
  <c r="Z233" i="1" s="1"/>
  <c r="Z225" i="1"/>
  <c r="Y224" i="1"/>
  <c r="Z224" i="1" l="1"/>
  <c r="J220" i="1"/>
  <c r="I39" i="1" s="1"/>
</calcChain>
</file>

<file path=xl/sharedStrings.xml><?xml version="1.0" encoding="utf-8"?>
<sst xmlns="http://schemas.openxmlformats.org/spreadsheetml/2006/main" count="107" uniqueCount="90">
  <si>
    <t>:</t>
  </si>
  <si>
    <t>Sr.
No.</t>
  </si>
  <si>
    <t>E. &amp; O.E.</t>
  </si>
  <si>
    <t>BY TELEPHONE</t>
  </si>
  <si>
    <t>07 DAYS ONLY</t>
  </si>
  <si>
    <t>SGST</t>
  </si>
  <si>
    <t>CGST</t>
  </si>
  <si>
    <t>IGST</t>
  </si>
  <si>
    <t>Enter a number between 1 to 999999999</t>
  </si>
  <si>
    <t>One</t>
  </si>
  <si>
    <t>teen</t>
  </si>
  <si>
    <t>Ones Place</t>
  </si>
  <si>
    <t>Two</t>
  </si>
  <si>
    <t>Twenty</t>
  </si>
  <si>
    <t>And see the same number in words:</t>
  </si>
  <si>
    <t>Three</t>
  </si>
  <si>
    <t>Thirty</t>
  </si>
  <si>
    <t>Tens Place</t>
  </si>
  <si>
    <t>Four</t>
  </si>
  <si>
    <t>Forty</t>
  </si>
  <si>
    <t>(THE FORMULA IS OPEN FOR LEARNING)</t>
  </si>
  <si>
    <t>Five</t>
  </si>
  <si>
    <t>Fifty</t>
  </si>
  <si>
    <t>Hundreds Place</t>
  </si>
  <si>
    <t>Six</t>
  </si>
  <si>
    <t>Sixty</t>
  </si>
  <si>
    <t>This kind of automations are very easy when you have knowledge about Advanced Use of Excel.</t>
  </si>
  <si>
    <t>Seven</t>
  </si>
  <si>
    <t>Seventy</t>
  </si>
  <si>
    <t>Thousands Place</t>
  </si>
  <si>
    <t>Excel has number of inbuilt funtions which can be used to create comprehensive automation utilities.</t>
  </si>
  <si>
    <t>Eight</t>
  </si>
  <si>
    <t>Eighty</t>
  </si>
  <si>
    <t>And if you get to understand the power of VBA in excel, you can create complete softwares in excel for high end usage.</t>
  </si>
  <si>
    <t>Nine</t>
  </si>
  <si>
    <t>Ninety</t>
  </si>
  <si>
    <t xml:space="preserve"> </t>
  </si>
  <si>
    <t>Contact me for learning advanced excel</t>
  </si>
  <si>
    <t>Lacs</t>
  </si>
  <si>
    <t>CA. ANGAD PAL SINGH</t>
  </si>
  <si>
    <t>09911515363</t>
  </si>
  <si>
    <t>Call/SMS / WhatsApp</t>
  </si>
  <si>
    <t>angadpalsinghca@gmail.com</t>
  </si>
  <si>
    <t>WWW.FACEBOOK.COM/CAANGAD.PALSINGH</t>
  </si>
  <si>
    <t>Crores</t>
  </si>
  <si>
    <t>Invoice No.</t>
  </si>
  <si>
    <t>Invoice Date</t>
  </si>
  <si>
    <t>Buyer'S Ref. No.</t>
  </si>
  <si>
    <t>Dispatch Through</t>
  </si>
  <si>
    <t>Terms Of Payment</t>
  </si>
  <si>
    <t>Intra State Supply</t>
  </si>
  <si>
    <t>Inter State Supply</t>
  </si>
  <si>
    <t>Goods One Sold Will Not Be Accepted</t>
  </si>
  <si>
    <t>Subject Of Jamnagar Jurisdiction Only.</t>
  </si>
  <si>
    <t>GSTIN</t>
  </si>
  <si>
    <t>Customer Name</t>
  </si>
  <si>
    <t>Customer GSTIN</t>
  </si>
  <si>
    <t>Billing Address</t>
  </si>
  <si>
    <t>Shipping Address</t>
  </si>
  <si>
    <t>Item Description</t>
  </si>
  <si>
    <t>HSN Coad</t>
  </si>
  <si>
    <t>Qty</t>
  </si>
  <si>
    <t>Unit</t>
  </si>
  <si>
    <t>Rate</t>
  </si>
  <si>
    <t>Amount</t>
  </si>
  <si>
    <t>Kgs</t>
  </si>
  <si>
    <t>Brass Parts</t>
  </si>
  <si>
    <t>Total Amount</t>
  </si>
  <si>
    <t>Trasportation</t>
  </si>
  <si>
    <t>Total</t>
  </si>
  <si>
    <t xml:space="preserve">LR No. &amp; Date </t>
  </si>
  <si>
    <t>Gross Weight</t>
  </si>
  <si>
    <t>Net Weight</t>
  </si>
  <si>
    <t>Total Case</t>
  </si>
  <si>
    <t>Notes</t>
  </si>
  <si>
    <t>(Signature)</t>
  </si>
  <si>
    <t>Thank You For Your Business</t>
  </si>
  <si>
    <t>80Kgs</t>
  </si>
  <si>
    <t>100 Kgs</t>
  </si>
  <si>
    <t>01/07/2017</t>
  </si>
  <si>
    <t>Packing Charges</t>
  </si>
  <si>
    <t>Other Expeneses</t>
  </si>
  <si>
    <t xml:space="preserve">, </t>
  </si>
  <si>
    <t>Tax Invoice</t>
  </si>
  <si>
    <t>XXXXXXXXXXXXX</t>
  </si>
  <si>
    <t>XXXXXXXXXXXXXX</t>
  </si>
  <si>
    <t>OUR GSTIN</t>
  </si>
  <si>
    <t>Firm Name</t>
  </si>
  <si>
    <t>Firm Address</t>
  </si>
  <si>
    <t>Contact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</si>
</sst>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sz val="9"/>
      <color theme="1"/>
      <name val="Cambria"/>
      <family val="1"/>
      <scheme val="major"/>
    </font>
    <font>
      <u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Andalus"/>
      <family val="1"/>
    </font>
    <font>
      <b/>
      <sz val="14"/>
      <color theme="0"/>
      <name val="Calibri"/>
      <family val="2"/>
      <scheme val="minor"/>
    </font>
    <font>
      <i/>
      <sz val="11"/>
      <color theme="1"/>
      <name val="Andalus"/>
      <family val="1"/>
    </font>
    <font>
      <b/>
      <sz val="11"/>
      <color theme="0"/>
      <name val="Andalus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249977111117893"/>
      <name val="Brush Script MT"/>
      <family val="4"/>
    </font>
    <font>
      <b/>
      <sz val="16"/>
      <color theme="9" tint="-0.249977111117893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8"/>
      <color theme="9" tint="-0.249977111117893"/>
      <name val="Cambria"/>
      <family val="1"/>
      <scheme val="major"/>
    </font>
    <font>
      <b/>
      <sz val="14"/>
      <color theme="9" tint="-0.249977111117893"/>
      <name val="Cambria"/>
      <family val="1"/>
      <scheme val="major"/>
    </font>
    <font>
      <b/>
      <sz val="11"/>
      <color theme="9" tint="-0.24997711111789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24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16" fillId="0" borderId="0" xfId="0" applyFont="1"/>
    <xf numFmtId="43" fontId="17" fillId="2" borderId="13" xfId="1" applyFont="1" applyFill="1" applyBorder="1"/>
    <xf numFmtId="0" fontId="4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" fillId="0" borderId="0" xfId="0" applyFont="1"/>
    <xf numFmtId="0" fontId="3" fillId="0" borderId="0" xfId="0" quotePrefix="1" applyFont="1"/>
    <xf numFmtId="0" fontId="23" fillId="0" borderId="0" xfId="2" applyAlignment="1" applyProtection="1"/>
    <xf numFmtId="0" fontId="19" fillId="3" borderId="14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12" xfId="0" applyFont="1" applyBorder="1" applyAlignment="1" applyProtection="1">
      <alignment vertical="center"/>
      <protection locked="0"/>
    </xf>
    <xf numFmtId="0" fontId="24" fillId="0" borderId="12" xfId="0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5" fillId="0" borderId="0" xfId="0" quotePrefix="1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right" vertical="center" indent="1"/>
      <protection hidden="1"/>
    </xf>
    <xf numFmtId="0" fontId="5" fillId="0" borderId="0" xfId="0" applyNumberFormat="1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43" fontId="13" fillId="0" borderId="2" xfId="1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 applyProtection="1">
      <alignment vertical="center"/>
      <protection locked="0" hidden="1"/>
    </xf>
    <xf numFmtId="0" fontId="5" fillId="0" borderId="0" xfId="0" applyFont="1" applyBorder="1" applyAlignment="1" applyProtection="1">
      <alignment horizontal="left" vertical="center"/>
      <protection locked="0" hidden="1"/>
    </xf>
    <xf numFmtId="0" fontId="8" fillId="0" borderId="0" xfId="0" applyFont="1" applyBorder="1" applyAlignment="1" applyProtection="1">
      <alignment horizontal="left" vertical="center"/>
      <protection locked="0" hidden="1"/>
    </xf>
    <xf numFmtId="0" fontId="5" fillId="0" borderId="0" xfId="0" applyFont="1" applyBorder="1" applyAlignment="1" applyProtection="1">
      <alignment horizontal="left" vertical="center" indent="1"/>
      <protection hidden="1"/>
    </xf>
    <xf numFmtId="0" fontId="5" fillId="0" borderId="0" xfId="0" applyFont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left" vertical="center" indent="1"/>
      <protection hidden="1"/>
    </xf>
    <xf numFmtId="0" fontId="8" fillId="0" borderId="0" xfId="0" applyFont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5" fillId="0" borderId="18" xfId="0" applyFont="1" applyBorder="1" applyAlignment="1" applyProtection="1">
      <alignment horizontal="left" vertical="center" indent="1"/>
      <protection locked="0" hidden="1"/>
    </xf>
    <xf numFmtId="0" fontId="5" fillId="0" borderId="17" xfId="0" applyFont="1" applyBorder="1" applyAlignment="1" applyProtection="1">
      <alignment horizontal="left" vertical="center" indent="1"/>
      <protection locked="0" hidden="1"/>
    </xf>
    <xf numFmtId="0" fontId="14" fillId="0" borderId="0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horizontal="left" vertical="center" indent="1"/>
      <protection hidden="1"/>
    </xf>
    <xf numFmtId="0" fontId="11" fillId="0" borderId="0" xfId="0" applyFont="1" applyBorder="1" applyAlignment="1" applyProtection="1">
      <alignment horizontal="left" vertical="center" indent="1"/>
      <protection hidden="1"/>
    </xf>
    <xf numFmtId="0" fontId="26" fillId="0" borderId="0" xfId="0" applyFont="1" applyBorder="1" applyAlignment="1" applyProtection="1">
      <alignment horizontal="left" vertical="center" indent="1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31" fillId="0" borderId="0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right" vertical="center"/>
      <protection hidden="1"/>
    </xf>
    <xf numFmtId="0" fontId="5" fillId="0" borderId="5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43" fontId="5" fillId="0" borderId="10" xfId="1" applyFont="1" applyBorder="1" applyAlignment="1" applyProtection="1">
      <alignment horizontal="center" vertical="center"/>
      <protection hidden="1"/>
    </xf>
    <xf numFmtId="43" fontId="5" fillId="0" borderId="11" xfId="1" applyFont="1" applyBorder="1" applyAlignment="1" applyProtection="1">
      <alignment horizontal="center" vertical="center"/>
      <protection hidden="1"/>
    </xf>
    <xf numFmtId="0" fontId="19" fillId="3" borderId="14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/>
    </xf>
    <xf numFmtId="0" fontId="5" fillId="5" borderId="0" xfId="0" applyFont="1" applyFill="1" applyBorder="1" applyAlignment="1" applyProtection="1">
      <alignment horizontal="left" vertical="center"/>
      <protection hidden="1"/>
    </xf>
    <xf numFmtId="0" fontId="5" fillId="0" borderId="0" xfId="0" quotePrefix="1" applyFont="1" applyBorder="1" applyAlignment="1" applyProtection="1">
      <alignment horizontal="center" vertical="center"/>
      <protection hidden="1"/>
    </xf>
    <xf numFmtId="0" fontId="15" fillId="5" borderId="0" xfId="0" applyFont="1" applyFill="1" applyBorder="1" applyAlignment="1" applyProtection="1">
      <alignment horizontal="left" vertical="center"/>
      <protection hidden="1"/>
    </xf>
    <xf numFmtId="43" fontId="9" fillId="0" borderId="0" xfId="1" applyFont="1" applyBorder="1" applyAlignment="1" applyProtection="1">
      <alignment horizontal="center" vertical="center"/>
      <protection hidden="1"/>
    </xf>
    <xf numFmtId="43" fontId="5" fillId="0" borderId="12" xfId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locked="0" hidden="1"/>
    </xf>
    <xf numFmtId="0" fontId="5" fillId="0" borderId="8" xfId="0" applyFont="1" applyBorder="1" applyAlignment="1" applyProtection="1">
      <alignment horizontal="center" vertical="center"/>
      <protection locked="0" hidden="1"/>
    </xf>
    <xf numFmtId="0" fontId="5" fillId="0" borderId="1" xfId="1" applyNumberFormat="1" applyFont="1" applyBorder="1" applyAlignment="1" applyProtection="1">
      <alignment horizontal="center" vertical="center"/>
      <protection locked="0" hidden="1"/>
    </xf>
    <xf numFmtId="0" fontId="5" fillId="0" borderId="3" xfId="1" applyNumberFormat="1" applyFont="1" applyBorder="1" applyAlignment="1" applyProtection="1">
      <alignment horizontal="center" vertical="center"/>
      <protection locked="0" hidden="1"/>
    </xf>
    <xf numFmtId="0" fontId="5" fillId="0" borderId="4" xfId="0" applyNumberFormat="1" applyFont="1" applyBorder="1" applyAlignment="1" applyProtection="1">
      <alignment horizontal="center" vertical="center"/>
      <protection locked="0" hidden="1"/>
    </xf>
    <xf numFmtId="0" fontId="5" fillId="0" borderId="5" xfId="0" applyNumberFormat="1" applyFont="1" applyBorder="1" applyAlignment="1" applyProtection="1">
      <alignment horizontal="center" vertical="center"/>
      <protection locked="0" hidden="1"/>
    </xf>
    <xf numFmtId="0" fontId="5" fillId="0" borderId="6" xfId="0" applyNumberFormat="1" applyFont="1" applyBorder="1" applyAlignment="1" applyProtection="1">
      <alignment horizontal="center" vertical="center"/>
      <protection locked="0" hidden="1"/>
    </xf>
    <xf numFmtId="0" fontId="5" fillId="0" borderId="8" xfId="0" applyNumberFormat="1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 hidden="1"/>
    </xf>
    <xf numFmtId="0" fontId="5" fillId="0" borderId="5" xfId="0" applyFont="1" applyBorder="1" applyAlignment="1" applyProtection="1">
      <alignment horizontal="center" vertical="center"/>
      <protection locked="0" hidden="1"/>
    </xf>
    <xf numFmtId="0" fontId="5" fillId="0" borderId="4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locked="0"/>
    </xf>
    <xf numFmtId="43" fontId="5" fillId="0" borderId="1" xfId="1" quotePrefix="1" applyFont="1" applyBorder="1" applyAlignment="1" applyProtection="1">
      <alignment horizontal="center" vertical="center" wrapText="1"/>
      <protection locked="0" hidden="1"/>
    </xf>
    <xf numFmtId="43" fontId="5" fillId="0" borderId="2" xfId="1" applyFont="1" applyBorder="1" applyProtection="1">
      <protection locked="0" hidden="1"/>
    </xf>
    <xf numFmtId="43" fontId="5" fillId="0" borderId="3" xfId="1" applyFont="1" applyBorder="1" applyProtection="1">
      <protection locked="0" hidden="1"/>
    </xf>
    <xf numFmtId="43" fontId="5" fillId="0" borderId="4" xfId="1" applyFont="1" applyBorder="1" applyAlignment="1" applyProtection="1">
      <alignment horizontal="center" vertical="center"/>
      <protection locked="0" hidden="1"/>
    </xf>
    <xf numFmtId="43" fontId="5" fillId="0" borderId="0" xfId="1" applyFont="1" applyBorder="1" applyProtection="1">
      <protection locked="0" hidden="1"/>
    </xf>
    <xf numFmtId="43" fontId="5" fillId="0" borderId="5" xfId="1" applyFont="1" applyBorder="1" applyProtection="1">
      <protection locked="0" hidden="1"/>
    </xf>
    <xf numFmtId="43" fontId="5" fillId="0" borderId="0" xfId="1" applyFont="1" applyBorder="1" applyAlignment="1" applyProtection="1">
      <alignment horizontal="center" vertical="center"/>
      <protection locked="0" hidden="1"/>
    </xf>
    <xf numFmtId="43" fontId="5" fillId="0" borderId="5" xfId="1" applyFont="1" applyBorder="1" applyAlignment="1" applyProtection="1">
      <alignment horizontal="center" vertical="center"/>
      <protection locked="0" hidden="1"/>
    </xf>
    <xf numFmtId="43" fontId="5" fillId="0" borderId="4" xfId="1" applyFont="1" applyBorder="1" applyAlignment="1" applyProtection="1">
      <alignment horizontal="center" vertical="center"/>
      <protection hidden="1"/>
    </xf>
    <xf numFmtId="43" fontId="5" fillId="0" borderId="5" xfId="1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49" fontId="10" fillId="0" borderId="0" xfId="0" applyNumberFormat="1" applyFont="1" applyBorder="1" applyAlignment="1" applyProtection="1">
      <alignment horizontal="left" vertical="center"/>
      <protection locked="0" hidden="1"/>
    </xf>
    <xf numFmtId="0" fontId="9" fillId="0" borderId="0" xfId="0" applyFont="1" applyBorder="1" applyAlignment="1" applyProtection="1">
      <alignment horizontal="left" vertical="center"/>
      <protection locked="0" hidden="1"/>
    </xf>
    <xf numFmtId="43" fontId="5" fillId="0" borderId="6" xfId="1" applyFont="1" applyBorder="1" applyAlignment="1" applyProtection="1">
      <alignment horizontal="center" vertical="center"/>
      <protection locked="0" hidden="1"/>
    </xf>
    <xf numFmtId="43" fontId="5" fillId="0" borderId="7" xfId="1" applyFont="1" applyBorder="1" applyAlignment="1" applyProtection="1">
      <alignment horizontal="center" vertical="center"/>
      <protection locked="0" hidden="1"/>
    </xf>
    <xf numFmtId="43" fontId="5" fillId="0" borderId="8" xfId="1" applyFont="1" applyBorder="1" applyAlignment="1" applyProtection="1">
      <alignment horizontal="center" vertical="center"/>
      <protection locked="0"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/>
      <protection locked="0" hidden="1"/>
    </xf>
    <xf numFmtId="43" fontId="5" fillId="0" borderId="6" xfId="1" applyFont="1" applyBorder="1" applyAlignment="1" applyProtection="1">
      <alignment horizontal="center" vertical="center"/>
      <protection hidden="1"/>
    </xf>
    <xf numFmtId="43" fontId="5" fillId="0" borderId="8" xfId="1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locked="0"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29" fillId="0" borderId="12" xfId="0" applyFont="1" applyBorder="1" applyAlignment="1" applyProtection="1">
      <alignment horizontal="center" vertical="center"/>
      <protection hidden="1"/>
    </xf>
    <xf numFmtId="0" fontId="28" fillId="4" borderId="12" xfId="0" applyFont="1" applyFill="1" applyBorder="1" applyAlignment="1" applyProtection="1">
      <alignment horizontal="center" vertical="center"/>
      <protection hidden="1"/>
    </xf>
    <xf numFmtId="0" fontId="27" fillId="0" borderId="0" xfId="0" applyFont="1" applyBorder="1" applyAlignment="1" applyProtection="1">
      <alignment horizontal="left" vertical="center"/>
      <protection locked="0" hidden="1"/>
    </xf>
    <xf numFmtId="0" fontId="8" fillId="0" borderId="0" xfId="0" applyFont="1" applyBorder="1" applyAlignment="1" applyProtection="1">
      <alignment horizontal="left" vertical="center"/>
      <protection locked="0" hidden="1"/>
    </xf>
    <xf numFmtId="0" fontId="30" fillId="0" borderId="0" xfId="0" applyFont="1" applyBorder="1" applyAlignment="1" applyProtection="1">
      <alignment horizontal="right" vertical="center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locked="0" hidden="1"/>
    </xf>
    <xf numFmtId="0" fontId="5" fillId="0" borderId="2" xfId="0" applyFont="1" applyBorder="1" applyAlignment="1" applyProtection="1">
      <alignment horizontal="left" vertical="center"/>
      <protection locked="0" hidden="1"/>
    </xf>
    <xf numFmtId="0" fontId="5" fillId="0" borderId="3" xfId="0" applyFont="1" applyBorder="1" applyAlignment="1" applyProtection="1">
      <alignment horizontal="left" vertical="center"/>
      <protection locked="0" hidden="1"/>
    </xf>
    <xf numFmtId="0" fontId="5" fillId="0" borderId="4" xfId="0" applyFont="1" applyBorder="1" applyAlignment="1" applyProtection="1">
      <alignment horizontal="left" vertical="center"/>
      <protection locked="0" hidden="1"/>
    </xf>
    <xf numFmtId="0" fontId="0" fillId="0" borderId="0" xfId="0" applyBorder="1" applyAlignment="1" applyProtection="1">
      <alignment horizontal="left" vertical="center"/>
      <protection locked="0" hidden="1"/>
    </xf>
    <xf numFmtId="0" fontId="0" fillId="0" borderId="5" xfId="0" applyBorder="1" applyAlignment="1" applyProtection="1">
      <alignment horizontal="left" vertical="center"/>
      <protection locked="0" hidden="1"/>
    </xf>
    <xf numFmtId="0" fontId="32" fillId="0" borderId="0" xfId="0" applyFont="1" applyBorder="1" applyAlignment="1" applyProtection="1">
      <alignment horizontal="right" vertical="center" wrapText="1"/>
      <protection hidden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9</xdr:row>
      <xdr:rowOff>91109</xdr:rowOff>
    </xdr:from>
    <xdr:to>
      <xdr:col>9</xdr:col>
      <xdr:colOff>8283</xdr:colOff>
      <xdr:row>9</xdr:row>
      <xdr:rowOff>99391</xdr:rowOff>
    </xdr:to>
    <xdr:cxnSp macro="">
      <xdr:nvCxnSpPr>
        <xdr:cNvPr id="3" name="Straight Connector 2"/>
        <xdr:cNvCxnSpPr/>
      </xdr:nvCxnSpPr>
      <xdr:spPr>
        <a:xfrm>
          <a:off x="16565" y="2037522"/>
          <a:ext cx="3114261" cy="8282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94422</xdr:colOff>
      <xdr:row>9</xdr:row>
      <xdr:rowOff>86140</xdr:rowOff>
    </xdr:from>
    <xdr:to>
      <xdr:col>22</xdr:col>
      <xdr:colOff>0</xdr:colOff>
      <xdr:row>9</xdr:row>
      <xdr:rowOff>94422</xdr:rowOff>
    </xdr:to>
    <xdr:cxnSp macro="">
      <xdr:nvCxnSpPr>
        <xdr:cNvPr id="4" name="Straight Connector 3"/>
        <xdr:cNvCxnSpPr/>
      </xdr:nvCxnSpPr>
      <xdr:spPr>
        <a:xfrm>
          <a:off x="4807226" y="2032553"/>
          <a:ext cx="3114261" cy="8282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8283</xdr:colOff>
      <xdr:row>45</xdr:row>
      <xdr:rowOff>33142</xdr:rowOff>
    </xdr:from>
    <xdr:to>
      <xdr:col>21</xdr:col>
      <xdr:colOff>546652</xdr:colOff>
      <xdr:row>45</xdr:row>
      <xdr:rowOff>41425</xdr:rowOff>
    </xdr:to>
    <xdr:cxnSp macro="">
      <xdr:nvCxnSpPr>
        <xdr:cNvPr id="8" name="Straight Connector 7"/>
        <xdr:cNvCxnSpPr/>
      </xdr:nvCxnSpPr>
      <xdr:spPr>
        <a:xfrm flipV="1">
          <a:off x="8283" y="8903816"/>
          <a:ext cx="8100391" cy="8283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gadpalsinghca@gmail.com" TargetMode="External"/><Relationship Id="rId1" Type="http://schemas.openxmlformats.org/officeDocument/2006/relationships/hyperlink" Target="http://www.facebook.com/CAANGAD.PALSING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239"/>
  <sheetViews>
    <sheetView tabSelected="1" view="pageBreakPreview" topLeftCell="A10" zoomScale="115" zoomScaleNormal="100" zoomScaleSheetLayoutView="115" workbookViewId="0">
      <selection activeCell="L33" sqref="L33"/>
    </sheetView>
  </sheetViews>
  <sheetFormatPr defaultColWidth="5" defaultRowHeight="15" x14ac:dyDescent="0.25"/>
  <cols>
    <col min="1" max="1" width="5.140625" style="5" bestFit="1" customWidth="1"/>
    <col min="2" max="3" width="5" style="1"/>
    <col min="4" max="4" width="4.140625" style="1" customWidth="1"/>
    <col min="5" max="5" width="8.42578125" style="1" bestFit="1" customWidth="1"/>
    <col min="6" max="6" width="6.85546875" style="1" customWidth="1"/>
    <col min="7" max="7" width="4.42578125" style="1" customWidth="1"/>
    <col min="8" max="8" width="3.42578125" style="1" customWidth="1"/>
    <col min="9" max="10" width="4.42578125" style="1" customWidth="1"/>
    <col min="11" max="12" width="4" style="1" customWidth="1"/>
    <col min="13" max="13" width="3.5703125" style="1" customWidth="1"/>
    <col min="14" max="14" width="3.85546875" style="1" customWidth="1"/>
    <col min="15" max="15" width="4" style="1" customWidth="1"/>
    <col min="16" max="16" width="14.5703125" style="1" bestFit="1" customWidth="1"/>
    <col min="17" max="17" width="7.85546875" style="1" customWidth="1"/>
    <col min="18" max="19" width="4.140625" style="1" customWidth="1"/>
    <col min="20" max="20" width="6.5703125" style="1" customWidth="1"/>
    <col min="21" max="21" width="5.5703125" style="1" customWidth="1"/>
    <col min="22" max="22" width="8.7109375" style="1" customWidth="1"/>
    <col min="23" max="23" width="5" style="1"/>
    <col min="24" max="24" width="5" style="19" customWidth="1"/>
    <col min="25" max="25" width="8.42578125" style="19" customWidth="1"/>
    <col min="26" max="26" width="7" style="19" customWidth="1"/>
    <col min="27" max="27" width="7.5703125" style="19" customWidth="1"/>
    <col min="28" max="28" width="6" style="19" customWidth="1"/>
    <col min="29" max="29" width="5" style="19" customWidth="1"/>
    <col min="30" max="31" width="5" style="2" customWidth="1"/>
    <col min="32" max="32" width="8.85546875" style="1" bestFit="1" customWidth="1"/>
    <col min="33" max="16384" width="5" style="1"/>
  </cols>
  <sheetData>
    <row r="1" spans="1:29" ht="31.5" customHeight="1" x14ac:dyDescent="0.25">
      <c r="A1" s="112" t="s">
        <v>87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23"/>
      <c r="M1" s="110" t="s">
        <v>54</v>
      </c>
      <c r="N1" s="110"/>
      <c r="O1" s="110"/>
      <c r="P1" s="111" t="s">
        <v>86</v>
      </c>
      <c r="Q1" s="111"/>
      <c r="R1" s="111"/>
      <c r="S1" s="111"/>
      <c r="T1" s="111"/>
      <c r="U1" s="111"/>
      <c r="V1" s="111"/>
      <c r="W1" s="1" t="s">
        <v>82</v>
      </c>
    </row>
    <row r="2" spans="1:29" ht="15.75" x14ac:dyDescent="0.25">
      <c r="A2" s="106" t="s">
        <v>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23"/>
      <c r="M2" s="38"/>
      <c r="N2" s="23"/>
      <c r="O2" s="23"/>
      <c r="P2" s="23"/>
      <c r="Q2" s="23"/>
      <c r="R2" s="25"/>
      <c r="S2" s="96"/>
      <c r="T2" s="96"/>
      <c r="U2" s="96"/>
      <c r="V2" s="96"/>
      <c r="Y2" s="20" t="s">
        <v>50</v>
      </c>
      <c r="Z2" s="20"/>
      <c r="AA2" s="20"/>
      <c r="AB2" s="21" t="s">
        <v>5</v>
      </c>
      <c r="AC2" s="21" t="s">
        <v>6</v>
      </c>
    </row>
    <row r="3" spans="1:29" ht="15.75" x14ac:dyDescent="0.25">
      <c r="A3" s="106" t="s">
        <v>88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23"/>
      <c r="M3" s="38" t="s">
        <v>45</v>
      </c>
      <c r="N3" s="23"/>
      <c r="O3" s="23"/>
      <c r="P3" s="23"/>
      <c r="Q3" s="23"/>
      <c r="R3" s="25" t="s">
        <v>0</v>
      </c>
      <c r="S3" s="97">
        <v>1</v>
      </c>
      <c r="T3" s="97"/>
      <c r="U3" s="97"/>
      <c r="V3" s="97"/>
      <c r="Y3" s="20" t="s">
        <v>51</v>
      </c>
      <c r="Z3" s="20"/>
      <c r="AA3" s="20"/>
      <c r="AB3" s="21" t="s">
        <v>7</v>
      </c>
      <c r="AC3" s="20"/>
    </row>
    <row r="4" spans="1:29" ht="15.75" x14ac:dyDescent="0.25">
      <c r="A4" s="106" t="s">
        <v>88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23"/>
      <c r="M4" s="38" t="s">
        <v>46</v>
      </c>
      <c r="N4" s="23"/>
      <c r="O4" s="23"/>
      <c r="P4" s="23"/>
      <c r="Q4" s="23"/>
      <c r="R4" s="25" t="s">
        <v>0</v>
      </c>
      <c r="S4" s="96" t="s">
        <v>79</v>
      </c>
      <c r="T4" s="96"/>
      <c r="U4" s="96"/>
      <c r="V4" s="96"/>
    </row>
    <row r="5" spans="1:29" x14ac:dyDescent="0.25">
      <c r="A5" s="106" t="s">
        <v>88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23"/>
      <c r="M5" s="38" t="s">
        <v>47</v>
      </c>
      <c r="N5" s="23"/>
      <c r="O5" s="23"/>
      <c r="P5" s="23"/>
      <c r="Q5" s="23"/>
      <c r="R5" s="25" t="s">
        <v>0</v>
      </c>
      <c r="S5" s="36" t="s">
        <v>3</v>
      </c>
      <c r="T5" s="36"/>
      <c r="U5" s="36"/>
      <c r="V5" s="36"/>
    </row>
    <row r="6" spans="1:29" x14ac:dyDescent="0.25">
      <c r="A6" s="106" t="s">
        <v>89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23"/>
      <c r="M6" s="38" t="s">
        <v>48</v>
      </c>
      <c r="N6" s="23"/>
      <c r="O6" s="23"/>
      <c r="P6" s="23"/>
      <c r="Q6" s="23"/>
      <c r="R6" s="25" t="s">
        <v>0</v>
      </c>
      <c r="S6" s="106"/>
      <c r="T6" s="106"/>
      <c r="U6" s="106"/>
      <c r="V6" s="106"/>
    </row>
    <row r="7" spans="1:29" x14ac:dyDescent="0.25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23"/>
      <c r="M7" s="38" t="s">
        <v>70</v>
      </c>
      <c r="N7" s="23"/>
      <c r="O7" s="23"/>
      <c r="P7" s="23"/>
      <c r="Q7" s="23"/>
      <c r="R7" s="25" t="s">
        <v>0</v>
      </c>
      <c r="S7" s="106"/>
      <c r="T7" s="106"/>
      <c r="U7" s="106"/>
      <c r="V7" s="106"/>
    </row>
    <row r="8" spans="1:29" x14ac:dyDescent="0.25">
      <c r="A8" s="38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38" t="s">
        <v>49</v>
      </c>
      <c r="N8" s="23"/>
      <c r="O8" s="23"/>
      <c r="P8" s="23"/>
      <c r="Q8" s="23"/>
      <c r="R8" s="25" t="s">
        <v>0</v>
      </c>
      <c r="S8" s="113" t="s">
        <v>4</v>
      </c>
      <c r="T8" s="113"/>
      <c r="U8" s="113"/>
      <c r="V8" s="113"/>
    </row>
    <row r="9" spans="1:29" x14ac:dyDescent="0.25">
      <c r="A9" s="38"/>
      <c r="B9" s="23"/>
      <c r="C9" s="23"/>
      <c r="D9" s="23"/>
      <c r="E9" s="23"/>
      <c r="F9" s="23"/>
      <c r="G9" s="23"/>
      <c r="H9" s="23"/>
      <c r="I9" s="23"/>
      <c r="J9" s="114" t="s">
        <v>83</v>
      </c>
      <c r="K9" s="114"/>
      <c r="L9" s="114"/>
      <c r="M9" s="114"/>
      <c r="N9" s="114"/>
      <c r="O9" s="114"/>
      <c r="P9" s="23"/>
      <c r="Q9" s="23"/>
      <c r="R9" s="25"/>
      <c r="S9" s="37"/>
      <c r="T9" s="37"/>
      <c r="U9" s="37"/>
      <c r="V9" s="37"/>
    </row>
    <row r="10" spans="1:29" x14ac:dyDescent="0.25">
      <c r="A10" s="38"/>
      <c r="B10" s="23"/>
      <c r="C10" s="23"/>
      <c r="D10" s="23"/>
      <c r="E10" s="23"/>
      <c r="F10" s="23"/>
      <c r="G10" s="23"/>
      <c r="H10" s="23"/>
      <c r="I10" s="23"/>
      <c r="J10" s="114"/>
      <c r="K10" s="114"/>
      <c r="L10" s="114"/>
      <c r="M10" s="114"/>
      <c r="N10" s="114"/>
      <c r="O10" s="114"/>
      <c r="P10" s="23"/>
      <c r="Q10" s="23"/>
      <c r="R10" s="25"/>
      <c r="S10" s="37"/>
      <c r="T10" s="37"/>
      <c r="U10" s="37"/>
      <c r="V10" s="37"/>
    </row>
    <row r="11" spans="1:29" x14ac:dyDescent="0.25">
      <c r="A11" s="38"/>
      <c r="B11" s="23"/>
      <c r="C11" s="23"/>
      <c r="D11" s="23"/>
      <c r="E11" s="23"/>
      <c r="F11" s="23"/>
      <c r="G11" s="23"/>
      <c r="H11" s="23"/>
      <c r="I11" s="23"/>
      <c r="J11" s="114"/>
      <c r="K11" s="114"/>
      <c r="L11" s="114"/>
      <c r="M11" s="114"/>
      <c r="N11" s="114"/>
      <c r="O11" s="114"/>
      <c r="P11" s="23"/>
      <c r="Q11" s="23"/>
      <c r="R11" s="25"/>
      <c r="S11" s="37"/>
      <c r="T11" s="37"/>
      <c r="U11" s="37"/>
      <c r="V11" s="37"/>
    </row>
    <row r="12" spans="1:29" x14ac:dyDescent="0.25">
      <c r="A12" s="107" t="s">
        <v>55</v>
      </c>
      <c r="B12" s="107"/>
      <c r="C12" s="107"/>
      <c r="D12" s="107"/>
      <c r="E12" s="23"/>
      <c r="F12" s="23"/>
      <c r="G12" s="23"/>
      <c r="H12" s="23"/>
      <c r="I12" s="107" t="s">
        <v>57</v>
      </c>
      <c r="J12" s="107"/>
      <c r="K12" s="107"/>
      <c r="L12" s="107"/>
      <c r="M12" s="40"/>
      <c r="N12" s="23"/>
      <c r="O12" s="23"/>
      <c r="P12" s="23"/>
      <c r="Q12" s="23"/>
      <c r="R12" s="107" t="s">
        <v>58</v>
      </c>
      <c r="S12" s="107"/>
      <c r="T12" s="107"/>
      <c r="U12" s="107"/>
      <c r="V12" s="23"/>
    </row>
    <row r="13" spans="1:29" x14ac:dyDescent="0.25">
      <c r="A13" s="106" t="s">
        <v>85</v>
      </c>
      <c r="B13" s="106"/>
      <c r="C13" s="106"/>
      <c r="D13" s="106"/>
      <c r="E13" s="106"/>
      <c r="F13" s="106"/>
      <c r="G13" s="39"/>
      <c r="H13" s="39"/>
      <c r="I13" s="106" t="s">
        <v>84</v>
      </c>
      <c r="J13" s="106"/>
      <c r="K13" s="106"/>
      <c r="L13" s="106"/>
      <c r="M13" s="106"/>
      <c r="N13" s="106"/>
      <c r="O13" s="106"/>
      <c r="P13" s="106"/>
      <c r="Q13" s="41"/>
      <c r="R13" s="106" t="str">
        <f>+I13</f>
        <v>XXXXXXXXXXXXX</v>
      </c>
      <c r="S13" s="106"/>
      <c r="T13" s="106"/>
      <c r="U13" s="106"/>
      <c r="V13" s="106"/>
    </row>
    <row r="14" spans="1:29" x14ac:dyDescent="0.25">
      <c r="A14" s="106"/>
      <c r="B14" s="106"/>
      <c r="C14" s="106"/>
      <c r="D14" s="106"/>
      <c r="E14" s="106"/>
      <c r="F14" s="106"/>
      <c r="G14" s="39"/>
      <c r="H14" s="39"/>
      <c r="I14" s="106" t="s">
        <v>84</v>
      </c>
      <c r="J14" s="106"/>
      <c r="K14" s="106"/>
      <c r="L14" s="106"/>
      <c r="M14" s="106"/>
      <c r="N14" s="106"/>
      <c r="O14" s="106"/>
      <c r="P14" s="106"/>
      <c r="Q14" s="41"/>
      <c r="R14" s="106" t="str">
        <f>+I14</f>
        <v>XXXXXXXXXXXXX</v>
      </c>
      <c r="S14" s="106"/>
      <c r="T14" s="106"/>
      <c r="U14" s="106"/>
      <c r="V14" s="106"/>
    </row>
    <row r="15" spans="1:29" x14ac:dyDescent="0.25">
      <c r="A15" s="107" t="s">
        <v>56</v>
      </c>
      <c r="B15" s="107"/>
      <c r="C15" s="107"/>
      <c r="D15" s="107"/>
      <c r="E15" s="39"/>
      <c r="F15" s="39"/>
      <c r="G15" s="39"/>
      <c r="H15" s="39"/>
      <c r="I15" s="106" t="s">
        <v>84</v>
      </c>
      <c r="J15" s="106"/>
      <c r="K15" s="106"/>
      <c r="L15" s="106"/>
      <c r="M15" s="106"/>
      <c r="N15" s="106"/>
      <c r="O15" s="106"/>
      <c r="P15" s="106"/>
      <c r="Q15" s="39"/>
      <c r="R15" s="106" t="str">
        <f>+I15</f>
        <v>XXXXXXXXXXXXX</v>
      </c>
      <c r="S15" s="106"/>
      <c r="T15" s="106"/>
      <c r="U15" s="106"/>
      <c r="V15" s="106"/>
    </row>
    <row r="16" spans="1:29" x14ac:dyDescent="0.25">
      <c r="A16" s="109" t="s">
        <v>85</v>
      </c>
      <c r="B16" s="109"/>
      <c r="C16" s="109"/>
      <c r="D16" s="109"/>
      <c r="E16" s="109"/>
      <c r="F16" s="109"/>
      <c r="G16" s="23"/>
      <c r="H16" s="23"/>
      <c r="I16" s="106" t="s">
        <v>84</v>
      </c>
      <c r="J16" s="106"/>
      <c r="K16" s="106"/>
      <c r="L16" s="106"/>
      <c r="M16" s="106"/>
      <c r="N16" s="106"/>
      <c r="O16" s="106"/>
      <c r="P16" s="106"/>
      <c r="Q16" s="39"/>
      <c r="R16" s="106" t="str">
        <f>+I16</f>
        <v>XXXXXXXXXXXXX</v>
      </c>
      <c r="S16" s="106"/>
      <c r="T16" s="106"/>
      <c r="U16" s="106"/>
      <c r="V16" s="106"/>
    </row>
    <row r="17" spans="1:31" x14ac:dyDescent="0.25">
      <c r="A17" s="109"/>
      <c r="B17" s="109"/>
      <c r="C17" s="109"/>
      <c r="D17" s="109"/>
      <c r="E17" s="109"/>
      <c r="F17" s="109"/>
      <c r="G17" s="39"/>
      <c r="H17" s="39"/>
      <c r="I17" s="106" t="s">
        <v>84</v>
      </c>
      <c r="J17" s="106"/>
      <c r="K17" s="106"/>
      <c r="L17" s="106"/>
      <c r="M17" s="106"/>
      <c r="N17" s="106"/>
      <c r="O17" s="106"/>
      <c r="P17" s="106"/>
      <c r="Q17" s="39"/>
      <c r="R17" s="106" t="str">
        <f>+I17</f>
        <v>XXXXXXXXXXXXX</v>
      </c>
      <c r="S17" s="106"/>
      <c r="T17" s="106"/>
      <c r="U17" s="106"/>
      <c r="V17" s="106"/>
    </row>
    <row r="18" spans="1:31" x14ac:dyDescent="0.25">
      <c r="A18" s="38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31" ht="25.5" x14ac:dyDescent="0.25">
      <c r="A19" s="43" t="s">
        <v>1</v>
      </c>
      <c r="B19" s="108" t="s">
        <v>60</v>
      </c>
      <c r="C19" s="108"/>
      <c r="D19" s="102"/>
      <c r="E19" s="94" t="s">
        <v>59</v>
      </c>
      <c r="F19" s="115"/>
      <c r="G19" s="115"/>
      <c r="H19" s="115"/>
      <c r="I19" s="115"/>
      <c r="J19" s="115"/>
      <c r="K19" s="115"/>
      <c r="L19" s="115"/>
      <c r="M19" s="116"/>
      <c r="N19" s="95"/>
      <c r="O19" s="94" t="s">
        <v>61</v>
      </c>
      <c r="P19" s="95"/>
      <c r="Q19" s="28" t="s">
        <v>62</v>
      </c>
      <c r="R19" s="101" t="s">
        <v>63</v>
      </c>
      <c r="S19" s="108"/>
      <c r="T19" s="102"/>
      <c r="U19" s="101" t="s">
        <v>64</v>
      </c>
      <c r="V19" s="102"/>
    </row>
    <row r="20" spans="1:31" x14ac:dyDescent="0.2">
      <c r="A20" s="44">
        <v>1</v>
      </c>
      <c r="B20" s="78">
        <v>7419990</v>
      </c>
      <c r="C20" s="78"/>
      <c r="D20" s="79"/>
      <c r="E20" s="117" t="s">
        <v>66</v>
      </c>
      <c r="F20" s="118"/>
      <c r="G20" s="118"/>
      <c r="H20" s="118"/>
      <c r="I20" s="118"/>
      <c r="J20" s="118"/>
      <c r="K20" s="118"/>
      <c r="L20" s="118"/>
      <c r="M20" s="118"/>
      <c r="N20" s="119"/>
      <c r="O20" s="72">
        <v>10</v>
      </c>
      <c r="P20" s="73"/>
      <c r="Q20" s="33" t="s">
        <v>65</v>
      </c>
      <c r="R20" s="84">
        <v>200</v>
      </c>
      <c r="S20" s="85"/>
      <c r="T20" s="86"/>
      <c r="U20" s="92">
        <f t="shared" ref="U20:U29" si="0">ROUND((O20*R20),0)</f>
        <v>2000</v>
      </c>
      <c r="V20" s="93"/>
    </row>
    <row r="21" spans="1:31" x14ac:dyDescent="0.2">
      <c r="A21" s="44"/>
      <c r="B21" s="80"/>
      <c r="C21" s="80"/>
      <c r="D21" s="81"/>
      <c r="E21" s="120"/>
      <c r="F21" s="121"/>
      <c r="G21" s="121"/>
      <c r="H21" s="121"/>
      <c r="I21" s="121"/>
      <c r="J21" s="121"/>
      <c r="K21" s="121"/>
      <c r="L21" s="121"/>
      <c r="M21" s="121"/>
      <c r="N21" s="122"/>
      <c r="O21" s="74"/>
      <c r="P21" s="75"/>
      <c r="Q21" s="34"/>
      <c r="R21" s="87"/>
      <c r="S21" s="88"/>
      <c r="T21" s="89"/>
      <c r="U21" s="92">
        <f t="shared" si="0"/>
        <v>0</v>
      </c>
      <c r="V21" s="93"/>
    </row>
    <row r="22" spans="1:31" s="3" customFormat="1" ht="14.25" x14ac:dyDescent="0.25">
      <c r="A22" s="44"/>
      <c r="B22" s="80"/>
      <c r="C22" s="80"/>
      <c r="D22" s="81"/>
      <c r="E22" s="82"/>
      <c r="F22" s="80"/>
      <c r="G22" s="80"/>
      <c r="H22" s="80"/>
      <c r="I22" s="80"/>
      <c r="J22" s="80"/>
      <c r="K22" s="80"/>
      <c r="L22" s="80"/>
      <c r="M22" s="80"/>
      <c r="N22" s="81"/>
      <c r="O22" s="74"/>
      <c r="P22" s="75"/>
      <c r="Q22" s="34"/>
      <c r="R22" s="87"/>
      <c r="S22" s="90"/>
      <c r="T22" s="91"/>
      <c r="U22" s="92">
        <f t="shared" si="0"/>
        <v>0</v>
      </c>
      <c r="V22" s="93"/>
      <c r="X22" s="22"/>
      <c r="Y22" s="22"/>
      <c r="Z22" s="22"/>
      <c r="AA22" s="22"/>
      <c r="AB22" s="22"/>
      <c r="AC22" s="22"/>
      <c r="AD22" s="4"/>
      <c r="AE22" s="4"/>
    </row>
    <row r="23" spans="1:31" x14ac:dyDescent="0.25">
      <c r="A23" s="44"/>
      <c r="B23" s="80"/>
      <c r="C23" s="80"/>
      <c r="D23" s="81"/>
      <c r="E23" s="82"/>
      <c r="F23" s="80"/>
      <c r="G23" s="80"/>
      <c r="H23" s="80"/>
      <c r="I23" s="80"/>
      <c r="J23" s="80"/>
      <c r="K23" s="80"/>
      <c r="L23" s="80"/>
      <c r="M23" s="80"/>
      <c r="N23" s="81"/>
      <c r="O23" s="74"/>
      <c r="P23" s="75"/>
      <c r="Q23" s="34"/>
      <c r="R23" s="87"/>
      <c r="S23" s="90"/>
      <c r="T23" s="91"/>
      <c r="U23" s="92">
        <f t="shared" si="0"/>
        <v>0</v>
      </c>
      <c r="V23" s="93"/>
      <c r="W23" s="83"/>
      <c r="X23" s="83"/>
    </row>
    <row r="24" spans="1:31" x14ac:dyDescent="0.25">
      <c r="A24" s="44"/>
      <c r="B24" s="80"/>
      <c r="C24" s="80"/>
      <c r="D24" s="81"/>
      <c r="E24" s="82"/>
      <c r="F24" s="80"/>
      <c r="G24" s="80"/>
      <c r="H24" s="80"/>
      <c r="I24" s="80"/>
      <c r="J24" s="80"/>
      <c r="K24" s="80"/>
      <c r="L24" s="80"/>
      <c r="M24" s="80"/>
      <c r="N24" s="81"/>
      <c r="O24" s="74"/>
      <c r="P24" s="75"/>
      <c r="Q24" s="34"/>
      <c r="R24" s="87"/>
      <c r="S24" s="90"/>
      <c r="T24" s="91"/>
      <c r="U24" s="92">
        <f t="shared" ref="U24" si="1">ROUND((O24*R24),0)</f>
        <v>0</v>
      </c>
      <c r="V24" s="93"/>
      <c r="W24" s="18"/>
      <c r="X24" s="18"/>
    </row>
    <row r="25" spans="1:31" x14ac:dyDescent="0.25">
      <c r="A25" s="44"/>
      <c r="B25" s="80"/>
      <c r="C25" s="80"/>
      <c r="D25" s="81"/>
      <c r="E25" s="82"/>
      <c r="F25" s="80"/>
      <c r="G25" s="80"/>
      <c r="H25" s="80"/>
      <c r="I25" s="80"/>
      <c r="J25" s="80"/>
      <c r="K25" s="80"/>
      <c r="L25" s="80"/>
      <c r="M25" s="80"/>
      <c r="N25" s="81"/>
      <c r="O25" s="74"/>
      <c r="P25" s="75"/>
      <c r="Q25" s="34"/>
      <c r="R25" s="87"/>
      <c r="S25" s="90"/>
      <c r="T25" s="91"/>
      <c r="U25" s="92">
        <f t="shared" ref="U25" si="2">ROUND((O25*R25),0)</f>
        <v>0</v>
      </c>
      <c r="V25" s="93"/>
      <c r="W25" s="18"/>
      <c r="X25" s="18"/>
    </row>
    <row r="26" spans="1:31" x14ac:dyDescent="0.25">
      <c r="A26" s="44"/>
      <c r="B26" s="80"/>
      <c r="C26" s="80"/>
      <c r="D26" s="81"/>
      <c r="E26" s="82"/>
      <c r="F26" s="80"/>
      <c r="G26" s="80"/>
      <c r="H26" s="80"/>
      <c r="I26" s="80"/>
      <c r="J26" s="80"/>
      <c r="K26" s="80"/>
      <c r="L26" s="80"/>
      <c r="M26" s="80"/>
      <c r="N26" s="81"/>
      <c r="O26" s="74"/>
      <c r="P26" s="75"/>
      <c r="Q26" s="34"/>
      <c r="R26" s="87"/>
      <c r="S26" s="90"/>
      <c r="T26" s="91"/>
      <c r="U26" s="92">
        <f t="shared" ref="U26" si="3">ROUND((O26*R26),0)</f>
        <v>0</v>
      </c>
      <c r="V26" s="93"/>
      <c r="W26" s="18"/>
      <c r="X26" s="18"/>
    </row>
    <row r="27" spans="1:31" x14ac:dyDescent="0.25">
      <c r="A27" s="44"/>
      <c r="B27" s="80"/>
      <c r="C27" s="80"/>
      <c r="D27" s="81"/>
      <c r="E27" s="82"/>
      <c r="F27" s="80"/>
      <c r="G27" s="80"/>
      <c r="H27" s="80"/>
      <c r="I27" s="80"/>
      <c r="J27" s="80"/>
      <c r="K27" s="80"/>
      <c r="L27" s="80"/>
      <c r="M27" s="80"/>
      <c r="N27" s="81"/>
      <c r="O27" s="74"/>
      <c r="P27" s="75"/>
      <c r="Q27" s="34"/>
      <c r="R27" s="87"/>
      <c r="S27" s="90"/>
      <c r="T27" s="91"/>
      <c r="U27" s="92">
        <f t="shared" ref="U27" si="4">ROUND((O27*R27),0)</f>
        <v>0</v>
      </c>
      <c r="V27" s="93"/>
      <c r="W27" s="18"/>
      <c r="X27" s="18"/>
    </row>
    <row r="28" spans="1:31" x14ac:dyDescent="0.2">
      <c r="A28" s="44"/>
      <c r="B28" s="80"/>
      <c r="C28" s="80"/>
      <c r="D28" s="81"/>
      <c r="E28" s="82"/>
      <c r="F28" s="80"/>
      <c r="G28" s="80"/>
      <c r="H28" s="80"/>
      <c r="I28" s="80"/>
      <c r="J28" s="80"/>
      <c r="K28" s="80"/>
      <c r="L28" s="80"/>
      <c r="M28" s="80"/>
      <c r="N28" s="81"/>
      <c r="O28" s="74"/>
      <c r="P28" s="75"/>
      <c r="Q28" s="34"/>
      <c r="R28" s="87"/>
      <c r="S28" s="88"/>
      <c r="T28" s="89"/>
      <c r="U28" s="92">
        <f t="shared" si="0"/>
        <v>0</v>
      </c>
      <c r="V28" s="93"/>
    </row>
    <row r="29" spans="1:31" x14ac:dyDescent="0.25">
      <c r="A29" s="45"/>
      <c r="B29" s="70"/>
      <c r="C29" s="70"/>
      <c r="D29" s="71"/>
      <c r="E29" s="103"/>
      <c r="F29" s="70"/>
      <c r="G29" s="70"/>
      <c r="H29" s="70"/>
      <c r="I29" s="70"/>
      <c r="J29" s="70"/>
      <c r="K29" s="70"/>
      <c r="L29" s="70"/>
      <c r="M29" s="70"/>
      <c r="N29" s="71"/>
      <c r="O29" s="76"/>
      <c r="P29" s="77"/>
      <c r="Q29" s="35"/>
      <c r="R29" s="98"/>
      <c r="S29" s="99"/>
      <c r="T29" s="100"/>
      <c r="U29" s="104">
        <f t="shared" si="0"/>
        <v>0</v>
      </c>
      <c r="V29" s="105"/>
    </row>
    <row r="30" spans="1:31" x14ac:dyDescent="0.25">
      <c r="A30" s="38"/>
      <c r="B30" s="23"/>
      <c r="C30" s="23"/>
      <c r="D30" s="29"/>
      <c r="E30" s="23"/>
      <c r="F30" s="23"/>
      <c r="G30" s="23"/>
      <c r="H30" s="23"/>
      <c r="I30" s="25"/>
      <c r="J30" s="25"/>
      <c r="K30" s="25"/>
      <c r="L30" s="25"/>
      <c r="M30" s="23"/>
      <c r="N30" s="23"/>
      <c r="O30" s="23"/>
      <c r="P30" s="23"/>
      <c r="Q30" s="55" t="s">
        <v>69</v>
      </c>
      <c r="R30" s="55"/>
      <c r="S30" s="55"/>
      <c r="T30" s="55"/>
      <c r="U30" s="68">
        <f>SUM(U20:V29)</f>
        <v>2000</v>
      </c>
      <c r="V30" s="68"/>
      <c r="W30" s="83"/>
      <c r="X30" s="83"/>
    </row>
    <row r="31" spans="1:31" x14ac:dyDescent="0.25">
      <c r="A31" s="64" t="s">
        <v>71</v>
      </c>
      <c r="B31" s="64"/>
      <c r="C31" s="64"/>
      <c r="D31" s="65" t="s">
        <v>77</v>
      </c>
      <c r="E31" s="65"/>
      <c r="F31" s="23"/>
      <c r="G31" s="23"/>
      <c r="H31" s="23"/>
      <c r="I31" s="25"/>
      <c r="J31" s="25"/>
      <c r="K31" s="25"/>
      <c r="L31" s="25"/>
      <c r="M31" s="23"/>
      <c r="N31" s="23"/>
      <c r="O31" s="23"/>
      <c r="P31" s="23"/>
      <c r="Q31" s="55" t="s">
        <v>68</v>
      </c>
      <c r="R31" s="55"/>
      <c r="S31" s="55"/>
      <c r="T31" s="55"/>
      <c r="U31" s="68">
        <v>100</v>
      </c>
      <c r="V31" s="68"/>
    </row>
    <row r="32" spans="1:31" x14ac:dyDescent="0.25">
      <c r="A32" s="38"/>
      <c r="B32" s="26"/>
      <c r="C32" s="26"/>
      <c r="D32" s="65"/>
      <c r="E32" s="65"/>
      <c r="F32" s="23"/>
      <c r="G32" s="23"/>
      <c r="H32" s="23"/>
      <c r="I32" s="25"/>
      <c r="J32" s="25"/>
      <c r="K32" s="25"/>
      <c r="L32" s="25"/>
      <c r="M32" s="23"/>
      <c r="N32" s="23"/>
      <c r="O32" s="23"/>
      <c r="P32" s="23"/>
      <c r="Q32" s="55" t="s">
        <v>80</v>
      </c>
      <c r="R32" s="55"/>
      <c r="S32" s="55"/>
      <c r="T32" s="56"/>
      <c r="U32" s="59">
        <v>10</v>
      </c>
      <c r="V32" s="60"/>
    </row>
    <row r="33" spans="1:22" x14ac:dyDescent="0.25">
      <c r="A33" s="64" t="s">
        <v>72</v>
      </c>
      <c r="B33" s="64"/>
      <c r="C33" s="64"/>
      <c r="D33" s="65" t="s">
        <v>78</v>
      </c>
      <c r="E33" s="65"/>
      <c r="F33" s="23"/>
      <c r="G33" s="23"/>
      <c r="H33" s="23"/>
      <c r="I33" s="25"/>
      <c r="J33" s="25"/>
      <c r="K33" s="25"/>
      <c r="L33" s="25"/>
      <c r="M33" s="23"/>
      <c r="N33" s="23"/>
      <c r="O33" s="23"/>
      <c r="P33" s="23"/>
      <c r="Q33" s="55" t="s">
        <v>81</v>
      </c>
      <c r="R33" s="55"/>
      <c r="S33" s="55"/>
      <c r="T33" s="56"/>
      <c r="U33" s="59">
        <v>200</v>
      </c>
      <c r="V33" s="60"/>
    </row>
    <row r="34" spans="1:22" x14ac:dyDescent="0.25">
      <c r="A34" s="38"/>
      <c r="B34" s="26"/>
      <c r="C34" s="26"/>
      <c r="D34" s="65"/>
      <c r="E34" s="65"/>
      <c r="F34" s="23"/>
      <c r="G34" s="23"/>
      <c r="H34" s="23"/>
      <c r="I34" s="25"/>
      <c r="J34" s="25"/>
      <c r="K34" s="25"/>
      <c r="L34" s="25"/>
      <c r="M34" s="23"/>
      <c r="N34" s="23"/>
      <c r="O34" s="23"/>
      <c r="P34" s="23"/>
      <c r="Q34" s="57" t="s">
        <v>69</v>
      </c>
      <c r="R34" s="57"/>
      <c r="S34" s="57"/>
      <c r="T34" s="58"/>
      <c r="U34" s="59">
        <f>SUM(U30:V33)</f>
        <v>2310</v>
      </c>
      <c r="V34" s="60"/>
    </row>
    <row r="35" spans="1:22" ht="16.5" customHeight="1" x14ac:dyDescent="0.25">
      <c r="A35" s="64" t="s">
        <v>73</v>
      </c>
      <c r="B35" s="64"/>
      <c r="C35" s="64"/>
      <c r="D35" s="65">
        <v>7</v>
      </c>
      <c r="E35" s="65"/>
      <c r="F35" s="23"/>
      <c r="G35" s="23"/>
      <c r="H35" s="23"/>
      <c r="I35" s="25"/>
      <c r="J35" s="25"/>
      <c r="K35" s="25"/>
      <c r="L35" s="25"/>
      <c r="M35" s="23"/>
      <c r="N35" s="23"/>
      <c r="O35" s="23"/>
      <c r="P35" s="23"/>
      <c r="Q35" s="23"/>
      <c r="R35" s="25"/>
      <c r="S35" s="30" t="s">
        <v>5</v>
      </c>
      <c r="T35" s="31">
        <v>9</v>
      </c>
      <c r="U35" s="68">
        <f>+ROUND(U34*T35%,0)</f>
        <v>208</v>
      </c>
      <c r="V35" s="68"/>
    </row>
    <row r="36" spans="1:22" x14ac:dyDescent="0.25">
      <c r="A36" s="47"/>
      <c r="B36" s="46"/>
      <c r="C36" s="23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23"/>
      <c r="R36" s="25"/>
      <c r="S36" s="30" t="s">
        <v>6</v>
      </c>
      <c r="T36" s="31">
        <v>9</v>
      </c>
      <c r="U36" s="68">
        <f>+ROUND(U34*T36%,0)</f>
        <v>208</v>
      </c>
      <c r="V36" s="68"/>
    </row>
    <row r="37" spans="1:22" x14ac:dyDescent="0.25">
      <c r="A37" s="47"/>
      <c r="B37" s="46"/>
      <c r="C37" s="23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23"/>
      <c r="R37" s="25"/>
      <c r="S37" s="30" t="s">
        <v>7</v>
      </c>
      <c r="T37" s="31">
        <v>0</v>
      </c>
      <c r="U37" s="68">
        <f>+ROUND(U34*T37%,0)</f>
        <v>0</v>
      </c>
      <c r="V37" s="68"/>
    </row>
    <row r="38" spans="1:22" ht="21" customHeight="1" x14ac:dyDescent="0.25">
      <c r="A38" s="66" t="s">
        <v>74</v>
      </c>
      <c r="B38" s="66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69" t="s">
        <v>67</v>
      </c>
      <c r="R38" s="69"/>
      <c r="S38" s="69"/>
      <c r="T38" s="69"/>
      <c r="U38" s="67">
        <f>(U30+U31)+U35+U36+U37</f>
        <v>2516</v>
      </c>
      <c r="V38" s="67"/>
    </row>
    <row r="39" spans="1:22" ht="15" customHeight="1" x14ac:dyDescent="0.25">
      <c r="A39" s="48">
        <v>1</v>
      </c>
      <c r="B39" s="32" t="s">
        <v>52</v>
      </c>
      <c r="C39" s="23"/>
      <c r="D39" s="23"/>
      <c r="E39" s="23"/>
      <c r="F39" s="23"/>
      <c r="G39" s="23"/>
      <c r="H39" s="23"/>
      <c r="I39" s="123" t="str">
        <f>" Total Invoice Amount "&amp;J220&amp;" "&amp;""</f>
        <v xml:space="preserve"> Total Invoice Amount Two Thousand Five Hundred Only </v>
      </c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</row>
    <row r="40" spans="1:22" ht="18" customHeight="1" x14ac:dyDescent="0.25">
      <c r="A40" s="48">
        <v>2</v>
      </c>
      <c r="B40" s="32" t="s">
        <v>53</v>
      </c>
      <c r="C40" s="23"/>
      <c r="D40" s="23"/>
      <c r="E40" s="23"/>
      <c r="F40" s="23"/>
      <c r="G40" s="23"/>
      <c r="H40" s="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</row>
    <row r="41" spans="1:22" x14ac:dyDescent="0.25">
      <c r="A41" s="48">
        <v>3</v>
      </c>
      <c r="B41" s="32" t="s">
        <v>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x14ac:dyDescent="0.25">
      <c r="A42" s="48"/>
      <c r="B42" s="3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4"/>
      <c r="S42" s="24"/>
      <c r="T42" s="24"/>
      <c r="U42" s="24"/>
      <c r="V42" s="24"/>
    </row>
    <row r="43" spans="1:22" x14ac:dyDescent="0.25">
      <c r="A43" s="38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57" t="str">
        <f>" For,"&amp;A1&amp;" "&amp;""</f>
        <v xml:space="preserve"> For,Firm Name </v>
      </c>
      <c r="R43" s="57"/>
      <c r="S43" s="57"/>
      <c r="T43" s="57"/>
      <c r="U43" s="57"/>
      <c r="V43" s="57"/>
    </row>
    <row r="44" spans="1:22" ht="15" customHeight="1" x14ac:dyDescent="0.25">
      <c r="A44" s="38"/>
      <c r="B44" s="23"/>
      <c r="C44" s="23"/>
      <c r="D44" s="23"/>
      <c r="E44" s="23"/>
      <c r="F44" s="23"/>
      <c r="G44" s="23"/>
      <c r="H44" s="23"/>
      <c r="I44" s="23"/>
      <c r="J44" s="23"/>
      <c r="K44" s="32"/>
      <c r="L44" s="23"/>
      <c r="M44" s="23"/>
      <c r="N44" s="23"/>
      <c r="O44" s="23"/>
      <c r="P44" s="23"/>
      <c r="Q44" s="57" t="s">
        <v>75</v>
      </c>
      <c r="R44" s="57"/>
      <c r="S44" s="57"/>
      <c r="T44" s="57"/>
      <c r="U44" s="57"/>
      <c r="V44" s="57"/>
    </row>
    <row r="45" spans="1:22" ht="18" x14ac:dyDescent="0.25">
      <c r="A45" s="51" t="s">
        <v>76</v>
      </c>
      <c r="B45" s="51"/>
      <c r="C45" s="51"/>
      <c r="D45" s="51"/>
      <c r="E45" s="51"/>
      <c r="F45" s="51"/>
      <c r="G45" s="23"/>
      <c r="H45" s="23"/>
      <c r="I45" s="23"/>
      <c r="J45" s="23"/>
      <c r="K45" s="27"/>
      <c r="L45" s="23"/>
      <c r="M45" s="23"/>
      <c r="N45" s="23"/>
      <c r="O45" s="23"/>
      <c r="P45" s="23"/>
      <c r="Q45" s="52"/>
      <c r="R45" s="52"/>
      <c r="S45" s="52"/>
      <c r="T45" s="52"/>
      <c r="U45" s="52"/>
      <c r="V45" s="52"/>
    </row>
    <row r="46" spans="1:22" ht="15.75" x14ac:dyDescent="0.25">
      <c r="A46" s="49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x14ac:dyDescent="0.25">
      <c r="A47" s="54" t="str">
        <f>+A1&amp;W1&amp;A2&amp;W1&amp;A3&amp;W1&amp;A4&amp;W1&amp;A5&amp;W1&amp;A6</f>
        <v>Firm Name, Firm Address, Firm Address, Firm Address, Firm Address, Contact No.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</row>
    <row r="48" spans="1:22" x14ac:dyDescent="0.25">
      <c r="Q48" s="53"/>
      <c r="R48" s="53"/>
      <c r="S48" s="53"/>
      <c r="T48" s="53"/>
      <c r="U48" s="53"/>
      <c r="V48" s="53"/>
    </row>
    <row r="215" spans="8:27" ht="15.75" thickBot="1" x14ac:dyDescent="0.3"/>
    <row r="216" spans="8:27" ht="22.5" thickBot="1" x14ac:dyDescent="0.55000000000000004">
      <c r="J216" s="6" t="s">
        <v>8</v>
      </c>
      <c r="K216"/>
      <c r="L216"/>
      <c r="M216"/>
      <c r="N216"/>
      <c r="O216"/>
      <c r="P216" s="7">
        <f>+U38</f>
        <v>2516</v>
      </c>
      <c r="W216" s="8"/>
      <c r="X216" s="8"/>
      <c r="Y216" s="8"/>
      <c r="Z216" s="8"/>
      <c r="AA216" s="42"/>
    </row>
    <row r="217" spans="8:27" ht="21" x14ac:dyDescent="0.5">
      <c r="H217" s="6"/>
      <c r="I217"/>
      <c r="J217"/>
      <c r="K217"/>
      <c r="L217"/>
      <c r="M217"/>
      <c r="N217"/>
      <c r="O217"/>
      <c r="P217"/>
      <c r="Q217"/>
      <c r="R217"/>
      <c r="S217" s="8"/>
      <c r="T217" s="8"/>
      <c r="U217" s="8"/>
      <c r="V217" s="8"/>
      <c r="W217" s="8"/>
      <c r="X217" s="8" t="s">
        <v>11</v>
      </c>
      <c r="Y217" s="8"/>
      <c r="Z217" s="8"/>
      <c r="AA217" s="42"/>
    </row>
    <row r="218" spans="8:27" x14ac:dyDescent="0.25">
      <c r="H218"/>
      <c r="I218"/>
      <c r="J218"/>
      <c r="K218"/>
      <c r="L218"/>
      <c r="M218"/>
      <c r="N218"/>
      <c r="O218"/>
      <c r="P218"/>
      <c r="Q218"/>
      <c r="R218"/>
      <c r="S218" s="8">
        <v>1</v>
      </c>
      <c r="T218" s="8" t="s">
        <v>9</v>
      </c>
      <c r="U218" s="8">
        <v>1</v>
      </c>
      <c r="V218" s="8" t="s">
        <v>10</v>
      </c>
      <c r="W218" s="8"/>
      <c r="X218" s="8" t="str">
        <f>IF(IFERROR(VALUE(MID(X220,1,1))=1,FALSE),"",VALUE(RIGHT(P216,1)))</f>
        <v/>
      </c>
      <c r="Y218" s="8" t="e">
        <f>VLOOKUP(X218,S218:T227,2,0)</f>
        <v>#N/A</v>
      </c>
      <c r="Z218" s="8" t="e">
        <f>VLOOKUP(Y218,S218:U227,2,0)</f>
        <v>#N/A</v>
      </c>
      <c r="AA218" s="42"/>
    </row>
    <row r="219" spans="8:27" ht="21.75" thickBot="1" x14ac:dyDescent="0.55000000000000004">
      <c r="H219"/>
      <c r="I219"/>
      <c r="J219" s="9" t="s">
        <v>14</v>
      </c>
      <c r="K219"/>
      <c r="L219"/>
      <c r="M219"/>
      <c r="N219"/>
      <c r="O219"/>
      <c r="P219"/>
      <c r="Q219"/>
      <c r="R219"/>
      <c r="S219" s="8">
        <v>2</v>
      </c>
      <c r="T219" s="8" t="s">
        <v>12</v>
      </c>
      <c r="U219" s="8">
        <v>2</v>
      </c>
      <c r="V219" s="8" t="s">
        <v>13</v>
      </c>
      <c r="W219" s="8"/>
      <c r="X219" s="8" t="s">
        <v>17</v>
      </c>
      <c r="Y219" s="8"/>
      <c r="Z219" s="8"/>
      <c r="AA219" s="42"/>
    </row>
    <row r="220" spans="8:27" ht="21.75" thickBot="1" x14ac:dyDescent="0.55000000000000004">
      <c r="H220" s="9"/>
      <c r="I220"/>
      <c r="J220" s="61" t="str">
        <f>TRIM(IFERROR(VLOOKUP(P216,#REF!,2,0),IFERROR(Y233&amp;" Crores ","")&amp;IFERROR(Y228&amp;" Lacs ","")&amp;IFERROR(Y224&amp;" Thousand ","")&amp;IFERROR(Y222&amp;" Hundred ","")&amp;IFERROR(Y220&amp;" ","")&amp;IFERROR(Y218,"")))&amp;" Only"</f>
        <v>Two Thousand Five Hundred Only</v>
      </c>
      <c r="K220" s="62"/>
      <c r="L220" s="62"/>
      <c r="M220" s="62"/>
      <c r="N220" s="62"/>
      <c r="O220" s="62"/>
      <c r="P220" s="63"/>
      <c r="Q220"/>
      <c r="R220"/>
      <c r="S220" s="8">
        <v>3</v>
      </c>
      <c r="T220" s="8" t="s">
        <v>15</v>
      </c>
      <c r="U220" s="8">
        <v>3</v>
      </c>
      <c r="V220" s="8" t="s">
        <v>16</v>
      </c>
      <c r="W220" s="8"/>
      <c r="X220" s="8">
        <f>IF(IF(LEN(P216)&gt;1,VALUE(MID(RIGHT(P216,2),1,1)),"")=1,IF(LEN(P216)&gt;1,VALUE(RIGHT(P216,2)),""),IF(LEN(P216)&gt;1,VALUE(MID(RIGHT(P216,2),1,1)),""))</f>
        <v>16</v>
      </c>
      <c r="Y220" s="8" t="e">
        <f>IF(LEN(X220)=2,VLOOKUP(X220,#REF!,2,0),VLOOKUP(X220,U218:V226,2,0))</f>
        <v>#REF!</v>
      </c>
      <c r="Z220" s="8" t="e">
        <f>IF(LEN(Y220)=2,VLOOKUP(Y220,W217:W226,2,0),VLOOKUP(Y220,V218:V226,2,0))</f>
        <v>#REF!</v>
      </c>
      <c r="AA220" s="42"/>
    </row>
    <row r="221" spans="8:27" ht="21.75" thickBot="1" x14ac:dyDescent="0.55000000000000004">
      <c r="H221" s="16"/>
      <c r="I221" s="17"/>
      <c r="J221" s="10" t="s">
        <v>20</v>
      </c>
      <c r="K221"/>
      <c r="L221"/>
      <c r="M221"/>
      <c r="N221"/>
      <c r="O221"/>
      <c r="P221"/>
      <c r="Q221"/>
      <c r="R221"/>
      <c r="S221" s="8">
        <v>4</v>
      </c>
      <c r="T221" s="8" t="s">
        <v>18</v>
      </c>
      <c r="U221" s="8">
        <v>4</v>
      </c>
      <c r="V221" s="8" t="s">
        <v>19</v>
      </c>
      <c r="W221" s="8"/>
      <c r="X221" s="8" t="s">
        <v>23</v>
      </c>
      <c r="Y221" s="8"/>
      <c r="Z221" s="8"/>
      <c r="AA221" s="42"/>
    </row>
    <row r="222" spans="8:27" x14ac:dyDescent="0.25">
      <c r="H222" s="10"/>
      <c r="I222"/>
      <c r="J222"/>
      <c r="K222"/>
      <c r="L222"/>
      <c r="M222"/>
      <c r="N222"/>
      <c r="O222"/>
      <c r="P222"/>
      <c r="Q222"/>
      <c r="R222"/>
      <c r="S222" s="8">
        <v>5</v>
      </c>
      <c r="T222" s="8" t="s">
        <v>21</v>
      </c>
      <c r="U222" s="8">
        <v>5</v>
      </c>
      <c r="V222" s="8" t="s">
        <v>22</v>
      </c>
      <c r="W222" s="8"/>
      <c r="X222" s="8">
        <f>IF(LEN(P216)&gt;2,VALUE(MID(RIGHT(P216,3),1,1)),"")</f>
        <v>5</v>
      </c>
      <c r="Y222" s="8" t="str">
        <f>VLOOKUP(X222,S218:T226,2,0)</f>
        <v>Five</v>
      </c>
      <c r="Z222" s="8" t="e">
        <f>VLOOKUP(Y222,S218:U226,2,0)</f>
        <v>#N/A</v>
      </c>
      <c r="AA222" s="42"/>
    </row>
    <row r="223" spans="8:27" x14ac:dyDescent="0.25">
      <c r="H223"/>
      <c r="I223"/>
      <c r="J223" s="11" t="s">
        <v>26</v>
      </c>
      <c r="K223"/>
      <c r="L223"/>
      <c r="M223"/>
      <c r="N223"/>
      <c r="O223"/>
      <c r="P223"/>
      <c r="Q223"/>
      <c r="R223"/>
      <c r="S223" s="8">
        <v>6</v>
      </c>
      <c r="T223" s="8" t="s">
        <v>24</v>
      </c>
      <c r="U223" s="8">
        <v>6</v>
      </c>
      <c r="V223" s="8" t="s">
        <v>25</v>
      </c>
      <c r="W223" s="8"/>
      <c r="X223" s="8" t="s">
        <v>29</v>
      </c>
      <c r="Y223" s="8"/>
      <c r="Z223" s="8"/>
      <c r="AA223" s="42"/>
    </row>
    <row r="224" spans="8:27" x14ac:dyDescent="0.25">
      <c r="H224" s="11"/>
      <c r="I224"/>
      <c r="J224" t="s">
        <v>30</v>
      </c>
      <c r="K224"/>
      <c r="L224"/>
      <c r="M224"/>
      <c r="N224"/>
      <c r="O224"/>
      <c r="P224"/>
      <c r="Q224"/>
      <c r="R224"/>
      <c r="S224" s="8">
        <v>7</v>
      </c>
      <c r="T224" s="8" t="s">
        <v>27</v>
      </c>
      <c r="U224" s="8">
        <v>7</v>
      </c>
      <c r="V224" s="8" t="s">
        <v>28</v>
      </c>
      <c r="W224" s="8"/>
      <c r="X224" s="8">
        <f>IF(LEN(P216)=4,VALUE(MID(RIGHT(P216,4),1,1)),IF(LEN(P216)&gt;4,VALUE(MID(RIGHT(P216,5),1,2)),""))</f>
        <v>2</v>
      </c>
      <c r="Y224" s="8" t="str">
        <f>IF(LEN(X224)=1,VLOOKUP(X224,S218:T226,2,0),Y225)</f>
        <v>Two</v>
      </c>
      <c r="Z224" s="8" t="e">
        <f>IF(LEN(Y224)=1,VLOOKUP(Y224,S218:U226,2,0),Z225)</f>
        <v>#VALUE!</v>
      </c>
      <c r="AA224" s="42"/>
    </row>
    <row r="225" spans="8:27" x14ac:dyDescent="0.25">
      <c r="H225"/>
      <c r="I225"/>
      <c r="J225" t="s">
        <v>33</v>
      </c>
      <c r="K225"/>
      <c r="L225"/>
      <c r="M225"/>
      <c r="N225"/>
      <c r="O225"/>
      <c r="P225"/>
      <c r="Q225"/>
      <c r="R225"/>
      <c r="S225" s="8">
        <v>8</v>
      </c>
      <c r="T225" s="8" t="s">
        <v>31</v>
      </c>
      <c r="U225" s="8">
        <v>8</v>
      </c>
      <c r="V225" s="8" t="s">
        <v>32</v>
      </c>
      <c r="W225" s="8"/>
      <c r="X225" s="8">
        <f>IF(VALUE(MID(X224,1,1))=1,VALUE(X224),VALUE(MID(X224,1,1)))</f>
        <v>2</v>
      </c>
      <c r="Y225" s="8" t="e">
        <f>IF(LEN(X225)=2,VLOOKUP(X225,#REF!,2,0),VLOOKUP(X225,U218:V226,2,0)&amp;" "&amp;VLOOKUP(X226,S218:T227,2,0))</f>
        <v>#VALUE!</v>
      </c>
      <c r="Z225" s="8" t="e">
        <f>IF(LEN(Y225)=2,VLOOKUP(Y225,W217:W226,2,0),VLOOKUP(Y225,V218:V226,2,0)&amp;" "&amp;VLOOKUP(Y226,S218:U227,2,0))</f>
        <v>#VALUE!</v>
      </c>
      <c r="AA225" s="42"/>
    </row>
    <row r="226" spans="8:27" x14ac:dyDescent="0.25">
      <c r="H226"/>
      <c r="I226"/>
      <c r="J226"/>
      <c r="K226"/>
      <c r="L226"/>
      <c r="M226"/>
      <c r="N226"/>
      <c r="O226"/>
      <c r="P226"/>
      <c r="Q226"/>
      <c r="R226"/>
      <c r="S226" s="8">
        <v>9</v>
      </c>
      <c r="T226" s="8" t="s">
        <v>34</v>
      </c>
      <c r="U226" s="8">
        <v>9</v>
      </c>
      <c r="V226" s="8" t="s">
        <v>35</v>
      </c>
      <c r="W226" s="8"/>
      <c r="X226" s="8" t="e">
        <f>VALUE(MID(X224,2,1))</f>
        <v>#VALUE!</v>
      </c>
      <c r="Y226" s="8"/>
      <c r="Z226" s="8"/>
      <c r="AA226" s="42"/>
    </row>
    <row r="227" spans="8:27" x14ac:dyDescent="0.25">
      <c r="H227"/>
      <c r="I227"/>
      <c r="J227" s="12" t="s">
        <v>37</v>
      </c>
      <c r="K227"/>
      <c r="L227"/>
      <c r="M227"/>
      <c r="N227"/>
      <c r="O227"/>
      <c r="P227"/>
      <c r="Q227"/>
      <c r="R227"/>
      <c r="S227" s="8">
        <v>0</v>
      </c>
      <c r="T227" s="8" t="s">
        <v>36</v>
      </c>
      <c r="U227" s="8"/>
      <c r="V227" s="8"/>
      <c r="W227" s="8"/>
      <c r="X227" s="8" t="s">
        <v>38</v>
      </c>
      <c r="Y227" s="8"/>
      <c r="Z227" s="8"/>
      <c r="AA227" s="42"/>
    </row>
    <row r="228" spans="8:27" x14ac:dyDescent="0.25">
      <c r="H228" s="12"/>
      <c r="I228"/>
      <c r="J228"/>
      <c r="K228"/>
      <c r="L228"/>
      <c r="M228"/>
      <c r="N228"/>
      <c r="O228"/>
      <c r="P228"/>
      <c r="Q228"/>
      <c r="R228"/>
      <c r="S228" s="8"/>
      <c r="T228" s="8"/>
      <c r="U228" s="8"/>
      <c r="V228" s="8"/>
      <c r="W228" s="8"/>
      <c r="X228" s="8" t="str">
        <f>IF(LEN(P216)=6,VALUE(MID(RIGHT(P216,6),1,1)),IF(LEN(P216)&gt;5,VALUE(MID(RIGHT(P216,7),1,2)),""))</f>
        <v/>
      </c>
      <c r="Y228" s="8" t="e">
        <f>IF(LEN(X228)=1,VLOOKUP(X228,S218:T226,2,0),Y229)</f>
        <v>#VALUE!</v>
      </c>
      <c r="Z228" s="8" t="e">
        <f>IF(LEN(Y228)=1,VLOOKUP(Y228,S218:U226,2,0),Z229)</f>
        <v>#VALUE!</v>
      </c>
      <c r="AA228" s="42"/>
    </row>
    <row r="229" spans="8:27" x14ac:dyDescent="0.25">
      <c r="H229"/>
      <c r="I229"/>
      <c r="J229" s="13" t="s">
        <v>39</v>
      </c>
      <c r="K229"/>
      <c r="L229"/>
      <c r="M229"/>
      <c r="N229"/>
      <c r="O229"/>
      <c r="P229"/>
      <c r="Q229"/>
      <c r="R229"/>
      <c r="S229" s="8"/>
      <c r="T229" s="8"/>
      <c r="U229" s="8"/>
      <c r="V229" s="8"/>
      <c r="W229" s="8"/>
      <c r="X229" s="8" t="e">
        <f>IF(VALUE(MID(X228,1,1))=1,VALUE(X228),VALUE(MID(X228,1,1)))</f>
        <v>#VALUE!</v>
      </c>
      <c r="Y229" s="8" t="e">
        <f>IF(LEN(X229)=2,VLOOKUP(X229,#REF!,2,0),VLOOKUP(X229,U218:V226,2,0)&amp;" "&amp;VLOOKUP(X230,S218:T227,2,0))</f>
        <v>#VALUE!</v>
      </c>
      <c r="Z229" s="8" t="e">
        <f>IF(LEN(Y229)=2,VLOOKUP(Y229,W217:W226,2,0),VLOOKUP(Y229,V218:V226,2,0)&amp;" "&amp;VLOOKUP(Y230,S218:U227,2,0))</f>
        <v>#VALUE!</v>
      </c>
      <c r="AA229" s="42"/>
    </row>
    <row r="230" spans="8:27" x14ac:dyDescent="0.25">
      <c r="H230" s="13"/>
      <c r="I230"/>
      <c r="J230" s="14" t="s">
        <v>40</v>
      </c>
      <c r="K230"/>
      <c r="L230" t="s">
        <v>41</v>
      </c>
      <c r="M230"/>
      <c r="N230"/>
      <c r="O230"/>
      <c r="P230"/>
      <c r="Q230"/>
      <c r="R230"/>
      <c r="S230" s="8"/>
      <c r="T230" s="8"/>
      <c r="U230" s="8"/>
      <c r="V230" s="8"/>
      <c r="W230" s="8"/>
      <c r="X230" s="8" t="e">
        <f>VALUE(MID(X228,2,1))</f>
        <v>#VALUE!</v>
      </c>
      <c r="Y230" s="8"/>
      <c r="Z230" s="8"/>
      <c r="AA230" s="42"/>
    </row>
    <row r="231" spans="8:27" x14ac:dyDescent="0.25">
      <c r="H231" s="14"/>
      <c r="I231"/>
      <c r="J231" s="15" t="s">
        <v>42</v>
      </c>
      <c r="K231"/>
      <c r="L231"/>
      <c r="M231"/>
      <c r="N231"/>
      <c r="O231"/>
      <c r="P231"/>
      <c r="Q231"/>
      <c r="R231"/>
      <c r="S231" s="8"/>
      <c r="T231" s="8"/>
      <c r="U231" s="8"/>
      <c r="V231" s="8"/>
      <c r="W231" s="8"/>
      <c r="X231" s="8"/>
      <c r="Y231" s="8"/>
      <c r="Z231" s="8"/>
      <c r="AA231" s="42"/>
    </row>
    <row r="232" spans="8:27" x14ac:dyDescent="0.25">
      <c r="H232" s="15"/>
      <c r="I232"/>
      <c r="J232" s="15" t="s">
        <v>43</v>
      </c>
      <c r="K232"/>
      <c r="L232"/>
      <c r="M232"/>
      <c r="N232"/>
      <c r="O232"/>
      <c r="P232"/>
      <c r="Q232"/>
      <c r="R232"/>
      <c r="S232" s="8"/>
      <c r="T232" s="8"/>
      <c r="U232" s="8"/>
      <c r="V232" s="8"/>
      <c r="W232" s="8"/>
      <c r="X232" s="8" t="s">
        <v>44</v>
      </c>
      <c r="Y232" s="8"/>
      <c r="Z232" s="8"/>
      <c r="AA232" s="42"/>
    </row>
    <row r="233" spans="8:27" x14ac:dyDescent="0.25">
      <c r="H233" s="15"/>
      <c r="I233"/>
      <c r="J233"/>
      <c r="K233"/>
      <c r="L233"/>
      <c r="M233"/>
      <c r="N233"/>
      <c r="O233"/>
      <c r="P233"/>
      <c r="Q233"/>
      <c r="R233"/>
      <c r="S233" s="8"/>
      <c r="T233" s="8"/>
      <c r="U233" s="8"/>
      <c r="V233" s="8"/>
      <c r="W233" s="8"/>
      <c r="X233" s="8" t="str">
        <f>IF(LEN(P216)=8,VALUE(MID(RIGHT(P216,8),1,1)),IF(LEN(P216)&gt;7,VALUE(MID(RIGHT(P216,9),1,2)),""))</f>
        <v/>
      </c>
      <c r="Y233" s="8" t="e">
        <f>IF(LEN(X233)=1,VLOOKUP(X233,S218:T226,2,0),Y234)</f>
        <v>#VALUE!</v>
      </c>
      <c r="Z233" s="8" t="e">
        <f>IF(LEN(Y233)=1,VLOOKUP(Y233,S218:U226,2,0),Z234)</f>
        <v>#VALUE!</v>
      </c>
      <c r="AA233" s="42"/>
    </row>
    <row r="234" spans="8:27" x14ac:dyDescent="0.25">
      <c r="H234"/>
      <c r="I234"/>
      <c r="J234"/>
      <c r="K234"/>
      <c r="L234"/>
      <c r="M234"/>
      <c r="N234"/>
      <c r="O234"/>
      <c r="P234"/>
      <c r="Q234"/>
      <c r="R234"/>
      <c r="S234" s="8"/>
      <c r="T234" s="8"/>
      <c r="U234" s="8"/>
      <c r="V234" s="8"/>
      <c r="W234" s="8"/>
      <c r="X234" s="8" t="e">
        <f>IF(VALUE(MID(X233,1,1))=1,VALUE(X233),VALUE(MID(X233,1,1)))</f>
        <v>#VALUE!</v>
      </c>
      <c r="Y234" s="8" t="e">
        <f>IF(LEN(X234)=2,VLOOKUP(X234,#REF!,2,0),VLOOKUP(X234,U218:V226,2,0)&amp;" "&amp;VLOOKUP(X235,S218:T227,2,0))</f>
        <v>#VALUE!</v>
      </c>
      <c r="Z234" s="8" t="e">
        <f>IF(LEN(Y234)=2,VLOOKUP(Y234,W217:W226,2,0),VLOOKUP(Y234,V218:V226,2,0)&amp;" "&amp;VLOOKUP(Y235,S218:U227,2,0))</f>
        <v>#VALUE!</v>
      </c>
      <c r="AA234" s="42"/>
    </row>
    <row r="235" spans="8:27" x14ac:dyDescent="0.25">
      <c r="H235"/>
      <c r="I235"/>
      <c r="J235"/>
      <c r="K235"/>
      <c r="L235"/>
      <c r="M235"/>
      <c r="N235"/>
      <c r="O235"/>
      <c r="P235"/>
      <c r="Q235"/>
      <c r="R235"/>
      <c r="S235" s="8"/>
      <c r="T235" s="8"/>
      <c r="U235" s="8"/>
      <c r="V235" s="8"/>
      <c r="W235" s="8"/>
      <c r="X235" s="8" t="e">
        <f>VALUE(MID(X233,2,1))</f>
        <v>#VALUE!</v>
      </c>
      <c r="Y235" s="8"/>
      <c r="Z235" s="8"/>
      <c r="AA235" s="42"/>
    </row>
    <row r="236" spans="8:27" x14ac:dyDescent="0.25">
      <c r="H236"/>
      <c r="I236"/>
      <c r="J236" s="42"/>
      <c r="K236" s="42"/>
      <c r="L236" s="42"/>
      <c r="M236" s="42"/>
      <c r="N236" s="42"/>
      <c r="O236" s="42"/>
      <c r="P236" s="42"/>
      <c r="Q236"/>
      <c r="R236"/>
      <c r="S236" s="8"/>
      <c r="T236" s="8"/>
      <c r="U236" s="8"/>
      <c r="V236" s="8"/>
      <c r="W236" s="42"/>
      <c r="X236" s="42"/>
      <c r="Y236" s="42"/>
      <c r="Z236" s="42"/>
      <c r="AA236" s="42"/>
    </row>
    <row r="237" spans="8:27" x14ac:dyDescent="0.2">
      <c r="Q237" s="42"/>
      <c r="R237" s="42"/>
      <c r="S237" s="42"/>
      <c r="T237" s="42"/>
      <c r="U237" s="42"/>
      <c r="V237" s="42"/>
      <c r="W237" s="8"/>
    </row>
    <row r="238" spans="8:27" x14ac:dyDescent="0.2">
      <c r="W238" s="8"/>
    </row>
    <row r="239" spans="8:27" x14ac:dyDescent="0.2">
      <c r="W239" s="8"/>
    </row>
  </sheetData>
  <sheetProtection selectLockedCells="1"/>
  <mergeCells count="118">
    <mergeCell ref="R25:T25"/>
    <mergeCell ref="U25:V25"/>
    <mergeCell ref="U20:V20"/>
    <mergeCell ref="U22:V22"/>
    <mergeCell ref="A16:F17"/>
    <mergeCell ref="I13:P13"/>
    <mergeCell ref="M1:O1"/>
    <mergeCell ref="P1:V1"/>
    <mergeCell ref="E23:N23"/>
    <mergeCell ref="U23:V23"/>
    <mergeCell ref="R19:T19"/>
    <mergeCell ref="A1:K1"/>
    <mergeCell ref="S8:V8"/>
    <mergeCell ref="A6:K6"/>
    <mergeCell ref="A7:K7"/>
    <mergeCell ref="J9:O11"/>
    <mergeCell ref="A12:D12"/>
    <mergeCell ref="A15:D15"/>
    <mergeCell ref="I12:L12"/>
    <mergeCell ref="A13:F14"/>
    <mergeCell ref="E19:N19"/>
    <mergeCell ref="E20:N20"/>
    <mergeCell ref="E21:N21"/>
    <mergeCell ref="U28:V28"/>
    <mergeCell ref="R26:T26"/>
    <mergeCell ref="U26:V26"/>
    <mergeCell ref="R27:T27"/>
    <mergeCell ref="U27:V27"/>
    <mergeCell ref="A2:K2"/>
    <mergeCell ref="A3:K3"/>
    <mergeCell ref="I14:P14"/>
    <mergeCell ref="I15:P15"/>
    <mergeCell ref="I16:P16"/>
    <mergeCell ref="I17:P17"/>
    <mergeCell ref="R12:U12"/>
    <mergeCell ref="R13:V13"/>
    <mergeCell ref="R14:V14"/>
    <mergeCell ref="R15:V15"/>
    <mergeCell ref="R16:V16"/>
    <mergeCell ref="R17:V17"/>
    <mergeCell ref="B28:D28"/>
    <mergeCell ref="B19:D19"/>
    <mergeCell ref="E26:N26"/>
    <mergeCell ref="O26:P26"/>
    <mergeCell ref="B27:D27"/>
    <mergeCell ref="R24:T24"/>
    <mergeCell ref="U24:V24"/>
    <mergeCell ref="W23:X23"/>
    <mergeCell ref="W30:X30"/>
    <mergeCell ref="R20:T20"/>
    <mergeCell ref="R21:T21"/>
    <mergeCell ref="R22:T22"/>
    <mergeCell ref="E22:N22"/>
    <mergeCell ref="U21:V21"/>
    <mergeCell ref="O19:P19"/>
    <mergeCell ref="S2:V2"/>
    <mergeCell ref="S3:V3"/>
    <mergeCell ref="S4:V4"/>
    <mergeCell ref="R29:T29"/>
    <mergeCell ref="R23:T23"/>
    <mergeCell ref="R28:T28"/>
    <mergeCell ref="U19:V19"/>
    <mergeCell ref="E28:N28"/>
    <mergeCell ref="E29:N29"/>
    <mergeCell ref="U29:V29"/>
    <mergeCell ref="U30:V30"/>
    <mergeCell ref="Q30:T30"/>
    <mergeCell ref="A4:K4"/>
    <mergeCell ref="A5:K5"/>
    <mergeCell ref="S6:V6"/>
    <mergeCell ref="S7:V7"/>
    <mergeCell ref="B29:D29"/>
    <mergeCell ref="O20:P20"/>
    <mergeCell ref="O21:P21"/>
    <mergeCell ref="O22:P22"/>
    <mergeCell ref="O23:P23"/>
    <mergeCell ref="O28:P28"/>
    <mergeCell ref="O29:P29"/>
    <mergeCell ref="B20:D20"/>
    <mergeCell ref="B21:D21"/>
    <mergeCell ref="B22:D22"/>
    <mergeCell ref="B23:D23"/>
    <mergeCell ref="B24:D24"/>
    <mergeCell ref="E24:N24"/>
    <mergeCell ref="O24:P24"/>
    <mergeCell ref="E27:N27"/>
    <mergeCell ref="O27:P27"/>
    <mergeCell ref="B26:D26"/>
    <mergeCell ref="B25:D25"/>
    <mergeCell ref="E25:N25"/>
    <mergeCell ref="O25:P25"/>
    <mergeCell ref="A31:C31"/>
    <mergeCell ref="A33:C33"/>
    <mergeCell ref="A35:C35"/>
    <mergeCell ref="D31:E31"/>
    <mergeCell ref="D33:E33"/>
    <mergeCell ref="D35:E35"/>
    <mergeCell ref="D32:E32"/>
    <mergeCell ref="D34:E34"/>
    <mergeCell ref="Q43:V43"/>
    <mergeCell ref="A38:B38"/>
    <mergeCell ref="U38:V38"/>
    <mergeCell ref="U31:V31"/>
    <mergeCell ref="U35:V35"/>
    <mergeCell ref="U36:V36"/>
    <mergeCell ref="U37:V37"/>
    <mergeCell ref="Q31:T31"/>
    <mergeCell ref="Q38:T38"/>
    <mergeCell ref="I39:V40"/>
    <mergeCell ref="A47:V47"/>
    <mergeCell ref="Q32:T32"/>
    <mergeCell ref="Q33:T33"/>
    <mergeCell ref="Q34:T34"/>
    <mergeCell ref="U32:V32"/>
    <mergeCell ref="U33:V33"/>
    <mergeCell ref="U34:V34"/>
    <mergeCell ref="J220:P220"/>
    <mergeCell ref="Q44:V44"/>
  </mergeCells>
  <dataValidations count="3">
    <dataValidation type="list" allowBlank="1" showInputMessage="1" showErrorMessage="1" sqref="T37">
      <formula1>#REF!</formula1>
    </dataValidation>
    <dataValidation type="whole" allowBlank="1" showInputMessage="1" showErrorMessage="1" sqref="Q217:R217">
      <formula1>1</formula1>
      <formula2>9999999</formula2>
    </dataValidation>
    <dataValidation type="whole" allowBlank="1" showInputMessage="1" showErrorMessage="1" sqref="P216">
      <formula1>1</formula1>
      <formula2>999999999</formula2>
    </dataValidation>
  </dataValidations>
  <hyperlinks>
    <hyperlink ref="J232" r:id="rId1"/>
    <hyperlink ref="J231" r:id="rId2"/>
  </hyperlinks>
  <printOptions horizontalCentered="1"/>
  <pageMargins left="0.31" right="0.2" top="0.4" bottom="0.31" header="0.3" footer="0.24"/>
  <pageSetup paperSize="9" scale="77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Original for Buyer</vt:lpstr>
      <vt:lpstr>'Original for Buyer'!_Abv19</vt:lpstr>
      <vt:lpstr>'Original for Buyer'!_Und19</vt:lpstr>
      <vt:lpstr>'Original for Buyer'!Print_Area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SERVER</cp:lastModifiedBy>
  <cp:lastPrinted>2017-07-03T12:19:02Z</cp:lastPrinted>
  <dcterms:created xsi:type="dcterms:W3CDTF">2015-06-17T10:59:22Z</dcterms:created>
  <dcterms:modified xsi:type="dcterms:W3CDTF">2017-07-05T11:25:33Z</dcterms:modified>
</cp:coreProperties>
</file>