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9440" windowHeight="1005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E9" i="1" l="1"/>
  <c r="C9" i="1"/>
  <c r="E19" i="1"/>
  <c r="C19" i="1"/>
  <c r="E14" i="1"/>
  <c r="E15" i="1" s="1"/>
  <c r="E16" i="1" s="1"/>
  <c r="E20" i="1" s="1"/>
  <c r="C14" i="1"/>
  <c r="C15" i="1" l="1"/>
  <c r="C16" i="1" s="1"/>
  <c r="C17" i="1"/>
  <c r="C18" i="1" s="1"/>
  <c r="E21" i="1"/>
  <c r="E17" i="1"/>
  <c r="E18" i="1" s="1"/>
  <c r="C20" i="1" l="1"/>
  <c r="C21" i="1" s="1"/>
  <c r="B23" i="1" s="1"/>
</calcChain>
</file>

<file path=xl/sharedStrings.xml><?xml version="1.0" encoding="utf-8"?>
<sst xmlns="http://schemas.openxmlformats.org/spreadsheetml/2006/main" count="50" uniqueCount="37">
  <si>
    <t>Description</t>
  </si>
  <si>
    <t>Registered as a Normal Taxpayer</t>
  </si>
  <si>
    <t>Registered as a Taxpayer under Composition Scheme</t>
  </si>
  <si>
    <t>TRADER</t>
  </si>
  <si>
    <t>RESTAURENT</t>
  </si>
  <si>
    <t>PURCHASE COMPOSITION</t>
  </si>
  <si>
    <t>SALE COMPOSITION</t>
  </si>
  <si>
    <t>5% TAXABLE GOODS</t>
  </si>
  <si>
    <t>12% TAXABLE GOODS</t>
  </si>
  <si>
    <t>18% TAXABLE GOODS</t>
  </si>
  <si>
    <t>28% TAXABLE GOODS</t>
  </si>
  <si>
    <t>MANUFACTURER</t>
  </si>
  <si>
    <t>Profit Margin on Sales</t>
  </si>
  <si>
    <t>Sales Amount to be Considered for Comparison</t>
  </si>
  <si>
    <t>Determine the composition of Sales and purchases on the basis of their applicable tax rates.
Make sure total is 100%. (Input % for 5%, 12% and 18% only, Balance will be considered as 28%)</t>
  </si>
  <si>
    <t>Profit Margin should be Taxable Sales less Taxable Purchases and Expenses</t>
  </si>
  <si>
    <t>A. Total Sale Value</t>
  </si>
  <si>
    <t>B. Sale Value exclusive of taxes</t>
  </si>
  <si>
    <t>C. GST on sales value</t>
  </si>
  <si>
    <t>D. Input Purchases &amp; Expenses</t>
  </si>
  <si>
    <t>E. GST on Inputs</t>
  </si>
  <si>
    <t>F. Total Purchase Value (D+E)</t>
  </si>
  <si>
    <t>G. Net GST Liability (C-E)</t>
  </si>
  <si>
    <t>H. Net Profit {A-(F+G)}</t>
  </si>
  <si>
    <t>G. Net GST Liability (only C)</t>
  </si>
  <si>
    <t>COST SAVING ON LESSER COMPLIANCE IN COMPOSITION IS NOT CONSIDERED.</t>
  </si>
  <si>
    <t>Comparison for a</t>
  </si>
  <si>
    <t>Dealer composition levy differs for Trader, Manufacturer and Restaurant</t>
  </si>
  <si>
    <t>As Regular scheme is Tax on Margins and Composition scheme is Tax on Turnover, margin i.e. Value added is also important factror.</t>
  </si>
  <si>
    <t>PREPARED BY</t>
  </si>
  <si>
    <t>CA SAMADHAN JOHARAPURKAR</t>
  </si>
  <si>
    <t>casamadhan@gmail.co</t>
  </si>
  <si>
    <t>Select proper option of the dealer type from dropdown.</t>
  </si>
  <si>
    <t xml:space="preserve">Key point 01 </t>
  </si>
  <si>
    <t xml:space="preserve">Key point 02 </t>
  </si>
  <si>
    <t xml:space="preserve">Key point 03 </t>
  </si>
  <si>
    <t>It is important for business to understand the levy of taxes on OUTPUTs and INPUTs. Hence a tentative percentage of rates applicable for input and output supplies plays a vital role in making decision whether to opt or not for composition scheme.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</si>
</sst>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_ ;_ * \-#,##0_ ;_ * &quot;-&quot;??_ ;_ @_ "/>
    <numFmt numFmtId="165" formatCode="#,##0;\(#,##0\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3F3F3F"/>
      </top>
      <bottom style="thin">
        <color rgb="FFB2B2B2"/>
      </bottom>
      <diagonal/>
    </border>
  </borders>
  <cellStyleXfs count="10">
    <xf numFmtId="0" fontId="0" fillId="0" borderId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1" applyNumberFormat="0" applyAlignment="0" applyProtection="0"/>
    <xf numFmtId="0" fontId="6" fillId="5" borderId="2" applyNumberFormat="0" applyAlignment="0" applyProtection="0"/>
    <xf numFmtId="0" fontId="7" fillId="5" borderId="1" applyNumberFormat="0" applyAlignment="0" applyProtection="0"/>
    <xf numFmtId="0" fontId="8" fillId="6" borderId="3" applyNumberFormat="0" applyAlignment="0" applyProtection="0"/>
    <xf numFmtId="0" fontId="1" fillId="7" borderId="4" applyNumberFormat="0" applyFont="0" applyAlignment="0" applyProtection="0"/>
    <xf numFmtId="0" fontId="9" fillId="8" borderId="0" applyNumberFormat="0" applyBorder="0" applyAlignment="0" applyProtection="0"/>
    <xf numFmtId="0" fontId="1" fillId="9" borderId="0" applyNumberFormat="0" applyBorder="0" applyAlignment="0" applyProtection="0"/>
  </cellStyleXfs>
  <cellXfs count="23">
    <xf numFmtId="0" fontId="0" fillId="0" borderId="0" xfId="0"/>
    <xf numFmtId="9" fontId="0" fillId="0" borderId="0" xfId="0" applyNumberFormat="1"/>
    <xf numFmtId="0" fontId="0" fillId="0" borderId="0" xfId="0" applyAlignment="1">
      <alignment vertical="center"/>
    </xf>
    <xf numFmtId="9" fontId="8" fillId="6" borderId="3" xfId="6" applyNumberFormat="1" applyAlignment="1">
      <alignment vertical="center"/>
    </xf>
    <xf numFmtId="0" fontId="6" fillId="5" borderId="2" xfId="4" applyAlignment="1">
      <alignment vertical="center"/>
    </xf>
    <xf numFmtId="165" fontId="6" fillId="5" borderId="2" xfId="4" applyNumberFormat="1" applyAlignment="1">
      <alignment vertical="center"/>
    </xf>
    <xf numFmtId="0" fontId="4" fillId="3" borderId="1" xfId="2" applyBorder="1" applyAlignment="1">
      <alignment vertical="center"/>
    </xf>
    <xf numFmtId="9" fontId="4" fillId="3" borderId="1" xfId="2" applyNumberFormat="1" applyBorder="1" applyAlignment="1">
      <alignment vertical="center"/>
    </xf>
    <xf numFmtId="9" fontId="4" fillId="3" borderId="1" xfId="2" applyNumberFormat="1" applyBorder="1" applyAlignment="1">
      <alignment vertical="center" wrapText="1"/>
    </xf>
    <xf numFmtId="0" fontId="6" fillId="5" borderId="2" xfId="4" applyAlignment="1">
      <alignment horizontal="center" vertical="center" wrapText="1"/>
    </xf>
    <xf numFmtId="0" fontId="2" fillId="7" borderId="4" xfId="7" applyFont="1" applyAlignment="1">
      <alignment horizontal="center" vertical="center"/>
    </xf>
    <xf numFmtId="0" fontId="3" fillId="2" borderId="0" xfId="1" applyAlignment="1">
      <alignment horizontal="left" vertical="center" wrapText="1"/>
    </xf>
    <xf numFmtId="0" fontId="7" fillId="5" borderId="1" xfId="5" applyAlignment="1">
      <alignment horizontal="center" vertical="center"/>
    </xf>
    <xf numFmtId="0" fontId="3" fillId="2" borderId="0" xfId="1" applyAlignment="1">
      <alignment horizontal="left" vertical="center"/>
    </xf>
    <xf numFmtId="0" fontId="3" fillId="2" borderId="5" xfId="1" applyBorder="1" applyAlignment="1">
      <alignment horizontal="center" vertical="center"/>
    </xf>
    <xf numFmtId="0" fontId="1" fillId="9" borderId="0" xfId="9" applyAlignment="1">
      <alignment horizontal="left" vertical="center"/>
    </xf>
    <xf numFmtId="0" fontId="8" fillId="8" borderId="0" xfId="8" applyFont="1" applyAlignment="1">
      <alignment horizontal="left" vertical="center"/>
    </xf>
    <xf numFmtId="0" fontId="0" fillId="9" borderId="0" xfId="9" applyFont="1" applyAlignment="1">
      <alignment horizontal="left" vertical="center" wrapText="1"/>
    </xf>
    <xf numFmtId="0" fontId="1" fillId="9" borderId="0" xfId="9" applyAlignment="1">
      <alignment horizontal="left" vertical="center" wrapText="1"/>
    </xf>
    <xf numFmtId="0" fontId="10" fillId="9" borderId="0" xfId="9" applyFont="1" applyAlignment="1">
      <alignment horizontal="left" vertical="center" wrapText="1"/>
    </xf>
    <xf numFmtId="0" fontId="5" fillId="4" borderId="1" xfId="3" applyAlignment="1" applyProtection="1">
      <alignment horizontal="center" vertical="center"/>
      <protection locked="0" hidden="1"/>
    </xf>
    <xf numFmtId="9" fontId="5" fillId="4" borderId="1" xfId="3" applyNumberFormat="1" applyAlignment="1" applyProtection="1">
      <alignment vertical="center"/>
      <protection locked="0" hidden="1"/>
    </xf>
    <xf numFmtId="164" fontId="5" fillId="4" borderId="1" xfId="3" applyNumberFormat="1" applyAlignment="1" applyProtection="1">
      <alignment vertical="center"/>
      <protection locked="0" hidden="1"/>
    </xf>
  </cellXfs>
  <cellStyles count="10">
    <cellStyle name="20% - Accent6" xfId="9" builtinId="50"/>
    <cellStyle name="Accent6" xfId="8" builtinId="49"/>
    <cellStyle name="Calculation" xfId="5" builtinId="22"/>
    <cellStyle name="Check Cell" xfId="6" builtinId="23"/>
    <cellStyle name="Good" xfId="1" builtinId="26"/>
    <cellStyle name="Input" xfId="3" builtinId="20"/>
    <cellStyle name="Neutral" xfId="2" builtinId="28"/>
    <cellStyle name="Normal" xfId="0" builtinId="0"/>
    <cellStyle name="Note" xfId="7" builtinId="10"/>
    <cellStyle name="Output" xfId="4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4"/>
  <sheetViews>
    <sheetView showGridLines="0" tabSelected="1" workbookViewId="0">
      <selection activeCell="E8" sqref="E8"/>
    </sheetView>
  </sheetViews>
  <sheetFormatPr defaultRowHeight="15" x14ac:dyDescent="0.25"/>
  <cols>
    <col min="1" max="1" width="10.28515625" style="2" customWidth="1"/>
    <col min="2" max="2" width="29.7109375" style="2" bestFit="1" customWidth="1"/>
    <col min="3" max="3" width="15" style="2" customWidth="1"/>
    <col min="4" max="4" width="29.7109375" style="2" bestFit="1" customWidth="1"/>
    <col min="5" max="5" width="15" style="2" customWidth="1"/>
    <col min="6" max="6" width="9.140625" style="2"/>
    <col min="7" max="13" width="9.28515625" style="2" customWidth="1"/>
    <col min="14" max="16384" width="9.140625" style="2"/>
  </cols>
  <sheetData>
    <row r="2" spans="2:13" x14ac:dyDescent="0.25">
      <c r="B2" s="13" t="s">
        <v>32</v>
      </c>
      <c r="C2" s="13"/>
      <c r="D2" s="13"/>
      <c r="E2" s="13"/>
      <c r="G2" s="16" t="s">
        <v>33</v>
      </c>
      <c r="H2" s="16"/>
      <c r="I2" s="16"/>
      <c r="J2" s="16"/>
      <c r="K2" s="16"/>
      <c r="L2" s="16"/>
      <c r="M2" s="16"/>
    </row>
    <row r="3" spans="2:13" x14ac:dyDescent="0.25">
      <c r="B3" s="6" t="s">
        <v>26</v>
      </c>
      <c r="C3" s="20" t="s">
        <v>3</v>
      </c>
      <c r="D3" s="20"/>
      <c r="E3" s="20"/>
      <c r="G3" s="15" t="s">
        <v>27</v>
      </c>
      <c r="H3" s="15"/>
      <c r="I3" s="15"/>
      <c r="J3" s="15"/>
      <c r="K3" s="15"/>
      <c r="L3" s="15"/>
      <c r="M3" s="15"/>
    </row>
    <row r="4" spans="2:13" ht="33.75" customHeight="1" x14ac:dyDescent="0.25">
      <c r="B4" s="11" t="s">
        <v>14</v>
      </c>
      <c r="C4" s="11"/>
      <c r="D4" s="11"/>
      <c r="E4" s="11"/>
      <c r="G4" s="16" t="s">
        <v>34</v>
      </c>
      <c r="H4" s="16"/>
      <c r="I4" s="16"/>
      <c r="J4" s="16"/>
      <c r="K4" s="16"/>
      <c r="L4" s="16"/>
      <c r="M4" s="16"/>
    </row>
    <row r="5" spans="2:13" ht="15" customHeight="1" x14ac:dyDescent="0.25">
      <c r="B5" s="12" t="s">
        <v>6</v>
      </c>
      <c r="C5" s="12"/>
      <c r="D5" s="12" t="s">
        <v>5</v>
      </c>
      <c r="E5" s="12"/>
      <c r="G5" s="17" t="s">
        <v>36</v>
      </c>
      <c r="H5" s="17"/>
      <c r="I5" s="17"/>
      <c r="J5" s="17"/>
      <c r="K5" s="17"/>
      <c r="L5" s="17"/>
      <c r="M5" s="17"/>
    </row>
    <row r="6" spans="2:13" x14ac:dyDescent="0.25">
      <c r="B6" s="7" t="s">
        <v>7</v>
      </c>
      <c r="C6" s="21">
        <v>0</v>
      </c>
      <c r="D6" s="7" t="s">
        <v>7</v>
      </c>
      <c r="E6" s="21">
        <v>0</v>
      </c>
      <c r="G6" s="17"/>
      <c r="H6" s="17"/>
      <c r="I6" s="17"/>
      <c r="J6" s="17"/>
      <c r="K6" s="17"/>
      <c r="L6" s="17"/>
      <c r="M6" s="17"/>
    </row>
    <row r="7" spans="2:13" x14ac:dyDescent="0.25">
      <c r="B7" s="7" t="s">
        <v>8</v>
      </c>
      <c r="C7" s="21">
        <v>0</v>
      </c>
      <c r="D7" s="7" t="s">
        <v>8</v>
      </c>
      <c r="E7" s="21">
        <v>0</v>
      </c>
      <c r="G7" s="17"/>
      <c r="H7" s="17"/>
      <c r="I7" s="17"/>
      <c r="J7" s="17"/>
      <c r="K7" s="17"/>
      <c r="L7" s="17"/>
      <c r="M7" s="17"/>
    </row>
    <row r="8" spans="2:13" ht="15.75" thickBot="1" x14ac:dyDescent="0.3">
      <c r="B8" s="7" t="s">
        <v>9</v>
      </c>
      <c r="C8" s="21">
        <v>0</v>
      </c>
      <c r="D8" s="7" t="s">
        <v>9</v>
      </c>
      <c r="E8" s="21"/>
      <c r="G8" s="17"/>
      <c r="H8" s="17"/>
      <c r="I8" s="17"/>
      <c r="J8" s="17"/>
      <c r="K8" s="17"/>
      <c r="L8" s="17"/>
      <c r="M8" s="17"/>
    </row>
    <row r="9" spans="2:13" ht="16.5" thickTop="1" thickBot="1" x14ac:dyDescent="0.3">
      <c r="B9" s="7" t="s">
        <v>10</v>
      </c>
      <c r="C9" s="3">
        <f>(100%-SUM(C6:C8))</f>
        <v>1</v>
      </c>
      <c r="D9" s="7" t="s">
        <v>10</v>
      </c>
      <c r="E9" s="3">
        <f>(100%-SUM(E6:E8))</f>
        <v>1</v>
      </c>
      <c r="G9" s="17"/>
      <c r="H9" s="17"/>
      <c r="I9" s="17"/>
      <c r="J9" s="17"/>
      <c r="K9" s="17"/>
      <c r="L9" s="17"/>
      <c r="M9" s="17"/>
    </row>
    <row r="10" spans="2:13" ht="15.75" thickTop="1" x14ac:dyDescent="0.25">
      <c r="B10" s="13" t="s">
        <v>15</v>
      </c>
      <c r="C10" s="13"/>
      <c r="D10" s="13"/>
      <c r="E10" s="13"/>
      <c r="G10" s="16" t="s">
        <v>35</v>
      </c>
      <c r="H10" s="16"/>
      <c r="I10" s="16"/>
      <c r="J10" s="16"/>
      <c r="K10" s="16"/>
      <c r="L10" s="16"/>
      <c r="M10" s="16"/>
    </row>
    <row r="11" spans="2:13" ht="30" x14ac:dyDescent="0.25">
      <c r="B11" s="7" t="s">
        <v>12</v>
      </c>
      <c r="C11" s="21">
        <v>0.1</v>
      </c>
      <c r="D11" s="8" t="s">
        <v>13</v>
      </c>
      <c r="E11" s="22">
        <v>1000000</v>
      </c>
      <c r="G11" s="17" t="s">
        <v>28</v>
      </c>
      <c r="H11" s="18"/>
      <c r="I11" s="18"/>
      <c r="J11" s="18"/>
      <c r="K11" s="18"/>
      <c r="L11" s="18"/>
      <c r="M11" s="18"/>
    </row>
    <row r="13" spans="2:13" ht="45" customHeight="1" x14ac:dyDescent="0.25">
      <c r="B13" s="4" t="s">
        <v>0</v>
      </c>
      <c r="C13" s="9" t="s">
        <v>1</v>
      </c>
      <c r="D13" s="4" t="s">
        <v>0</v>
      </c>
      <c r="E13" s="9" t="s">
        <v>2</v>
      </c>
    </row>
    <row r="14" spans="2:13" x14ac:dyDescent="0.25">
      <c r="B14" s="4" t="s">
        <v>16</v>
      </c>
      <c r="C14" s="5">
        <f>+E11</f>
        <v>1000000</v>
      </c>
      <c r="D14" s="4" t="s">
        <v>16</v>
      </c>
      <c r="E14" s="5">
        <f>E11</f>
        <v>1000000</v>
      </c>
      <c r="G14" s="16" t="s">
        <v>29</v>
      </c>
      <c r="H14" s="16"/>
      <c r="I14" s="16"/>
      <c r="J14" s="16"/>
      <c r="K14" s="16"/>
      <c r="L14" s="16"/>
      <c r="M14" s="16"/>
    </row>
    <row r="15" spans="2:13" x14ac:dyDescent="0.25">
      <c r="B15" s="4" t="s">
        <v>17</v>
      </c>
      <c r="C15" s="5">
        <f>C14/1.05*C6+C14/1.12*C7+C14/1.18*C8+C14/1.28*C9</f>
        <v>781250</v>
      </c>
      <c r="D15" s="4" t="s">
        <v>17</v>
      </c>
      <c r="E15" s="5">
        <f>E14/(1+(IF(C3=Sheet1!B32,Sheet1!C32,IF(C3=Sheet1!B33,Sheet1!C33,Sheet1!C34))))</f>
        <v>990099.00990099006</v>
      </c>
      <c r="G15" s="19" t="s">
        <v>30</v>
      </c>
      <c r="H15" s="19"/>
      <c r="I15" s="19"/>
      <c r="J15" s="19"/>
      <c r="K15" s="19"/>
      <c r="L15" s="19"/>
      <c r="M15" s="19"/>
    </row>
    <row r="16" spans="2:13" x14ac:dyDescent="0.25">
      <c r="B16" s="4" t="s">
        <v>18</v>
      </c>
      <c r="C16" s="5">
        <f>C14-C15</f>
        <v>218750</v>
      </c>
      <c r="D16" s="4" t="s">
        <v>18</v>
      </c>
      <c r="E16" s="5">
        <f>E14-E15</f>
        <v>9900.9900990099413</v>
      </c>
      <c r="G16" s="19">
        <v>9326754168</v>
      </c>
      <c r="H16" s="19"/>
      <c r="I16" s="19"/>
      <c r="J16" s="19"/>
      <c r="K16" s="19"/>
      <c r="L16" s="19"/>
      <c r="M16" s="19"/>
    </row>
    <row r="17" spans="2:13" x14ac:dyDescent="0.25">
      <c r="B17" s="4" t="s">
        <v>19</v>
      </c>
      <c r="C17" s="5">
        <f>C19/1.05*E6+C19/1.12*E7+C19/1.18*E8+C19/1.28*E9</f>
        <v>703125</v>
      </c>
      <c r="D17" s="4" t="s">
        <v>19</v>
      </c>
      <c r="E17" s="5">
        <f>E19/1.05*E6+C19/1.12*E7+C19/1.18*E8+C19/1.28*E9</f>
        <v>703125</v>
      </c>
      <c r="G17" s="19" t="s">
        <v>31</v>
      </c>
      <c r="H17" s="19"/>
      <c r="I17" s="19"/>
      <c r="J17" s="19"/>
      <c r="K17" s="19"/>
      <c r="L17" s="19"/>
      <c r="M17" s="19"/>
    </row>
    <row r="18" spans="2:13" x14ac:dyDescent="0.25">
      <c r="B18" s="4" t="s">
        <v>20</v>
      </c>
      <c r="C18" s="5">
        <f>C19-C17</f>
        <v>196875</v>
      </c>
      <c r="D18" s="4" t="s">
        <v>20</v>
      </c>
      <c r="E18" s="5">
        <f>E19-E17</f>
        <v>196875</v>
      </c>
    </row>
    <row r="19" spans="2:13" x14ac:dyDescent="0.25">
      <c r="B19" s="4" t="s">
        <v>21</v>
      </c>
      <c r="C19" s="5">
        <f>E11-E11*C11</f>
        <v>900000</v>
      </c>
      <c r="D19" s="4" t="s">
        <v>21</v>
      </c>
      <c r="E19" s="5">
        <f>E11-E11*C11</f>
        <v>900000</v>
      </c>
    </row>
    <row r="20" spans="2:13" x14ac:dyDescent="0.25">
      <c r="B20" s="4" t="s">
        <v>22</v>
      </c>
      <c r="C20" s="5">
        <f>C16-C18</f>
        <v>21875</v>
      </c>
      <c r="D20" s="4" t="s">
        <v>24</v>
      </c>
      <c r="E20" s="5">
        <f>E16</f>
        <v>9900.9900990099413</v>
      </c>
    </row>
    <row r="21" spans="2:13" x14ac:dyDescent="0.25">
      <c r="B21" s="4" t="s">
        <v>23</v>
      </c>
      <c r="C21" s="5">
        <f>C14-(C19+C20)</f>
        <v>78125</v>
      </c>
      <c r="D21" s="4" t="s">
        <v>23</v>
      </c>
      <c r="E21" s="5">
        <f>E14-(E19+E20)</f>
        <v>90099.009900990059</v>
      </c>
    </row>
    <row r="22" spans="2:13" x14ac:dyDescent="0.25">
      <c r="B22" s="14" t="s">
        <v>25</v>
      </c>
      <c r="C22" s="14"/>
      <c r="D22" s="14"/>
      <c r="E22" s="14"/>
    </row>
    <row r="23" spans="2:13" ht="22.5" x14ac:dyDescent="0.25">
      <c r="B23" s="10" t="str">
        <f>IF(C21&lt;E21,"DEALER SHOULD OPT FOR COMPOSITION","DEALER SHOULD NOT OPT FOR COMPOSITION")</f>
        <v>DEALER SHOULD OPT FOR COMPOSITION</v>
      </c>
      <c r="C23" s="10"/>
      <c r="D23" s="10"/>
      <c r="E23" s="10"/>
    </row>
    <row r="32" spans="2:13" x14ac:dyDescent="0.25">
      <c r="B32" t="s">
        <v>3</v>
      </c>
      <c r="C32" s="1">
        <v>0.01</v>
      </c>
    </row>
    <row r="33" spans="2:3" x14ac:dyDescent="0.25">
      <c r="B33" t="s">
        <v>11</v>
      </c>
      <c r="C33" s="1">
        <v>0.02</v>
      </c>
    </row>
    <row r="34" spans="2:3" x14ac:dyDescent="0.25">
      <c r="B34" t="s">
        <v>4</v>
      </c>
      <c r="C34" s="1">
        <v>0.05</v>
      </c>
    </row>
  </sheetData>
  <sheetProtection password="ED32" sheet="1" objects="1" scenarios="1" selectLockedCells="1"/>
  <mergeCells count="18">
    <mergeCell ref="G17:M17"/>
    <mergeCell ref="G10:M10"/>
    <mergeCell ref="G11:M11"/>
    <mergeCell ref="G14:M14"/>
    <mergeCell ref="G15:M15"/>
    <mergeCell ref="G16:M16"/>
    <mergeCell ref="G2:M2"/>
    <mergeCell ref="G3:M3"/>
    <mergeCell ref="G4:M4"/>
    <mergeCell ref="G5:M9"/>
    <mergeCell ref="B23:E23"/>
    <mergeCell ref="B4:E4"/>
    <mergeCell ref="B5:C5"/>
    <mergeCell ref="D5:E5"/>
    <mergeCell ref="B2:E2"/>
    <mergeCell ref="C3:E3"/>
    <mergeCell ref="B10:E10"/>
    <mergeCell ref="B22:E22"/>
  </mergeCells>
  <dataValidations count="3">
    <dataValidation type="whole" allowBlank="1" showInputMessage="1" showErrorMessage="1" errorTitle="T/o Ecxeeding the Limit" error="Enter Value Less than 75,00,000" sqref="E11">
      <formula1>0</formula1>
      <formula2>7500000</formula2>
    </dataValidation>
    <dataValidation type="decimal" operator="lessThan" allowBlank="1" showInputMessage="1" showErrorMessage="1" sqref="C6:C8 E6:E8">
      <formula1>100</formula1>
    </dataValidation>
    <dataValidation type="list" allowBlank="1" showInputMessage="1" showErrorMessage="1" sqref="C3">
      <formula1>$B$32:$B$34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SAMADHAN</cp:lastModifiedBy>
  <dcterms:created xsi:type="dcterms:W3CDTF">2017-07-04T13:55:20Z</dcterms:created>
  <dcterms:modified xsi:type="dcterms:W3CDTF">2017-07-05T17:25:25Z</dcterms:modified>
</cp:coreProperties>
</file>