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35" windowWidth="15120" windowHeight="7755" tabRatio="921"/>
  </bookViews>
  <sheets>
    <sheet name="Main" sheetId="9" r:id="rId1"/>
    <sheet name="INVOICE" sheetId="1" state="veryHidden" r:id="rId2"/>
    <sheet name="PR" sheetId="2" state="veryHidden" r:id="rId3"/>
    <sheet name="SALEMASTER" sheetId="3" state="veryHidden" r:id="rId4"/>
    <sheet name="Sale1" sheetId="5" state="veryHidden" r:id="rId5"/>
    <sheet name="sale2" sheetId="6" state="veryHidden" r:id="rId6"/>
    <sheet name="PURCHASE" sheetId="4" state="veryHidden" r:id="rId7"/>
    <sheet name="SUMMARY" sheetId="7" state="veryHidden" r:id="rId8"/>
    <sheet name="REVERSECHARGE" sheetId="10" state="veryHidden" r:id="rId9"/>
    <sheet name="REVERSECHARGE1" sheetId="11" state="veryHidden" r:id="rId10"/>
    <sheet name="REVERSECHARGE2" sheetId="12" state="veryHidden" r:id="rId11"/>
    <sheet name="CREDITNOTE" sheetId="13" state="veryHidden" r:id="rId12"/>
    <sheet name="CREDITNOTE1" sheetId="14" state="veryHidden" r:id="rId13"/>
    <sheet name="CREDITNOTE2" sheetId="15" state="veryHidden" r:id="rId14"/>
  </sheets>
  <definedNames>
    <definedName name="_xlnm._FilterDatabase" localSheetId="0" hidden="1">Main!#REF!</definedName>
    <definedName name="address">#REF!</definedName>
    <definedName name="addresss">#REF!</definedName>
    <definedName name="GSTIN">#REF!</definedName>
    <definedName name="inter">PR!$W$7:$W$8</definedName>
    <definedName name="invoice">SALEMASTER!$AG$74:$AG$279</definedName>
    <definedName name="KDC">INVOICE!$AI$6:$AI$7</definedName>
    <definedName name="name">PR!$H$2:$H$113</definedName>
    <definedName name="_xlnm.Print_Area" localSheetId="11">CREDITNOTE!$A$1:$N$23</definedName>
    <definedName name="_xlnm.Print_Area" localSheetId="1">INVOICE!$A$1:$N$27</definedName>
    <definedName name="_xlnm.Print_Area" localSheetId="0">Main!$A$1:$D$11</definedName>
    <definedName name="_xlnm.Print_Area" localSheetId="2">PR!$A$1:$F$70</definedName>
    <definedName name="_xlnm.Print_Area" localSheetId="6">PURCHASE!$A$2:$Q$204</definedName>
    <definedName name="PUNE">CREDITNOTE!$E$206:$E$470</definedName>
    <definedName name="receiver">SALEMASTER!$C$5:$C$89</definedName>
    <definedName name="reverse">REVERSECHARGE!$D$257:$D$461</definedName>
    <definedName name="unique">PR!$B$2:$B$70</definedName>
    <definedName name="Z_215CA274_B823_4E4C_899E_36393A22EB1E_.wvu.Cols" localSheetId="2" hidden="1">PR!$V:$W</definedName>
    <definedName name="Z_215CA274_B823_4E4C_899E_36393A22EB1E_.wvu.PrintArea" localSheetId="1" hidden="1">INVOICE!$A$1:$N$27</definedName>
    <definedName name="Z_215CA274_B823_4E4C_899E_36393A22EB1E_.wvu.PrintArea" localSheetId="2" hidden="1">PR!$A$1:$F$70</definedName>
    <definedName name="Z_215CA274_B823_4E4C_899E_36393A22EB1E_.wvu.PrintArea" localSheetId="6" hidden="1">PURCHASE!$A$2:$Q$204</definedName>
  </definedNames>
  <calcPr calcId="124519"/>
  <customWorkbookViews>
    <customWorkbookView name="Gauri - Personal View" guid="{215CA274-B823-4E4C-899E-36393A22EB1E}" mergeInterval="0" personalView="1" maximized="1" xWindow="1" yWindow="1" windowWidth="1024" windowHeight="534" activeSheetId="3"/>
  </customWorkbookViews>
</workbook>
</file>

<file path=xl/calcChain.xml><?xml version="1.0" encoding="utf-8"?>
<calcChain xmlns="http://schemas.openxmlformats.org/spreadsheetml/2006/main">
  <c r="F15" i="1"/>
  <c r="H15" s="1"/>
  <c r="U89" i="6"/>
  <c r="F14" i="1"/>
  <c r="U89" i="5"/>
  <c r="F13" i="1"/>
  <c r="H13" s="1"/>
  <c r="H14"/>
  <c r="I4"/>
  <c r="I7" s="1"/>
  <c r="L22" i="13"/>
  <c r="L18"/>
  <c r="H5" i="15"/>
  <c r="G10" i="13"/>
  <c r="E10"/>
  <c r="D10"/>
  <c r="F10" s="1"/>
  <c r="B10"/>
  <c r="C6" i="15"/>
  <c r="E6" s="1"/>
  <c r="C7"/>
  <c r="E7" s="1"/>
  <c r="C8"/>
  <c r="E8" s="1"/>
  <c r="C9"/>
  <c r="E9" s="1"/>
  <c r="C10"/>
  <c r="E10" s="1"/>
  <c r="C11"/>
  <c r="E11" s="1"/>
  <c r="C12"/>
  <c r="E12" s="1"/>
  <c r="C13"/>
  <c r="E13" s="1"/>
  <c r="C14"/>
  <c r="E14" s="1"/>
  <c r="C15"/>
  <c r="E15" s="1"/>
  <c r="C16"/>
  <c r="E16" s="1"/>
  <c r="C17"/>
  <c r="E17" s="1"/>
  <c r="C18"/>
  <c r="E18" s="1"/>
  <c r="C19"/>
  <c r="E19" s="1"/>
  <c r="C20"/>
  <c r="E20" s="1"/>
  <c r="C21"/>
  <c r="E21" s="1"/>
  <c r="C22"/>
  <c r="E22" s="1"/>
  <c r="C23"/>
  <c r="E23" s="1"/>
  <c r="C24"/>
  <c r="E24" s="1"/>
  <c r="C25"/>
  <c r="E25" s="1"/>
  <c r="C26"/>
  <c r="E26" s="1"/>
  <c r="C27"/>
  <c r="E27" s="1"/>
  <c r="C28"/>
  <c r="E28" s="1"/>
  <c r="C29"/>
  <c r="E29" s="1"/>
  <c r="C30"/>
  <c r="E30" s="1"/>
  <c r="C31"/>
  <c r="E31" s="1"/>
  <c r="C32"/>
  <c r="E32" s="1"/>
  <c r="C33"/>
  <c r="E33" s="1"/>
  <c r="C34"/>
  <c r="E34" s="1"/>
  <c r="C35"/>
  <c r="E35" s="1"/>
  <c r="C36"/>
  <c r="E36" s="1"/>
  <c r="C37"/>
  <c r="E37" s="1"/>
  <c r="C38"/>
  <c r="E38" s="1"/>
  <c r="C39"/>
  <c r="E39" s="1"/>
  <c r="C40"/>
  <c r="E40" s="1"/>
  <c r="C41"/>
  <c r="E41" s="1"/>
  <c r="C42"/>
  <c r="E42" s="1"/>
  <c r="C43"/>
  <c r="E43" s="1"/>
  <c r="C44"/>
  <c r="E44" s="1"/>
  <c r="C45"/>
  <c r="E45" s="1"/>
  <c r="C46"/>
  <c r="E46" s="1"/>
  <c r="C47"/>
  <c r="E47" s="1"/>
  <c r="C48"/>
  <c r="E48" s="1"/>
  <c r="C49"/>
  <c r="E49" s="1"/>
  <c r="C50"/>
  <c r="E50" s="1"/>
  <c r="C51"/>
  <c r="E51" s="1"/>
  <c r="C52"/>
  <c r="E52" s="1"/>
  <c r="C53"/>
  <c r="E53" s="1"/>
  <c r="C54"/>
  <c r="E54" s="1"/>
  <c r="C55"/>
  <c r="E55" s="1"/>
  <c r="C56"/>
  <c r="E56" s="1"/>
  <c r="C57"/>
  <c r="E57" s="1"/>
  <c r="C58"/>
  <c r="E58" s="1"/>
  <c r="C59"/>
  <c r="E59" s="1"/>
  <c r="C60"/>
  <c r="E60" s="1"/>
  <c r="C61"/>
  <c r="E61" s="1"/>
  <c r="C62"/>
  <c r="E62" s="1"/>
  <c r="C63"/>
  <c r="E63" s="1"/>
  <c r="C64"/>
  <c r="E64" s="1"/>
  <c r="C65"/>
  <c r="E65" s="1"/>
  <c r="C66"/>
  <c r="E66" s="1"/>
  <c r="C67"/>
  <c r="E67" s="1"/>
  <c r="C68"/>
  <c r="E68" s="1"/>
  <c r="C69"/>
  <c r="E69" s="1"/>
  <c r="C70"/>
  <c r="E70" s="1"/>
  <c r="C71"/>
  <c r="E71" s="1"/>
  <c r="C72"/>
  <c r="E72" s="1"/>
  <c r="C73"/>
  <c r="E73" s="1"/>
  <c r="C74"/>
  <c r="E74" s="1"/>
  <c r="C75"/>
  <c r="E75" s="1"/>
  <c r="C76"/>
  <c r="E76" s="1"/>
  <c r="C77"/>
  <c r="E77" s="1"/>
  <c r="C78"/>
  <c r="E78" s="1"/>
  <c r="C79"/>
  <c r="E79" s="1"/>
  <c r="C80"/>
  <c r="E80" s="1"/>
  <c r="C81"/>
  <c r="E81" s="1"/>
  <c r="C82"/>
  <c r="E82" s="1"/>
  <c r="C83"/>
  <c r="E83" s="1"/>
  <c r="C84"/>
  <c r="E84" s="1"/>
  <c r="C85"/>
  <c r="E85" s="1"/>
  <c r="C86"/>
  <c r="E86" s="1"/>
  <c r="C87"/>
  <c r="E87" s="1"/>
  <c r="C88"/>
  <c r="E88" s="1"/>
  <c r="C5"/>
  <c r="D5" s="1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5"/>
  <c r="L89"/>
  <c r="R88"/>
  <c r="P88"/>
  <c r="N88"/>
  <c r="K88"/>
  <c r="M88" s="1"/>
  <c r="H88"/>
  <c r="R87"/>
  <c r="P87"/>
  <c r="N87"/>
  <c r="K87"/>
  <c r="M87" s="1"/>
  <c r="H87"/>
  <c r="R86"/>
  <c r="P86"/>
  <c r="N86"/>
  <c r="K86"/>
  <c r="M86" s="1"/>
  <c r="H86"/>
  <c r="R85"/>
  <c r="P85"/>
  <c r="N85"/>
  <c r="K85"/>
  <c r="M85" s="1"/>
  <c r="H85"/>
  <c r="R84"/>
  <c r="P84"/>
  <c r="N84"/>
  <c r="K84"/>
  <c r="M84" s="1"/>
  <c r="H84"/>
  <c r="R83"/>
  <c r="P83"/>
  <c r="N83"/>
  <c r="K83"/>
  <c r="M83" s="1"/>
  <c r="H83"/>
  <c r="R82"/>
  <c r="P82"/>
  <c r="N82"/>
  <c r="K82"/>
  <c r="M82" s="1"/>
  <c r="H82"/>
  <c r="R81"/>
  <c r="P81"/>
  <c r="N81"/>
  <c r="K81"/>
  <c r="M81" s="1"/>
  <c r="H81"/>
  <c r="R80"/>
  <c r="P80"/>
  <c r="N80"/>
  <c r="K80"/>
  <c r="M80" s="1"/>
  <c r="H80"/>
  <c r="R79"/>
  <c r="P79"/>
  <c r="N79"/>
  <c r="K79"/>
  <c r="M79" s="1"/>
  <c r="H79"/>
  <c r="R78"/>
  <c r="P78"/>
  <c r="N78"/>
  <c r="K78"/>
  <c r="M78" s="1"/>
  <c r="H78"/>
  <c r="R77"/>
  <c r="P77"/>
  <c r="N77"/>
  <c r="K77"/>
  <c r="M77" s="1"/>
  <c r="H77"/>
  <c r="R76"/>
  <c r="P76"/>
  <c r="N76"/>
  <c r="K76"/>
  <c r="M76" s="1"/>
  <c r="H76"/>
  <c r="R75"/>
  <c r="P75"/>
  <c r="N75"/>
  <c r="K75"/>
  <c r="M75" s="1"/>
  <c r="H75"/>
  <c r="R74"/>
  <c r="P74"/>
  <c r="N74"/>
  <c r="K74"/>
  <c r="M74" s="1"/>
  <c r="H74"/>
  <c r="R73"/>
  <c r="P73"/>
  <c r="N73"/>
  <c r="K73"/>
  <c r="M73" s="1"/>
  <c r="H73"/>
  <c r="R72"/>
  <c r="P72"/>
  <c r="N72"/>
  <c r="K72"/>
  <c r="M72" s="1"/>
  <c r="H72"/>
  <c r="R71"/>
  <c r="P71"/>
  <c r="N71"/>
  <c r="K71"/>
  <c r="M71" s="1"/>
  <c r="H71"/>
  <c r="R70"/>
  <c r="P70"/>
  <c r="N70"/>
  <c r="K70"/>
  <c r="M70" s="1"/>
  <c r="H70"/>
  <c r="R69"/>
  <c r="P69"/>
  <c r="N69"/>
  <c r="K69"/>
  <c r="M69" s="1"/>
  <c r="H69"/>
  <c r="R68"/>
  <c r="P68"/>
  <c r="N68"/>
  <c r="K68"/>
  <c r="M68" s="1"/>
  <c r="H68"/>
  <c r="R67"/>
  <c r="P67"/>
  <c r="N67"/>
  <c r="K67"/>
  <c r="M67" s="1"/>
  <c r="H67"/>
  <c r="R66"/>
  <c r="P66"/>
  <c r="N66"/>
  <c r="K66"/>
  <c r="M66" s="1"/>
  <c r="H66"/>
  <c r="R65"/>
  <c r="P65"/>
  <c r="N65"/>
  <c r="K65"/>
  <c r="M65" s="1"/>
  <c r="H65"/>
  <c r="R64"/>
  <c r="P64"/>
  <c r="N64"/>
  <c r="K64"/>
  <c r="M64" s="1"/>
  <c r="H64"/>
  <c r="R63"/>
  <c r="P63"/>
  <c r="N63"/>
  <c r="K63"/>
  <c r="M63" s="1"/>
  <c r="H63"/>
  <c r="R62"/>
  <c r="P62"/>
  <c r="N62"/>
  <c r="K62"/>
  <c r="M62" s="1"/>
  <c r="H62"/>
  <c r="R61"/>
  <c r="P61"/>
  <c r="N61"/>
  <c r="K61"/>
  <c r="M61" s="1"/>
  <c r="H61"/>
  <c r="R60"/>
  <c r="P60"/>
  <c r="N60"/>
  <c r="K60"/>
  <c r="M60" s="1"/>
  <c r="H60"/>
  <c r="R59"/>
  <c r="P59"/>
  <c r="N59"/>
  <c r="K59"/>
  <c r="M59" s="1"/>
  <c r="H59"/>
  <c r="R58"/>
  <c r="P58"/>
  <c r="N58"/>
  <c r="K58"/>
  <c r="M58" s="1"/>
  <c r="H58"/>
  <c r="R57"/>
  <c r="P57"/>
  <c r="N57"/>
  <c r="K57"/>
  <c r="M57" s="1"/>
  <c r="H57"/>
  <c r="R56"/>
  <c r="P56"/>
  <c r="N56"/>
  <c r="K56"/>
  <c r="M56" s="1"/>
  <c r="H56"/>
  <c r="R55"/>
  <c r="P55"/>
  <c r="N55"/>
  <c r="K55"/>
  <c r="M55" s="1"/>
  <c r="H55"/>
  <c r="R54"/>
  <c r="P54"/>
  <c r="N54"/>
  <c r="K54"/>
  <c r="M54" s="1"/>
  <c r="H54"/>
  <c r="R53"/>
  <c r="P53"/>
  <c r="N53"/>
  <c r="K53"/>
  <c r="M53" s="1"/>
  <c r="H53"/>
  <c r="R52"/>
  <c r="P52"/>
  <c r="N52"/>
  <c r="K52"/>
  <c r="M52" s="1"/>
  <c r="H52"/>
  <c r="R51"/>
  <c r="P51"/>
  <c r="N51"/>
  <c r="K51"/>
  <c r="M51" s="1"/>
  <c r="H51"/>
  <c r="R50"/>
  <c r="P50"/>
  <c r="N50"/>
  <c r="K50"/>
  <c r="M50" s="1"/>
  <c r="H50"/>
  <c r="R49"/>
  <c r="P49"/>
  <c r="N49"/>
  <c r="K49"/>
  <c r="M49" s="1"/>
  <c r="H49"/>
  <c r="R48"/>
  <c r="P48"/>
  <c r="N48"/>
  <c r="K48"/>
  <c r="M48" s="1"/>
  <c r="H48"/>
  <c r="R47"/>
  <c r="P47"/>
  <c r="N47"/>
  <c r="K47"/>
  <c r="M47" s="1"/>
  <c r="H47"/>
  <c r="R46"/>
  <c r="P46"/>
  <c r="N46"/>
  <c r="K46"/>
  <c r="M46" s="1"/>
  <c r="H46"/>
  <c r="R45"/>
  <c r="P45"/>
  <c r="N45"/>
  <c r="K45"/>
  <c r="M45" s="1"/>
  <c r="H45"/>
  <c r="R44"/>
  <c r="P44"/>
  <c r="N44"/>
  <c r="K44"/>
  <c r="M44" s="1"/>
  <c r="H44"/>
  <c r="R43"/>
  <c r="P43"/>
  <c r="N43"/>
  <c r="K43"/>
  <c r="M43" s="1"/>
  <c r="H43"/>
  <c r="R42"/>
  <c r="P42"/>
  <c r="N42"/>
  <c r="K42"/>
  <c r="M42" s="1"/>
  <c r="H42"/>
  <c r="R41"/>
  <c r="P41"/>
  <c r="N41"/>
  <c r="K41"/>
  <c r="M41" s="1"/>
  <c r="H41"/>
  <c r="R40"/>
  <c r="P40"/>
  <c r="N40"/>
  <c r="K40"/>
  <c r="M40" s="1"/>
  <c r="H40"/>
  <c r="R39"/>
  <c r="P39"/>
  <c r="N39"/>
  <c r="K39"/>
  <c r="M39" s="1"/>
  <c r="H39"/>
  <c r="R38"/>
  <c r="P38"/>
  <c r="N38"/>
  <c r="K38"/>
  <c r="M38" s="1"/>
  <c r="H38"/>
  <c r="R37"/>
  <c r="P37"/>
  <c r="N37"/>
  <c r="K37"/>
  <c r="M37" s="1"/>
  <c r="H37"/>
  <c r="R36"/>
  <c r="P36"/>
  <c r="N36"/>
  <c r="K36"/>
  <c r="M36" s="1"/>
  <c r="H36"/>
  <c r="R35"/>
  <c r="P35"/>
  <c r="N35"/>
  <c r="K35"/>
  <c r="M35" s="1"/>
  <c r="H35"/>
  <c r="R34"/>
  <c r="P34"/>
  <c r="N34"/>
  <c r="K34"/>
  <c r="M34" s="1"/>
  <c r="H34"/>
  <c r="R33"/>
  <c r="P33"/>
  <c r="N33"/>
  <c r="K33"/>
  <c r="M33" s="1"/>
  <c r="H33"/>
  <c r="R32"/>
  <c r="P32"/>
  <c r="N32"/>
  <c r="K32"/>
  <c r="M32" s="1"/>
  <c r="H32"/>
  <c r="R31"/>
  <c r="P31"/>
  <c r="N31"/>
  <c r="K31"/>
  <c r="M31" s="1"/>
  <c r="H31"/>
  <c r="R30"/>
  <c r="P30"/>
  <c r="N30"/>
  <c r="K30"/>
  <c r="M30" s="1"/>
  <c r="H30"/>
  <c r="R29"/>
  <c r="P29"/>
  <c r="N29"/>
  <c r="K29"/>
  <c r="M29" s="1"/>
  <c r="H29"/>
  <c r="R28"/>
  <c r="P28"/>
  <c r="N28"/>
  <c r="K28"/>
  <c r="M28" s="1"/>
  <c r="H28"/>
  <c r="R27"/>
  <c r="P27"/>
  <c r="N27"/>
  <c r="K27"/>
  <c r="M27" s="1"/>
  <c r="H27"/>
  <c r="R26"/>
  <c r="P26"/>
  <c r="N26"/>
  <c r="K26"/>
  <c r="M26" s="1"/>
  <c r="H26"/>
  <c r="R25"/>
  <c r="P25"/>
  <c r="N25"/>
  <c r="K25"/>
  <c r="M25" s="1"/>
  <c r="H25"/>
  <c r="R24"/>
  <c r="P24"/>
  <c r="N24"/>
  <c r="K24"/>
  <c r="M24" s="1"/>
  <c r="H24"/>
  <c r="R23"/>
  <c r="P23"/>
  <c r="N23"/>
  <c r="K23"/>
  <c r="M23" s="1"/>
  <c r="H23"/>
  <c r="R22"/>
  <c r="P22"/>
  <c r="N22"/>
  <c r="K22"/>
  <c r="M22" s="1"/>
  <c r="H22"/>
  <c r="R21"/>
  <c r="P21"/>
  <c r="N21"/>
  <c r="K21"/>
  <c r="M21" s="1"/>
  <c r="H21"/>
  <c r="R20"/>
  <c r="P20"/>
  <c r="N20"/>
  <c r="K20"/>
  <c r="M20" s="1"/>
  <c r="H20"/>
  <c r="R19"/>
  <c r="P19"/>
  <c r="N19"/>
  <c r="K19"/>
  <c r="M19" s="1"/>
  <c r="H19"/>
  <c r="R18"/>
  <c r="P18"/>
  <c r="N18"/>
  <c r="K18"/>
  <c r="M18" s="1"/>
  <c r="H18"/>
  <c r="R17"/>
  <c r="P17"/>
  <c r="N17"/>
  <c r="K17"/>
  <c r="M17" s="1"/>
  <c r="H17"/>
  <c r="R16"/>
  <c r="P16"/>
  <c r="N16"/>
  <c r="K16"/>
  <c r="M16" s="1"/>
  <c r="H16"/>
  <c r="R15"/>
  <c r="P15"/>
  <c r="N15"/>
  <c r="K15"/>
  <c r="M15" s="1"/>
  <c r="H15"/>
  <c r="R14"/>
  <c r="P14"/>
  <c r="N14"/>
  <c r="K14"/>
  <c r="M14" s="1"/>
  <c r="H14"/>
  <c r="R13"/>
  <c r="P13"/>
  <c r="N13"/>
  <c r="K13"/>
  <c r="M13" s="1"/>
  <c r="H13"/>
  <c r="R12"/>
  <c r="P12"/>
  <c r="N12"/>
  <c r="K12"/>
  <c r="M12" s="1"/>
  <c r="H12"/>
  <c r="R11"/>
  <c r="P11"/>
  <c r="N11"/>
  <c r="K11"/>
  <c r="M11" s="1"/>
  <c r="H11"/>
  <c r="R10"/>
  <c r="P10"/>
  <c r="N10"/>
  <c r="K10"/>
  <c r="M10" s="1"/>
  <c r="H10"/>
  <c r="R9"/>
  <c r="P9"/>
  <c r="N9"/>
  <c r="K9"/>
  <c r="M9" s="1"/>
  <c r="H9"/>
  <c r="R8"/>
  <c r="P8"/>
  <c r="N8"/>
  <c r="K8"/>
  <c r="M8" s="1"/>
  <c r="H8"/>
  <c r="R7"/>
  <c r="P7"/>
  <c r="N7"/>
  <c r="K7"/>
  <c r="M7" s="1"/>
  <c r="H7"/>
  <c r="R6"/>
  <c r="P6"/>
  <c r="N6"/>
  <c r="K6"/>
  <c r="M6" s="1"/>
  <c r="H6"/>
  <c r="R5"/>
  <c r="M10" i="13" s="1"/>
  <c r="P5" i="15"/>
  <c r="I10" i="13" s="1"/>
  <c r="N5" i="15"/>
  <c r="K10" i="13" s="1"/>
  <c r="K5" i="15"/>
  <c r="K89" s="1"/>
  <c r="G9" i="13"/>
  <c r="E9"/>
  <c r="D9"/>
  <c r="B9"/>
  <c r="C9" s="1"/>
  <c r="C6"/>
  <c r="I3"/>
  <c r="E10" i="1"/>
  <c r="C3"/>
  <c r="C27"/>
  <c r="C26"/>
  <c r="C25"/>
  <c r="C24"/>
  <c r="C23"/>
  <c r="G92" i="14"/>
  <c r="L90"/>
  <c r="R89"/>
  <c r="P89"/>
  <c r="N89"/>
  <c r="K89"/>
  <c r="M89" s="1"/>
  <c r="H89"/>
  <c r="E89"/>
  <c r="D89"/>
  <c r="R88"/>
  <c r="P88"/>
  <c r="N88"/>
  <c r="K88"/>
  <c r="M88" s="1"/>
  <c r="H88"/>
  <c r="E88"/>
  <c r="D88"/>
  <c r="R87"/>
  <c r="P87"/>
  <c r="N87"/>
  <c r="K87"/>
  <c r="M87" s="1"/>
  <c r="H87"/>
  <c r="E87"/>
  <c r="D87"/>
  <c r="R86"/>
  <c r="P86"/>
  <c r="N86"/>
  <c r="K86"/>
  <c r="M86" s="1"/>
  <c r="H86"/>
  <c r="E86"/>
  <c r="D86"/>
  <c r="R85"/>
  <c r="P85"/>
  <c r="N85"/>
  <c r="K85"/>
  <c r="M85" s="1"/>
  <c r="H85"/>
  <c r="E85"/>
  <c r="D85"/>
  <c r="R84"/>
  <c r="P84"/>
  <c r="N84"/>
  <c r="K84"/>
  <c r="M84" s="1"/>
  <c r="H84"/>
  <c r="E84"/>
  <c r="D84"/>
  <c r="R83"/>
  <c r="P83"/>
  <c r="N83"/>
  <c r="K83"/>
  <c r="M83" s="1"/>
  <c r="H83"/>
  <c r="E83"/>
  <c r="D83"/>
  <c r="R82"/>
  <c r="P82"/>
  <c r="N82"/>
  <c r="K82"/>
  <c r="M82" s="1"/>
  <c r="H82"/>
  <c r="E82"/>
  <c r="D82"/>
  <c r="R81"/>
  <c r="P81"/>
  <c r="N81"/>
  <c r="K81"/>
  <c r="M81" s="1"/>
  <c r="H81"/>
  <c r="E81"/>
  <c r="D81"/>
  <c r="R80"/>
  <c r="P80"/>
  <c r="N80"/>
  <c r="K80"/>
  <c r="M80" s="1"/>
  <c r="H80"/>
  <c r="E80"/>
  <c r="D80"/>
  <c r="R79"/>
  <c r="P79"/>
  <c r="N79"/>
  <c r="K79"/>
  <c r="M79" s="1"/>
  <c r="H79"/>
  <c r="E79"/>
  <c r="D79"/>
  <c r="R78"/>
  <c r="P78"/>
  <c r="N78"/>
  <c r="K78"/>
  <c r="M78" s="1"/>
  <c r="H78"/>
  <c r="E78"/>
  <c r="D78"/>
  <c r="R77"/>
  <c r="P77"/>
  <c r="N77"/>
  <c r="K77"/>
  <c r="M77" s="1"/>
  <c r="H77"/>
  <c r="E77"/>
  <c r="D77"/>
  <c r="R76"/>
  <c r="P76"/>
  <c r="N76"/>
  <c r="K76"/>
  <c r="M76" s="1"/>
  <c r="H76"/>
  <c r="E76"/>
  <c r="D76"/>
  <c r="R75"/>
  <c r="P75"/>
  <c r="N75"/>
  <c r="K75"/>
  <c r="M75" s="1"/>
  <c r="H75"/>
  <c r="E75"/>
  <c r="D75"/>
  <c r="R74"/>
  <c r="P74"/>
  <c r="N74"/>
  <c r="K74"/>
  <c r="M74" s="1"/>
  <c r="H74"/>
  <c r="E74"/>
  <c r="D74"/>
  <c r="R73"/>
  <c r="P73"/>
  <c r="N73"/>
  <c r="K73"/>
  <c r="M73" s="1"/>
  <c r="H73"/>
  <c r="E73"/>
  <c r="D73"/>
  <c r="R72"/>
  <c r="P72"/>
  <c r="N72"/>
  <c r="K72"/>
  <c r="M72" s="1"/>
  <c r="H72"/>
  <c r="E72"/>
  <c r="D72"/>
  <c r="R71"/>
  <c r="P71"/>
  <c r="N71"/>
  <c r="K71"/>
  <c r="M71" s="1"/>
  <c r="H71"/>
  <c r="E71"/>
  <c r="D71"/>
  <c r="R70"/>
  <c r="P70"/>
  <c r="N70"/>
  <c r="K70"/>
  <c r="M70" s="1"/>
  <c r="H70"/>
  <c r="E70"/>
  <c r="D70"/>
  <c r="R69"/>
  <c r="P69"/>
  <c r="N69"/>
  <c r="K69"/>
  <c r="M69" s="1"/>
  <c r="H69"/>
  <c r="E69"/>
  <c r="D69"/>
  <c r="R68"/>
  <c r="P68"/>
  <c r="N68"/>
  <c r="K68"/>
  <c r="M68" s="1"/>
  <c r="H68"/>
  <c r="E68"/>
  <c r="D68"/>
  <c r="R67"/>
  <c r="P67"/>
  <c r="N67"/>
  <c r="K67"/>
  <c r="M67" s="1"/>
  <c r="H67"/>
  <c r="E67"/>
  <c r="D67"/>
  <c r="R66"/>
  <c r="P66"/>
  <c r="N66"/>
  <c r="K66"/>
  <c r="M66" s="1"/>
  <c r="H66"/>
  <c r="E66"/>
  <c r="D66"/>
  <c r="R65"/>
  <c r="P65"/>
  <c r="N65"/>
  <c r="K65"/>
  <c r="M65" s="1"/>
  <c r="H65"/>
  <c r="E65"/>
  <c r="D65"/>
  <c r="R64"/>
  <c r="P64"/>
  <c r="N64"/>
  <c r="K64"/>
  <c r="M64" s="1"/>
  <c r="H64"/>
  <c r="E64"/>
  <c r="D64"/>
  <c r="R63"/>
  <c r="P63"/>
  <c r="N63"/>
  <c r="K63"/>
  <c r="M63" s="1"/>
  <c r="H63"/>
  <c r="E63"/>
  <c r="D63"/>
  <c r="R62"/>
  <c r="P62"/>
  <c r="N62"/>
  <c r="K62"/>
  <c r="M62" s="1"/>
  <c r="H62"/>
  <c r="E62"/>
  <c r="D62"/>
  <c r="R61"/>
  <c r="P61"/>
  <c r="N61"/>
  <c r="K61"/>
  <c r="M61" s="1"/>
  <c r="H61"/>
  <c r="E61"/>
  <c r="D61"/>
  <c r="R60"/>
  <c r="P60"/>
  <c r="N60"/>
  <c r="K60"/>
  <c r="M60" s="1"/>
  <c r="H60"/>
  <c r="E60"/>
  <c r="D60"/>
  <c r="R59"/>
  <c r="P59"/>
  <c r="N59"/>
  <c r="K59"/>
  <c r="M59" s="1"/>
  <c r="H59"/>
  <c r="E59"/>
  <c r="D59"/>
  <c r="R58"/>
  <c r="P58"/>
  <c r="N58"/>
  <c r="K58"/>
  <c r="M58" s="1"/>
  <c r="H58"/>
  <c r="E58"/>
  <c r="D58"/>
  <c r="R57"/>
  <c r="P57"/>
  <c r="N57"/>
  <c r="K57"/>
  <c r="M57" s="1"/>
  <c r="H57"/>
  <c r="E57"/>
  <c r="D57"/>
  <c r="R56"/>
  <c r="P56"/>
  <c r="N56"/>
  <c r="K56"/>
  <c r="M56" s="1"/>
  <c r="H56"/>
  <c r="E56"/>
  <c r="D56"/>
  <c r="R55"/>
  <c r="P55"/>
  <c r="N55"/>
  <c r="K55"/>
  <c r="M55" s="1"/>
  <c r="H55"/>
  <c r="E55"/>
  <c r="D55"/>
  <c r="R54"/>
  <c r="P54"/>
  <c r="N54"/>
  <c r="K54"/>
  <c r="M54" s="1"/>
  <c r="H54"/>
  <c r="E54"/>
  <c r="D54"/>
  <c r="R53"/>
  <c r="P53"/>
  <c r="N53"/>
  <c r="K53"/>
  <c r="M53" s="1"/>
  <c r="H53"/>
  <c r="E53"/>
  <c r="D53"/>
  <c r="R52"/>
  <c r="P52"/>
  <c r="N52"/>
  <c r="K52"/>
  <c r="M52" s="1"/>
  <c r="H52"/>
  <c r="E52"/>
  <c r="D52"/>
  <c r="R51"/>
  <c r="P51"/>
  <c r="N51"/>
  <c r="K51"/>
  <c r="M51" s="1"/>
  <c r="H51"/>
  <c r="E51"/>
  <c r="D51"/>
  <c r="R50"/>
  <c r="P50"/>
  <c r="N50"/>
  <c r="K50"/>
  <c r="M50" s="1"/>
  <c r="H50"/>
  <c r="E50"/>
  <c r="D50"/>
  <c r="R49"/>
  <c r="P49"/>
  <c r="N49"/>
  <c r="K49"/>
  <c r="M49" s="1"/>
  <c r="H49"/>
  <c r="E49"/>
  <c r="D49"/>
  <c r="R48"/>
  <c r="P48"/>
  <c r="N48"/>
  <c r="K48"/>
  <c r="M48" s="1"/>
  <c r="H48"/>
  <c r="E48"/>
  <c r="D48"/>
  <c r="R47"/>
  <c r="P47"/>
  <c r="N47"/>
  <c r="K47"/>
  <c r="M47" s="1"/>
  <c r="H47"/>
  <c r="E47"/>
  <c r="D47"/>
  <c r="R46"/>
  <c r="P46"/>
  <c r="N46"/>
  <c r="K46"/>
  <c r="M46" s="1"/>
  <c r="H46"/>
  <c r="E46"/>
  <c r="D46"/>
  <c r="R45"/>
  <c r="P45"/>
  <c r="N45"/>
  <c r="K45"/>
  <c r="M45" s="1"/>
  <c r="H45"/>
  <c r="E45"/>
  <c r="D45"/>
  <c r="R44"/>
  <c r="P44"/>
  <c r="N44"/>
  <c r="K44"/>
  <c r="M44" s="1"/>
  <c r="H44"/>
  <c r="E44"/>
  <c r="D44"/>
  <c r="R43"/>
  <c r="P43"/>
  <c r="N43"/>
  <c r="K43"/>
  <c r="M43" s="1"/>
  <c r="H43"/>
  <c r="E43"/>
  <c r="D43"/>
  <c r="R42"/>
  <c r="P42"/>
  <c r="N42"/>
  <c r="K42"/>
  <c r="M42" s="1"/>
  <c r="H42"/>
  <c r="E42"/>
  <c r="D42"/>
  <c r="R41"/>
  <c r="P41"/>
  <c r="N41"/>
  <c r="K41"/>
  <c r="M41" s="1"/>
  <c r="H41"/>
  <c r="E41"/>
  <c r="D41"/>
  <c r="R40"/>
  <c r="P40"/>
  <c r="N40"/>
  <c r="K40"/>
  <c r="M40" s="1"/>
  <c r="H40"/>
  <c r="E40"/>
  <c r="D40"/>
  <c r="R39"/>
  <c r="P39"/>
  <c r="N39"/>
  <c r="K39"/>
  <c r="M39" s="1"/>
  <c r="H39"/>
  <c r="E39"/>
  <c r="D39"/>
  <c r="R38"/>
  <c r="P38"/>
  <c r="N38"/>
  <c r="K38"/>
  <c r="M38" s="1"/>
  <c r="H38"/>
  <c r="E38"/>
  <c r="D38"/>
  <c r="R37"/>
  <c r="P37"/>
  <c r="N37"/>
  <c r="K37"/>
  <c r="M37" s="1"/>
  <c r="H37"/>
  <c r="E37"/>
  <c r="D37"/>
  <c r="R36"/>
  <c r="P36"/>
  <c r="N36"/>
  <c r="K36"/>
  <c r="M36" s="1"/>
  <c r="H36"/>
  <c r="E36"/>
  <c r="D36"/>
  <c r="R35"/>
  <c r="P35"/>
  <c r="N35"/>
  <c r="K35"/>
  <c r="M35" s="1"/>
  <c r="H35"/>
  <c r="E35"/>
  <c r="D35"/>
  <c r="R34"/>
  <c r="P34"/>
  <c r="N34"/>
  <c r="K34"/>
  <c r="M34" s="1"/>
  <c r="H34"/>
  <c r="E34"/>
  <c r="D34"/>
  <c r="R33"/>
  <c r="P33"/>
  <c r="N33"/>
  <c r="K33"/>
  <c r="M33" s="1"/>
  <c r="H33"/>
  <c r="E33"/>
  <c r="D33"/>
  <c r="R32"/>
  <c r="P32"/>
  <c r="N32"/>
  <c r="K32"/>
  <c r="M32" s="1"/>
  <c r="H32"/>
  <c r="E32"/>
  <c r="D32"/>
  <c r="R31"/>
  <c r="P31"/>
  <c r="N31"/>
  <c r="K31"/>
  <c r="M31" s="1"/>
  <c r="H31"/>
  <c r="E31"/>
  <c r="D31"/>
  <c r="R30"/>
  <c r="P30"/>
  <c r="N30"/>
  <c r="K30"/>
  <c r="M30" s="1"/>
  <c r="H30"/>
  <c r="E30"/>
  <c r="D30"/>
  <c r="R29"/>
  <c r="P29"/>
  <c r="N29"/>
  <c r="K29"/>
  <c r="M29" s="1"/>
  <c r="H29"/>
  <c r="E29"/>
  <c r="D29"/>
  <c r="R28"/>
  <c r="P28"/>
  <c r="N28"/>
  <c r="K28"/>
  <c r="M28" s="1"/>
  <c r="H28"/>
  <c r="E28"/>
  <c r="D28"/>
  <c r="R27"/>
  <c r="P27"/>
  <c r="N27"/>
  <c r="K27"/>
  <c r="M27" s="1"/>
  <c r="H27"/>
  <c r="E27"/>
  <c r="D27"/>
  <c r="R26"/>
  <c r="P26"/>
  <c r="N26"/>
  <c r="K26"/>
  <c r="M26" s="1"/>
  <c r="H26"/>
  <c r="E26"/>
  <c r="D26"/>
  <c r="R25"/>
  <c r="P25"/>
  <c r="N25"/>
  <c r="K25"/>
  <c r="M25" s="1"/>
  <c r="H25"/>
  <c r="E25"/>
  <c r="D25"/>
  <c r="R24"/>
  <c r="P24"/>
  <c r="N24"/>
  <c r="K24"/>
  <c r="M24" s="1"/>
  <c r="H24"/>
  <c r="E24"/>
  <c r="D24"/>
  <c r="R23"/>
  <c r="P23"/>
  <c r="N23"/>
  <c r="K23"/>
  <c r="M23" s="1"/>
  <c r="H23"/>
  <c r="E23"/>
  <c r="D23"/>
  <c r="R22"/>
  <c r="P22"/>
  <c r="N22"/>
  <c r="K22"/>
  <c r="M22" s="1"/>
  <c r="H22"/>
  <c r="E22"/>
  <c r="D22"/>
  <c r="R21"/>
  <c r="P21"/>
  <c r="N21"/>
  <c r="K21"/>
  <c r="M21" s="1"/>
  <c r="H21"/>
  <c r="E21"/>
  <c r="D21"/>
  <c r="R20"/>
  <c r="P20"/>
  <c r="N20"/>
  <c r="K20"/>
  <c r="M20" s="1"/>
  <c r="H20"/>
  <c r="E20"/>
  <c r="D20"/>
  <c r="R19"/>
  <c r="P19"/>
  <c r="N19"/>
  <c r="K19"/>
  <c r="M19" s="1"/>
  <c r="H19"/>
  <c r="E19"/>
  <c r="D19"/>
  <c r="R18"/>
  <c r="P18"/>
  <c r="N18"/>
  <c r="K18"/>
  <c r="M18" s="1"/>
  <c r="H18"/>
  <c r="E18"/>
  <c r="D18"/>
  <c r="R17"/>
  <c r="P17"/>
  <c r="N17"/>
  <c r="K17"/>
  <c r="M17" s="1"/>
  <c r="H17"/>
  <c r="E17"/>
  <c r="D17"/>
  <c r="R16"/>
  <c r="P16"/>
  <c r="N16"/>
  <c r="K16"/>
  <c r="M16" s="1"/>
  <c r="H16"/>
  <c r="E16"/>
  <c r="D16"/>
  <c r="R15"/>
  <c r="P15"/>
  <c r="N15"/>
  <c r="K15"/>
  <c r="M15" s="1"/>
  <c r="H15"/>
  <c r="E15"/>
  <c r="D15"/>
  <c r="R14"/>
  <c r="P14"/>
  <c r="N14"/>
  <c r="K14"/>
  <c r="M14" s="1"/>
  <c r="H14"/>
  <c r="E14"/>
  <c r="D14"/>
  <c r="R13"/>
  <c r="P13"/>
  <c r="N13"/>
  <c r="K13"/>
  <c r="M13" s="1"/>
  <c r="H13"/>
  <c r="E13"/>
  <c r="D13"/>
  <c r="R12"/>
  <c r="P12"/>
  <c r="N12"/>
  <c r="K12"/>
  <c r="M12" s="1"/>
  <c r="H12"/>
  <c r="E12"/>
  <c r="D12"/>
  <c r="R11"/>
  <c r="P11"/>
  <c r="N11"/>
  <c r="K11"/>
  <c r="M11" s="1"/>
  <c r="H11"/>
  <c r="E11"/>
  <c r="D11"/>
  <c r="R10"/>
  <c r="P10"/>
  <c r="N10"/>
  <c r="K10"/>
  <c r="M10" s="1"/>
  <c r="H10"/>
  <c r="E10"/>
  <c r="D10"/>
  <c r="R9"/>
  <c r="P9"/>
  <c r="N9"/>
  <c r="K9"/>
  <c r="M9" s="1"/>
  <c r="H9"/>
  <c r="E9"/>
  <c r="D9"/>
  <c r="R8"/>
  <c r="P8"/>
  <c r="N8"/>
  <c r="K8"/>
  <c r="M8" s="1"/>
  <c r="H8"/>
  <c r="E8"/>
  <c r="D8"/>
  <c r="R7"/>
  <c r="P7"/>
  <c r="N7"/>
  <c r="K7"/>
  <c r="M7" s="1"/>
  <c r="H7"/>
  <c r="E7"/>
  <c r="D7"/>
  <c r="R6"/>
  <c r="M9" i="13" s="1"/>
  <c r="P6" i="14"/>
  <c r="I9" i="13" s="1"/>
  <c r="N6" i="14"/>
  <c r="K9" i="13" s="1"/>
  <c r="K6" i="14"/>
  <c r="K90" s="1"/>
  <c r="H6"/>
  <c r="E6"/>
  <c r="D6"/>
  <c r="C2" i="13"/>
  <c r="N15"/>
  <c r="L15"/>
  <c r="J15"/>
  <c r="C10"/>
  <c r="G12"/>
  <c r="I6"/>
  <c r="L27" i="1"/>
  <c r="L23"/>
  <c r="G12"/>
  <c r="E12"/>
  <c r="D12"/>
  <c r="G11"/>
  <c r="E11"/>
  <c r="D11"/>
  <c r="B12"/>
  <c r="B11"/>
  <c r="L89" i="12"/>
  <c r="R88"/>
  <c r="P88"/>
  <c r="N88"/>
  <c r="K88"/>
  <c r="M88" s="1"/>
  <c r="H88"/>
  <c r="C88"/>
  <c r="E88" s="1"/>
  <c r="B88"/>
  <c r="R87"/>
  <c r="P87"/>
  <c r="N87"/>
  <c r="K87"/>
  <c r="M87" s="1"/>
  <c r="H87"/>
  <c r="C87"/>
  <c r="E87" s="1"/>
  <c r="B87"/>
  <c r="R86"/>
  <c r="P86"/>
  <c r="N86"/>
  <c r="K86"/>
  <c r="M86" s="1"/>
  <c r="H86"/>
  <c r="C86"/>
  <c r="E86" s="1"/>
  <c r="B86"/>
  <c r="R85"/>
  <c r="P85"/>
  <c r="N85"/>
  <c r="K85"/>
  <c r="M85" s="1"/>
  <c r="H85"/>
  <c r="C85"/>
  <c r="E85" s="1"/>
  <c r="B85"/>
  <c r="R84"/>
  <c r="P84"/>
  <c r="N84"/>
  <c r="K84"/>
  <c r="M84" s="1"/>
  <c r="H84"/>
  <c r="C84"/>
  <c r="E84" s="1"/>
  <c r="B84"/>
  <c r="R83"/>
  <c r="P83"/>
  <c r="N83"/>
  <c r="K83"/>
  <c r="M83" s="1"/>
  <c r="H83"/>
  <c r="C83"/>
  <c r="E83" s="1"/>
  <c r="B83"/>
  <c r="R82"/>
  <c r="P82"/>
  <c r="N82"/>
  <c r="K82"/>
  <c r="M82" s="1"/>
  <c r="H82"/>
  <c r="C82"/>
  <c r="E82" s="1"/>
  <c r="B82"/>
  <c r="R81"/>
  <c r="P81"/>
  <c r="N81"/>
  <c r="K81"/>
  <c r="M81" s="1"/>
  <c r="H81"/>
  <c r="C81"/>
  <c r="E81" s="1"/>
  <c r="B81"/>
  <c r="R80"/>
  <c r="P80"/>
  <c r="N80"/>
  <c r="K80"/>
  <c r="M80" s="1"/>
  <c r="H80"/>
  <c r="C80"/>
  <c r="E80" s="1"/>
  <c r="B80"/>
  <c r="R79"/>
  <c r="P79"/>
  <c r="N79"/>
  <c r="K79"/>
  <c r="M79" s="1"/>
  <c r="H79"/>
  <c r="C79"/>
  <c r="E79" s="1"/>
  <c r="B79"/>
  <c r="R78"/>
  <c r="P78"/>
  <c r="N78"/>
  <c r="K78"/>
  <c r="M78" s="1"/>
  <c r="H78"/>
  <c r="C78"/>
  <c r="E78" s="1"/>
  <c r="B78"/>
  <c r="R77"/>
  <c r="P77"/>
  <c r="N77"/>
  <c r="K77"/>
  <c r="M77" s="1"/>
  <c r="H77"/>
  <c r="C77"/>
  <c r="E77" s="1"/>
  <c r="B77"/>
  <c r="R76"/>
  <c r="P76"/>
  <c r="N76"/>
  <c r="K76"/>
  <c r="M76" s="1"/>
  <c r="H76"/>
  <c r="C76"/>
  <c r="E76" s="1"/>
  <c r="B76"/>
  <c r="R75"/>
  <c r="P75"/>
  <c r="N75"/>
  <c r="K75"/>
  <c r="M75" s="1"/>
  <c r="H75"/>
  <c r="C75"/>
  <c r="E75" s="1"/>
  <c r="B75"/>
  <c r="R74"/>
  <c r="P74"/>
  <c r="N74"/>
  <c r="K74"/>
  <c r="M74" s="1"/>
  <c r="H74"/>
  <c r="C74"/>
  <c r="E74" s="1"/>
  <c r="B74"/>
  <c r="R73"/>
  <c r="P73"/>
  <c r="N73"/>
  <c r="K73"/>
  <c r="M73" s="1"/>
  <c r="H73"/>
  <c r="C73"/>
  <c r="E73" s="1"/>
  <c r="B73"/>
  <c r="R72"/>
  <c r="P72"/>
  <c r="N72"/>
  <c r="K72"/>
  <c r="M72" s="1"/>
  <c r="H72"/>
  <c r="C72"/>
  <c r="E72" s="1"/>
  <c r="B72"/>
  <c r="R71"/>
  <c r="P71"/>
  <c r="N71"/>
  <c r="K71"/>
  <c r="M71" s="1"/>
  <c r="H71"/>
  <c r="C71"/>
  <c r="E71" s="1"/>
  <c r="B71"/>
  <c r="R70"/>
  <c r="P70"/>
  <c r="N70"/>
  <c r="K70"/>
  <c r="M70" s="1"/>
  <c r="H70"/>
  <c r="C70"/>
  <c r="E70" s="1"/>
  <c r="B70"/>
  <c r="R69"/>
  <c r="P69"/>
  <c r="N69"/>
  <c r="K69"/>
  <c r="M69" s="1"/>
  <c r="H69"/>
  <c r="C69"/>
  <c r="E69" s="1"/>
  <c r="B69"/>
  <c r="R68"/>
  <c r="P68"/>
  <c r="N68"/>
  <c r="K68"/>
  <c r="M68" s="1"/>
  <c r="H68"/>
  <c r="C68"/>
  <c r="E68" s="1"/>
  <c r="B68"/>
  <c r="R67"/>
  <c r="P67"/>
  <c r="N67"/>
  <c r="K67"/>
  <c r="M67" s="1"/>
  <c r="H67"/>
  <c r="C67"/>
  <c r="E67" s="1"/>
  <c r="B67"/>
  <c r="R66"/>
  <c r="P66"/>
  <c r="N66"/>
  <c r="K66"/>
  <c r="M66" s="1"/>
  <c r="H66"/>
  <c r="C66"/>
  <c r="E66" s="1"/>
  <c r="B66"/>
  <c r="R65"/>
  <c r="P65"/>
  <c r="N65"/>
  <c r="K65"/>
  <c r="M65" s="1"/>
  <c r="H65"/>
  <c r="C65"/>
  <c r="E65" s="1"/>
  <c r="B65"/>
  <c r="R64"/>
  <c r="P64"/>
  <c r="N64"/>
  <c r="K64"/>
  <c r="M64" s="1"/>
  <c r="H64"/>
  <c r="C64"/>
  <c r="E64" s="1"/>
  <c r="B64"/>
  <c r="R63"/>
  <c r="P63"/>
  <c r="N63"/>
  <c r="K63"/>
  <c r="M63" s="1"/>
  <c r="H63"/>
  <c r="C63"/>
  <c r="E63" s="1"/>
  <c r="B63"/>
  <c r="R62"/>
  <c r="P62"/>
  <c r="N62"/>
  <c r="K62"/>
  <c r="M62" s="1"/>
  <c r="H62"/>
  <c r="C62"/>
  <c r="E62" s="1"/>
  <c r="B62"/>
  <c r="R61"/>
  <c r="P61"/>
  <c r="N61"/>
  <c r="K61"/>
  <c r="M61" s="1"/>
  <c r="H61"/>
  <c r="C61"/>
  <c r="E61" s="1"/>
  <c r="B61"/>
  <c r="R60"/>
  <c r="P60"/>
  <c r="N60"/>
  <c r="K60"/>
  <c r="M60" s="1"/>
  <c r="H60"/>
  <c r="C60"/>
  <c r="E60" s="1"/>
  <c r="B60"/>
  <c r="R59"/>
  <c r="P59"/>
  <c r="N59"/>
  <c r="K59"/>
  <c r="M59" s="1"/>
  <c r="H59"/>
  <c r="C59"/>
  <c r="E59" s="1"/>
  <c r="B59"/>
  <c r="R58"/>
  <c r="P58"/>
  <c r="N58"/>
  <c r="K58"/>
  <c r="M58" s="1"/>
  <c r="H58"/>
  <c r="C58"/>
  <c r="E58" s="1"/>
  <c r="B58"/>
  <c r="R57"/>
  <c r="P57"/>
  <c r="N57"/>
  <c r="K57"/>
  <c r="M57" s="1"/>
  <c r="H57"/>
  <c r="C57"/>
  <c r="E57" s="1"/>
  <c r="B57"/>
  <c r="R56"/>
  <c r="P56"/>
  <c r="N56"/>
  <c r="K56"/>
  <c r="M56" s="1"/>
  <c r="H56"/>
  <c r="C56"/>
  <c r="E56" s="1"/>
  <c r="B56"/>
  <c r="R55"/>
  <c r="P55"/>
  <c r="N55"/>
  <c r="K55"/>
  <c r="M55" s="1"/>
  <c r="H55"/>
  <c r="C55"/>
  <c r="E55" s="1"/>
  <c r="B55"/>
  <c r="R54"/>
  <c r="P54"/>
  <c r="N54"/>
  <c r="K54"/>
  <c r="M54" s="1"/>
  <c r="H54"/>
  <c r="C54"/>
  <c r="E54" s="1"/>
  <c r="B54"/>
  <c r="R53"/>
  <c r="P53"/>
  <c r="N53"/>
  <c r="K53"/>
  <c r="M53" s="1"/>
  <c r="H53"/>
  <c r="C53"/>
  <c r="E53" s="1"/>
  <c r="B53"/>
  <c r="R52"/>
  <c r="P52"/>
  <c r="N52"/>
  <c r="K52"/>
  <c r="M52" s="1"/>
  <c r="H52"/>
  <c r="C52"/>
  <c r="E52" s="1"/>
  <c r="B52"/>
  <c r="R51"/>
  <c r="P51"/>
  <c r="N51"/>
  <c r="K51"/>
  <c r="M51" s="1"/>
  <c r="H51"/>
  <c r="C51"/>
  <c r="E51" s="1"/>
  <c r="B51"/>
  <c r="R50"/>
  <c r="P50"/>
  <c r="N50"/>
  <c r="K50"/>
  <c r="M50" s="1"/>
  <c r="H50"/>
  <c r="C50"/>
  <c r="E50" s="1"/>
  <c r="B50"/>
  <c r="R49"/>
  <c r="P49"/>
  <c r="N49"/>
  <c r="K49"/>
  <c r="M49" s="1"/>
  <c r="H49"/>
  <c r="C49"/>
  <c r="E49" s="1"/>
  <c r="B49"/>
  <c r="R48"/>
  <c r="P48"/>
  <c r="N48"/>
  <c r="K48"/>
  <c r="M48" s="1"/>
  <c r="H48"/>
  <c r="C48"/>
  <c r="E48" s="1"/>
  <c r="B48"/>
  <c r="R47"/>
  <c r="P47"/>
  <c r="N47"/>
  <c r="K47"/>
  <c r="M47" s="1"/>
  <c r="H47"/>
  <c r="C47"/>
  <c r="E47" s="1"/>
  <c r="B47"/>
  <c r="R46"/>
  <c r="P46"/>
  <c r="N46"/>
  <c r="K46"/>
  <c r="M46" s="1"/>
  <c r="H46"/>
  <c r="C46"/>
  <c r="E46" s="1"/>
  <c r="B46"/>
  <c r="R45"/>
  <c r="P45"/>
  <c r="N45"/>
  <c r="K45"/>
  <c r="M45" s="1"/>
  <c r="H45"/>
  <c r="C45"/>
  <c r="E45" s="1"/>
  <c r="B45"/>
  <c r="R44"/>
  <c r="P44"/>
  <c r="N44"/>
  <c r="K44"/>
  <c r="M44" s="1"/>
  <c r="H44"/>
  <c r="C44"/>
  <c r="E44" s="1"/>
  <c r="B44"/>
  <c r="R43"/>
  <c r="P43"/>
  <c r="N43"/>
  <c r="K43"/>
  <c r="M43" s="1"/>
  <c r="H43"/>
  <c r="C43"/>
  <c r="E43" s="1"/>
  <c r="B43"/>
  <c r="R42"/>
  <c r="P42"/>
  <c r="N42"/>
  <c r="K42"/>
  <c r="M42" s="1"/>
  <c r="H42"/>
  <c r="C42"/>
  <c r="E42" s="1"/>
  <c r="B42"/>
  <c r="R41"/>
  <c r="P41"/>
  <c r="N41"/>
  <c r="K41"/>
  <c r="M41" s="1"/>
  <c r="H41"/>
  <c r="C41"/>
  <c r="E41" s="1"/>
  <c r="B41"/>
  <c r="R40"/>
  <c r="P40"/>
  <c r="N40"/>
  <c r="K40"/>
  <c r="M40" s="1"/>
  <c r="H40"/>
  <c r="C40"/>
  <c r="E40" s="1"/>
  <c r="B40"/>
  <c r="R39"/>
  <c r="P39"/>
  <c r="N39"/>
  <c r="K39"/>
  <c r="M39" s="1"/>
  <c r="H39"/>
  <c r="C39"/>
  <c r="E39" s="1"/>
  <c r="B39"/>
  <c r="R38"/>
  <c r="P38"/>
  <c r="N38"/>
  <c r="K38"/>
  <c r="M38" s="1"/>
  <c r="H38"/>
  <c r="C38"/>
  <c r="E38" s="1"/>
  <c r="B38"/>
  <c r="R37"/>
  <c r="P37"/>
  <c r="N37"/>
  <c r="K37"/>
  <c r="M37" s="1"/>
  <c r="H37"/>
  <c r="C37"/>
  <c r="E37" s="1"/>
  <c r="B37"/>
  <c r="R36"/>
  <c r="P36"/>
  <c r="N36"/>
  <c r="K36"/>
  <c r="M36" s="1"/>
  <c r="H36"/>
  <c r="C36"/>
  <c r="E36" s="1"/>
  <c r="B36"/>
  <c r="R35"/>
  <c r="P35"/>
  <c r="N35"/>
  <c r="K35"/>
  <c r="M35" s="1"/>
  <c r="H35"/>
  <c r="C35"/>
  <c r="E35" s="1"/>
  <c r="B35"/>
  <c r="R34"/>
  <c r="P34"/>
  <c r="N34"/>
  <c r="K34"/>
  <c r="M34" s="1"/>
  <c r="H34"/>
  <c r="C34"/>
  <c r="E34" s="1"/>
  <c r="B34"/>
  <c r="R33"/>
  <c r="P33"/>
  <c r="N33"/>
  <c r="K33"/>
  <c r="M33" s="1"/>
  <c r="H33"/>
  <c r="C33"/>
  <c r="E33" s="1"/>
  <c r="B33"/>
  <c r="R32"/>
  <c r="P32"/>
  <c r="N32"/>
  <c r="K32"/>
  <c r="M32" s="1"/>
  <c r="H32"/>
  <c r="C32"/>
  <c r="E32" s="1"/>
  <c r="B32"/>
  <c r="R31"/>
  <c r="P31"/>
  <c r="N31"/>
  <c r="K31"/>
  <c r="M31" s="1"/>
  <c r="H31"/>
  <c r="C31"/>
  <c r="E31" s="1"/>
  <c r="B31"/>
  <c r="R30"/>
  <c r="P30"/>
  <c r="N30"/>
  <c r="K30"/>
  <c r="M30" s="1"/>
  <c r="H30"/>
  <c r="C30"/>
  <c r="E30" s="1"/>
  <c r="B30"/>
  <c r="R29"/>
  <c r="P29"/>
  <c r="N29"/>
  <c r="K29"/>
  <c r="M29" s="1"/>
  <c r="H29"/>
  <c r="C29"/>
  <c r="E29" s="1"/>
  <c r="B29"/>
  <c r="R28"/>
  <c r="P28"/>
  <c r="N28"/>
  <c r="K28"/>
  <c r="M28" s="1"/>
  <c r="H28"/>
  <c r="C28"/>
  <c r="E28" s="1"/>
  <c r="B28"/>
  <c r="R27"/>
  <c r="P27"/>
  <c r="N27"/>
  <c r="K27"/>
  <c r="M27" s="1"/>
  <c r="H27"/>
  <c r="C27"/>
  <c r="E27" s="1"/>
  <c r="B27"/>
  <c r="R26"/>
  <c r="P26"/>
  <c r="N26"/>
  <c r="K26"/>
  <c r="M26" s="1"/>
  <c r="H26"/>
  <c r="C26"/>
  <c r="E26" s="1"/>
  <c r="B26"/>
  <c r="R25"/>
  <c r="P25"/>
  <c r="N25"/>
  <c r="K25"/>
  <c r="M25" s="1"/>
  <c r="H25"/>
  <c r="C25"/>
  <c r="E25" s="1"/>
  <c r="B25"/>
  <c r="R24"/>
  <c r="P24"/>
  <c r="N24"/>
  <c r="K24"/>
  <c r="M24" s="1"/>
  <c r="H24"/>
  <c r="C24"/>
  <c r="E24" s="1"/>
  <c r="B24"/>
  <c r="R23"/>
  <c r="P23"/>
  <c r="N23"/>
  <c r="K23"/>
  <c r="M23" s="1"/>
  <c r="H23"/>
  <c r="C23"/>
  <c r="E23" s="1"/>
  <c r="B23"/>
  <c r="R22"/>
  <c r="P22"/>
  <c r="N22"/>
  <c r="K22"/>
  <c r="M22" s="1"/>
  <c r="H22"/>
  <c r="C22"/>
  <c r="E22" s="1"/>
  <c r="B22"/>
  <c r="R21"/>
  <c r="P21"/>
  <c r="N21"/>
  <c r="K21"/>
  <c r="M21" s="1"/>
  <c r="H21"/>
  <c r="C21"/>
  <c r="E21" s="1"/>
  <c r="B21"/>
  <c r="R20"/>
  <c r="P20"/>
  <c r="N20"/>
  <c r="K20"/>
  <c r="M20" s="1"/>
  <c r="H20"/>
  <c r="C20"/>
  <c r="E20" s="1"/>
  <c r="B20"/>
  <c r="R19"/>
  <c r="P19"/>
  <c r="N19"/>
  <c r="K19"/>
  <c r="M19" s="1"/>
  <c r="H19"/>
  <c r="C19"/>
  <c r="E19" s="1"/>
  <c r="B19"/>
  <c r="R18"/>
  <c r="P18"/>
  <c r="N18"/>
  <c r="K18"/>
  <c r="M18" s="1"/>
  <c r="H18"/>
  <c r="C18"/>
  <c r="E18" s="1"/>
  <c r="B18"/>
  <c r="R17"/>
  <c r="P17"/>
  <c r="N17"/>
  <c r="K17"/>
  <c r="M17" s="1"/>
  <c r="H17"/>
  <c r="C17"/>
  <c r="E17" s="1"/>
  <c r="B17"/>
  <c r="R16"/>
  <c r="P16"/>
  <c r="N16"/>
  <c r="K16"/>
  <c r="M16" s="1"/>
  <c r="H16"/>
  <c r="C16"/>
  <c r="E16" s="1"/>
  <c r="B16"/>
  <c r="R15"/>
  <c r="P15"/>
  <c r="N15"/>
  <c r="K15"/>
  <c r="M15" s="1"/>
  <c r="H15"/>
  <c r="C15"/>
  <c r="E15" s="1"/>
  <c r="B15"/>
  <c r="R14"/>
  <c r="P14"/>
  <c r="N14"/>
  <c r="K14"/>
  <c r="M14" s="1"/>
  <c r="H14"/>
  <c r="C14"/>
  <c r="E14" s="1"/>
  <c r="B14"/>
  <c r="R13"/>
  <c r="P13"/>
  <c r="N13"/>
  <c r="K13"/>
  <c r="M13" s="1"/>
  <c r="H13"/>
  <c r="C13"/>
  <c r="E13" s="1"/>
  <c r="B13"/>
  <c r="R12"/>
  <c r="P12"/>
  <c r="N12"/>
  <c r="K12"/>
  <c r="M12" s="1"/>
  <c r="H12"/>
  <c r="C12"/>
  <c r="E12" s="1"/>
  <c r="B12"/>
  <c r="R11"/>
  <c r="P11"/>
  <c r="N11"/>
  <c r="K11"/>
  <c r="M11" s="1"/>
  <c r="H11"/>
  <c r="C11"/>
  <c r="E11" s="1"/>
  <c r="B11"/>
  <c r="R10"/>
  <c r="P10"/>
  <c r="N10"/>
  <c r="K10"/>
  <c r="M10" s="1"/>
  <c r="H10"/>
  <c r="C10"/>
  <c r="E10" s="1"/>
  <c r="B10"/>
  <c r="R9"/>
  <c r="P9"/>
  <c r="N9"/>
  <c r="K9"/>
  <c r="M9" s="1"/>
  <c r="H9"/>
  <c r="C9"/>
  <c r="E9" s="1"/>
  <c r="B9"/>
  <c r="R8"/>
  <c r="P8"/>
  <c r="N8"/>
  <c r="K8"/>
  <c r="M8" s="1"/>
  <c r="H8"/>
  <c r="C8"/>
  <c r="E8" s="1"/>
  <c r="B8"/>
  <c r="R7"/>
  <c r="P7"/>
  <c r="N7"/>
  <c r="K7"/>
  <c r="M7" s="1"/>
  <c r="H7"/>
  <c r="C7"/>
  <c r="E7" s="1"/>
  <c r="B7"/>
  <c r="R6"/>
  <c r="P6"/>
  <c r="N6"/>
  <c r="K6"/>
  <c r="M6" s="1"/>
  <c r="H6"/>
  <c r="C6"/>
  <c r="E6" s="1"/>
  <c r="B6"/>
  <c r="R5"/>
  <c r="P5"/>
  <c r="N5"/>
  <c r="K5"/>
  <c r="K89" s="1"/>
  <c r="H5"/>
  <c r="C5"/>
  <c r="B5"/>
  <c r="C6" i="11"/>
  <c r="E6" s="1"/>
  <c r="C7"/>
  <c r="E7" s="1"/>
  <c r="C8"/>
  <c r="E8" s="1"/>
  <c r="C9"/>
  <c r="E9" s="1"/>
  <c r="C10"/>
  <c r="E10" s="1"/>
  <c r="C11"/>
  <c r="E11" s="1"/>
  <c r="C12"/>
  <c r="E12" s="1"/>
  <c r="C13"/>
  <c r="E13" s="1"/>
  <c r="C14"/>
  <c r="E14" s="1"/>
  <c r="C15"/>
  <c r="E15" s="1"/>
  <c r="C16"/>
  <c r="E16" s="1"/>
  <c r="C17"/>
  <c r="E17" s="1"/>
  <c r="C18"/>
  <c r="E18" s="1"/>
  <c r="C19"/>
  <c r="E19" s="1"/>
  <c r="C20"/>
  <c r="E20" s="1"/>
  <c r="C21"/>
  <c r="E21" s="1"/>
  <c r="C22"/>
  <c r="E22" s="1"/>
  <c r="C23"/>
  <c r="E23" s="1"/>
  <c r="C24"/>
  <c r="E24" s="1"/>
  <c r="C25"/>
  <c r="E25" s="1"/>
  <c r="C26"/>
  <c r="E26" s="1"/>
  <c r="C27"/>
  <c r="E27" s="1"/>
  <c r="C28"/>
  <c r="E28" s="1"/>
  <c r="C29"/>
  <c r="E29" s="1"/>
  <c r="C30"/>
  <c r="E30" s="1"/>
  <c r="C31"/>
  <c r="E31" s="1"/>
  <c r="C32"/>
  <c r="E32" s="1"/>
  <c r="C33"/>
  <c r="E33" s="1"/>
  <c r="C34"/>
  <c r="E34" s="1"/>
  <c r="C35"/>
  <c r="E35" s="1"/>
  <c r="C36"/>
  <c r="E36" s="1"/>
  <c r="C37"/>
  <c r="E37" s="1"/>
  <c r="C38"/>
  <c r="E38" s="1"/>
  <c r="C39"/>
  <c r="E39" s="1"/>
  <c r="C40"/>
  <c r="E40" s="1"/>
  <c r="C41"/>
  <c r="E41" s="1"/>
  <c r="C42"/>
  <c r="E42" s="1"/>
  <c r="C43"/>
  <c r="E43" s="1"/>
  <c r="C44"/>
  <c r="E44" s="1"/>
  <c r="C45"/>
  <c r="E45" s="1"/>
  <c r="C46"/>
  <c r="E46" s="1"/>
  <c r="C47"/>
  <c r="E47" s="1"/>
  <c r="C48"/>
  <c r="E48" s="1"/>
  <c r="C49"/>
  <c r="E49" s="1"/>
  <c r="C50"/>
  <c r="E50" s="1"/>
  <c r="C51"/>
  <c r="E51" s="1"/>
  <c r="C52"/>
  <c r="E52" s="1"/>
  <c r="C53"/>
  <c r="E53" s="1"/>
  <c r="C54"/>
  <c r="E54" s="1"/>
  <c r="C55"/>
  <c r="E55" s="1"/>
  <c r="C56"/>
  <c r="E56" s="1"/>
  <c r="C57"/>
  <c r="E57" s="1"/>
  <c r="C58"/>
  <c r="E58" s="1"/>
  <c r="C59"/>
  <c r="E59" s="1"/>
  <c r="C60"/>
  <c r="E60" s="1"/>
  <c r="C61"/>
  <c r="E61" s="1"/>
  <c r="C62"/>
  <c r="E62" s="1"/>
  <c r="C63"/>
  <c r="E63" s="1"/>
  <c r="C64"/>
  <c r="E64" s="1"/>
  <c r="C65"/>
  <c r="E65" s="1"/>
  <c r="C66"/>
  <c r="E66" s="1"/>
  <c r="C67"/>
  <c r="E67" s="1"/>
  <c r="C68"/>
  <c r="E68" s="1"/>
  <c r="C69"/>
  <c r="E69" s="1"/>
  <c r="C70"/>
  <c r="E70" s="1"/>
  <c r="C71"/>
  <c r="E71" s="1"/>
  <c r="C72"/>
  <c r="E72" s="1"/>
  <c r="C73"/>
  <c r="E73" s="1"/>
  <c r="C74"/>
  <c r="E74" s="1"/>
  <c r="C75"/>
  <c r="E75" s="1"/>
  <c r="C76"/>
  <c r="E76" s="1"/>
  <c r="C77"/>
  <c r="E77" s="1"/>
  <c r="C78"/>
  <c r="E78" s="1"/>
  <c r="C79"/>
  <c r="E79" s="1"/>
  <c r="C80"/>
  <c r="E80" s="1"/>
  <c r="C81"/>
  <c r="E81" s="1"/>
  <c r="C82"/>
  <c r="E82" s="1"/>
  <c r="C83"/>
  <c r="E83" s="1"/>
  <c r="C84"/>
  <c r="E84" s="1"/>
  <c r="C85"/>
  <c r="E85" s="1"/>
  <c r="C86"/>
  <c r="E86" s="1"/>
  <c r="C87"/>
  <c r="E87" s="1"/>
  <c r="C88"/>
  <c r="E88" s="1"/>
  <c r="C5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5"/>
  <c r="L89"/>
  <c r="R88"/>
  <c r="P88"/>
  <c r="N88"/>
  <c r="K88"/>
  <c r="M88" s="1"/>
  <c r="H88"/>
  <c r="R87"/>
  <c r="P87"/>
  <c r="N87"/>
  <c r="K87"/>
  <c r="M87" s="1"/>
  <c r="H87"/>
  <c r="R86"/>
  <c r="P86"/>
  <c r="N86"/>
  <c r="K86"/>
  <c r="M86" s="1"/>
  <c r="H86"/>
  <c r="R85"/>
  <c r="P85"/>
  <c r="N85"/>
  <c r="K85"/>
  <c r="M85" s="1"/>
  <c r="H85"/>
  <c r="R84"/>
  <c r="P84"/>
  <c r="N84"/>
  <c r="K84"/>
  <c r="M84" s="1"/>
  <c r="H84"/>
  <c r="R83"/>
  <c r="P83"/>
  <c r="N83"/>
  <c r="K83"/>
  <c r="M83" s="1"/>
  <c r="H83"/>
  <c r="R82"/>
  <c r="P82"/>
  <c r="N82"/>
  <c r="K82"/>
  <c r="M82" s="1"/>
  <c r="H82"/>
  <c r="R81"/>
  <c r="P81"/>
  <c r="N81"/>
  <c r="K81"/>
  <c r="M81" s="1"/>
  <c r="H81"/>
  <c r="R80"/>
  <c r="P80"/>
  <c r="N80"/>
  <c r="K80"/>
  <c r="M80" s="1"/>
  <c r="H80"/>
  <c r="R79"/>
  <c r="P79"/>
  <c r="N79"/>
  <c r="K79"/>
  <c r="M79" s="1"/>
  <c r="H79"/>
  <c r="R78"/>
  <c r="P78"/>
  <c r="N78"/>
  <c r="K78"/>
  <c r="M78" s="1"/>
  <c r="H78"/>
  <c r="R77"/>
  <c r="P77"/>
  <c r="N77"/>
  <c r="K77"/>
  <c r="M77" s="1"/>
  <c r="H77"/>
  <c r="R76"/>
  <c r="P76"/>
  <c r="N76"/>
  <c r="K76"/>
  <c r="M76" s="1"/>
  <c r="H76"/>
  <c r="R75"/>
  <c r="P75"/>
  <c r="N75"/>
  <c r="K75"/>
  <c r="M75" s="1"/>
  <c r="H75"/>
  <c r="R74"/>
  <c r="P74"/>
  <c r="N74"/>
  <c r="K74"/>
  <c r="M74" s="1"/>
  <c r="H74"/>
  <c r="R73"/>
  <c r="P73"/>
  <c r="N73"/>
  <c r="K73"/>
  <c r="M73" s="1"/>
  <c r="H73"/>
  <c r="R72"/>
  <c r="P72"/>
  <c r="N72"/>
  <c r="K72"/>
  <c r="M72" s="1"/>
  <c r="H72"/>
  <c r="R71"/>
  <c r="P71"/>
  <c r="N71"/>
  <c r="K71"/>
  <c r="M71" s="1"/>
  <c r="H71"/>
  <c r="R70"/>
  <c r="P70"/>
  <c r="N70"/>
  <c r="K70"/>
  <c r="M70" s="1"/>
  <c r="H70"/>
  <c r="R69"/>
  <c r="P69"/>
  <c r="N69"/>
  <c r="K69"/>
  <c r="M69" s="1"/>
  <c r="H69"/>
  <c r="R68"/>
  <c r="P68"/>
  <c r="N68"/>
  <c r="K68"/>
  <c r="M68" s="1"/>
  <c r="H68"/>
  <c r="R67"/>
  <c r="P67"/>
  <c r="N67"/>
  <c r="K67"/>
  <c r="M67" s="1"/>
  <c r="H67"/>
  <c r="R66"/>
  <c r="P66"/>
  <c r="N66"/>
  <c r="K66"/>
  <c r="M66" s="1"/>
  <c r="H66"/>
  <c r="R65"/>
  <c r="P65"/>
  <c r="N65"/>
  <c r="K65"/>
  <c r="M65" s="1"/>
  <c r="H65"/>
  <c r="R64"/>
  <c r="P64"/>
  <c r="N64"/>
  <c r="K64"/>
  <c r="M64" s="1"/>
  <c r="H64"/>
  <c r="R63"/>
  <c r="P63"/>
  <c r="N63"/>
  <c r="K63"/>
  <c r="M63" s="1"/>
  <c r="H63"/>
  <c r="R62"/>
  <c r="P62"/>
  <c r="N62"/>
  <c r="K62"/>
  <c r="M62" s="1"/>
  <c r="H62"/>
  <c r="R61"/>
  <c r="P61"/>
  <c r="N61"/>
  <c r="K61"/>
  <c r="M61" s="1"/>
  <c r="H61"/>
  <c r="R60"/>
  <c r="P60"/>
  <c r="N60"/>
  <c r="K60"/>
  <c r="M60" s="1"/>
  <c r="H60"/>
  <c r="R59"/>
  <c r="P59"/>
  <c r="N59"/>
  <c r="K59"/>
  <c r="M59" s="1"/>
  <c r="H59"/>
  <c r="R58"/>
  <c r="P58"/>
  <c r="N58"/>
  <c r="K58"/>
  <c r="M58" s="1"/>
  <c r="H58"/>
  <c r="R57"/>
  <c r="P57"/>
  <c r="N57"/>
  <c r="K57"/>
  <c r="M57" s="1"/>
  <c r="H57"/>
  <c r="R56"/>
  <c r="P56"/>
  <c r="N56"/>
  <c r="K56"/>
  <c r="M56" s="1"/>
  <c r="H56"/>
  <c r="R55"/>
  <c r="P55"/>
  <c r="N55"/>
  <c r="K55"/>
  <c r="M55" s="1"/>
  <c r="H55"/>
  <c r="R54"/>
  <c r="P54"/>
  <c r="N54"/>
  <c r="K54"/>
  <c r="M54" s="1"/>
  <c r="H54"/>
  <c r="R53"/>
  <c r="P53"/>
  <c r="N53"/>
  <c r="K53"/>
  <c r="M53" s="1"/>
  <c r="H53"/>
  <c r="R52"/>
  <c r="P52"/>
  <c r="N52"/>
  <c r="K52"/>
  <c r="M52" s="1"/>
  <c r="H52"/>
  <c r="R51"/>
  <c r="P51"/>
  <c r="N51"/>
  <c r="K51"/>
  <c r="M51" s="1"/>
  <c r="H51"/>
  <c r="R50"/>
  <c r="P50"/>
  <c r="N50"/>
  <c r="K50"/>
  <c r="M50" s="1"/>
  <c r="H50"/>
  <c r="R49"/>
  <c r="P49"/>
  <c r="N49"/>
  <c r="K49"/>
  <c r="M49" s="1"/>
  <c r="H49"/>
  <c r="R48"/>
  <c r="P48"/>
  <c r="N48"/>
  <c r="K48"/>
  <c r="M48" s="1"/>
  <c r="H48"/>
  <c r="R47"/>
  <c r="P47"/>
  <c r="N47"/>
  <c r="K47"/>
  <c r="M47" s="1"/>
  <c r="H47"/>
  <c r="R46"/>
  <c r="P46"/>
  <c r="N46"/>
  <c r="K46"/>
  <c r="M46" s="1"/>
  <c r="H46"/>
  <c r="R45"/>
  <c r="P45"/>
  <c r="N45"/>
  <c r="K45"/>
  <c r="M45" s="1"/>
  <c r="H45"/>
  <c r="R44"/>
  <c r="P44"/>
  <c r="N44"/>
  <c r="K44"/>
  <c r="M44" s="1"/>
  <c r="H44"/>
  <c r="R43"/>
  <c r="P43"/>
  <c r="N43"/>
  <c r="K43"/>
  <c r="M43" s="1"/>
  <c r="H43"/>
  <c r="R42"/>
  <c r="P42"/>
  <c r="N42"/>
  <c r="K42"/>
  <c r="M42" s="1"/>
  <c r="H42"/>
  <c r="R41"/>
  <c r="P41"/>
  <c r="N41"/>
  <c r="K41"/>
  <c r="M41" s="1"/>
  <c r="H41"/>
  <c r="R40"/>
  <c r="P40"/>
  <c r="N40"/>
  <c r="K40"/>
  <c r="M40" s="1"/>
  <c r="H40"/>
  <c r="R39"/>
  <c r="P39"/>
  <c r="N39"/>
  <c r="K39"/>
  <c r="M39" s="1"/>
  <c r="H39"/>
  <c r="R38"/>
  <c r="P38"/>
  <c r="N38"/>
  <c r="K38"/>
  <c r="M38" s="1"/>
  <c r="H38"/>
  <c r="R37"/>
  <c r="P37"/>
  <c r="N37"/>
  <c r="K37"/>
  <c r="M37" s="1"/>
  <c r="H37"/>
  <c r="R36"/>
  <c r="P36"/>
  <c r="N36"/>
  <c r="K36"/>
  <c r="M36" s="1"/>
  <c r="H36"/>
  <c r="R35"/>
  <c r="P35"/>
  <c r="N35"/>
  <c r="K35"/>
  <c r="M35" s="1"/>
  <c r="H35"/>
  <c r="R34"/>
  <c r="P34"/>
  <c r="N34"/>
  <c r="K34"/>
  <c r="M34" s="1"/>
  <c r="H34"/>
  <c r="R33"/>
  <c r="P33"/>
  <c r="N33"/>
  <c r="K33"/>
  <c r="M33" s="1"/>
  <c r="H33"/>
  <c r="R32"/>
  <c r="P32"/>
  <c r="N32"/>
  <c r="K32"/>
  <c r="M32" s="1"/>
  <c r="H32"/>
  <c r="R31"/>
  <c r="P31"/>
  <c r="N31"/>
  <c r="K31"/>
  <c r="M31" s="1"/>
  <c r="H31"/>
  <c r="R30"/>
  <c r="P30"/>
  <c r="N30"/>
  <c r="K30"/>
  <c r="M30" s="1"/>
  <c r="H30"/>
  <c r="R29"/>
  <c r="P29"/>
  <c r="N29"/>
  <c r="K29"/>
  <c r="M29" s="1"/>
  <c r="H29"/>
  <c r="R28"/>
  <c r="P28"/>
  <c r="N28"/>
  <c r="K28"/>
  <c r="M28" s="1"/>
  <c r="H28"/>
  <c r="R27"/>
  <c r="P27"/>
  <c r="N27"/>
  <c r="K27"/>
  <c r="M27" s="1"/>
  <c r="H27"/>
  <c r="R26"/>
  <c r="P26"/>
  <c r="N26"/>
  <c r="K26"/>
  <c r="M26" s="1"/>
  <c r="H26"/>
  <c r="R25"/>
  <c r="P25"/>
  <c r="N25"/>
  <c r="K25"/>
  <c r="M25" s="1"/>
  <c r="H25"/>
  <c r="R24"/>
  <c r="P24"/>
  <c r="N24"/>
  <c r="K24"/>
  <c r="M24" s="1"/>
  <c r="H24"/>
  <c r="R23"/>
  <c r="P23"/>
  <c r="N23"/>
  <c r="K23"/>
  <c r="M23" s="1"/>
  <c r="H23"/>
  <c r="R22"/>
  <c r="P22"/>
  <c r="N22"/>
  <c r="K22"/>
  <c r="M22" s="1"/>
  <c r="H22"/>
  <c r="R21"/>
  <c r="P21"/>
  <c r="N21"/>
  <c r="K21"/>
  <c r="M21" s="1"/>
  <c r="H21"/>
  <c r="R20"/>
  <c r="P20"/>
  <c r="N20"/>
  <c r="K20"/>
  <c r="M20" s="1"/>
  <c r="H20"/>
  <c r="R19"/>
  <c r="P19"/>
  <c r="N19"/>
  <c r="K19"/>
  <c r="M19" s="1"/>
  <c r="H19"/>
  <c r="R18"/>
  <c r="P18"/>
  <c r="N18"/>
  <c r="K18"/>
  <c r="M18" s="1"/>
  <c r="H18"/>
  <c r="R17"/>
  <c r="P17"/>
  <c r="N17"/>
  <c r="K17"/>
  <c r="M17" s="1"/>
  <c r="H17"/>
  <c r="R16"/>
  <c r="P16"/>
  <c r="N16"/>
  <c r="K16"/>
  <c r="M16" s="1"/>
  <c r="H16"/>
  <c r="R15"/>
  <c r="P15"/>
  <c r="N15"/>
  <c r="K15"/>
  <c r="M15" s="1"/>
  <c r="H15"/>
  <c r="R14"/>
  <c r="P14"/>
  <c r="N14"/>
  <c r="K14"/>
  <c r="M14" s="1"/>
  <c r="H14"/>
  <c r="R13"/>
  <c r="P13"/>
  <c r="N13"/>
  <c r="K13"/>
  <c r="M13" s="1"/>
  <c r="H13"/>
  <c r="R12"/>
  <c r="P12"/>
  <c r="N12"/>
  <c r="K12"/>
  <c r="M12" s="1"/>
  <c r="H12"/>
  <c r="R11"/>
  <c r="P11"/>
  <c r="N11"/>
  <c r="K11"/>
  <c r="M11" s="1"/>
  <c r="H11"/>
  <c r="R10"/>
  <c r="P10"/>
  <c r="N10"/>
  <c r="K10"/>
  <c r="M10" s="1"/>
  <c r="H10"/>
  <c r="R9"/>
  <c r="P9"/>
  <c r="N9"/>
  <c r="K9"/>
  <c r="M9" s="1"/>
  <c r="H9"/>
  <c r="R8"/>
  <c r="P8"/>
  <c r="N8"/>
  <c r="K8"/>
  <c r="M8" s="1"/>
  <c r="H8"/>
  <c r="R7"/>
  <c r="P7"/>
  <c r="N7"/>
  <c r="K7"/>
  <c r="M7" s="1"/>
  <c r="H7"/>
  <c r="R6"/>
  <c r="P6"/>
  <c r="N6"/>
  <c r="K6"/>
  <c r="M6" s="1"/>
  <c r="H6"/>
  <c r="R5"/>
  <c r="P5"/>
  <c r="N5"/>
  <c r="K5"/>
  <c r="K89" s="1"/>
  <c r="H5"/>
  <c r="G10" i="1"/>
  <c r="D10"/>
  <c r="B10"/>
  <c r="C7"/>
  <c r="G92" i="10"/>
  <c r="L90"/>
  <c r="R89"/>
  <c r="P89"/>
  <c r="N89"/>
  <c r="K89"/>
  <c r="M89" s="1"/>
  <c r="H89"/>
  <c r="E89"/>
  <c r="D89"/>
  <c r="R88"/>
  <c r="P88"/>
  <c r="N88"/>
  <c r="K88"/>
  <c r="M88" s="1"/>
  <c r="H88"/>
  <c r="E88"/>
  <c r="D88"/>
  <c r="R87"/>
  <c r="P87"/>
  <c r="N87"/>
  <c r="K87"/>
  <c r="M87" s="1"/>
  <c r="H87"/>
  <c r="E87"/>
  <c r="D87"/>
  <c r="R86"/>
  <c r="P86"/>
  <c r="N86"/>
  <c r="K86"/>
  <c r="M86" s="1"/>
  <c r="H86"/>
  <c r="E86"/>
  <c r="D86"/>
  <c r="R85"/>
  <c r="P85"/>
  <c r="N85"/>
  <c r="K85"/>
  <c r="M85" s="1"/>
  <c r="H85"/>
  <c r="E85"/>
  <c r="D85"/>
  <c r="R84"/>
  <c r="P84"/>
  <c r="N84"/>
  <c r="K84"/>
  <c r="M84" s="1"/>
  <c r="H84"/>
  <c r="E84"/>
  <c r="D84"/>
  <c r="R83"/>
  <c r="P83"/>
  <c r="N83"/>
  <c r="K83"/>
  <c r="M83" s="1"/>
  <c r="H83"/>
  <c r="E83"/>
  <c r="D83"/>
  <c r="R82"/>
  <c r="P82"/>
  <c r="N82"/>
  <c r="K82"/>
  <c r="M82" s="1"/>
  <c r="H82"/>
  <c r="E82"/>
  <c r="D82"/>
  <c r="R81"/>
  <c r="P81"/>
  <c r="N81"/>
  <c r="K81"/>
  <c r="M81" s="1"/>
  <c r="H81"/>
  <c r="E81"/>
  <c r="D81"/>
  <c r="R80"/>
  <c r="P80"/>
  <c r="N80"/>
  <c r="K80"/>
  <c r="M80" s="1"/>
  <c r="H80"/>
  <c r="E80"/>
  <c r="D80"/>
  <c r="R79"/>
  <c r="P79"/>
  <c r="N79"/>
  <c r="K79"/>
  <c r="M79" s="1"/>
  <c r="H79"/>
  <c r="E79"/>
  <c r="D79"/>
  <c r="R78"/>
  <c r="P78"/>
  <c r="N78"/>
  <c r="K78"/>
  <c r="M78" s="1"/>
  <c r="H78"/>
  <c r="E78"/>
  <c r="D78"/>
  <c r="R77"/>
  <c r="P77"/>
  <c r="N77"/>
  <c r="K77"/>
  <c r="M77" s="1"/>
  <c r="H77"/>
  <c r="E77"/>
  <c r="D77"/>
  <c r="R76"/>
  <c r="P76"/>
  <c r="N76"/>
  <c r="K76"/>
  <c r="M76" s="1"/>
  <c r="H76"/>
  <c r="E76"/>
  <c r="D76"/>
  <c r="R75"/>
  <c r="P75"/>
  <c r="N75"/>
  <c r="K75"/>
  <c r="M75" s="1"/>
  <c r="H75"/>
  <c r="E75"/>
  <c r="D75"/>
  <c r="R74"/>
  <c r="P74"/>
  <c r="N74"/>
  <c r="K74"/>
  <c r="M74" s="1"/>
  <c r="H74"/>
  <c r="E74"/>
  <c r="D74"/>
  <c r="R73"/>
  <c r="P73"/>
  <c r="N73"/>
  <c r="K73"/>
  <c r="M73" s="1"/>
  <c r="H73"/>
  <c r="E73"/>
  <c r="D73"/>
  <c r="R72"/>
  <c r="P72"/>
  <c r="N72"/>
  <c r="K72"/>
  <c r="M72" s="1"/>
  <c r="H72"/>
  <c r="E72"/>
  <c r="D72"/>
  <c r="R71"/>
  <c r="P71"/>
  <c r="N71"/>
  <c r="K71"/>
  <c r="M71" s="1"/>
  <c r="H71"/>
  <c r="E71"/>
  <c r="D71"/>
  <c r="R70"/>
  <c r="P70"/>
  <c r="N70"/>
  <c r="K70"/>
  <c r="M70" s="1"/>
  <c r="H70"/>
  <c r="E70"/>
  <c r="D70"/>
  <c r="R69"/>
  <c r="P69"/>
  <c r="N69"/>
  <c r="K69"/>
  <c r="M69" s="1"/>
  <c r="H69"/>
  <c r="E69"/>
  <c r="D69"/>
  <c r="R68"/>
  <c r="P68"/>
  <c r="N68"/>
  <c r="K68"/>
  <c r="M68" s="1"/>
  <c r="H68"/>
  <c r="E68"/>
  <c r="D68"/>
  <c r="R67"/>
  <c r="P67"/>
  <c r="N67"/>
  <c r="K67"/>
  <c r="M67" s="1"/>
  <c r="H67"/>
  <c r="E67"/>
  <c r="D67"/>
  <c r="R66"/>
  <c r="P66"/>
  <c r="N66"/>
  <c r="K66"/>
  <c r="M66" s="1"/>
  <c r="H66"/>
  <c r="E66"/>
  <c r="D66"/>
  <c r="R65"/>
  <c r="P65"/>
  <c r="N65"/>
  <c r="K65"/>
  <c r="M65" s="1"/>
  <c r="H65"/>
  <c r="E65"/>
  <c r="D65"/>
  <c r="R64"/>
  <c r="P64"/>
  <c r="N64"/>
  <c r="K64"/>
  <c r="M64" s="1"/>
  <c r="H64"/>
  <c r="E64"/>
  <c r="D64"/>
  <c r="R63"/>
  <c r="P63"/>
  <c r="N63"/>
  <c r="K63"/>
  <c r="M63" s="1"/>
  <c r="H63"/>
  <c r="E63"/>
  <c r="D63"/>
  <c r="R62"/>
  <c r="P62"/>
  <c r="N62"/>
  <c r="K62"/>
  <c r="M62" s="1"/>
  <c r="H62"/>
  <c r="E62"/>
  <c r="D62"/>
  <c r="R61"/>
  <c r="P61"/>
  <c r="N61"/>
  <c r="K61"/>
  <c r="M61" s="1"/>
  <c r="H61"/>
  <c r="E61"/>
  <c r="D61"/>
  <c r="R60"/>
  <c r="P60"/>
  <c r="N60"/>
  <c r="K60"/>
  <c r="M60" s="1"/>
  <c r="H60"/>
  <c r="E60"/>
  <c r="D60"/>
  <c r="R59"/>
  <c r="P59"/>
  <c r="N59"/>
  <c r="K59"/>
  <c r="M59" s="1"/>
  <c r="H59"/>
  <c r="E59"/>
  <c r="D59"/>
  <c r="R58"/>
  <c r="P58"/>
  <c r="N58"/>
  <c r="K58"/>
  <c r="M58" s="1"/>
  <c r="H58"/>
  <c r="E58"/>
  <c r="D58"/>
  <c r="R57"/>
  <c r="P57"/>
  <c r="N57"/>
  <c r="K57"/>
  <c r="M57" s="1"/>
  <c r="H57"/>
  <c r="E57"/>
  <c r="D57"/>
  <c r="R56"/>
  <c r="P56"/>
  <c r="N56"/>
  <c r="K56"/>
  <c r="M56" s="1"/>
  <c r="H56"/>
  <c r="E56"/>
  <c r="D56"/>
  <c r="R55"/>
  <c r="P55"/>
  <c r="N55"/>
  <c r="K55"/>
  <c r="M55" s="1"/>
  <c r="H55"/>
  <c r="E55"/>
  <c r="D55"/>
  <c r="R54"/>
  <c r="P54"/>
  <c r="N54"/>
  <c r="K54"/>
  <c r="M54" s="1"/>
  <c r="H54"/>
  <c r="E54"/>
  <c r="D54"/>
  <c r="R53"/>
  <c r="P53"/>
  <c r="N53"/>
  <c r="K53"/>
  <c r="M53" s="1"/>
  <c r="H53"/>
  <c r="E53"/>
  <c r="D53"/>
  <c r="R52"/>
  <c r="P52"/>
  <c r="N52"/>
  <c r="K52"/>
  <c r="M52" s="1"/>
  <c r="H52"/>
  <c r="E52"/>
  <c r="D52"/>
  <c r="R51"/>
  <c r="P51"/>
  <c r="N51"/>
  <c r="K51"/>
  <c r="M51" s="1"/>
  <c r="H51"/>
  <c r="E51"/>
  <c r="D51"/>
  <c r="R50"/>
  <c r="P50"/>
  <c r="N50"/>
  <c r="K50"/>
  <c r="M50" s="1"/>
  <c r="H50"/>
  <c r="E50"/>
  <c r="D50"/>
  <c r="R49"/>
  <c r="P49"/>
  <c r="N49"/>
  <c r="K49"/>
  <c r="M49" s="1"/>
  <c r="H49"/>
  <c r="E49"/>
  <c r="D49"/>
  <c r="R48"/>
  <c r="P48"/>
  <c r="N48"/>
  <c r="K48"/>
  <c r="M48" s="1"/>
  <c r="H48"/>
  <c r="E48"/>
  <c r="D48"/>
  <c r="R47"/>
  <c r="P47"/>
  <c r="N47"/>
  <c r="K47"/>
  <c r="M47" s="1"/>
  <c r="H47"/>
  <c r="E47"/>
  <c r="D47"/>
  <c r="R46"/>
  <c r="P46"/>
  <c r="N46"/>
  <c r="K46"/>
  <c r="M46" s="1"/>
  <c r="H46"/>
  <c r="E46"/>
  <c r="D46"/>
  <c r="R45"/>
  <c r="P45"/>
  <c r="N45"/>
  <c r="K45"/>
  <c r="M45" s="1"/>
  <c r="H45"/>
  <c r="E45"/>
  <c r="D45"/>
  <c r="R44"/>
  <c r="P44"/>
  <c r="N44"/>
  <c r="K44"/>
  <c r="M44" s="1"/>
  <c r="H44"/>
  <c r="E44"/>
  <c r="D44"/>
  <c r="R43"/>
  <c r="P43"/>
  <c r="N43"/>
  <c r="K43"/>
  <c r="M43" s="1"/>
  <c r="H43"/>
  <c r="E43"/>
  <c r="D43"/>
  <c r="R42"/>
  <c r="P42"/>
  <c r="N42"/>
  <c r="K42"/>
  <c r="M42" s="1"/>
  <c r="H42"/>
  <c r="E42"/>
  <c r="D42"/>
  <c r="R41"/>
  <c r="P41"/>
  <c r="N41"/>
  <c r="K41"/>
  <c r="M41" s="1"/>
  <c r="H41"/>
  <c r="E41"/>
  <c r="D41"/>
  <c r="R40"/>
  <c r="P40"/>
  <c r="N40"/>
  <c r="K40"/>
  <c r="M40" s="1"/>
  <c r="H40"/>
  <c r="E40"/>
  <c r="D40"/>
  <c r="R39"/>
  <c r="P39"/>
  <c r="N39"/>
  <c r="K39"/>
  <c r="M39" s="1"/>
  <c r="H39"/>
  <c r="E39"/>
  <c r="D39"/>
  <c r="R38"/>
  <c r="P38"/>
  <c r="N38"/>
  <c r="K38"/>
  <c r="M38" s="1"/>
  <c r="H38"/>
  <c r="E38"/>
  <c r="D38"/>
  <c r="R37"/>
  <c r="P37"/>
  <c r="N37"/>
  <c r="K37"/>
  <c r="M37" s="1"/>
  <c r="H37"/>
  <c r="E37"/>
  <c r="D37"/>
  <c r="R36"/>
  <c r="P36"/>
  <c r="N36"/>
  <c r="K36"/>
  <c r="M36" s="1"/>
  <c r="H36"/>
  <c r="E36"/>
  <c r="D36"/>
  <c r="R35"/>
  <c r="P35"/>
  <c r="N35"/>
  <c r="K35"/>
  <c r="M35" s="1"/>
  <c r="H35"/>
  <c r="E35"/>
  <c r="D35"/>
  <c r="R34"/>
  <c r="P34"/>
  <c r="N34"/>
  <c r="K34"/>
  <c r="M34" s="1"/>
  <c r="H34"/>
  <c r="E34"/>
  <c r="D34"/>
  <c r="R33"/>
  <c r="P33"/>
  <c r="N33"/>
  <c r="K33"/>
  <c r="M33" s="1"/>
  <c r="H33"/>
  <c r="E33"/>
  <c r="D33"/>
  <c r="R32"/>
  <c r="P32"/>
  <c r="N32"/>
  <c r="K32"/>
  <c r="M32" s="1"/>
  <c r="H32"/>
  <c r="E32"/>
  <c r="D32"/>
  <c r="R31"/>
  <c r="P31"/>
  <c r="N31"/>
  <c r="K31"/>
  <c r="M31" s="1"/>
  <c r="H31"/>
  <c r="E31"/>
  <c r="D31"/>
  <c r="R30"/>
  <c r="P30"/>
  <c r="N30"/>
  <c r="K30"/>
  <c r="M30" s="1"/>
  <c r="H30"/>
  <c r="E30"/>
  <c r="D30"/>
  <c r="R29"/>
  <c r="P29"/>
  <c r="N29"/>
  <c r="K29"/>
  <c r="M29" s="1"/>
  <c r="H29"/>
  <c r="E29"/>
  <c r="D29"/>
  <c r="R28"/>
  <c r="P28"/>
  <c r="N28"/>
  <c r="K28"/>
  <c r="M28" s="1"/>
  <c r="H28"/>
  <c r="E28"/>
  <c r="D28"/>
  <c r="R27"/>
  <c r="P27"/>
  <c r="N27"/>
  <c r="K27"/>
  <c r="M27" s="1"/>
  <c r="H27"/>
  <c r="E27"/>
  <c r="D27"/>
  <c r="R26"/>
  <c r="P26"/>
  <c r="N26"/>
  <c r="K26"/>
  <c r="M26" s="1"/>
  <c r="H26"/>
  <c r="E26"/>
  <c r="D26"/>
  <c r="R25"/>
  <c r="P25"/>
  <c r="N25"/>
  <c r="K25"/>
  <c r="M25" s="1"/>
  <c r="H25"/>
  <c r="E25"/>
  <c r="D25"/>
  <c r="R24"/>
  <c r="P24"/>
  <c r="N24"/>
  <c r="K24"/>
  <c r="M24" s="1"/>
  <c r="H24"/>
  <c r="E24"/>
  <c r="D24"/>
  <c r="R23"/>
  <c r="P23"/>
  <c r="N23"/>
  <c r="K23"/>
  <c r="M23" s="1"/>
  <c r="H23"/>
  <c r="E23"/>
  <c r="D23"/>
  <c r="R22"/>
  <c r="P22"/>
  <c r="N22"/>
  <c r="K22"/>
  <c r="M22" s="1"/>
  <c r="H22"/>
  <c r="E22"/>
  <c r="D22"/>
  <c r="R21"/>
  <c r="P21"/>
  <c r="N21"/>
  <c r="K21"/>
  <c r="M21" s="1"/>
  <c r="H21"/>
  <c r="E21"/>
  <c r="D21"/>
  <c r="R20"/>
  <c r="P20"/>
  <c r="N20"/>
  <c r="K20"/>
  <c r="M20" s="1"/>
  <c r="H20"/>
  <c r="E20"/>
  <c r="D20"/>
  <c r="R19"/>
  <c r="P19"/>
  <c r="N19"/>
  <c r="K19"/>
  <c r="M19" s="1"/>
  <c r="H19"/>
  <c r="E19"/>
  <c r="D19"/>
  <c r="R18"/>
  <c r="P18"/>
  <c r="N18"/>
  <c r="K18"/>
  <c r="M18" s="1"/>
  <c r="H18"/>
  <c r="E18"/>
  <c r="D18"/>
  <c r="R17"/>
  <c r="P17"/>
  <c r="N17"/>
  <c r="K17"/>
  <c r="M17" s="1"/>
  <c r="H17"/>
  <c r="E17"/>
  <c r="D17"/>
  <c r="R16"/>
  <c r="P16"/>
  <c r="N16"/>
  <c r="K16"/>
  <c r="M16" s="1"/>
  <c r="H16"/>
  <c r="E16"/>
  <c r="D16"/>
  <c r="R15"/>
  <c r="P15"/>
  <c r="N15"/>
  <c r="K15"/>
  <c r="M15" s="1"/>
  <c r="H15"/>
  <c r="E15"/>
  <c r="D15"/>
  <c r="R14"/>
  <c r="P14"/>
  <c r="N14"/>
  <c r="K14"/>
  <c r="M14" s="1"/>
  <c r="H14"/>
  <c r="E14"/>
  <c r="D14"/>
  <c r="R13"/>
  <c r="P13"/>
  <c r="N13"/>
  <c r="K13"/>
  <c r="M13" s="1"/>
  <c r="H13"/>
  <c r="E13"/>
  <c r="D13"/>
  <c r="R12"/>
  <c r="P12"/>
  <c r="N12"/>
  <c r="K12"/>
  <c r="M12" s="1"/>
  <c r="H12"/>
  <c r="E12"/>
  <c r="D12"/>
  <c r="R11"/>
  <c r="P11"/>
  <c r="N11"/>
  <c r="K11"/>
  <c r="M11" s="1"/>
  <c r="H11"/>
  <c r="E11"/>
  <c r="D11"/>
  <c r="R10"/>
  <c r="P10"/>
  <c r="N10"/>
  <c r="K10"/>
  <c r="M10" s="1"/>
  <c r="H10"/>
  <c r="E10"/>
  <c r="D10"/>
  <c r="R9"/>
  <c r="P9"/>
  <c r="N9"/>
  <c r="K9"/>
  <c r="M9" s="1"/>
  <c r="H9"/>
  <c r="E9"/>
  <c r="D9"/>
  <c r="R8"/>
  <c r="P8"/>
  <c r="N8"/>
  <c r="K8"/>
  <c r="M8" s="1"/>
  <c r="H8"/>
  <c r="E8"/>
  <c r="D8"/>
  <c r="R7"/>
  <c r="P7"/>
  <c r="N7"/>
  <c r="K7"/>
  <c r="M7" s="1"/>
  <c r="H7"/>
  <c r="E7"/>
  <c r="D7"/>
  <c r="R6"/>
  <c r="P6"/>
  <c r="N6"/>
  <c r="K6"/>
  <c r="K90" s="1"/>
  <c r="H6"/>
  <c r="E6"/>
  <c r="E5" i="11" s="1"/>
  <c r="D6" i="10"/>
  <c r="F9" i="13" l="1"/>
  <c r="H9" s="1"/>
  <c r="H10"/>
  <c r="J10" s="1"/>
  <c r="E5" i="12"/>
  <c r="E5" i="15"/>
  <c r="D88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S6"/>
  <c r="Q6"/>
  <c r="O6"/>
  <c r="S7"/>
  <c r="Q7"/>
  <c r="O7"/>
  <c r="S8"/>
  <c r="Q8"/>
  <c r="O8"/>
  <c r="S9"/>
  <c r="Q9"/>
  <c r="O9"/>
  <c r="S10"/>
  <c r="Q10"/>
  <c r="O10"/>
  <c r="S11"/>
  <c r="Q11"/>
  <c r="O11"/>
  <c r="S12"/>
  <c r="Q12"/>
  <c r="O12"/>
  <c r="S13"/>
  <c r="Q13"/>
  <c r="O13"/>
  <c r="S14"/>
  <c r="Q14"/>
  <c r="O14"/>
  <c r="S15"/>
  <c r="Q15"/>
  <c r="O15"/>
  <c r="S16"/>
  <c r="Q16"/>
  <c r="O16"/>
  <c r="S17"/>
  <c r="Q17"/>
  <c r="O17"/>
  <c r="S18"/>
  <c r="Q18"/>
  <c r="O18"/>
  <c r="S19"/>
  <c r="Q19"/>
  <c r="O19"/>
  <c r="S20"/>
  <c r="Q20"/>
  <c r="O20"/>
  <c r="S21"/>
  <c r="Q21"/>
  <c r="O21"/>
  <c r="S22"/>
  <c r="Q22"/>
  <c r="O22"/>
  <c r="S23"/>
  <c r="Q23"/>
  <c r="O23"/>
  <c r="S24"/>
  <c r="Q24"/>
  <c r="O24"/>
  <c r="S25"/>
  <c r="Q25"/>
  <c r="O25"/>
  <c r="S26"/>
  <c r="Q26"/>
  <c r="O26"/>
  <c r="S27"/>
  <c r="Q27"/>
  <c r="O27"/>
  <c r="S28"/>
  <c r="Q28"/>
  <c r="O28"/>
  <c r="S29"/>
  <c r="Q29"/>
  <c r="O29"/>
  <c r="S30"/>
  <c r="Q30"/>
  <c r="O30"/>
  <c r="S31"/>
  <c r="Q31"/>
  <c r="O31"/>
  <c r="S32"/>
  <c r="Q32"/>
  <c r="O32"/>
  <c r="S33"/>
  <c r="Q33"/>
  <c r="O33"/>
  <c r="S34"/>
  <c r="Q34"/>
  <c r="O34"/>
  <c r="S35"/>
  <c r="Q35"/>
  <c r="O35"/>
  <c r="S36"/>
  <c r="Q36"/>
  <c r="O36"/>
  <c r="S37"/>
  <c r="Q37"/>
  <c r="O37"/>
  <c r="S38"/>
  <c r="Q38"/>
  <c r="O38"/>
  <c r="S39"/>
  <c r="Q39"/>
  <c r="O39"/>
  <c r="S40"/>
  <c r="Q40"/>
  <c r="O40"/>
  <c r="S41"/>
  <c r="Q41"/>
  <c r="O41"/>
  <c r="S42"/>
  <c r="Q42"/>
  <c r="O42"/>
  <c r="S43"/>
  <c r="Q43"/>
  <c r="O43"/>
  <c r="S44"/>
  <c r="Q44"/>
  <c r="O44"/>
  <c r="S45"/>
  <c r="Q45"/>
  <c r="O45"/>
  <c r="S46"/>
  <c r="Q46"/>
  <c r="O46"/>
  <c r="S47"/>
  <c r="Q47"/>
  <c r="O47"/>
  <c r="S48"/>
  <c r="Q48"/>
  <c r="O48"/>
  <c r="S49"/>
  <c r="Q49"/>
  <c r="O49"/>
  <c r="S50"/>
  <c r="Q50"/>
  <c r="O50"/>
  <c r="S51"/>
  <c r="Q51"/>
  <c r="O51"/>
  <c r="S52"/>
  <c r="Q52"/>
  <c r="O52"/>
  <c r="S53"/>
  <c r="Q53"/>
  <c r="O53"/>
  <c r="S54"/>
  <c r="Q54"/>
  <c r="O54"/>
  <c r="S55"/>
  <c r="Q55"/>
  <c r="O55"/>
  <c r="S56"/>
  <c r="Q56"/>
  <c r="O56"/>
  <c r="S57"/>
  <c r="Q57"/>
  <c r="O57"/>
  <c r="S58"/>
  <c r="Q58"/>
  <c r="O58"/>
  <c r="S59"/>
  <c r="Q59"/>
  <c r="O59"/>
  <c r="S60"/>
  <c r="Q60"/>
  <c r="O60"/>
  <c r="S61"/>
  <c r="Q61"/>
  <c r="O61"/>
  <c r="S62"/>
  <c r="Q62"/>
  <c r="O62"/>
  <c r="S63"/>
  <c r="Q63"/>
  <c r="O63"/>
  <c r="S64"/>
  <c r="Q64"/>
  <c r="O64"/>
  <c r="S65"/>
  <c r="Q65"/>
  <c r="O65"/>
  <c r="S66"/>
  <c r="Q66"/>
  <c r="O66"/>
  <c r="S67"/>
  <c r="Q67"/>
  <c r="O67"/>
  <c r="S68"/>
  <c r="Q68"/>
  <c r="O68"/>
  <c r="S69"/>
  <c r="Q69"/>
  <c r="O69"/>
  <c r="S70"/>
  <c r="Q70"/>
  <c r="O70"/>
  <c r="S71"/>
  <c r="Q71"/>
  <c r="O71"/>
  <c r="S72"/>
  <c r="Q72"/>
  <c r="O72"/>
  <c r="S73"/>
  <c r="Q73"/>
  <c r="O73"/>
  <c r="S74"/>
  <c r="Q74"/>
  <c r="O74"/>
  <c r="S75"/>
  <c r="Q75"/>
  <c r="O75"/>
  <c r="S76"/>
  <c r="Q76"/>
  <c r="O76"/>
  <c r="S77"/>
  <c r="Q77"/>
  <c r="O77"/>
  <c r="S78"/>
  <c r="Q78"/>
  <c r="O78"/>
  <c r="S79"/>
  <c r="Q79"/>
  <c r="O79"/>
  <c r="S80"/>
  <c r="Q80"/>
  <c r="O80"/>
  <c r="S81"/>
  <c r="Q81"/>
  <c r="O81"/>
  <c r="S82"/>
  <c r="Q82"/>
  <c r="O82"/>
  <c r="S83"/>
  <c r="Q83"/>
  <c r="O83"/>
  <c r="S84"/>
  <c r="Q84"/>
  <c r="O84"/>
  <c r="S85"/>
  <c r="Q85"/>
  <c r="O85"/>
  <c r="S86"/>
  <c r="Q86"/>
  <c r="O86"/>
  <c r="S87"/>
  <c r="Q87"/>
  <c r="O87"/>
  <c r="S88"/>
  <c r="Q88"/>
  <c r="O88"/>
  <c r="M5"/>
  <c r="S7" i="14"/>
  <c r="Q7"/>
  <c r="O7"/>
  <c r="S8"/>
  <c r="Q8"/>
  <c r="O8"/>
  <c r="S9"/>
  <c r="Q9"/>
  <c r="O9"/>
  <c r="S10"/>
  <c r="Q10"/>
  <c r="O10"/>
  <c r="S11"/>
  <c r="Q11"/>
  <c r="O11"/>
  <c r="S12"/>
  <c r="Q12"/>
  <c r="O12"/>
  <c r="S13"/>
  <c r="Q13"/>
  <c r="O13"/>
  <c r="S14"/>
  <c r="Q14"/>
  <c r="O14"/>
  <c r="S15"/>
  <c r="Q15"/>
  <c r="O15"/>
  <c r="S16"/>
  <c r="Q16"/>
  <c r="O16"/>
  <c r="S17"/>
  <c r="Q17"/>
  <c r="O17"/>
  <c r="S18"/>
  <c r="Q18"/>
  <c r="O18"/>
  <c r="S19"/>
  <c r="Q19"/>
  <c r="O19"/>
  <c r="S20"/>
  <c r="Q20"/>
  <c r="O20"/>
  <c r="S21"/>
  <c r="Q21"/>
  <c r="O21"/>
  <c r="S22"/>
  <c r="Q22"/>
  <c r="O22"/>
  <c r="S23"/>
  <c r="Q23"/>
  <c r="O23"/>
  <c r="S24"/>
  <c r="Q24"/>
  <c r="O24"/>
  <c r="S25"/>
  <c r="Q25"/>
  <c r="O25"/>
  <c r="S26"/>
  <c r="Q26"/>
  <c r="O26"/>
  <c r="S27"/>
  <c r="Q27"/>
  <c r="O27"/>
  <c r="S28"/>
  <c r="Q28"/>
  <c r="O28"/>
  <c r="S29"/>
  <c r="Q29"/>
  <c r="O29"/>
  <c r="S30"/>
  <c r="Q30"/>
  <c r="O30"/>
  <c r="S31"/>
  <c r="Q31"/>
  <c r="O31"/>
  <c r="S32"/>
  <c r="Q32"/>
  <c r="O32"/>
  <c r="S33"/>
  <c r="Q33"/>
  <c r="O33"/>
  <c r="S34"/>
  <c r="Q34"/>
  <c r="O34"/>
  <c r="S35"/>
  <c r="Q35"/>
  <c r="O35"/>
  <c r="S36"/>
  <c r="Q36"/>
  <c r="O36"/>
  <c r="S37"/>
  <c r="Q37"/>
  <c r="O37"/>
  <c r="S38"/>
  <c r="Q38"/>
  <c r="O38"/>
  <c r="S39"/>
  <c r="Q39"/>
  <c r="O39"/>
  <c r="S40"/>
  <c r="Q40"/>
  <c r="O40"/>
  <c r="S41"/>
  <c r="Q41"/>
  <c r="O41"/>
  <c r="S42"/>
  <c r="Q42"/>
  <c r="O42"/>
  <c r="S43"/>
  <c r="Q43"/>
  <c r="O43"/>
  <c r="S44"/>
  <c r="Q44"/>
  <c r="O44"/>
  <c r="S45"/>
  <c r="Q45"/>
  <c r="O45"/>
  <c r="S46"/>
  <c r="Q46"/>
  <c r="O46"/>
  <c r="S47"/>
  <c r="Q47"/>
  <c r="O47"/>
  <c r="S48"/>
  <c r="Q48"/>
  <c r="O48"/>
  <c r="S49"/>
  <c r="Q49"/>
  <c r="O49"/>
  <c r="S50"/>
  <c r="Q50"/>
  <c r="O50"/>
  <c r="S51"/>
  <c r="Q51"/>
  <c r="O51"/>
  <c r="S52"/>
  <c r="Q52"/>
  <c r="O52"/>
  <c r="S53"/>
  <c r="Q53"/>
  <c r="O53"/>
  <c r="S54"/>
  <c r="Q54"/>
  <c r="O54"/>
  <c r="S55"/>
  <c r="Q55"/>
  <c r="O55"/>
  <c r="S56"/>
  <c r="Q56"/>
  <c r="O56"/>
  <c r="S57"/>
  <c r="Q57"/>
  <c r="O57"/>
  <c r="S58"/>
  <c r="Q58"/>
  <c r="O58"/>
  <c r="S59"/>
  <c r="Q59"/>
  <c r="O59"/>
  <c r="S60"/>
  <c r="Q60"/>
  <c r="O60"/>
  <c r="S61"/>
  <c r="Q61"/>
  <c r="O61"/>
  <c r="S62"/>
  <c r="Q62"/>
  <c r="O62"/>
  <c r="S63"/>
  <c r="Q63"/>
  <c r="O63"/>
  <c r="S64"/>
  <c r="Q64"/>
  <c r="O64"/>
  <c r="S65"/>
  <c r="Q65"/>
  <c r="O65"/>
  <c r="S66"/>
  <c r="Q66"/>
  <c r="O66"/>
  <c r="S67"/>
  <c r="Q67"/>
  <c r="O67"/>
  <c r="S68"/>
  <c r="Q68"/>
  <c r="O68"/>
  <c r="S69"/>
  <c r="Q69"/>
  <c r="O69"/>
  <c r="S70"/>
  <c r="Q70"/>
  <c r="O70"/>
  <c r="S71"/>
  <c r="Q71"/>
  <c r="O71"/>
  <c r="S72"/>
  <c r="Q72"/>
  <c r="O72"/>
  <c r="S73"/>
  <c r="Q73"/>
  <c r="O73"/>
  <c r="S74"/>
  <c r="Q74"/>
  <c r="O74"/>
  <c r="S75"/>
  <c r="Q75"/>
  <c r="O75"/>
  <c r="S76"/>
  <c r="Q76"/>
  <c r="O76"/>
  <c r="S77"/>
  <c r="Q77"/>
  <c r="O77"/>
  <c r="S78"/>
  <c r="Q78"/>
  <c r="O78"/>
  <c r="S79"/>
  <c r="Q79"/>
  <c r="O79"/>
  <c r="S80"/>
  <c r="Q80"/>
  <c r="O80"/>
  <c r="S81"/>
  <c r="Q81"/>
  <c r="O81"/>
  <c r="S82"/>
  <c r="Q82"/>
  <c r="O82"/>
  <c r="S83"/>
  <c r="Q83"/>
  <c r="O83"/>
  <c r="S84"/>
  <c r="Q84"/>
  <c r="O84"/>
  <c r="S85"/>
  <c r="Q85"/>
  <c r="O85"/>
  <c r="S86"/>
  <c r="Q86"/>
  <c r="O86"/>
  <c r="S87"/>
  <c r="Q87"/>
  <c r="O87"/>
  <c r="S88"/>
  <c r="Q88"/>
  <c r="O88"/>
  <c r="S89"/>
  <c r="Q89"/>
  <c r="O89"/>
  <c r="M6"/>
  <c r="F12" i="13"/>
  <c r="N10"/>
  <c r="L10"/>
  <c r="I4"/>
  <c r="D88" i="11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S6" i="12"/>
  <c r="Q6"/>
  <c r="O6"/>
  <c r="S7"/>
  <c r="Q7"/>
  <c r="O7"/>
  <c r="S8"/>
  <c r="Q8"/>
  <c r="O8"/>
  <c r="S9"/>
  <c r="Q9"/>
  <c r="O9"/>
  <c r="S10"/>
  <c r="Q10"/>
  <c r="O10"/>
  <c r="S11"/>
  <c r="Q11"/>
  <c r="O11"/>
  <c r="S12"/>
  <c r="Q12"/>
  <c r="O12"/>
  <c r="S13"/>
  <c r="Q13"/>
  <c r="O13"/>
  <c r="S14"/>
  <c r="Q14"/>
  <c r="O14"/>
  <c r="S15"/>
  <c r="Q15"/>
  <c r="O15"/>
  <c r="S16"/>
  <c r="Q16"/>
  <c r="O16"/>
  <c r="S17"/>
  <c r="Q17"/>
  <c r="O17"/>
  <c r="S18"/>
  <c r="Q18"/>
  <c r="O18"/>
  <c r="S19"/>
  <c r="Q19"/>
  <c r="O19"/>
  <c r="S20"/>
  <c r="Q20"/>
  <c r="O20"/>
  <c r="S21"/>
  <c r="Q21"/>
  <c r="O21"/>
  <c r="S22"/>
  <c r="Q22"/>
  <c r="O22"/>
  <c r="S23"/>
  <c r="Q23"/>
  <c r="O23"/>
  <c r="S24"/>
  <c r="Q24"/>
  <c r="O24"/>
  <c r="S25"/>
  <c r="Q25"/>
  <c r="O25"/>
  <c r="S26"/>
  <c r="Q26"/>
  <c r="O26"/>
  <c r="S27"/>
  <c r="Q27"/>
  <c r="O27"/>
  <c r="S28"/>
  <c r="Q28"/>
  <c r="O28"/>
  <c r="S29"/>
  <c r="Q29"/>
  <c r="O29"/>
  <c r="S30"/>
  <c r="Q30"/>
  <c r="O30"/>
  <c r="S31"/>
  <c r="Q31"/>
  <c r="O31"/>
  <c r="S32"/>
  <c r="Q32"/>
  <c r="O32"/>
  <c r="S33"/>
  <c r="Q33"/>
  <c r="O33"/>
  <c r="S34"/>
  <c r="Q34"/>
  <c r="O34"/>
  <c r="S35"/>
  <c r="Q35"/>
  <c r="O35"/>
  <c r="S36"/>
  <c r="Q36"/>
  <c r="O36"/>
  <c r="S37"/>
  <c r="Q37"/>
  <c r="O37"/>
  <c r="S38"/>
  <c r="Q38"/>
  <c r="O38"/>
  <c r="S39"/>
  <c r="Q39"/>
  <c r="O39"/>
  <c r="S40"/>
  <c r="Q40"/>
  <c r="O40"/>
  <c r="S41"/>
  <c r="Q41"/>
  <c r="O41"/>
  <c r="S42"/>
  <c r="Q42"/>
  <c r="O42"/>
  <c r="S43"/>
  <c r="Q43"/>
  <c r="O43"/>
  <c r="S44"/>
  <c r="Q44"/>
  <c r="O44"/>
  <c r="S45"/>
  <c r="Q45"/>
  <c r="O45"/>
  <c r="S46"/>
  <c r="Q46"/>
  <c r="O46"/>
  <c r="S47"/>
  <c r="Q47"/>
  <c r="O47"/>
  <c r="S48"/>
  <c r="Q48"/>
  <c r="O48"/>
  <c r="S49"/>
  <c r="Q49"/>
  <c r="O49"/>
  <c r="S50"/>
  <c r="Q50"/>
  <c r="O50"/>
  <c r="S51"/>
  <c r="Q51"/>
  <c r="O51"/>
  <c r="S52"/>
  <c r="Q52"/>
  <c r="O52"/>
  <c r="S53"/>
  <c r="Q53"/>
  <c r="O53"/>
  <c r="S54"/>
  <c r="Q54"/>
  <c r="O54"/>
  <c r="S55"/>
  <c r="Q55"/>
  <c r="O55"/>
  <c r="S56"/>
  <c r="Q56"/>
  <c r="O56"/>
  <c r="S57"/>
  <c r="Q57"/>
  <c r="O57"/>
  <c r="S58"/>
  <c r="Q58"/>
  <c r="O58"/>
  <c r="S59"/>
  <c r="Q59"/>
  <c r="O59"/>
  <c r="S60"/>
  <c r="Q60"/>
  <c r="O60"/>
  <c r="S61"/>
  <c r="Q61"/>
  <c r="O61"/>
  <c r="S62"/>
  <c r="Q62"/>
  <c r="O62"/>
  <c r="S63"/>
  <c r="Q63"/>
  <c r="O63"/>
  <c r="S64"/>
  <c r="Q64"/>
  <c r="O64"/>
  <c r="S65"/>
  <c r="Q65"/>
  <c r="O65"/>
  <c r="S66"/>
  <c r="Q66"/>
  <c r="O66"/>
  <c r="S67"/>
  <c r="Q67"/>
  <c r="O67"/>
  <c r="S68"/>
  <c r="Q68"/>
  <c r="O68"/>
  <c r="S69"/>
  <c r="Q69"/>
  <c r="O69"/>
  <c r="S70"/>
  <c r="Q70"/>
  <c r="O70"/>
  <c r="S71"/>
  <c r="Q71"/>
  <c r="O71"/>
  <c r="S72"/>
  <c r="Q72"/>
  <c r="O72"/>
  <c r="S73"/>
  <c r="Q73"/>
  <c r="O73"/>
  <c r="S74"/>
  <c r="Q74"/>
  <c r="O74"/>
  <c r="S75"/>
  <c r="Q75"/>
  <c r="O75"/>
  <c r="S76"/>
  <c r="Q76"/>
  <c r="O76"/>
  <c r="S77"/>
  <c r="Q77"/>
  <c r="O77"/>
  <c r="S78"/>
  <c r="Q78"/>
  <c r="O78"/>
  <c r="S79"/>
  <c r="Q79"/>
  <c r="O79"/>
  <c r="S80"/>
  <c r="Q80"/>
  <c r="O80"/>
  <c r="S81"/>
  <c r="Q81"/>
  <c r="O81"/>
  <c r="S82"/>
  <c r="Q82"/>
  <c r="O82"/>
  <c r="S83"/>
  <c r="Q83"/>
  <c r="O83"/>
  <c r="S84"/>
  <c r="Q84"/>
  <c r="O84"/>
  <c r="S85"/>
  <c r="Q85"/>
  <c r="O85"/>
  <c r="S86"/>
  <c r="Q86"/>
  <c r="O86"/>
  <c r="S87"/>
  <c r="Q87"/>
  <c r="O87"/>
  <c r="S88"/>
  <c r="Q88"/>
  <c r="O88"/>
  <c r="M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S6" i="11"/>
  <c r="Q6"/>
  <c r="O6"/>
  <c r="S7"/>
  <c r="Q7"/>
  <c r="O7"/>
  <c r="S8"/>
  <c r="Q8"/>
  <c r="O8"/>
  <c r="S9"/>
  <c r="Q9"/>
  <c r="O9"/>
  <c r="S10"/>
  <c r="Q10"/>
  <c r="O10"/>
  <c r="S11"/>
  <c r="Q11"/>
  <c r="O11"/>
  <c r="S12"/>
  <c r="Q12"/>
  <c r="O12"/>
  <c r="S13"/>
  <c r="Q13"/>
  <c r="O13"/>
  <c r="S14"/>
  <c r="Q14"/>
  <c r="O14"/>
  <c r="S15"/>
  <c r="Q15"/>
  <c r="O15"/>
  <c r="S16"/>
  <c r="Q16"/>
  <c r="O16"/>
  <c r="S17"/>
  <c r="Q17"/>
  <c r="O17"/>
  <c r="S18"/>
  <c r="Q18"/>
  <c r="O18"/>
  <c r="S19"/>
  <c r="Q19"/>
  <c r="O19"/>
  <c r="S20"/>
  <c r="Q20"/>
  <c r="O20"/>
  <c r="S21"/>
  <c r="Q21"/>
  <c r="O21"/>
  <c r="S22"/>
  <c r="Q22"/>
  <c r="O22"/>
  <c r="S23"/>
  <c r="Q23"/>
  <c r="O23"/>
  <c r="S24"/>
  <c r="Q24"/>
  <c r="O24"/>
  <c r="S25"/>
  <c r="Q25"/>
  <c r="O25"/>
  <c r="S26"/>
  <c r="Q26"/>
  <c r="O26"/>
  <c r="S27"/>
  <c r="Q27"/>
  <c r="O27"/>
  <c r="S28"/>
  <c r="Q28"/>
  <c r="O28"/>
  <c r="S29"/>
  <c r="Q29"/>
  <c r="O29"/>
  <c r="S30"/>
  <c r="Q30"/>
  <c r="O30"/>
  <c r="S31"/>
  <c r="Q31"/>
  <c r="O31"/>
  <c r="S32"/>
  <c r="Q32"/>
  <c r="O32"/>
  <c r="S33"/>
  <c r="Q33"/>
  <c r="O33"/>
  <c r="S34"/>
  <c r="Q34"/>
  <c r="O34"/>
  <c r="S35"/>
  <c r="Q35"/>
  <c r="O35"/>
  <c r="S36"/>
  <c r="Q36"/>
  <c r="O36"/>
  <c r="S37"/>
  <c r="Q37"/>
  <c r="O37"/>
  <c r="S38"/>
  <c r="Q38"/>
  <c r="O38"/>
  <c r="S39"/>
  <c r="Q39"/>
  <c r="O39"/>
  <c r="S40"/>
  <c r="Q40"/>
  <c r="O40"/>
  <c r="S41"/>
  <c r="Q41"/>
  <c r="O41"/>
  <c r="S42"/>
  <c r="Q42"/>
  <c r="O42"/>
  <c r="S43"/>
  <c r="Q43"/>
  <c r="O43"/>
  <c r="S44"/>
  <c r="Q44"/>
  <c r="O44"/>
  <c r="S45"/>
  <c r="Q45"/>
  <c r="O45"/>
  <c r="S46"/>
  <c r="Q46"/>
  <c r="O46"/>
  <c r="S47"/>
  <c r="Q47"/>
  <c r="O47"/>
  <c r="S48"/>
  <c r="Q48"/>
  <c r="O48"/>
  <c r="S49"/>
  <c r="Q49"/>
  <c r="O49"/>
  <c r="S50"/>
  <c r="Q50"/>
  <c r="O50"/>
  <c r="S51"/>
  <c r="Q51"/>
  <c r="O51"/>
  <c r="S52"/>
  <c r="Q52"/>
  <c r="O52"/>
  <c r="S53"/>
  <c r="Q53"/>
  <c r="O53"/>
  <c r="S54"/>
  <c r="Q54"/>
  <c r="O54"/>
  <c r="S55"/>
  <c r="Q55"/>
  <c r="O55"/>
  <c r="S56"/>
  <c r="Q56"/>
  <c r="O56"/>
  <c r="S57"/>
  <c r="Q57"/>
  <c r="O57"/>
  <c r="S58"/>
  <c r="Q58"/>
  <c r="O58"/>
  <c r="S59"/>
  <c r="Q59"/>
  <c r="O59"/>
  <c r="S60"/>
  <c r="Q60"/>
  <c r="O60"/>
  <c r="S61"/>
  <c r="Q61"/>
  <c r="O61"/>
  <c r="S62"/>
  <c r="Q62"/>
  <c r="O62"/>
  <c r="S63"/>
  <c r="Q63"/>
  <c r="O63"/>
  <c r="S64"/>
  <c r="Q64"/>
  <c r="O64"/>
  <c r="S65"/>
  <c r="Q65"/>
  <c r="O65"/>
  <c r="S66"/>
  <c r="Q66"/>
  <c r="O66"/>
  <c r="S67"/>
  <c r="Q67"/>
  <c r="O67"/>
  <c r="S68"/>
  <c r="Q68"/>
  <c r="O68"/>
  <c r="S69"/>
  <c r="Q69"/>
  <c r="O69"/>
  <c r="S70"/>
  <c r="Q70"/>
  <c r="O70"/>
  <c r="S71"/>
  <c r="Q71"/>
  <c r="O71"/>
  <c r="S72"/>
  <c r="Q72"/>
  <c r="O72"/>
  <c r="S73"/>
  <c r="Q73"/>
  <c r="O73"/>
  <c r="S74"/>
  <c r="Q74"/>
  <c r="O74"/>
  <c r="S75"/>
  <c r="Q75"/>
  <c r="O75"/>
  <c r="S76"/>
  <c r="Q76"/>
  <c r="O76"/>
  <c r="S77"/>
  <c r="Q77"/>
  <c r="O77"/>
  <c r="S78"/>
  <c r="Q78"/>
  <c r="O78"/>
  <c r="S79"/>
  <c r="Q79"/>
  <c r="O79"/>
  <c r="S80"/>
  <c r="Q80"/>
  <c r="O80"/>
  <c r="S81"/>
  <c r="Q81"/>
  <c r="O81"/>
  <c r="S82"/>
  <c r="Q82"/>
  <c r="O82"/>
  <c r="S83"/>
  <c r="Q83"/>
  <c r="O83"/>
  <c r="S84"/>
  <c r="Q84"/>
  <c r="O84"/>
  <c r="S85"/>
  <c r="Q85"/>
  <c r="O85"/>
  <c r="S86"/>
  <c r="Q86"/>
  <c r="O86"/>
  <c r="S87"/>
  <c r="Q87"/>
  <c r="O87"/>
  <c r="S88"/>
  <c r="Q88"/>
  <c r="O88"/>
  <c r="M5"/>
  <c r="I5" i="1"/>
  <c r="S7" i="10"/>
  <c r="Q7"/>
  <c r="O7"/>
  <c r="S8"/>
  <c r="Q8"/>
  <c r="O8"/>
  <c r="S9"/>
  <c r="Q9"/>
  <c r="O9"/>
  <c r="S10"/>
  <c r="Q10"/>
  <c r="O10"/>
  <c r="S11"/>
  <c r="Q11"/>
  <c r="O11"/>
  <c r="S12"/>
  <c r="Q12"/>
  <c r="O12"/>
  <c r="S13"/>
  <c r="Q13"/>
  <c r="O13"/>
  <c r="S14"/>
  <c r="Q14"/>
  <c r="O14"/>
  <c r="S15"/>
  <c r="Q15"/>
  <c r="O15"/>
  <c r="S16"/>
  <c r="Q16"/>
  <c r="O16"/>
  <c r="S17"/>
  <c r="Q17"/>
  <c r="O17"/>
  <c r="S18"/>
  <c r="Q18"/>
  <c r="O18"/>
  <c r="S19"/>
  <c r="Q19"/>
  <c r="O19"/>
  <c r="S20"/>
  <c r="Q20"/>
  <c r="O20"/>
  <c r="S21"/>
  <c r="Q21"/>
  <c r="O21"/>
  <c r="S22"/>
  <c r="Q22"/>
  <c r="O22"/>
  <c r="S23"/>
  <c r="Q23"/>
  <c r="O23"/>
  <c r="S24"/>
  <c r="Q24"/>
  <c r="O24"/>
  <c r="S25"/>
  <c r="Q25"/>
  <c r="O25"/>
  <c r="S26"/>
  <c r="Q26"/>
  <c r="O26"/>
  <c r="S27"/>
  <c r="Q27"/>
  <c r="O27"/>
  <c r="S28"/>
  <c r="Q28"/>
  <c r="O28"/>
  <c r="S29"/>
  <c r="Q29"/>
  <c r="O29"/>
  <c r="S30"/>
  <c r="Q30"/>
  <c r="O30"/>
  <c r="S31"/>
  <c r="Q31"/>
  <c r="O31"/>
  <c r="S32"/>
  <c r="Q32"/>
  <c r="O32"/>
  <c r="S33"/>
  <c r="Q33"/>
  <c r="O33"/>
  <c r="S34"/>
  <c r="Q34"/>
  <c r="O34"/>
  <c r="S35"/>
  <c r="Q35"/>
  <c r="O35"/>
  <c r="S36"/>
  <c r="Q36"/>
  <c r="O36"/>
  <c r="S37"/>
  <c r="Q37"/>
  <c r="O37"/>
  <c r="S38"/>
  <c r="Q38"/>
  <c r="O38"/>
  <c r="S39"/>
  <c r="Q39"/>
  <c r="O39"/>
  <c r="S40"/>
  <c r="Q40"/>
  <c r="O40"/>
  <c r="S41"/>
  <c r="Q41"/>
  <c r="O41"/>
  <c r="S42"/>
  <c r="Q42"/>
  <c r="O42"/>
  <c r="S43"/>
  <c r="Q43"/>
  <c r="O43"/>
  <c r="S44"/>
  <c r="Q44"/>
  <c r="O44"/>
  <c r="S45"/>
  <c r="Q45"/>
  <c r="O45"/>
  <c r="S46"/>
  <c r="Q46"/>
  <c r="O46"/>
  <c r="S47"/>
  <c r="Q47"/>
  <c r="O47"/>
  <c r="S48"/>
  <c r="Q48"/>
  <c r="O48"/>
  <c r="S49"/>
  <c r="Q49"/>
  <c r="O49"/>
  <c r="S50"/>
  <c r="Q50"/>
  <c r="O50"/>
  <c r="S51"/>
  <c r="Q51"/>
  <c r="O51"/>
  <c r="S52"/>
  <c r="Q52"/>
  <c r="O52"/>
  <c r="S53"/>
  <c r="Q53"/>
  <c r="O53"/>
  <c r="S54"/>
  <c r="Q54"/>
  <c r="O54"/>
  <c r="S55"/>
  <c r="Q55"/>
  <c r="O55"/>
  <c r="S56"/>
  <c r="Q56"/>
  <c r="O56"/>
  <c r="S57"/>
  <c r="Q57"/>
  <c r="O57"/>
  <c r="S58"/>
  <c r="Q58"/>
  <c r="O58"/>
  <c r="S59"/>
  <c r="Q59"/>
  <c r="O59"/>
  <c r="S60"/>
  <c r="Q60"/>
  <c r="O60"/>
  <c r="S61"/>
  <c r="Q61"/>
  <c r="O61"/>
  <c r="S62"/>
  <c r="Q62"/>
  <c r="O62"/>
  <c r="S63"/>
  <c r="Q63"/>
  <c r="O63"/>
  <c r="S64"/>
  <c r="Q64"/>
  <c r="O64"/>
  <c r="S65"/>
  <c r="Q65"/>
  <c r="O65"/>
  <c r="S66"/>
  <c r="Q66"/>
  <c r="O66"/>
  <c r="S67"/>
  <c r="Q67"/>
  <c r="O67"/>
  <c r="S68"/>
  <c r="Q68"/>
  <c r="O68"/>
  <c r="S69"/>
  <c r="Q69"/>
  <c r="O69"/>
  <c r="S70"/>
  <c r="Q70"/>
  <c r="O70"/>
  <c r="S71"/>
  <c r="Q71"/>
  <c r="O71"/>
  <c r="S72"/>
  <c r="Q72"/>
  <c r="O72"/>
  <c r="S73"/>
  <c r="Q73"/>
  <c r="O73"/>
  <c r="S74"/>
  <c r="Q74"/>
  <c r="O74"/>
  <c r="S75"/>
  <c r="Q75"/>
  <c r="O75"/>
  <c r="S76"/>
  <c r="Q76"/>
  <c r="O76"/>
  <c r="S77"/>
  <c r="Q77"/>
  <c r="O77"/>
  <c r="S78"/>
  <c r="Q78"/>
  <c r="O78"/>
  <c r="S79"/>
  <c r="Q79"/>
  <c r="O79"/>
  <c r="S80"/>
  <c r="Q80"/>
  <c r="O80"/>
  <c r="S81"/>
  <c r="Q81"/>
  <c r="O81"/>
  <c r="S82"/>
  <c r="Q82"/>
  <c r="O82"/>
  <c r="S83"/>
  <c r="Q83"/>
  <c r="O83"/>
  <c r="S84"/>
  <c r="Q84"/>
  <c r="O84"/>
  <c r="S85"/>
  <c r="Q85"/>
  <c r="O85"/>
  <c r="S86"/>
  <c r="Q86"/>
  <c r="O86"/>
  <c r="S87"/>
  <c r="Q87"/>
  <c r="O87"/>
  <c r="S88"/>
  <c r="Q88"/>
  <c r="O88"/>
  <c r="S89"/>
  <c r="Q89"/>
  <c r="O89"/>
  <c r="M6"/>
  <c r="K7" i="4"/>
  <c r="K4"/>
  <c r="B23" i="7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B89"/>
  <c r="B90"/>
  <c r="B91"/>
  <c r="B92"/>
  <c r="B93"/>
  <c r="B94"/>
  <c r="B95"/>
  <c r="B96"/>
  <c r="B97"/>
  <c r="B98"/>
  <c r="B99"/>
  <c r="B100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G92" i="3"/>
  <c r="P6" i="5"/>
  <c r="E6" i="3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6"/>
  <c r="D5" i="11" s="1"/>
  <c r="E29" i="7" l="1"/>
  <c r="E93"/>
  <c r="E61"/>
  <c r="E85"/>
  <c r="E77"/>
  <c r="E69"/>
  <c r="E53"/>
  <c r="E45"/>
  <c r="E37"/>
  <c r="E81"/>
  <c r="E57"/>
  <c r="E49"/>
  <c r="E25"/>
  <c r="E100"/>
  <c r="E96"/>
  <c r="E92"/>
  <c r="E88"/>
  <c r="E84"/>
  <c r="E80"/>
  <c r="E76"/>
  <c r="E72"/>
  <c r="E68"/>
  <c r="E64"/>
  <c r="E60"/>
  <c r="E56"/>
  <c r="E52"/>
  <c r="E48"/>
  <c r="E44"/>
  <c r="E40"/>
  <c r="E36"/>
  <c r="E32"/>
  <c r="E28"/>
  <c r="E24"/>
  <c r="E97"/>
  <c r="E89"/>
  <c r="E73"/>
  <c r="E65"/>
  <c r="E41"/>
  <c r="E33"/>
  <c r="E98"/>
  <c r="E94"/>
  <c r="E90"/>
  <c r="E86"/>
  <c r="E82"/>
  <c r="E78"/>
  <c r="E74"/>
  <c r="E70"/>
  <c r="E66"/>
  <c r="E62"/>
  <c r="E58"/>
  <c r="E54"/>
  <c r="E50"/>
  <c r="E46"/>
  <c r="E42"/>
  <c r="E38"/>
  <c r="E34"/>
  <c r="E30"/>
  <c r="E26"/>
  <c r="E99"/>
  <c r="E95"/>
  <c r="E91"/>
  <c r="E87"/>
  <c r="E83"/>
  <c r="E79"/>
  <c r="E75"/>
  <c r="E71"/>
  <c r="E67"/>
  <c r="E63"/>
  <c r="E59"/>
  <c r="E55"/>
  <c r="E51"/>
  <c r="E47"/>
  <c r="E43"/>
  <c r="E39"/>
  <c r="E35"/>
  <c r="E31"/>
  <c r="E27"/>
  <c r="E23"/>
  <c r="T89" i="10"/>
  <c r="T85"/>
  <c r="T81"/>
  <c r="T77"/>
  <c r="T73"/>
  <c r="T69"/>
  <c r="T65"/>
  <c r="T61"/>
  <c r="T57"/>
  <c r="T53"/>
  <c r="T49"/>
  <c r="T45"/>
  <c r="T41"/>
  <c r="T37"/>
  <c r="T33"/>
  <c r="T29"/>
  <c r="T25"/>
  <c r="T21"/>
  <c r="T17"/>
  <c r="T13"/>
  <c r="T9"/>
  <c r="T85" i="11"/>
  <c r="T81"/>
  <c r="T77"/>
  <c r="T73"/>
  <c r="T69"/>
  <c r="T65"/>
  <c r="T61"/>
  <c r="T57"/>
  <c r="T53"/>
  <c r="T49"/>
  <c r="T45"/>
  <c r="T41"/>
  <c r="T37"/>
  <c r="T33"/>
  <c r="T29"/>
  <c r="T25"/>
  <c r="T21"/>
  <c r="T17"/>
  <c r="T13"/>
  <c r="T9"/>
  <c r="T88" i="12"/>
  <c r="T84"/>
  <c r="T80"/>
  <c r="T76"/>
  <c r="T72"/>
  <c r="T68"/>
  <c r="T64"/>
  <c r="T60"/>
  <c r="T56"/>
  <c r="T52"/>
  <c r="T48"/>
  <c r="T44"/>
  <c r="T40"/>
  <c r="T36"/>
  <c r="T32"/>
  <c r="T28"/>
  <c r="T24"/>
  <c r="T20"/>
  <c r="T16"/>
  <c r="T12"/>
  <c r="T8"/>
  <c r="T86" i="14"/>
  <c r="T82"/>
  <c r="T78"/>
  <c r="T74"/>
  <c r="T70"/>
  <c r="T66"/>
  <c r="T62"/>
  <c r="T58"/>
  <c r="T54"/>
  <c r="T50"/>
  <c r="T46"/>
  <c r="T42"/>
  <c r="T38"/>
  <c r="T34"/>
  <c r="T30"/>
  <c r="T26"/>
  <c r="T22"/>
  <c r="T18"/>
  <c r="T14"/>
  <c r="T10"/>
  <c r="T87" i="15"/>
  <c r="T83"/>
  <c r="T79"/>
  <c r="T75"/>
  <c r="T71"/>
  <c r="T67"/>
  <c r="T63"/>
  <c r="T59"/>
  <c r="T55"/>
  <c r="T51"/>
  <c r="T47"/>
  <c r="T43"/>
  <c r="T39"/>
  <c r="T35"/>
  <c r="T31"/>
  <c r="T27"/>
  <c r="T23"/>
  <c r="T19"/>
  <c r="T15"/>
  <c r="T11"/>
  <c r="T7"/>
  <c r="T86" i="10"/>
  <c r="T82"/>
  <c r="T78"/>
  <c r="T74"/>
  <c r="T70"/>
  <c r="T66"/>
  <c r="T62"/>
  <c r="T58"/>
  <c r="T54"/>
  <c r="T50"/>
  <c r="T46"/>
  <c r="T42"/>
  <c r="T38"/>
  <c r="T34"/>
  <c r="T30"/>
  <c r="T26"/>
  <c r="T22"/>
  <c r="T18"/>
  <c r="T14"/>
  <c r="T10"/>
  <c r="T86" i="11"/>
  <c r="T82"/>
  <c r="T78"/>
  <c r="T74"/>
  <c r="T70"/>
  <c r="T66"/>
  <c r="T62"/>
  <c r="T58"/>
  <c r="T54"/>
  <c r="T50"/>
  <c r="T46"/>
  <c r="T42"/>
  <c r="T38"/>
  <c r="T34"/>
  <c r="T30"/>
  <c r="T26"/>
  <c r="T22"/>
  <c r="T18"/>
  <c r="T14"/>
  <c r="T10"/>
  <c r="T6"/>
  <c r="T85" i="12"/>
  <c r="T81"/>
  <c r="T77"/>
  <c r="T73"/>
  <c r="T69"/>
  <c r="T65"/>
  <c r="T61"/>
  <c r="T57"/>
  <c r="T53"/>
  <c r="T49"/>
  <c r="T45"/>
  <c r="T41"/>
  <c r="T37"/>
  <c r="T33"/>
  <c r="T29"/>
  <c r="T25"/>
  <c r="T21"/>
  <c r="T17"/>
  <c r="T13"/>
  <c r="T9"/>
  <c r="T87" i="14"/>
  <c r="T83"/>
  <c r="T79"/>
  <c r="T75"/>
  <c r="T71"/>
  <c r="T67"/>
  <c r="T63"/>
  <c r="T59"/>
  <c r="T55"/>
  <c r="T51"/>
  <c r="T47"/>
  <c r="T43"/>
  <c r="T39"/>
  <c r="T35"/>
  <c r="T31"/>
  <c r="T27"/>
  <c r="T23"/>
  <c r="T19"/>
  <c r="T15"/>
  <c r="T11"/>
  <c r="T7"/>
  <c r="T88" i="15"/>
  <c r="T84"/>
  <c r="T80"/>
  <c r="T76"/>
  <c r="T72"/>
  <c r="T68"/>
  <c r="T64"/>
  <c r="T60"/>
  <c r="T56"/>
  <c r="T52"/>
  <c r="T48"/>
  <c r="T44"/>
  <c r="T40"/>
  <c r="T36"/>
  <c r="T32"/>
  <c r="T28"/>
  <c r="T24"/>
  <c r="T20"/>
  <c r="T16"/>
  <c r="T12"/>
  <c r="T8"/>
  <c r="T88" i="10"/>
  <c r="T84"/>
  <c r="T80"/>
  <c r="T76"/>
  <c r="T72"/>
  <c r="T68"/>
  <c r="T64"/>
  <c r="T60"/>
  <c r="T56"/>
  <c r="T52"/>
  <c r="T48"/>
  <c r="T44"/>
  <c r="T40"/>
  <c r="T36"/>
  <c r="T32"/>
  <c r="T28"/>
  <c r="T24"/>
  <c r="T20"/>
  <c r="T16"/>
  <c r="T12"/>
  <c r="T8"/>
  <c r="T88" i="11"/>
  <c r="T84"/>
  <c r="T80"/>
  <c r="T76"/>
  <c r="T72"/>
  <c r="T68"/>
  <c r="T64"/>
  <c r="T60"/>
  <c r="T56"/>
  <c r="T52"/>
  <c r="T48"/>
  <c r="T44"/>
  <c r="T40"/>
  <c r="T36"/>
  <c r="T32"/>
  <c r="T28"/>
  <c r="T24"/>
  <c r="T20"/>
  <c r="T16"/>
  <c r="T12"/>
  <c r="T8"/>
  <c r="T87" i="12"/>
  <c r="T83"/>
  <c r="T79"/>
  <c r="T75"/>
  <c r="T71"/>
  <c r="T67"/>
  <c r="T63"/>
  <c r="T59"/>
  <c r="T55"/>
  <c r="T51"/>
  <c r="T47"/>
  <c r="T43"/>
  <c r="T39"/>
  <c r="T35"/>
  <c r="T31"/>
  <c r="T27"/>
  <c r="T23"/>
  <c r="T19"/>
  <c r="T15"/>
  <c r="T11"/>
  <c r="T7"/>
  <c r="T89" i="14"/>
  <c r="T85"/>
  <c r="T81"/>
  <c r="T77"/>
  <c r="T73"/>
  <c r="T69"/>
  <c r="T65"/>
  <c r="T61"/>
  <c r="T57"/>
  <c r="T53"/>
  <c r="T49"/>
  <c r="T45"/>
  <c r="T41"/>
  <c r="T37"/>
  <c r="T33"/>
  <c r="T29"/>
  <c r="T25"/>
  <c r="T21"/>
  <c r="T17"/>
  <c r="T13"/>
  <c r="T9"/>
  <c r="T86" i="15"/>
  <c r="T82"/>
  <c r="T78"/>
  <c r="T74"/>
  <c r="T70"/>
  <c r="T66"/>
  <c r="T62"/>
  <c r="T58"/>
  <c r="T54"/>
  <c r="T50"/>
  <c r="T46"/>
  <c r="T42"/>
  <c r="T38"/>
  <c r="T34"/>
  <c r="T30"/>
  <c r="T26"/>
  <c r="T22"/>
  <c r="T18"/>
  <c r="T14"/>
  <c r="T10"/>
  <c r="T6"/>
  <c r="T87" i="10"/>
  <c r="T83"/>
  <c r="T79"/>
  <c r="T75"/>
  <c r="T71"/>
  <c r="T67"/>
  <c r="T63"/>
  <c r="T59"/>
  <c r="T55"/>
  <c r="T51"/>
  <c r="T47"/>
  <c r="T43"/>
  <c r="T39"/>
  <c r="T35"/>
  <c r="T31"/>
  <c r="T27"/>
  <c r="T23"/>
  <c r="T19"/>
  <c r="T15"/>
  <c r="T11"/>
  <c r="T7"/>
  <c r="T87" i="11"/>
  <c r="T83"/>
  <c r="T79"/>
  <c r="T75"/>
  <c r="T71"/>
  <c r="T67"/>
  <c r="T63"/>
  <c r="T59"/>
  <c r="T55"/>
  <c r="T51"/>
  <c r="T47"/>
  <c r="T43"/>
  <c r="T39"/>
  <c r="T35"/>
  <c r="T31"/>
  <c r="T27"/>
  <c r="T23"/>
  <c r="T19"/>
  <c r="T15"/>
  <c r="T11"/>
  <c r="T7"/>
  <c r="T86" i="12"/>
  <c r="T82"/>
  <c r="T78"/>
  <c r="T74"/>
  <c r="T70"/>
  <c r="T66"/>
  <c r="T62"/>
  <c r="T58"/>
  <c r="T54"/>
  <c r="T50"/>
  <c r="T46"/>
  <c r="T42"/>
  <c r="T38"/>
  <c r="T34"/>
  <c r="T30"/>
  <c r="T26"/>
  <c r="T22"/>
  <c r="T18"/>
  <c r="T14"/>
  <c r="T10"/>
  <c r="T6"/>
  <c r="T88" i="14"/>
  <c r="T84"/>
  <c r="T80"/>
  <c r="T76"/>
  <c r="T72"/>
  <c r="T68"/>
  <c r="T64"/>
  <c r="T60"/>
  <c r="T56"/>
  <c r="T52"/>
  <c r="T48"/>
  <c r="T44"/>
  <c r="T40"/>
  <c r="T36"/>
  <c r="T32"/>
  <c r="T28"/>
  <c r="T24"/>
  <c r="T20"/>
  <c r="T16"/>
  <c r="T12"/>
  <c r="T8"/>
  <c r="T85" i="15"/>
  <c r="T81"/>
  <c r="T77"/>
  <c r="T73"/>
  <c r="T69"/>
  <c r="T65"/>
  <c r="T61"/>
  <c r="T57"/>
  <c r="T53"/>
  <c r="T49"/>
  <c r="T45"/>
  <c r="T41"/>
  <c r="T37"/>
  <c r="T33"/>
  <c r="T29"/>
  <c r="T25"/>
  <c r="T21"/>
  <c r="T17"/>
  <c r="T13"/>
  <c r="T9"/>
  <c r="D5" i="12"/>
  <c r="M89" i="15"/>
  <c r="S5"/>
  <c r="R89" s="1"/>
  <c r="Q5"/>
  <c r="P89" s="1"/>
  <c r="O5"/>
  <c r="N89" s="1"/>
  <c r="M90" i="14"/>
  <c r="S6"/>
  <c r="R90" s="1"/>
  <c r="S91" s="1"/>
  <c r="Q6"/>
  <c r="P90" s="1"/>
  <c r="O6"/>
  <c r="N90" s="1"/>
  <c r="H12" i="13"/>
  <c r="N9"/>
  <c r="N12" s="1"/>
  <c r="L9"/>
  <c r="L12" s="1"/>
  <c r="J9"/>
  <c r="J12" s="1"/>
  <c r="M89" i="12"/>
  <c r="S5"/>
  <c r="R89" s="1"/>
  <c r="Q5"/>
  <c r="P89" s="1"/>
  <c r="O5"/>
  <c r="N89" s="1"/>
  <c r="M89" i="11"/>
  <c r="S5"/>
  <c r="R89" s="1"/>
  <c r="Q5"/>
  <c r="P89" s="1"/>
  <c r="O5"/>
  <c r="N89" s="1"/>
  <c r="M90" i="10"/>
  <c r="S6"/>
  <c r="R90" s="1"/>
  <c r="S91" s="1"/>
  <c r="Q6"/>
  <c r="P90" s="1"/>
  <c r="O6"/>
  <c r="N90" s="1"/>
  <c r="L89" i="6"/>
  <c r="R88"/>
  <c r="P88"/>
  <c r="N88"/>
  <c r="K88"/>
  <c r="M88" s="1"/>
  <c r="H88"/>
  <c r="C88"/>
  <c r="E88" s="1"/>
  <c r="B88"/>
  <c r="R87"/>
  <c r="P87"/>
  <c r="N87"/>
  <c r="K87"/>
  <c r="M87" s="1"/>
  <c r="H87"/>
  <c r="C87"/>
  <c r="E87" s="1"/>
  <c r="B87"/>
  <c r="R86"/>
  <c r="P86"/>
  <c r="N86"/>
  <c r="K86"/>
  <c r="M86" s="1"/>
  <c r="H86"/>
  <c r="C86"/>
  <c r="E86" s="1"/>
  <c r="B86"/>
  <c r="R85"/>
  <c r="P85"/>
  <c r="N85"/>
  <c r="K85"/>
  <c r="M85" s="1"/>
  <c r="H85"/>
  <c r="C85"/>
  <c r="E85" s="1"/>
  <c r="B85"/>
  <c r="R84"/>
  <c r="P84"/>
  <c r="N84"/>
  <c r="K84"/>
  <c r="M84" s="1"/>
  <c r="H84"/>
  <c r="C84"/>
  <c r="E84" s="1"/>
  <c r="B84"/>
  <c r="R83"/>
  <c r="P83"/>
  <c r="N83"/>
  <c r="K83"/>
  <c r="M83" s="1"/>
  <c r="H83"/>
  <c r="C83"/>
  <c r="E83" s="1"/>
  <c r="B83"/>
  <c r="R82"/>
  <c r="P82"/>
  <c r="N82"/>
  <c r="K82"/>
  <c r="M82" s="1"/>
  <c r="H82"/>
  <c r="C82"/>
  <c r="E82" s="1"/>
  <c r="B82"/>
  <c r="R81"/>
  <c r="P81"/>
  <c r="N81"/>
  <c r="K81"/>
  <c r="M81" s="1"/>
  <c r="H81"/>
  <c r="C81"/>
  <c r="E81" s="1"/>
  <c r="B81"/>
  <c r="R80"/>
  <c r="P80"/>
  <c r="N80"/>
  <c r="K80"/>
  <c r="M80" s="1"/>
  <c r="H80"/>
  <c r="C80"/>
  <c r="E80" s="1"/>
  <c r="B80"/>
  <c r="R79"/>
  <c r="P79"/>
  <c r="N79"/>
  <c r="K79"/>
  <c r="M79" s="1"/>
  <c r="H79"/>
  <c r="C79"/>
  <c r="E79" s="1"/>
  <c r="B79"/>
  <c r="R78"/>
  <c r="P78"/>
  <c r="N78"/>
  <c r="K78"/>
  <c r="M78" s="1"/>
  <c r="H78"/>
  <c r="C78"/>
  <c r="E78" s="1"/>
  <c r="B78"/>
  <c r="R77"/>
  <c r="P77"/>
  <c r="N77"/>
  <c r="K77"/>
  <c r="M77" s="1"/>
  <c r="H77"/>
  <c r="C77"/>
  <c r="E77" s="1"/>
  <c r="B77"/>
  <c r="R76"/>
  <c r="P76"/>
  <c r="N76"/>
  <c r="K76"/>
  <c r="M76" s="1"/>
  <c r="H76"/>
  <c r="C76"/>
  <c r="E76" s="1"/>
  <c r="B76"/>
  <c r="R75"/>
  <c r="P75"/>
  <c r="N75"/>
  <c r="K75"/>
  <c r="M75" s="1"/>
  <c r="H75"/>
  <c r="C75"/>
  <c r="E75" s="1"/>
  <c r="B75"/>
  <c r="R74"/>
  <c r="P74"/>
  <c r="N74"/>
  <c r="K74"/>
  <c r="M74" s="1"/>
  <c r="H74"/>
  <c r="C74"/>
  <c r="E74" s="1"/>
  <c r="B74"/>
  <c r="R73"/>
  <c r="P73"/>
  <c r="N73"/>
  <c r="K73"/>
  <c r="M73" s="1"/>
  <c r="H73"/>
  <c r="C73"/>
  <c r="E73" s="1"/>
  <c r="B73"/>
  <c r="R72"/>
  <c r="P72"/>
  <c r="N72"/>
  <c r="K72"/>
  <c r="M72" s="1"/>
  <c r="H72"/>
  <c r="C72"/>
  <c r="E72" s="1"/>
  <c r="B72"/>
  <c r="R71"/>
  <c r="P71"/>
  <c r="N71"/>
  <c r="K71"/>
  <c r="M71" s="1"/>
  <c r="H71"/>
  <c r="C71"/>
  <c r="E71" s="1"/>
  <c r="B71"/>
  <c r="R70"/>
  <c r="P70"/>
  <c r="N70"/>
  <c r="K70"/>
  <c r="M70" s="1"/>
  <c r="H70"/>
  <c r="C70"/>
  <c r="E70" s="1"/>
  <c r="B70"/>
  <c r="R69"/>
  <c r="P69"/>
  <c r="N69"/>
  <c r="K69"/>
  <c r="M69" s="1"/>
  <c r="H69"/>
  <c r="C69"/>
  <c r="E69" s="1"/>
  <c r="B69"/>
  <c r="R68"/>
  <c r="P68"/>
  <c r="N68"/>
  <c r="K68"/>
  <c r="M68" s="1"/>
  <c r="H68"/>
  <c r="C68"/>
  <c r="E68" s="1"/>
  <c r="B68"/>
  <c r="R67"/>
  <c r="P67"/>
  <c r="N67"/>
  <c r="K67"/>
  <c r="M67" s="1"/>
  <c r="H67"/>
  <c r="C67"/>
  <c r="E67" s="1"/>
  <c r="B67"/>
  <c r="R66"/>
  <c r="P66"/>
  <c r="N66"/>
  <c r="K66"/>
  <c r="M66" s="1"/>
  <c r="H66"/>
  <c r="C66"/>
  <c r="E66" s="1"/>
  <c r="B66"/>
  <c r="R65"/>
  <c r="P65"/>
  <c r="N65"/>
  <c r="K65"/>
  <c r="M65" s="1"/>
  <c r="H65"/>
  <c r="C65"/>
  <c r="E65" s="1"/>
  <c r="B65"/>
  <c r="R64"/>
  <c r="P64"/>
  <c r="N64"/>
  <c r="K64"/>
  <c r="M64" s="1"/>
  <c r="H64"/>
  <c r="C64"/>
  <c r="E64" s="1"/>
  <c r="B64"/>
  <c r="R63"/>
  <c r="P63"/>
  <c r="N63"/>
  <c r="K63"/>
  <c r="M63" s="1"/>
  <c r="H63"/>
  <c r="C63"/>
  <c r="E63" s="1"/>
  <c r="B63"/>
  <c r="R62"/>
  <c r="P62"/>
  <c r="N62"/>
  <c r="K62"/>
  <c r="M62" s="1"/>
  <c r="H62"/>
  <c r="C62"/>
  <c r="E62" s="1"/>
  <c r="B62"/>
  <c r="R61"/>
  <c r="P61"/>
  <c r="N61"/>
  <c r="K61"/>
  <c r="M61" s="1"/>
  <c r="H61"/>
  <c r="C61"/>
  <c r="E61" s="1"/>
  <c r="B61"/>
  <c r="R60"/>
  <c r="P60"/>
  <c r="N60"/>
  <c r="K60"/>
  <c r="M60" s="1"/>
  <c r="H60"/>
  <c r="C60"/>
  <c r="E60" s="1"/>
  <c r="B60"/>
  <c r="R59"/>
  <c r="P59"/>
  <c r="N59"/>
  <c r="K59"/>
  <c r="M59" s="1"/>
  <c r="H59"/>
  <c r="C59"/>
  <c r="E59" s="1"/>
  <c r="B59"/>
  <c r="R58"/>
  <c r="P58"/>
  <c r="N58"/>
  <c r="K58"/>
  <c r="M58" s="1"/>
  <c r="H58"/>
  <c r="C58"/>
  <c r="E58" s="1"/>
  <c r="B58"/>
  <c r="R57"/>
  <c r="P57"/>
  <c r="N57"/>
  <c r="K57"/>
  <c r="M57" s="1"/>
  <c r="H57"/>
  <c r="C57"/>
  <c r="E57" s="1"/>
  <c r="B57"/>
  <c r="R56"/>
  <c r="P56"/>
  <c r="N56"/>
  <c r="K56"/>
  <c r="M56" s="1"/>
  <c r="H56"/>
  <c r="C56"/>
  <c r="E56" s="1"/>
  <c r="B56"/>
  <c r="R55"/>
  <c r="P55"/>
  <c r="N55"/>
  <c r="K55"/>
  <c r="M55" s="1"/>
  <c r="H55"/>
  <c r="C55"/>
  <c r="E55" s="1"/>
  <c r="B55"/>
  <c r="R54"/>
  <c r="P54"/>
  <c r="N54"/>
  <c r="K54"/>
  <c r="M54" s="1"/>
  <c r="H54"/>
  <c r="C54"/>
  <c r="E54" s="1"/>
  <c r="B54"/>
  <c r="R53"/>
  <c r="P53"/>
  <c r="N53"/>
  <c r="K53"/>
  <c r="M53" s="1"/>
  <c r="H53"/>
  <c r="C53"/>
  <c r="E53" s="1"/>
  <c r="B53"/>
  <c r="R52"/>
  <c r="P52"/>
  <c r="N52"/>
  <c r="K52"/>
  <c r="M52" s="1"/>
  <c r="H52"/>
  <c r="C52"/>
  <c r="E52" s="1"/>
  <c r="B52"/>
  <c r="R51"/>
  <c r="P51"/>
  <c r="N51"/>
  <c r="K51"/>
  <c r="M51" s="1"/>
  <c r="H51"/>
  <c r="C51"/>
  <c r="E51" s="1"/>
  <c r="B51"/>
  <c r="R50"/>
  <c r="P50"/>
  <c r="N50"/>
  <c r="K50"/>
  <c r="M50" s="1"/>
  <c r="H50"/>
  <c r="C50"/>
  <c r="E50" s="1"/>
  <c r="B50"/>
  <c r="R49"/>
  <c r="P49"/>
  <c r="N49"/>
  <c r="K49"/>
  <c r="M49" s="1"/>
  <c r="H49"/>
  <c r="C49"/>
  <c r="E49" s="1"/>
  <c r="B49"/>
  <c r="R48"/>
  <c r="P48"/>
  <c r="N48"/>
  <c r="K48"/>
  <c r="M48" s="1"/>
  <c r="H48"/>
  <c r="C48"/>
  <c r="E48" s="1"/>
  <c r="B48"/>
  <c r="R47"/>
  <c r="P47"/>
  <c r="N47"/>
  <c r="K47"/>
  <c r="M47" s="1"/>
  <c r="H47"/>
  <c r="C47"/>
  <c r="E47" s="1"/>
  <c r="B47"/>
  <c r="R46"/>
  <c r="P46"/>
  <c r="N46"/>
  <c r="K46"/>
  <c r="M46" s="1"/>
  <c r="H46"/>
  <c r="C46"/>
  <c r="E46" s="1"/>
  <c r="B46"/>
  <c r="R45"/>
  <c r="P45"/>
  <c r="N45"/>
  <c r="K45"/>
  <c r="M45" s="1"/>
  <c r="H45"/>
  <c r="C45"/>
  <c r="E45" s="1"/>
  <c r="B45"/>
  <c r="R44"/>
  <c r="P44"/>
  <c r="N44"/>
  <c r="K44"/>
  <c r="M44" s="1"/>
  <c r="H44"/>
  <c r="C44"/>
  <c r="E44" s="1"/>
  <c r="B44"/>
  <c r="R43"/>
  <c r="P43"/>
  <c r="N43"/>
  <c r="K43"/>
  <c r="M43" s="1"/>
  <c r="H43"/>
  <c r="C43"/>
  <c r="E43" s="1"/>
  <c r="B43"/>
  <c r="R42"/>
  <c r="P42"/>
  <c r="N42"/>
  <c r="K42"/>
  <c r="M42" s="1"/>
  <c r="H42"/>
  <c r="C42"/>
  <c r="E42" s="1"/>
  <c r="B42"/>
  <c r="R41"/>
  <c r="P41"/>
  <c r="N41"/>
  <c r="K41"/>
  <c r="M41" s="1"/>
  <c r="H41"/>
  <c r="C41"/>
  <c r="E41" s="1"/>
  <c r="B41"/>
  <c r="R40"/>
  <c r="P40"/>
  <c r="N40"/>
  <c r="K40"/>
  <c r="M40" s="1"/>
  <c r="H40"/>
  <c r="C40"/>
  <c r="E40" s="1"/>
  <c r="B40"/>
  <c r="R39"/>
  <c r="P39"/>
  <c r="N39"/>
  <c r="K39"/>
  <c r="M39" s="1"/>
  <c r="H39"/>
  <c r="C39"/>
  <c r="E39" s="1"/>
  <c r="B39"/>
  <c r="R38"/>
  <c r="P38"/>
  <c r="N38"/>
  <c r="K38"/>
  <c r="M38" s="1"/>
  <c r="H38"/>
  <c r="C38"/>
  <c r="E38" s="1"/>
  <c r="B38"/>
  <c r="R37"/>
  <c r="P37"/>
  <c r="N37"/>
  <c r="K37"/>
  <c r="M37" s="1"/>
  <c r="H37"/>
  <c r="C37"/>
  <c r="E37" s="1"/>
  <c r="B37"/>
  <c r="R36"/>
  <c r="P36"/>
  <c r="N36"/>
  <c r="K36"/>
  <c r="M36" s="1"/>
  <c r="H36"/>
  <c r="C36"/>
  <c r="E36" s="1"/>
  <c r="B36"/>
  <c r="R35"/>
  <c r="P35"/>
  <c r="N35"/>
  <c r="K35"/>
  <c r="M35" s="1"/>
  <c r="H35"/>
  <c r="C35"/>
  <c r="E35" s="1"/>
  <c r="B35"/>
  <c r="R34"/>
  <c r="P34"/>
  <c r="N34"/>
  <c r="K34"/>
  <c r="M34" s="1"/>
  <c r="H34"/>
  <c r="C34"/>
  <c r="E34" s="1"/>
  <c r="B34"/>
  <c r="R33"/>
  <c r="P33"/>
  <c r="N33"/>
  <c r="K33"/>
  <c r="M33" s="1"/>
  <c r="H33"/>
  <c r="C33"/>
  <c r="E33" s="1"/>
  <c r="B33"/>
  <c r="R32"/>
  <c r="P32"/>
  <c r="N32"/>
  <c r="K32"/>
  <c r="M32" s="1"/>
  <c r="H32"/>
  <c r="C32"/>
  <c r="E32" s="1"/>
  <c r="B32"/>
  <c r="R31"/>
  <c r="P31"/>
  <c r="N31"/>
  <c r="K31"/>
  <c r="M31" s="1"/>
  <c r="H31"/>
  <c r="C31"/>
  <c r="E31" s="1"/>
  <c r="B31"/>
  <c r="R30"/>
  <c r="P30"/>
  <c r="N30"/>
  <c r="K30"/>
  <c r="M30" s="1"/>
  <c r="H30"/>
  <c r="C30"/>
  <c r="E30" s="1"/>
  <c r="B30"/>
  <c r="R29"/>
  <c r="P29"/>
  <c r="N29"/>
  <c r="K29"/>
  <c r="M29" s="1"/>
  <c r="H29"/>
  <c r="C29"/>
  <c r="E29" s="1"/>
  <c r="B29"/>
  <c r="R28"/>
  <c r="P28"/>
  <c r="N28"/>
  <c r="K28"/>
  <c r="M28" s="1"/>
  <c r="H28"/>
  <c r="C28"/>
  <c r="E28" s="1"/>
  <c r="B28"/>
  <c r="R27"/>
  <c r="P27"/>
  <c r="N27"/>
  <c r="K27"/>
  <c r="M27" s="1"/>
  <c r="H27"/>
  <c r="C27"/>
  <c r="E27" s="1"/>
  <c r="B27"/>
  <c r="R26"/>
  <c r="P26"/>
  <c r="N26"/>
  <c r="K26"/>
  <c r="M26" s="1"/>
  <c r="H26"/>
  <c r="C26"/>
  <c r="E26" s="1"/>
  <c r="B26"/>
  <c r="R25"/>
  <c r="P25"/>
  <c r="N25"/>
  <c r="K25"/>
  <c r="M25" s="1"/>
  <c r="H25"/>
  <c r="C25"/>
  <c r="E25" s="1"/>
  <c r="B25"/>
  <c r="R24"/>
  <c r="P24"/>
  <c r="N24"/>
  <c r="K24"/>
  <c r="M24" s="1"/>
  <c r="H24"/>
  <c r="C24"/>
  <c r="E24" s="1"/>
  <c r="B24"/>
  <c r="R23"/>
  <c r="P23"/>
  <c r="N23"/>
  <c r="K23"/>
  <c r="M23" s="1"/>
  <c r="H23"/>
  <c r="C23"/>
  <c r="E23" s="1"/>
  <c r="B23"/>
  <c r="R22"/>
  <c r="P22"/>
  <c r="N22"/>
  <c r="K22"/>
  <c r="M22" s="1"/>
  <c r="H22"/>
  <c r="C22"/>
  <c r="E22" s="1"/>
  <c r="B22"/>
  <c r="R21"/>
  <c r="P21"/>
  <c r="N21"/>
  <c r="K21"/>
  <c r="M21" s="1"/>
  <c r="H21"/>
  <c r="C21"/>
  <c r="E21" s="1"/>
  <c r="B21"/>
  <c r="R20"/>
  <c r="P20"/>
  <c r="N20"/>
  <c r="K20"/>
  <c r="M20" s="1"/>
  <c r="H20"/>
  <c r="C20"/>
  <c r="E20" s="1"/>
  <c r="B20"/>
  <c r="R19"/>
  <c r="P19"/>
  <c r="N19"/>
  <c r="K19"/>
  <c r="M19" s="1"/>
  <c r="H19"/>
  <c r="C19"/>
  <c r="E19" s="1"/>
  <c r="B19"/>
  <c r="R18"/>
  <c r="P18"/>
  <c r="N18"/>
  <c r="K18"/>
  <c r="M18" s="1"/>
  <c r="H18"/>
  <c r="C18"/>
  <c r="E18" s="1"/>
  <c r="B18"/>
  <c r="R17"/>
  <c r="P17"/>
  <c r="N17"/>
  <c r="K17"/>
  <c r="M17" s="1"/>
  <c r="H17"/>
  <c r="C17"/>
  <c r="E17" s="1"/>
  <c r="B17"/>
  <c r="R16"/>
  <c r="P16"/>
  <c r="N16"/>
  <c r="K16"/>
  <c r="M16" s="1"/>
  <c r="H16"/>
  <c r="C16"/>
  <c r="E16" s="1"/>
  <c r="B16"/>
  <c r="R15"/>
  <c r="P15"/>
  <c r="N15"/>
  <c r="K15"/>
  <c r="M15" s="1"/>
  <c r="H15"/>
  <c r="C15"/>
  <c r="E15" s="1"/>
  <c r="B15"/>
  <c r="R14"/>
  <c r="P14"/>
  <c r="N14"/>
  <c r="K14"/>
  <c r="M14" s="1"/>
  <c r="H14"/>
  <c r="C14"/>
  <c r="E14" s="1"/>
  <c r="B14"/>
  <c r="R13"/>
  <c r="P13"/>
  <c r="N13"/>
  <c r="K13"/>
  <c r="M13" s="1"/>
  <c r="H13"/>
  <c r="C13"/>
  <c r="E13" s="1"/>
  <c r="B13"/>
  <c r="R12"/>
  <c r="P12"/>
  <c r="N12"/>
  <c r="K12"/>
  <c r="M12" s="1"/>
  <c r="H12"/>
  <c r="C12"/>
  <c r="E12" s="1"/>
  <c r="B12"/>
  <c r="R11"/>
  <c r="P11"/>
  <c r="N11"/>
  <c r="K11"/>
  <c r="M11" s="1"/>
  <c r="H11"/>
  <c r="C11"/>
  <c r="E11" s="1"/>
  <c r="B11"/>
  <c r="R10"/>
  <c r="P10"/>
  <c r="N10"/>
  <c r="K10"/>
  <c r="M10" s="1"/>
  <c r="H10"/>
  <c r="C10"/>
  <c r="E10" s="1"/>
  <c r="B10"/>
  <c r="R9"/>
  <c r="P9"/>
  <c r="N9"/>
  <c r="K9"/>
  <c r="M9" s="1"/>
  <c r="H9"/>
  <c r="C9"/>
  <c r="E9" s="1"/>
  <c r="B9"/>
  <c r="R8"/>
  <c r="P8"/>
  <c r="N8"/>
  <c r="K8"/>
  <c r="M8" s="1"/>
  <c r="H8"/>
  <c r="C8"/>
  <c r="E8" s="1"/>
  <c r="B8"/>
  <c r="R7"/>
  <c r="P7"/>
  <c r="N7"/>
  <c r="K7"/>
  <c r="M7" s="1"/>
  <c r="H7"/>
  <c r="C7"/>
  <c r="E7" s="1"/>
  <c r="B7"/>
  <c r="R6"/>
  <c r="P6"/>
  <c r="N6"/>
  <c r="K6"/>
  <c r="M6" s="1"/>
  <c r="H6"/>
  <c r="C6"/>
  <c r="E6" s="1"/>
  <c r="B6"/>
  <c r="R5"/>
  <c r="M12" i="1" s="1"/>
  <c r="P5" i="6"/>
  <c r="I12" i="1" s="1"/>
  <c r="N5" i="6"/>
  <c r="K12" i="1" s="1"/>
  <c r="K5" i="6"/>
  <c r="K89" s="1"/>
  <c r="H5"/>
  <c r="C5"/>
  <c r="E5" s="1"/>
  <c r="B5"/>
  <c r="C6" i="5"/>
  <c r="E6" s="1"/>
  <c r="C7"/>
  <c r="E7" s="1"/>
  <c r="C8"/>
  <c r="E8" s="1"/>
  <c r="C9"/>
  <c r="E9" s="1"/>
  <c r="C10"/>
  <c r="E10" s="1"/>
  <c r="C11"/>
  <c r="E11" s="1"/>
  <c r="C12"/>
  <c r="E12" s="1"/>
  <c r="C13"/>
  <c r="E13" s="1"/>
  <c r="C14"/>
  <c r="E14" s="1"/>
  <c r="C15"/>
  <c r="E15" s="1"/>
  <c r="C16"/>
  <c r="E16" s="1"/>
  <c r="C17"/>
  <c r="E17" s="1"/>
  <c r="C18"/>
  <c r="E18" s="1"/>
  <c r="C19"/>
  <c r="E19" s="1"/>
  <c r="C20"/>
  <c r="E20" s="1"/>
  <c r="C21"/>
  <c r="E21" s="1"/>
  <c r="C22"/>
  <c r="E22" s="1"/>
  <c r="C23"/>
  <c r="E23" s="1"/>
  <c r="C24"/>
  <c r="E24" s="1"/>
  <c r="C25"/>
  <c r="E25" s="1"/>
  <c r="C26"/>
  <c r="E26" s="1"/>
  <c r="C27"/>
  <c r="E27" s="1"/>
  <c r="C28"/>
  <c r="E28" s="1"/>
  <c r="C29"/>
  <c r="E29" s="1"/>
  <c r="C30"/>
  <c r="E30" s="1"/>
  <c r="C31"/>
  <c r="E31" s="1"/>
  <c r="C32"/>
  <c r="E32" s="1"/>
  <c r="C33"/>
  <c r="E33" s="1"/>
  <c r="C34"/>
  <c r="E34" s="1"/>
  <c r="C35"/>
  <c r="E35" s="1"/>
  <c r="C36"/>
  <c r="E36" s="1"/>
  <c r="C37"/>
  <c r="E37" s="1"/>
  <c r="C38"/>
  <c r="E38" s="1"/>
  <c r="C39"/>
  <c r="E39" s="1"/>
  <c r="C40"/>
  <c r="E40" s="1"/>
  <c r="C41"/>
  <c r="E41" s="1"/>
  <c r="C42"/>
  <c r="E42" s="1"/>
  <c r="C43"/>
  <c r="E43" s="1"/>
  <c r="C44"/>
  <c r="E44" s="1"/>
  <c r="C45"/>
  <c r="E45" s="1"/>
  <c r="C46"/>
  <c r="E46" s="1"/>
  <c r="C47"/>
  <c r="E47" s="1"/>
  <c r="C48"/>
  <c r="E48" s="1"/>
  <c r="C49"/>
  <c r="E49" s="1"/>
  <c r="C50"/>
  <c r="E50" s="1"/>
  <c r="C51"/>
  <c r="E51" s="1"/>
  <c r="C52"/>
  <c r="E52" s="1"/>
  <c r="C53"/>
  <c r="E53" s="1"/>
  <c r="C54"/>
  <c r="E54" s="1"/>
  <c r="C55"/>
  <c r="E55" s="1"/>
  <c r="C56"/>
  <c r="E56" s="1"/>
  <c r="C57"/>
  <c r="E57" s="1"/>
  <c r="C58"/>
  <c r="E58" s="1"/>
  <c r="C59"/>
  <c r="E59" s="1"/>
  <c r="C60"/>
  <c r="E60" s="1"/>
  <c r="C61"/>
  <c r="E61" s="1"/>
  <c r="C62"/>
  <c r="E62" s="1"/>
  <c r="C63"/>
  <c r="E63" s="1"/>
  <c r="C64"/>
  <c r="E64" s="1"/>
  <c r="C65"/>
  <c r="E65" s="1"/>
  <c r="C66"/>
  <c r="E66" s="1"/>
  <c r="C67"/>
  <c r="E67" s="1"/>
  <c r="C68"/>
  <c r="E68" s="1"/>
  <c r="C69"/>
  <c r="E69" s="1"/>
  <c r="C70"/>
  <c r="E70" s="1"/>
  <c r="C71"/>
  <c r="E71" s="1"/>
  <c r="C72"/>
  <c r="E72" s="1"/>
  <c r="C73"/>
  <c r="E73" s="1"/>
  <c r="C74"/>
  <c r="E74" s="1"/>
  <c r="C75"/>
  <c r="E75" s="1"/>
  <c r="C76"/>
  <c r="E76" s="1"/>
  <c r="C77"/>
  <c r="E77" s="1"/>
  <c r="C78"/>
  <c r="E78" s="1"/>
  <c r="C79"/>
  <c r="E79" s="1"/>
  <c r="C80"/>
  <c r="E80" s="1"/>
  <c r="C81"/>
  <c r="E81" s="1"/>
  <c r="C82"/>
  <c r="E82" s="1"/>
  <c r="C83"/>
  <c r="E83" s="1"/>
  <c r="C84"/>
  <c r="E84" s="1"/>
  <c r="C85"/>
  <c r="E85" s="1"/>
  <c r="C86"/>
  <c r="E86" s="1"/>
  <c r="C87"/>
  <c r="E87" s="1"/>
  <c r="C88"/>
  <c r="E88" s="1"/>
  <c r="B6"/>
  <c r="B7"/>
  <c r="B8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B43"/>
  <c r="B44"/>
  <c r="B45"/>
  <c r="B46"/>
  <c r="B47"/>
  <c r="B48"/>
  <c r="B49"/>
  <c r="B50"/>
  <c r="B51"/>
  <c r="B52"/>
  <c r="B53"/>
  <c r="B54"/>
  <c r="B55"/>
  <c r="B56"/>
  <c r="B57"/>
  <c r="B58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B81"/>
  <c r="B82"/>
  <c r="B83"/>
  <c r="B84"/>
  <c r="B85"/>
  <c r="B86"/>
  <c r="B87"/>
  <c r="B88"/>
  <c r="C5"/>
  <c r="E5" s="1"/>
  <c r="B5"/>
  <c r="T5" i="15" l="1"/>
  <c r="T89" s="1"/>
  <c r="T6" i="14"/>
  <c r="T90" s="1"/>
  <c r="I13" i="13"/>
  <c r="T5" i="12"/>
  <c r="T89" s="1"/>
  <c r="T5" i="11"/>
  <c r="T89" s="1"/>
  <c r="T6" i="10"/>
  <c r="T90" s="1"/>
  <c r="D88" i="5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S6" i="6"/>
  <c r="Q6"/>
  <c r="O6"/>
  <c r="S7"/>
  <c r="Q7"/>
  <c r="O7"/>
  <c r="S8"/>
  <c r="Q8"/>
  <c r="O8"/>
  <c r="S9"/>
  <c r="Q9"/>
  <c r="O9"/>
  <c r="S10"/>
  <c r="Q10"/>
  <c r="O10"/>
  <c r="S11"/>
  <c r="Q11"/>
  <c r="O11"/>
  <c r="S12"/>
  <c r="Q12"/>
  <c r="O12"/>
  <c r="S13"/>
  <c r="Q13"/>
  <c r="O13"/>
  <c r="S14"/>
  <c r="Q14"/>
  <c r="O14"/>
  <c r="S15"/>
  <c r="Q15"/>
  <c r="O15"/>
  <c r="S16"/>
  <c r="Q16"/>
  <c r="O16"/>
  <c r="S17"/>
  <c r="Q17"/>
  <c r="O17"/>
  <c r="S18"/>
  <c r="Q18"/>
  <c r="O18"/>
  <c r="S19"/>
  <c r="Q19"/>
  <c r="O19"/>
  <c r="S20"/>
  <c r="Q20"/>
  <c r="O20"/>
  <c r="S21"/>
  <c r="Q21"/>
  <c r="O21"/>
  <c r="S22"/>
  <c r="Q22"/>
  <c r="O22"/>
  <c r="S23"/>
  <c r="Q23"/>
  <c r="O23"/>
  <c r="S24"/>
  <c r="Q24"/>
  <c r="O24"/>
  <c r="S25"/>
  <c r="Q25"/>
  <c r="O25"/>
  <c r="S26"/>
  <c r="Q26"/>
  <c r="O26"/>
  <c r="S27"/>
  <c r="Q27"/>
  <c r="O27"/>
  <c r="S28"/>
  <c r="Q28"/>
  <c r="O28"/>
  <c r="S29"/>
  <c r="Q29"/>
  <c r="O29"/>
  <c r="S30"/>
  <c r="Q30"/>
  <c r="O30"/>
  <c r="S31"/>
  <c r="Q31"/>
  <c r="O31"/>
  <c r="S32"/>
  <c r="Q32"/>
  <c r="O32"/>
  <c r="S33"/>
  <c r="Q33"/>
  <c r="O33"/>
  <c r="S34"/>
  <c r="Q34"/>
  <c r="O34"/>
  <c r="S35"/>
  <c r="Q35"/>
  <c r="O35"/>
  <c r="S36"/>
  <c r="Q36"/>
  <c r="O36"/>
  <c r="S37"/>
  <c r="Q37"/>
  <c r="O37"/>
  <c r="S38"/>
  <c r="Q38"/>
  <c r="O38"/>
  <c r="S39"/>
  <c r="Q39"/>
  <c r="O39"/>
  <c r="S40"/>
  <c r="Q40"/>
  <c r="O40"/>
  <c r="S41"/>
  <c r="Q41"/>
  <c r="O41"/>
  <c r="S42"/>
  <c r="Q42"/>
  <c r="O42"/>
  <c r="S43"/>
  <c r="Q43"/>
  <c r="O43"/>
  <c r="S44"/>
  <c r="Q44"/>
  <c r="O44"/>
  <c r="S45"/>
  <c r="Q45"/>
  <c r="O45"/>
  <c r="S46"/>
  <c r="Q46"/>
  <c r="O46"/>
  <c r="S47"/>
  <c r="Q47"/>
  <c r="O47"/>
  <c r="S48"/>
  <c r="Q48"/>
  <c r="O48"/>
  <c r="S49"/>
  <c r="Q49"/>
  <c r="O49"/>
  <c r="S50"/>
  <c r="Q50"/>
  <c r="O50"/>
  <c r="S51"/>
  <c r="Q51"/>
  <c r="O51"/>
  <c r="S52"/>
  <c r="Q52"/>
  <c r="O52"/>
  <c r="S53"/>
  <c r="Q53"/>
  <c r="O53"/>
  <c r="S54"/>
  <c r="Q54"/>
  <c r="O54"/>
  <c r="S55"/>
  <c r="Q55"/>
  <c r="O55"/>
  <c r="S56"/>
  <c r="Q56"/>
  <c r="O56"/>
  <c r="S57"/>
  <c r="Q57"/>
  <c r="O57"/>
  <c r="S58"/>
  <c r="Q58"/>
  <c r="O58"/>
  <c r="S59"/>
  <c r="Q59"/>
  <c r="O59"/>
  <c r="S60"/>
  <c r="Q60"/>
  <c r="O60"/>
  <c r="S61"/>
  <c r="Q61"/>
  <c r="O61"/>
  <c r="S62"/>
  <c r="Q62"/>
  <c r="O62"/>
  <c r="S63"/>
  <c r="Q63"/>
  <c r="O63"/>
  <c r="S64"/>
  <c r="Q64"/>
  <c r="O64"/>
  <c r="S65"/>
  <c r="Q65"/>
  <c r="O65"/>
  <c r="S66"/>
  <c r="Q66"/>
  <c r="O66"/>
  <c r="S67"/>
  <c r="Q67"/>
  <c r="O67"/>
  <c r="S68"/>
  <c r="Q68"/>
  <c r="O68"/>
  <c r="S69"/>
  <c r="Q69"/>
  <c r="O69"/>
  <c r="S70"/>
  <c r="Q70"/>
  <c r="O70"/>
  <c r="S71"/>
  <c r="Q71"/>
  <c r="O71"/>
  <c r="S72"/>
  <c r="Q72"/>
  <c r="O72"/>
  <c r="S73"/>
  <c r="Q73"/>
  <c r="O73"/>
  <c r="S74"/>
  <c r="Q74"/>
  <c r="O74"/>
  <c r="S75"/>
  <c r="Q75"/>
  <c r="O75"/>
  <c r="S76"/>
  <c r="Q76"/>
  <c r="O76"/>
  <c r="S77"/>
  <c r="Q77"/>
  <c r="O77"/>
  <c r="S78"/>
  <c r="Q78"/>
  <c r="O78"/>
  <c r="S79"/>
  <c r="Q79"/>
  <c r="O79"/>
  <c r="S80"/>
  <c r="Q80"/>
  <c r="O80"/>
  <c r="S81"/>
  <c r="Q81"/>
  <c r="O81"/>
  <c r="S82"/>
  <c r="Q82"/>
  <c r="O82"/>
  <c r="S83"/>
  <c r="Q83"/>
  <c r="O83"/>
  <c r="S84"/>
  <c r="Q84"/>
  <c r="O84"/>
  <c r="S85"/>
  <c r="Q85"/>
  <c r="O85"/>
  <c r="S86"/>
  <c r="Q86"/>
  <c r="O86"/>
  <c r="S87"/>
  <c r="Q87"/>
  <c r="O87"/>
  <c r="S88"/>
  <c r="Q88"/>
  <c r="O88"/>
  <c r="D5"/>
  <c r="M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L89" i="5"/>
  <c r="R88"/>
  <c r="P88"/>
  <c r="N88"/>
  <c r="K88"/>
  <c r="M88" s="1"/>
  <c r="H88"/>
  <c r="R87"/>
  <c r="P87"/>
  <c r="N87"/>
  <c r="K87"/>
  <c r="M87" s="1"/>
  <c r="H87"/>
  <c r="R86"/>
  <c r="P86"/>
  <c r="N86"/>
  <c r="K86"/>
  <c r="M86" s="1"/>
  <c r="H86"/>
  <c r="R85"/>
  <c r="P85"/>
  <c r="N85"/>
  <c r="K85"/>
  <c r="M85" s="1"/>
  <c r="H85"/>
  <c r="R84"/>
  <c r="P84"/>
  <c r="N84"/>
  <c r="K84"/>
  <c r="M84" s="1"/>
  <c r="H84"/>
  <c r="R83"/>
  <c r="P83"/>
  <c r="N83"/>
  <c r="K83"/>
  <c r="M83" s="1"/>
  <c r="H83"/>
  <c r="R82"/>
  <c r="P82"/>
  <c r="N82"/>
  <c r="K82"/>
  <c r="M82" s="1"/>
  <c r="H82"/>
  <c r="R81"/>
  <c r="P81"/>
  <c r="N81"/>
  <c r="K81"/>
  <c r="M81" s="1"/>
  <c r="H81"/>
  <c r="R80"/>
  <c r="P80"/>
  <c r="N80"/>
  <c r="K80"/>
  <c r="M80" s="1"/>
  <c r="H80"/>
  <c r="R79"/>
  <c r="P79"/>
  <c r="N79"/>
  <c r="K79"/>
  <c r="M79" s="1"/>
  <c r="H79"/>
  <c r="R78"/>
  <c r="P78"/>
  <c r="N78"/>
  <c r="K78"/>
  <c r="M78" s="1"/>
  <c r="H78"/>
  <c r="R77"/>
  <c r="P77"/>
  <c r="N77"/>
  <c r="K77"/>
  <c r="M77" s="1"/>
  <c r="H77"/>
  <c r="R76"/>
  <c r="P76"/>
  <c r="N76"/>
  <c r="K76"/>
  <c r="M76" s="1"/>
  <c r="H76"/>
  <c r="R75"/>
  <c r="P75"/>
  <c r="N75"/>
  <c r="K75"/>
  <c r="M75" s="1"/>
  <c r="H75"/>
  <c r="R74"/>
  <c r="P74"/>
  <c r="N74"/>
  <c r="K74"/>
  <c r="M74" s="1"/>
  <c r="H74"/>
  <c r="R73"/>
  <c r="P73"/>
  <c r="N73"/>
  <c r="K73"/>
  <c r="M73" s="1"/>
  <c r="H73"/>
  <c r="R72"/>
  <c r="P72"/>
  <c r="N72"/>
  <c r="K72"/>
  <c r="M72" s="1"/>
  <c r="H72"/>
  <c r="R71"/>
  <c r="P71"/>
  <c r="N71"/>
  <c r="K71"/>
  <c r="M71" s="1"/>
  <c r="H71"/>
  <c r="R70"/>
  <c r="P70"/>
  <c r="N70"/>
  <c r="K70"/>
  <c r="M70" s="1"/>
  <c r="H70"/>
  <c r="R69"/>
  <c r="P69"/>
  <c r="N69"/>
  <c r="K69"/>
  <c r="M69" s="1"/>
  <c r="H69"/>
  <c r="R68"/>
  <c r="P68"/>
  <c r="N68"/>
  <c r="K68"/>
  <c r="M68" s="1"/>
  <c r="H68"/>
  <c r="R67"/>
  <c r="P67"/>
  <c r="N67"/>
  <c r="K67"/>
  <c r="M67" s="1"/>
  <c r="H67"/>
  <c r="R66"/>
  <c r="P66"/>
  <c r="N66"/>
  <c r="K66"/>
  <c r="M66" s="1"/>
  <c r="H66"/>
  <c r="R65"/>
  <c r="P65"/>
  <c r="N65"/>
  <c r="K65"/>
  <c r="M65" s="1"/>
  <c r="H65"/>
  <c r="R64"/>
  <c r="P64"/>
  <c r="N64"/>
  <c r="K64"/>
  <c r="M64" s="1"/>
  <c r="H64"/>
  <c r="R63"/>
  <c r="P63"/>
  <c r="N63"/>
  <c r="K63"/>
  <c r="M63" s="1"/>
  <c r="H63"/>
  <c r="R62"/>
  <c r="P62"/>
  <c r="N62"/>
  <c r="K62"/>
  <c r="M62" s="1"/>
  <c r="H62"/>
  <c r="R61"/>
  <c r="P61"/>
  <c r="N61"/>
  <c r="K61"/>
  <c r="M61" s="1"/>
  <c r="H61"/>
  <c r="R60"/>
  <c r="P60"/>
  <c r="N60"/>
  <c r="K60"/>
  <c r="M60" s="1"/>
  <c r="H60"/>
  <c r="R59"/>
  <c r="P59"/>
  <c r="N59"/>
  <c r="K59"/>
  <c r="M59" s="1"/>
  <c r="H59"/>
  <c r="R58"/>
  <c r="P58"/>
  <c r="N58"/>
  <c r="K58"/>
  <c r="M58" s="1"/>
  <c r="H58"/>
  <c r="R57"/>
  <c r="P57"/>
  <c r="N57"/>
  <c r="K57"/>
  <c r="M57" s="1"/>
  <c r="H57"/>
  <c r="R56"/>
  <c r="P56"/>
  <c r="N56"/>
  <c r="K56"/>
  <c r="M56" s="1"/>
  <c r="H56"/>
  <c r="R55"/>
  <c r="P55"/>
  <c r="N55"/>
  <c r="K55"/>
  <c r="M55" s="1"/>
  <c r="H55"/>
  <c r="R54"/>
  <c r="P54"/>
  <c r="N54"/>
  <c r="K54"/>
  <c r="M54" s="1"/>
  <c r="H54"/>
  <c r="R53"/>
  <c r="P53"/>
  <c r="N53"/>
  <c r="K53"/>
  <c r="M53" s="1"/>
  <c r="H53"/>
  <c r="R52"/>
  <c r="P52"/>
  <c r="N52"/>
  <c r="K52"/>
  <c r="M52" s="1"/>
  <c r="H52"/>
  <c r="R51"/>
  <c r="P51"/>
  <c r="N51"/>
  <c r="K51"/>
  <c r="M51" s="1"/>
  <c r="H51"/>
  <c r="R50"/>
  <c r="P50"/>
  <c r="N50"/>
  <c r="K50"/>
  <c r="M50" s="1"/>
  <c r="H50"/>
  <c r="R49"/>
  <c r="P49"/>
  <c r="N49"/>
  <c r="K49"/>
  <c r="M49" s="1"/>
  <c r="H49"/>
  <c r="R48"/>
  <c r="P48"/>
  <c r="N48"/>
  <c r="K48"/>
  <c r="M48" s="1"/>
  <c r="H48"/>
  <c r="R47"/>
  <c r="P47"/>
  <c r="N47"/>
  <c r="K47"/>
  <c r="M47" s="1"/>
  <c r="H47"/>
  <c r="R46"/>
  <c r="P46"/>
  <c r="N46"/>
  <c r="K46"/>
  <c r="M46" s="1"/>
  <c r="H46"/>
  <c r="R45"/>
  <c r="P45"/>
  <c r="N45"/>
  <c r="K45"/>
  <c r="M45" s="1"/>
  <c r="H45"/>
  <c r="R44"/>
  <c r="P44"/>
  <c r="N44"/>
  <c r="K44"/>
  <c r="M44" s="1"/>
  <c r="H44"/>
  <c r="R43"/>
  <c r="P43"/>
  <c r="N43"/>
  <c r="K43"/>
  <c r="M43" s="1"/>
  <c r="H43"/>
  <c r="R42"/>
  <c r="P42"/>
  <c r="N42"/>
  <c r="K42"/>
  <c r="M42" s="1"/>
  <c r="H42"/>
  <c r="R41"/>
  <c r="P41"/>
  <c r="N41"/>
  <c r="K41"/>
  <c r="M41" s="1"/>
  <c r="H41"/>
  <c r="R40"/>
  <c r="P40"/>
  <c r="N40"/>
  <c r="K40"/>
  <c r="M40" s="1"/>
  <c r="H40"/>
  <c r="R39"/>
  <c r="P39"/>
  <c r="N39"/>
  <c r="K39"/>
  <c r="M39" s="1"/>
  <c r="H39"/>
  <c r="R38"/>
  <c r="P38"/>
  <c r="N38"/>
  <c r="K38"/>
  <c r="M38" s="1"/>
  <c r="H38"/>
  <c r="R37"/>
  <c r="P37"/>
  <c r="N37"/>
  <c r="K37"/>
  <c r="M37" s="1"/>
  <c r="H37"/>
  <c r="R36"/>
  <c r="P36"/>
  <c r="N36"/>
  <c r="K36"/>
  <c r="M36" s="1"/>
  <c r="H36"/>
  <c r="R35"/>
  <c r="P35"/>
  <c r="N35"/>
  <c r="K35"/>
  <c r="M35" s="1"/>
  <c r="H35"/>
  <c r="R34"/>
  <c r="P34"/>
  <c r="N34"/>
  <c r="K34"/>
  <c r="M34" s="1"/>
  <c r="H34"/>
  <c r="R33"/>
  <c r="P33"/>
  <c r="N33"/>
  <c r="K33"/>
  <c r="M33" s="1"/>
  <c r="H33"/>
  <c r="R32"/>
  <c r="P32"/>
  <c r="N32"/>
  <c r="K32"/>
  <c r="M32" s="1"/>
  <c r="H32"/>
  <c r="R31"/>
  <c r="P31"/>
  <c r="N31"/>
  <c r="K31"/>
  <c r="M31" s="1"/>
  <c r="H31"/>
  <c r="R30"/>
  <c r="P30"/>
  <c r="N30"/>
  <c r="K30"/>
  <c r="M30" s="1"/>
  <c r="H30"/>
  <c r="R29"/>
  <c r="P29"/>
  <c r="N29"/>
  <c r="K29"/>
  <c r="M29" s="1"/>
  <c r="H29"/>
  <c r="R28"/>
  <c r="P28"/>
  <c r="N28"/>
  <c r="K28"/>
  <c r="M28" s="1"/>
  <c r="H28"/>
  <c r="R27"/>
  <c r="P27"/>
  <c r="N27"/>
  <c r="K27"/>
  <c r="M27" s="1"/>
  <c r="H27"/>
  <c r="R26"/>
  <c r="P26"/>
  <c r="N26"/>
  <c r="K26"/>
  <c r="M26" s="1"/>
  <c r="H26"/>
  <c r="R25"/>
  <c r="P25"/>
  <c r="N25"/>
  <c r="K25"/>
  <c r="M25" s="1"/>
  <c r="H25"/>
  <c r="R24"/>
  <c r="P24"/>
  <c r="N24"/>
  <c r="K24"/>
  <c r="M24" s="1"/>
  <c r="H24"/>
  <c r="R23"/>
  <c r="P23"/>
  <c r="N23"/>
  <c r="K23"/>
  <c r="M23" s="1"/>
  <c r="H23"/>
  <c r="R22"/>
  <c r="P22"/>
  <c r="N22"/>
  <c r="K22"/>
  <c r="M22" s="1"/>
  <c r="H22"/>
  <c r="R21"/>
  <c r="P21"/>
  <c r="N21"/>
  <c r="K21"/>
  <c r="M21" s="1"/>
  <c r="H21"/>
  <c r="R20"/>
  <c r="P20"/>
  <c r="N20"/>
  <c r="K20"/>
  <c r="M20" s="1"/>
  <c r="H20"/>
  <c r="R19"/>
  <c r="P19"/>
  <c r="N19"/>
  <c r="K19"/>
  <c r="M19" s="1"/>
  <c r="H19"/>
  <c r="R18"/>
  <c r="P18"/>
  <c r="N18"/>
  <c r="K18"/>
  <c r="M18" s="1"/>
  <c r="H18"/>
  <c r="R17"/>
  <c r="P17"/>
  <c r="N17"/>
  <c r="K17"/>
  <c r="M17" s="1"/>
  <c r="H17"/>
  <c r="R16"/>
  <c r="P16"/>
  <c r="N16"/>
  <c r="K16"/>
  <c r="M16" s="1"/>
  <c r="H16"/>
  <c r="R15"/>
  <c r="P15"/>
  <c r="N15"/>
  <c r="K15"/>
  <c r="M15" s="1"/>
  <c r="H15"/>
  <c r="R14"/>
  <c r="P14"/>
  <c r="N14"/>
  <c r="K14"/>
  <c r="M14" s="1"/>
  <c r="H14"/>
  <c r="R13"/>
  <c r="P13"/>
  <c r="N13"/>
  <c r="K13"/>
  <c r="M13" s="1"/>
  <c r="H13"/>
  <c r="R12"/>
  <c r="P12"/>
  <c r="N12"/>
  <c r="K12"/>
  <c r="M12" s="1"/>
  <c r="H12"/>
  <c r="R11"/>
  <c r="P11"/>
  <c r="N11"/>
  <c r="K11"/>
  <c r="M11" s="1"/>
  <c r="H11"/>
  <c r="R10"/>
  <c r="P10"/>
  <c r="N10"/>
  <c r="K10"/>
  <c r="M10" s="1"/>
  <c r="H10"/>
  <c r="R9"/>
  <c r="P9"/>
  <c r="N9"/>
  <c r="K9"/>
  <c r="M9" s="1"/>
  <c r="H9"/>
  <c r="R8"/>
  <c r="P8"/>
  <c r="N8"/>
  <c r="K8"/>
  <c r="M8" s="1"/>
  <c r="H8"/>
  <c r="R7"/>
  <c r="P7"/>
  <c r="N7"/>
  <c r="K7"/>
  <c r="M7" s="1"/>
  <c r="H7"/>
  <c r="R6"/>
  <c r="N6"/>
  <c r="K6"/>
  <c r="M6" s="1"/>
  <c r="H6"/>
  <c r="R5"/>
  <c r="M11" i="1" s="1"/>
  <c r="P5" i="5"/>
  <c r="I11" i="1" s="1"/>
  <c r="N5" i="5"/>
  <c r="K11" i="1" s="1"/>
  <c r="K5" i="5"/>
  <c r="K89" s="1"/>
  <c r="H5"/>
  <c r="I14" i="13"/>
  <c r="T85" i="6" l="1"/>
  <c r="V85" s="1"/>
  <c r="T81"/>
  <c r="V81" s="1"/>
  <c r="T77"/>
  <c r="V77" s="1"/>
  <c r="T73"/>
  <c r="V73" s="1"/>
  <c r="T69"/>
  <c r="V69" s="1"/>
  <c r="T65"/>
  <c r="V65" s="1"/>
  <c r="T61"/>
  <c r="V61" s="1"/>
  <c r="T57"/>
  <c r="V57" s="1"/>
  <c r="T53"/>
  <c r="V53" s="1"/>
  <c r="T49"/>
  <c r="V49" s="1"/>
  <c r="T45"/>
  <c r="V45" s="1"/>
  <c r="T41"/>
  <c r="V41" s="1"/>
  <c r="T37"/>
  <c r="V37" s="1"/>
  <c r="T33"/>
  <c r="V33" s="1"/>
  <c r="T29"/>
  <c r="V29" s="1"/>
  <c r="T25"/>
  <c r="V25" s="1"/>
  <c r="T21"/>
  <c r="V21" s="1"/>
  <c r="T17"/>
  <c r="V17" s="1"/>
  <c r="T13"/>
  <c r="V13" s="1"/>
  <c r="T9"/>
  <c r="V9" s="1"/>
  <c r="T88"/>
  <c r="V88" s="1"/>
  <c r="T84"/>
  <c r="V84" s="1"/>
  <c r="T80"/>
  <c r="V80" s="1"/>
  <c r="T76"/>
  <c r="V76" s="1"/>
  <c r="T72"/>
  <c r="V72" s="1"/>
  <c r="T68"/>
  <c r="V68" s="1"/>
  <c r="T64"/>
  <c r="V64" s="1"/>
  <c r="T60"/>
  <c r="V60" s="1"/>
  <c r="T56"/>
  <c r="V56" s="1"/>
  <c r="T52"/>
  <c r="V52" s="1"/>
  <c r="T48"/>
  <c r="V48" s="1"/>
  <c r="T44"/>
  <c r="V44" s="1"/>
  <c r="T40"/>
  <c r="V40" s="1"/>
  <c r="T32"/>
  <c r="V32" s="1"/>
  <c r="T28"/>
  <c r="V28" s="1"/>
  <c r="T24"/>
  <c r="V24" s="1"/>
  <c r="T86"/>
  <c r="V86" s="1"/>
  <c r="T82"/>
  <c r="V82" s="1"/>
  <c r="T78"/>
  <c r="V78" s="1"/>
  <c r="T74"/>
  <c r="V74" s="1"/>
  <c r="T70"/>
  <c r="V70" s="1"/>
  <c r="T66"/>
  <c r="V66" s="1"/>
  <c r="T62"/>
  <c r="V62" s="1"/>
  <c r="T58"/>
  <c r="V58" s="1"/>
  <c r="T54"/>
  <c r="V54" s="1"/>
  <c r="T50"/>
  <c r="V50" s="1"/>
  <c r="T46"/>
  <c r="V46" s="1"/>
  <c r="T42"/>
  <c r="V42" s="1"/>
  <c r="T38"/>
  <c r="V38" s="1"/>
  <c r="T34"/>
  <c r="V34" s="1"/>
  <c r="T30"/>
  <c r="V30" s="1"/>
  <c r="T26"/>
  <c r="V26" s="1"/>
  <c r="T22"/>
  <c r="V22" s="1"/>
  <c r="T18"/>
  <c r="V18" s="1"/>
  <c r="T14"/>
  <c r="V14" s="1"/>
  <c r="T10"/>
  <c r="V10" s="1"/>
  <c r="T6"/>
  <c r="V6" s="1"/>
  <c r="T36"/>
  <c r="V36" s="1"/>
  <c r="T20"/>
  <c r="V20" s="1"/>
  <c r="T16"/>
  <c r="V16" s="1"/>
  <c r="T12"/>
  <c r="V12" s="1"/>
  <c r="T8"/>
  <c r="V8" s="1"/>
  <c r="T87"/>
  <c r="V87" s="1"/>
  <c r="T83"/>
  <c r="V83" s="1"/>
  <c r="T79"/>
  <c r="V79" s="1"/>
  <c r="T75"/>
  <c r="V75" s="1"/>
  <c r="T71"/>
  <c r="V71" s="1"/>
  <c r="T67"/>
  <c r="V67" s="1"/>
  <c r="T63"/>
  <c r="V63" s="1"/>
  <c r="T59"/>
  <c r="V59" s="1"/>
  <c r="T55"/>
  <c r="V55" s="1"/>
  <c r="T51"/>
  <c r="V51" s="1"/>
  <c r="T47"/>
  <c r="V47" s="1"/>
  <c r="T43"/>
  <c r="V43" s="1"/>
  <c r="T39"/>
  <c r="V39" s="1"/>
  <c r="T35"/>
  <c r="V35" s="1"/>
  <c r="T31"/>
  <c r="V31" s="1"/>
  <c r="T27"/>
  <c r="V27" s="1"/>
  <c r="T23"/>
  <c r="V23" s="1"/>
  <c r="T19"/>
  <c r="V19" s="1"/>
  <c r="T15"/>
  <c r="V15" s="1"/>
  <c r="T11"/>
  <c r="V11" s="1"/>
  <c r="T7"/>
  <c r="V7" s="1"/>
  <c r="M89"/>
  <c r="S5"/>
  <c r="R89" s="1"/>
  <c r="Q5"/>
  <c r="P89" s="1"/>
  <c r="O5"/>
  <c r="S6" i="5"/>
  <c r="Q6"/>
  <c r="O6"/>
  <c r="S7"/>
  <c r="Q7"/>
  <c r="O7"/>
  <c r="S8"/>
  <c r="Q8"/>
  <c r="O8"/>
  <c r="S9"/>
  <c r="Q9"/>
  <c r="O9"/>
  <c r="S10"/>
  <c r="Q10"/>
  <c r="O10"/>
  <c r="S11"/>
  <c r="Q11"/>
  <c r="O11"/>
  <c r="S12"/>
  <c r="Q12"/>
  <c r="O12"/>
  <c r="S13"/>
  <c r="Q13"/>
  <c r="O13"/>
  <c r="S14"/>
  <c r="Q14"/>
  <c r="O14"/>
  <c r="S15"/>
  <c r="Q15"/>
  <c r="O15"/>
  <c r="S16"/>
  <c r="Q16"/>
  <c r="O16"/>
  <c r="S17"/>
  <c r="Q17"/>
  <c r="O17"/>
  <c r="S18"/>
  <c r="Q18"/>
  <c r="O18"/>
  <c r="S19"/>
  <c r="Q19"/>
  <c r="O19"/>
  <c r="S20"/>
  <c r="Q20"/>
  <c r="O20"/>
  <c r="S21"/>
  <c r="Q21"/>
  <c r="O21"/>
  <c r="S22"/>
  <c r="Q22"/>
  <c r="O22"/>
  <c r="S23"/>
  <c r="Q23"/>
  <c r="O23"/>
  <c r="S24"/>
  <c r="Q24"/>
  <c r="O24"/>
  <c r="S25"/>
  <c r="Q25"/>
  <c r="O25"/>
  <c r="S26"/>
  <c r="Q26"/>
  <c r="O26"/>
  <c r="S27"/>
  <c r="Q27"/>
  <c r="O27"/>
  <c r="S28"/>
  <c r="Q28"/>
  <c r="O28"/>
  <c r="S29"/>
  <c r="Q29"/>
  <c r="O29"/>
  <c r="S30"/>
  <c r="Q30"/>
  <c r="O30"/>
  <c r="S31"/>
  <c r="Q31"/>
  <c r="O31"/>
  <c r="S32"/>
  <c r="Q32"/>
  <c r="O32"/>
  <c r="S33"/>
  <c r="Q33"/>
  <c r="O33"/>
  <c r="S34"/>
  <c r="Q34"/>
  <c r="O34"/>
  <c r="S35"/>
  <c r="Q35"/>
  <c r="O35"/>
  <c r="S36"/>
  <c r="Q36"/>
  <c r="O36"/>
  <c r="S37"/>
  <c r="Q37"/>
  <c r="O37"/>
  <c r="S38"/>
  <c r="Q38"/>
  <c r="O38"/>
  <c r="S39"/>
  <c r="Q39"/>
  <c r="O39"/>
  <c r="S40"/>
  <c r="Q40"/>
  <c r="O40"/>
  <c r="S41"/>
  <c r="Q41"/>
  <c r="O41"/>
  <c r="S42"/>
  <c r="Q42"/>
  <c r="O42"/>
  <c r="S43"/>
  <c r="Q43"/>
  <c r="O43"/>
  <c r="S44"/>
  <c r="Q44"/>
  <c r="O44"/>
  <c r="S45"/>
  <c r="Q45"/>
  <c r="O45"/>
  <c r="S46"/>
  <c r="Q46"/>
  <c r="O46"/>
  <c r="S47"/>
  <c r="Q47"/>
  <c r="O47"/>
  <c r="S48"/>
  <c r="Q48"/>
  <c r="O48"/>
  <c r="S49"/>
  <c r="Q49"/>
  <c r="O49"/>
  <c r="S50"/>
  <c r="Q50"/>
  <c r="O50"/>
  <c r="S51"/>
  <c r="Q51"/>
  <c r="O51"/>
  <c r="S52"/>
  <c r="Q52"/>
  <c r="O52"/>
  <c r="S53"/>
  <c r="Q53"/>
  <c r="O53"/>
  <c r="S54"/>
  <c r="Q54"/>
  <c r="O54"/>
  <c r="S55"/>
  <c r="Q55"/>
  <c r="O55"/>
  <c r="S56"/>
  <c r="Q56"/>
  <c r="O56"/>
  <c r="S57"/>
  <c r="Q57"/>
  <c r="O57"/>
  <c r="S58"/>
  <c r="Q58"/>
  <c r="O58"/>
  <c r="S59"/>
  <c r="Q59"/>
  <c r="O59"/>
  <c r="S60"/>
  <c r="Q60"/>
  <c r="O60"/>
  <c r="S61"/>
  <c r="Q61"/>
  <c r="O61"/>
  <c r="S62"/>
  <c r="Q62"/>
  <c r="O62"/>
  <c r="S63"/>
  <c r="Q63"/>
  <c r="O63"/>
  <c r="S64"/>
  <c r="Q64"/>
  <c r="O64"/>
  <c r="S65"/>
  <c r="Q65"/>
  <c r="O65"/>
  <c r="S66"/>
  <c r="Q66"/>
  <c r="O66"/>
  <c r="S67"/>
  <c r="Q67"/>
  <c r="O67"/>
  <c r="S68"/>
  <c r="Q68"/>
  <c r="O68"/>
  <c r="S69"/>
  <c r="Q69"/>
  <c r="O69"/>
  <c r="S70"/>
  <c r="Q70"/>
  <c r="O70"/>
  <c r="S71"/>
  <c r="Q71"/>
  <c r="O71"/>
  <c r="S72"/>
  <c r="Q72"/>
  <c r="O72"/>
  <c r="S73"/>
  <c r="Q73"/>
  <c r="O73"/>
  <c r="S74"/>
  <c r="Q74"/>
  <c r="O74"/>
  <c r="S75"/>
  <c r="Q75"/>
  <c r="O75"/>
  <c r="S76"/>
  <c r="Q76"/>
  <c r="O76"/>
  <c r="S77"/>
  <c r="Q77"/>
  <c r="O77"/>
  <c r="S78"/>
  <c r="Q78"/>
  <c r="O78"/>
  <c r="S79"/>
  <c r="Q79"/>
  <c r="O79"/>
  <c r="S80"/>
  <c r="Q80"/>
  <c r="O80"/>
  <c r="S81"/>
  <c r="Q81"/>
  <c r="O81"/>
  <c r="S82"/>
  <c r="Q82"/>
  <c r="O82"/>
  <c r="S83"/>
  <c r="Q83"/>
  <c r="O83"/>
  <c r="S84"/>
  <c r="Q84"/>
  <c r="O84"/>
  <c r="S85"/>
  <c r="Q85"/>
  <c r="O85"/>
  <c r="S86"/>
  <c r="Q86"/>
  <c r="O86"/>
  <c r="S87"/>
  <c r="Q87"/>
  <c r="O87"/>
  <c r="S88"/>
  <c r="Q88"/>
  <c r="O88"/>
  <c r="M5"/>
  <c r="H16" i="3"/>
  <c r="T86" i="5" l="1"/>
  <c r="V86" s="1"/>
  <c r="T82"/>
  <c r="V82" s="1"/>
  <c r="T78"/>
  <c r="V78" s="1"/>
  <c r="T74"/>
  <c r="V74" s="1"/>
  <c r="T62"/>
  <c r="V62" s="1"/>
  <c r="T54"/>
  <c r="V54" s="1"/>
  <c r="T42"/>
  <c r="V42" s="1"/>
  <c r="T34"/>
  <c r="V34" s="1"/>
  <c r="T30"/>
  <c r="V30" s="1"/>
  <c r="T26"/>
  <c r="V26" s="1"/>
  <c r="T22"/>
  <c r="V22" s="1"/>
  <c r="T18"/>
  <c r="V18" s="1"/>
  <c r="T14"/>
  <c r="V14" s="1"/>
  <c r="T10"/>
  <c r="V10" s="1"/>
  <c r="T6"/>
  <c r="V6" s="1"/>
  <c r="T70"/>
  <c r="V70" s="1"/>
  <c r="T66"/>
  <c r="V66" s="1"/>
  <c r="T58"/>
  <c r="V58" s="1"/>
  <c r="T50"/>
  <c r="V50" s="1"/>
  <c r="T46"/>
  <c r="V46" s="1"/>
  <c r="T38"/>
  <c r="V38" s="1"/>
  <c r="T81"/>
  <c r="V81" s="1"/>
  <c r="T49"/>
  <c r="V49" s="1"/>
  <c r="T45"/>
  <c r="V45" s="1"/>
  <c r="T41"/>
  <c r="V41" s="1"/>
  <c r="T37"/>
  <c r="V37" s="1"/>
  <c r="T33"/>
  <c r="V33" s="1"/>
  <c r="T88"/>
  <c r="V88" s="1"/>
  <c r="T84"/>
  <c r="V84" s="1"/>
  <c r="T87"/>
  <c r="V87" s="1"/>
  <c r="T83"/>
  <c r="V83" s="1"/>
  <c r="T79"/>
  <c r="V79" s="1"/>
  <c r="T75"/>
  <c r="V75" s="1"/>
  <c r="T71"/>
  <c r="V71" s="1"/>
  <c r="T67"/>
  <c r="V67" s="1"/>
  <c r="T63"/>
  <c r="V63" s="1"/>
  <c r="T59"/>
  <c r="V59" s="1"/>
  <c r="T55"/>
  <c r="V55" s="1"/>
  <c r="T51"/>
  <c r="V51" s="1"/>
  <c r="T47"/>
  <c r="V47" s="1"/>
  <c r="T43"/>
  <c r="V43" s="1"/>
  <c r="T39"/>
  <c r="V39" s="1"/>
  <c r="T35"/>
  <c r="V35" s="1"/>
  <c r="T31"/>
  <c r="V31" s="1"/>
  <c r="T27"/>
  <c r="V27" s="1"/>
  <c r="T23"/>
  <c r="V23" s="1"/>
  <c r="T19"/>
  <c r="V19" s="1"/>
  <c r="T15"/>
  <c r="V15" s="1"/>
  <c r="T11"/>
  <c r="V11" s="1"/>
  <c r="T7"/>
  <c r="V7" s="1"/>
  <c r="T85"/>
  <c r="V85" s="1"/>
  <c r="T77"/>
  <c r="V77" s="1"/>
  <c r="T73"/>
  <c r="V73" s="1"/>
  <c r="T69"/>
  <c r="V69" s="1"/>
  <c r="T65"/>
  <c r="V65" s="1"/>
  <c r="T61"/>
  <c r="V61" s="1"/>
  <c r="T57"/>
  <c r="V57" s="1"/>
  <c r="T53"/>
  <c r="V53" s="1"/>
  <c r="T29"/>
  <c r="V29" s="1"/>
  <c r="T25"/>
  <c r="V25" s="1"/>
  <c r="T21"/>
  <c r="V21" s="1"/>
  <c r="T17"/>
  <c r="V17" s="1"/>
  <c r="T13"/>
  <c r="V13" s="1"/>
  <c r="T9"/>
  <c r="V9" s="1"/>
  <c r="T80"/>
  <c r="V80" s="1"/>
  <c r="T76"/>
  <c r="V76" s="1"/>
  <c r="T72"/>
  <c r="V72" s="1"/>
  <c r="T68"/>
  <c r="V68" s="1"/>
  <c r="T64"/>
  <c r="V64" s="1"/>
  <c r="T60"/>
  <c r="V60" s="1"/>
  <c r="T56"/>
  <c r="V56" s="1"/>
  <c r="T52"/>
  <c r="V52" s="1"/>
  <c r="T48"/>
  <c r="V48" s="1"/>
  <c r="T44"/>
  <c r="V44" s="1"/>
  <c r="T40"/>
  <c r="V40" s="1"/>
  <c r="T36"/>
  <c r="V36" s="1"/>
  <c r="T32"/>
  <c r="V32" s="1"/>
  <c r="T28"/>
  <c r="V28" s="1"/>
  <c r="T24"/>
  <c r="V24" s="1"/>
  <c r="T20"/>
  <c r="V20" s="1"/>
  <c r="T16"/>
  <c r="V16" s="1"/>
  <c r="T12"/>
  <c r="V12" s="1"/>
  <c r="T8"/>
  <c r="V8" s="1"/>
  <c r="N89" i="6"/>
  <c r="T5"/>
  <c r="V5" s="1"/>
  <c r="C22" i="7"/>
  <c r="M89" i="5"/>
  <c r="S5"/>
  <c r="R89" s="1"/>
  <c r="Q5"/>
  <c r="P89" s="1"/>
  <c r="O5"/>
  <c r="P7" i="3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P59"/>
  <c r="P60"/>
  <c r="P61"/>
  <c r="P62"/>
  <c r="P63"/>
  <c r="P64"/>
  <c r="P65"/>
  <c r="P66"/>
  <c r="P67"/>
  <c r="P68"/>
  <c r="P69"/>
  <c r="P70"/>
  <c r="P71"/>
  <c r="P72"/>
  <c r="P73"/>
  <c r="P74"/>
  <c r="P75"/>
  <c r="P76"/>
  <c r="P77"/>
  <c r="P78"/>
  <c r="P79"/>
  <c r="P80"/>
  <c r="P81"/>
  <c r="P82"/>
  <c r="P83"/>
  <c r="P84"/>
  <c r="P85"/>
  <c r="P86"/>
  <c r="P87"/>
  <c r="P88"/>
  <c r="P89"/>
  <c r="P6"/>
  <c r="I10" i="1" s="1"/>
  <c r="N7" i="3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6"/>
  <c r="K10" i="1" s="1"/>
  <c r="P5" i="4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P59"/>
  <c r="P60"/>
  <c r="P61"/>
  <c r="P62"/>
  <c r="P63"/>
  <c r="P64"/>
  <c r="P65"/>
  <c r="P66"/>
  <c r="P67"/>
  <c r="P68"/>
  <c r="P69"/>
  <c r="P70"/>
  <c r="P71"/>
  <c r="P72"/>
  <c r="P73"/>
  <c r="P74"/>
  <c r="P75"/>
  <c r="P76"/>
  <c r="P77"/>
  <c r="P78"/>
  <c r="P79"/>
  <c r="P80"/>
  <c r="P81"/>
  <c r="P82"/>
  <c r="P83"/>
  <c r="P84"/>
  <c r="P85"/>
  <c r="P86"/>
  <c r="P87"/>
  <c r="P88"/>
  <c r="P89"/>
  <c r="P90"/>
  <c r="P91"/>
  <c r="P92"/>
  <c r="P93"/>
  <c r="P94"/>
  <c r="P95"/>
  <c r="P96"/>
  <c r="P97"/>
  <c r="P98"/>
  <c r="P99"/>
  <c r="P100"/>
  <c r="P101"/>
  <c r="P102"/>
  <c r="P103"/>
  <c r="P104"/>
  <c r="P105"/>
  <c r="P106"/>
  <c r="P107"/>
  <c r="P108"/>
  <c r="P109"/>
  <c r="P110"/>
  <c r="P111"/>
  <c r="P112"/>
  <c r="P113"/>
  <c r="P114"/>
  <c r="P115"/>
  <c r="P116"/>
  <c r="P117"/>
  <c r="P118"/>
  <c r="P119"/>
  <c r="P120"/>
  <c r="P121"/>
  <c r="P122"/>
  <c r="P123"/>
  <c r="P124"/>
  <c r="P125"/>
  <c r="P126"/>
  <c r="P127"/>
  <c r="P128"/>
  <c r="P129"/>
  <c r="P130"/>
  <c r="P131"/>
  <c r="P132"/>
  <c r="P133"/>
  <c r="P134"/>
  <c r="P135"/>
  <c r="P136"/>
  <c r="P137"/>
  <c r="P138"/>
  <c r="P139"/>
  <c r="P140"/>
  <c r="P141"/>
  <c r="P142"/>
  <c r="P143"/>
  <c r="P144"/>
  <c r="P145"/>
  <c r="P146"/>
  <c r="P147"/>
  <c r="P148"/>
  <c r="P149"/>
  <c r="P150"/>
  <c r="P151"/>
  <c r="P152"/>
  <c r="P153"/>
  <c r="P154"/>
  <c r="P155"/>
  <c r="P156"/>
  <c r="P157"/>
  <c r="P158"/>
  <c r="P159"/>
  <c r="P160"/>
  <c r="P161"/>
  <c r="P162"/>
  <c r="P163"/>
  <c r="P164"/>
  <c r="P165"/>
  <c r="P166"/>
  <c r="P167"/>
  <c r="P168"/>
  <c r="P169"/>
  <c r="P170"/>
  <c r="P171"/>
  <c r="P172"/>
  <c r="P173"/>
  <c r="P174"/>
  <c r="P175"/>
  <c r="P176"/>
  <c r="P177"/>
  <c r="P178"/>
  <c r="P179"/>
  <c r="P180"/>
  <c r="P181"/>
  <c r="P182"/>
  <c r="P183"/>
  <c r="P184"/>
  <c r="P185"/>
  <c r="P186"/>
  <c r="P187"/>
  <c r="P188"/>
  <c r="P189"/>
  <c r="P190"/>
  <c r="P191"/>
  <c r="P192"/>
  <c r="P193"/>
  <c r="P194"/>
  <c r="P195"/>
  <c r="P196"/>
  <c r="P197"/>
  <c r="P198"/>
  <c r="P199"/>
  <c r="P200"/>
  <c r="P201"/>
  <c r="P202"/>
  <c r="P203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96"/>
  <c r="O97"/>
  <c r="O98"/>
  <c r="O99"/>
  <c r="O100"/>
  <c r="O101"/>
  <c r="O102"/>
  <c r="O103"/>
  <c r="O104"/>
  <c r="O105"/>
  <c r="O106"/>
  <c r="O107"/>
  <c r="O108"/>
  <c r="O109"/>
  <c r="O110"/>
  <c r="O111"/>
  <c r="O112"/>
  <c r="O113"/>
  <c r="O114"/>
  <c r="O115"/>
  <c r="O116"/>
  <c r="O117"/>
  <c r="O118"/>
  <c r="O119"/>
  <c r="O120"/>
  <c r="O121"/>
  <c r="O122"/>
  <c r="O123"/>
  <c r="O124"/>
  <c r="O125"/>
  <c r="O126"/>
  <c r="O127"/>
  <c r="O128"/>
  <c r="O129"/>
  <c r="O130"/>
  <c r="O131"/>
  <c r="O132"/>
  <c r="O133"/>
  <c r="O134"/>
  <c r="O135"/>
  <c r="O136"/>
  <c r="O137"/>
  <c r="O138"/>
  <c r="O139"/>
  <c r="O140"/>
  <c r="O141"/>
  <c r="O142"/>
  <c r="O143"/>
  <c r="O144"/>
  <c r="O145"/>
  <c r="O146"/>
  <c r="O147"/>
  <c r="O148"/>
  <c r="O149"/>
  <c r="O150"/>
  <c r="O151"/>
  <c r="O152"/>
  <c r="O153"/>
  <c r="O154"/>
  <c r="O155"/>
  <c r="O156"/>
  <c r="O157"/>
  <c r="O158"/>
  <c r="O159"/>
  <c r="O160"/>
  <c r="O161"/>
  <c r="O162"/>
  <c r="O163"/>
  <c r="O164"/>
  <c r="O165"/>
  <c r="O166"/>
  <c r="O167"/>
  <c r="O168"/>
  <c r="O169"/>
  <c r="O170"/>
  <c r="O171"/>
  <c r="O172"/>
  <c r="O173"/>
  <c r="O174"/>
  <c r="O175"/>
  <c r="O176"/>
  <c r="O177"/>
  <c r="O178"/>
  <c r="O179"/>
  <c r="O180"/>
  <c r="O181"/>
  <c r="O182"/>
  <c r="O183"/>
  <c r="O184"/>
  <c r="O185"/>
  <c r="O186"/>
  <c r="O187"/>
  <c r="O188"/>
  <c r="O189"/>
  <c r="O190"/>
  <c r="O191"/>
  <c r="O192"/>
  <c r="O193"/>
  <c r="O194"/>
  <c r="O195"/>
  <c r="O196"/>
  <c r="O197"/>
  <c r="O198"/>
  <c r="O199"/>
  <c r="O200"/>
  <c r="O201"/>
  <c r="O202"/>
  <c r="O203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P4"/>
  <c r="P204" s="1"/>
  <c r="E17" i="7" s="1"/>
  <c r="O4" i="4"/>
  <c r="O204" s="1"/>
  <c r="E16" i="7" s="1"/>
  <c r="N4" i="4"/>
  <c r="N204" s="1"/>
  <c r="E15" i="7" s="1"/>
  <c r="M5" i="4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4"/>
  <c r="K5"/>
  <c r="K6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I5"/>
  <c r="Q5" s="1"/>
  <c r="I6"/>
  <c r="Q6" s="1"/>
  <c r="I7"/>
  <c r="Q7" s="1"/>
  <c r="I8"/>
  <c r="Q8" s="1"/>
  <c r="I9"/>
  <c r="Q9" s="1"/>
  <c r="I10"/>
  <c r="Q10" s="1"/>
  <c r="I11"/>
  <c r="Q11" s="1"/>
  <c r="I12"/>
  <c r="Q12" s="1"/>
  <c r="I13"/>
  <c r="Q13" s="1"/>
  <c r="I14"/>
  <c r="Q14" s="1"/>
  <c r="I15"/>
  <c r="Q15" s="1"/>
  <c r="I16"/>
  <c r="Q16" s="1"/>
  <c r="I17"/>
  <c r="Q17" s="1"/>
  <c r="I18"/>
  <c r="Q18" s="1"/>
  <c r="I19"/>
  <c r="Q19" s="1"/>
  <c r="I20"/>
  <c r="Q20" s="1"/>
  <c r="I21"/>
  <c r="Q21" s="1"/>
  <c r="I22"/>
  <c r="Q22" s="1"/>
  <c r="I23"/>
  <c r="Q23" s="1"/>
  <c r="I24"/>
  <c r="Q24" s="1"/>
  <c r="I25"/>
  <c r="Q25" s="1"/>
  <c r="I26"/>
  <c r="Q26" s="1"/>
  <c r="I27"/>
  <c r="Q27" s="1"/>
  <c r="I28"/>
  <c r="Q28" s="1"/>
  <c r="I29"/>
  <c r="Q29" s="1"/>
  <c r="I30"/>
  <c r="Q30" s="1"/>
  <c r="I31"/>
  <c r="Q31" s="1"/>
  <c r="I32"/>
  <c r="Q32" s="1"/>
  <c r="I33"/>
  <c r="Q33" s="1"/>
  <c r="I34"/>
  <c r="Q34" s="1"/>
  <c r="I35"/>
  <c r="Q35" s="1"/>
  <c r="I36"/>
  <c r="Q36" s="1"/>
  <c r="I37"/>
  <c r="Q37" s="1"/>
  <c r="I38"/>
  <c r="Q38" s="1"/>
  <c r="I39"/>
  <c r="Q39" s="1"/>
  <c r="I40"/>
  <c r="Q40" s="1"/>
  <c r="I41"/>
  <c r="Q41" s="1"/>
  <c r="I42"/>
  <c r="Q42" s="1"/>
  <c r="I43"/>
  <c r="Q43" s="1"/>
  <c r="I44"/>
  <c r="Q44" s="1"/>
  <c r="I45"/>
  <c r="Q45" s="1"/>
  <c r="I46"/>
  <c r="Q46" s="1"/>
  <c r="I47"/>
  <c r="Q47" s="1"/>
  <c r="I48"/>
  <c r="Q48" s="1"/>
  <c r="I49"/>
  <c r="Q49" s="1"/>
  <c r="I50"/>
  <c r="Q50" s="1"/>
  <c r="I51"/>
  <c r="Q51" s="1"/>
  <c r="I52"/>
  <c r="Q52" s="1"/>
  <c r="I53"/>
  <c r="Q53" s="1"/>
  <c r="I54"/>
  <c r="Q54" s="1"/>
  <c r="I55"/>
  <c r="Q55" s="1"/>
  <c r="I56"/>
  <c r="Q56" s="1"/>
  <c r="I57"/>
  <c r="Q57" s="1"/>
  <c r="I58"/>
  <c r="Q58" s="1"/>
  <c r="I59"/>
  <c r="Q59" s="1"/>
  <c r="I60"/>
  <c r="Q60" s="1"/>
  <c r="I61"/>
  <c r="Q61" s="1"/>
  <c r="I62"/>
  <c r="Q62" s="1"/>
  <c r="I63"/>
  <c r="Q63" s="1"/>
  <c r="I64"/>
  <c r="Q64" s="1"/>
  <c r="I65"/>
  <c r="Q65" s="1"/>
  <c r="I66"/>
  <c r="Q66" s="1"/>
  <c r="I67"/>
  <c r="Q67" s="1"/>
  <c r="I68"/>
  <c r="Q68" s="1"/>
  <c r="I69"/>
  <c r="Q69" s="1"/>
  <c r="I70"/>
  <c r="Q70" s="1"/>
  <c r="I71"/>
  <c r="Q71" s="1"/>
  <c r="I72"/>
  <c r="Q72" s="1"/>
  <c r="I73"/>
  <c r="Q73" s="1"/>
  <c r="I74"/>
  <c r="Q74" s="1"/>
  <c r="I75"/>
  <c r="Q75" s="1"/>
  <c r="I76"/>
  <c r="Q76" s="1"/>
  <c r="I77"/>
  <c r="Q77" s="1"/>
  <c r="I78"/>
  <c r="Q78" s="1"/>
  <c r="I79"/>
  <c r="Q79" s="1"/>
  <c r="I80"/>
  <c r="Q80" s="1"/>
  <c r="I81"/>
  <c r="Q81" s="1"/>
  <c r="I82"/>
  <c r="Q82" s="1"/>
  <c r="I83"/>
  <c r="Q83" s="1"/>
  <c r="I84"/>
  <c r="Q84" s="1"/>
  <c r="I85"/>
  <c r="Q85" s="1"/>
  <c r="I86"/>
  <c r="Q86" s="1"/>
  <c r="I87"/>
  <c r="Q87" s="1"/>
  <c r="I88"/>
  <c r="Q88" s="1"/>
  <c r="I89"/>
  <c r="Q89" s="1"/>
  <c r="I90"/>
  <c r="Q90" s="1"/>
  <c r="I91"/>
  <c r="Q91" s="1"/>
  <c r="I92"/>
  <c r="Q92" s="1"/>
  <c r="I93"/>
  <c r="Q93" s="1"/>
  <c r="I94"/>
  <c r="Q94" s="1"/>
  <c r="I95"/>
  <c r="Q95" s="1"/>
  <c r="I96"/>
  <c r="Q96" s="1"/>
  <c r="I97"/>
  <c r="Q97" s="1"/>
  <c r="I98"/>
  <c r="Q98" s="1"/>
  <c r="I99"/>
  <c r="Q99" s="1"/>
  <c r="I100"/>
  <c r="Q100" s="1"/>
  <c r="I101"/>
  <c r="Q101" s="1"/>
  <c r="I102"/>
  <c r="Q102" s="1"/>
  <c r="I103"/>
  <c r="Q103" s="1"/>
  <c r="I104"/>
  <c r="Q104" s="1"/>
  <c r="I105"/>
  <c r="Q105" s="1"/>
  <c r="I106"/>
  <c r="Q106" s="1"/>
  <c r="I107"/>
  <c r="Q107" s="1"/>
  <c r="I108"/>
  <c r="Q108" s="1"/>
  <c r="I109"/>
  <c r="Q109" s="1"/>
  <c r="I110"/>
  <c r="Q110" s="1"/>
  <c r="I111"/>
  <c r="Q111" s="1"/>
  <c r="I112"/>
  <c r="Q112" s="1"/>
  <c r="I113"/>
  <c r="Q113" s="1"/>
  <c r="I114"/>
  <c r="Q114" s="1"/>
  <c r="I115"/>
  <c r="Q115" s="1"/>
  <c r="I116"/>
  <c r="Q116" s="1"/>
  <c r="I117"/>
  <c r="Q117" s="1"/>
  <c r="I118"/>
  <c r="Q118" s="1"/>
  <c r="I119"/>
  <c r="Q119" s="1"/>
  <c r="I120"/>
  <c r="Q120" s="1"/>
  <c r="I121"/>
  <c r="Q121" s="1"/>
  <c r="I122"/>
  <c r="Q122" s="1"/>
  <c r="I123"/>
  <c r="Q123" s="1"/>
  <c r="I124"/>
  <c r="Q124" s="1"/>
  <c r="I125"/>
  <c r="Q125" s="1"/>
  <c r="I126"/>
  <c r="Q126" s="1"/>
  <c r="I127"/>
  <c r="Q127" s="1"/>
  <c r="I128"/>
  <c r="Q128" s="1"/>
  <c r="I129"/>
  <c r="Q129" s="1"/>
  <c r="I130"/>
  <c r="Q130" s="1"/>
  <c r="I131"/>
  <c r="Q131" s="1"/>
  <c r="I132"/>
  <c r="Q132" s="1"/>
  <c r="I133"/>
  <c r="Q133" s="1"/>
  <c r="I134"/>
  <c r="Q134" s="1"/>
  <c r="I135"/>
  <c r="Q135" s="1"/>
  <c r="I136"/>
  <c r="Q136" s="1"/>
  <c r="I137"/>
  <c r="Q137" s="1"/>
  <c r="I138"/>
  <c r="Q138" s="1"/>
  <c r="I139"/>
  <c r="Q139" s="1"/>
  <c r="I140"/>
  <c r="Q140" s="1"/>
  <c r="I141"/>
  <c r="Q141" s="1"/>
  <c r="I142"/>
  <c r="Q142" s="1"/>
  <c r="I143"/>
  <c r="Q143" s="1"/>
  <c r="I144"/>
  <c r="Q144" s="1"/>
  <c r="I145"/>
  <c r="Q145" s="1"/>
  <c r="I146"/>
  <c r="Q146" s="1"/>
  <c r="I147"/>
  <c r="Q147" s="1"/>
  <c r="I148"/>
  <c r="Q148" s="1"/>
  <c r="I149"/>
  <c r="Q149" s="1"/>
  <c r="I150"/>
  <c r="Q150" s="1"/>
  <c r="I151"/>
  <c r="Q151" s="1"/>
  <c r="I152"/>
  <c r="Q152" s="1"/>
  <c r="I153"/>
  <c r="Q153" s="1"/>
  <c r="I154"/>
  <c r="Q154" s="1"/>
  <c r="I155"/>
  <c r="Q155" s="1"/>
  <c r="I156"/>
  <c r="Q156" s="1"/>
  <c r="I157"/>
  <c r="Q157" s="1"/>
  <c r="I158"/>
  <c r="Q158" s="1"/>
  <c r="I159"/>
  <c r="Q159" s="1"/>
  <c r="I160"/>
  <c r="Q160" s="1"/>
  <c r="I161"/>
  <c r="Q161" s="1"/>
  <c r="I162"/>
  <c r="Q162" s="1"/>
  <c r="I163"/>
  <c r="Q163" s="1"/>
  <c r="I164"/>
  <c r="Q164" s="1"/>
  <c r="I165"/>
  <c r="Q165" s="1"/>
  <c r="I166"/>
  <c r="Q166" s="1"/>
  <c r="I167"/>
  <c r="Q167" s="1"/>
  <c r="I168"/>
  <c r="Q168" s="1"/>
  <c r="I169"/>
  <c r="Q169" s="1"/>
  <c r="I170"/>
  <c r="Q170" s="1"/>
  <c r="I171"/>
  <c r="Q171" s="1"/>
  <c r="I172"/>
  <c r="Q172" s="1"/>
  <c r="I173"/>
  <c r="Q173" s="1"/>
  <c r="I174"/>
  <c r="Q174" s="1"/>
  <c r="I175"/>
  <c r="Q175" s="1"/>
  <c r="I176"/>
  <c r="Q176" s="1"/>
  <c r="I177"/>
  <c r="Q177" s="1"/>
  <c r="I178"/>
  <c r="Q178" s="1"/>
  <c r="I179"/>
  <c r="Q179" s="1"/>
  <c r="I180"/>
  <c r="Q180" s="1"/>
  <c r="I181"/>
  <c r="Q181" s="1"/>
  <c r="I182"/>
  <c r="Q182" s="1"/>
  <c r="I183"/>
  <c r="Q183" s="1"/>
  <c r="I184"/>
  <c r="Q184" s="1"/>
  <c r="I185"/>
  <c r="Q185" s="1"/>
  <c r="I186"/>
  <c r="Q186" s="1"/>
  <c r="I187"/>
  <c r="Q187" s="1"/>
  <c r="I188"/>
  <c r="Q188" s="1"/>
  <c r="I189"/>
  <c r="Q189" s="1"/>
  <c r="I190"/>
  <c r="Q190" s="1"/>
  <c r="I191"/>
  <c r="Q191" s="1"/>
  <c r="I192"/>
  <c r="Q192" s="1"/>
  <c r="I193"/>
  <c r="Q193" s="1"/>
  <c r="I194"/>
  <c r="Q194" s="1"/>
  <c r="I195"/>
  <c r="Q195" s="1"/>
  <c r="I196"/>
  <c r="Q196" s="1"/>
  <c r="I197"/>
  <c r="Q197" s="1"/>
  <c r="I198"/>
  <c r="Q198" s="1"/>
  <c r="I199"/>
  <c r="Q199" s="1"/>
  <c r="I200"/>
  <c r="Q200" s="1"/>
  <c r="I201"/>
  <c r="Q201" s="1"/>
  <c r="I202"/>
  <c r="Q202" s="1"/>
  <c r="I203"/>
  <c r="Q203" s="1"/>
  <c r="I4"/>
  <c r="Q4" s="1"/>
  <c r="R6" i="3"/>
  <c r="M10" i="1" s="1"/>
  <c r="G204" i="4"/>
  <c r="E4" i="7" s="1"/>
  <c r="K204" i="4"/>
  <c r="I204"/>
  <c r="M204"/>
  <c r="R7" i="3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5"/>
  <c r="R56"/>
  <c r="R57"/>
  <c r="R58"/>
  <c r="R59"/>
  <c r="R60"/>
  <c r="R61"/>
  <c r="R62"/>
  <c r="R63"/>
  <c r="R64"/>
  <c r="R65"/>
  <c r="R66"/>
  <c r="R67"/>
  <c r="R68"/>
  <c r="R69"/>
  <c r="R70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L90"/>
  <c r="K80"/>
  <c r="M80" s="1"/>
  <c r="K7"/>
  <c r="K8"/>
  <c r="M8" s="1"/>
  <c r="K9"/>
  <c r="M9" s="1"/>
  <c r="K10"/>
  <c r="M10" s="1"/>
  <c r="K11"/>
  <c r="M11" s="1"/>
  <c r="K12"/>
  <c r="M12" s="1"/>
  <c r="K13"/>
  <c r="M13" s="1"/>
  <c r="K14"/>
  <c r="M14" s="1"/>
  <c r="K15"/>
  <c r="M15" s="1"/>
  <c r="K16"/>
  <c r="M16" s="1"/>
  <c r="K17"/>
  <c r="M17" s="1"/>
  <c r="K18"/>
  <c r="M18" s="1"/>
  <c r="K19"/>
  <c r="M19" s="1"/>
  <c r="K20"/>
  <c r="M20" s="1"/>
  <c r="K21"/>
  <c r="M21" s="1"/>
  <c r="K22"/>
  <c r="M22" s="1"/>
  <c r="K23"/>
  <c r="M23" s="1"/>
  <c r="K24"/>
  <c r="M24" s="1"/>
  <c r="K25"/>
  <c r="M25" s="1"/>
  <c r="K26"/>
  <c r="M26" s="1"/>
  <c r="K27"/>
  <c r="M27" s="1"/>
  <c r="K28"/>
  <c r="M28" s="1"/>
  <c r="K29"/>
  <c r="M29" s="1"/>
  <c r="K30"/>
  <c r="M30" s="1"/>
  <c r="K31"/>
  <c r="M31" s="1"/>
  <c r="K32"/>
  <c r="M32" s="1"/>
  <c r="K33"/>
  <c r="M33" s="1"/>
  <c r="K34"/>
  <c r="M34" s="1"/>
  <c r="K35"/>
  <c r="M35" s="1"/>
  <c r="K36"/>
  <c r="M36" s="1"/>
  <c r="K37"/>
  <c r="M37" s="1"/>
  <c r="K38"/>
  <c r="M38" s="1"/>
  <c r="K39"/>
  <c r="M39" s="1"/>
  <c r="K40"/>
  <c r="M40" s="1"/>
  <c r="K41"/>
  <c r="M41" s="1"/>
  <c r="K42"/>
  <c r="M42" s="1"/>
  <c r="K43"/>
  <c r="M43" s="1"/>
  <c r="K44"/>
  <c r="M44" s="1"/>
  <c r="K45"/>
  <c r="M45" s="1"/>
  <c r="K46"/>
  <c r="M46" s="1"/>
  <c r="K47"/>
  <c r="M47" s="1"/>
  <c r="K48"/>
  <c r="M48" s="1"/>
  <c r="K49"/>
  <c r="M49" s="1"/>
  <c r="K50"/>
  <c r="M50" s="1"/>
  <c r="K51"/>
  <c r="M51" s="1"/>
  <c r="K52"/>
  <c r="M52" s="1"/>
  <c r="K53"/>
  <c r="M53" s="1"/>
  <c r="K54"/>
  <c r="M54" s="1"/>
  <c r="K55"/>
  <c r="M55" s="1"/>
  <c r="K56"/>
  <c r="M56" s="1"/>
  <c r="K57"/>
  <c r="M57" s="1"/>
  <c r="K58"/>
  <c r="M58" s="1"/>
  <c r="K59"/>
  <c r="M59" s="1"/>
  <c r="K60"/>
  <c r="M60" s="1"/>
  <c r="K61"/>
  <c r="M61" s="1"/>
  <c r="K62"/>
  <c r="M62" s="1"/>
  <c r="K63"/>
  <c r="M63" s="1"/>
  <c r="K64"/>
  <c r="M64" s="1"/>
  <c r="K65"/>
  <c r="M65" s="1"/>
  <c r="K66"/>
  <c r="M66" s="1"/>
  <c r="K67"/>
  <c r="M67" s="1"/>
  <c r="K68"/>
  <c r="M68" s="1"/>
  <c r="K69"/>
  <c r="M69" s="1"/>
  <c r="K70"/>
  <c r="M70" s="1"/>
  <c r="K71"/>
  <c r="M71" s="1"/>
  <c r="K72"/>
  <c r="M72" s="1"/>
  <c r="K73"/>
  <c r="M73" s="1"/>
  <c r="K74"/>
  <c r="M74" s="1"/>
  <c r="K75"/>
  <c r="M75" s="1"/>
  <c r="K76"/>
  <c r="M76" s="1"/>
  <c r="K77"/>
  <c r="M77" s="1"/>
  <c r="K78"/>
  <c r="M78" s="1"/>
  <c r="K79"/>
  <c r="M79" s="1"/>
  <c r="K81"/>
  <c r="M81" s="1"/>
  <c r="K82"/>
  <c r="M82" s="1"/>
  <c r="K83"/>
  <c r="M83" s="1"/>
  <c r="K84"/>
  <c r="M84" s="1"/>
  <c r="K85"/>
  <c r="M85" s="1"/>
  <c r="K86"/>
  <c r="M86" s="1"/>
  <c r="K87"/>
  <c r="M87" s="1"/>
  <c r="K88"/>
  <c r="M88" s="1"/>
  <c r="K89"/>
  <c r="M89" s="1"/>
  <c r="K6"/>
  <c r="K90" s="1"/>
  <c r="H7"/>
  <c r="H8"/>
  <c r="H9"/>
  <c r="H10"/>
  <c r="H11"/>
  <c r="H12"/>
  <c r="H13"/>
  <c r="H14"/>
  <c r="H15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6"/>
  <c r="F11" i="1"/>
  <c r="H11" s="1"/>
  <c r="F12"/>
  <c r="H12" s="1"/>
  <c r="F10"/>
  <c r="H10" s="1"/>
  <c r="C11"/>
  <c r="C12"/>
  <c r="C10"/>
  <c r="M15" l="1"/>
  <c r="N15" s="1"/>
  <c r="M14"/>
  <c r="N14" s="1"/>
  <c r="M13"/>
  <c r="N13" s="1"/>
  <c r="K15"/>
  <c r="L15" s="1"/>
  <c r="K14"/>
  <c r="L14" s="1"/>
  <c r="K13"/>
  <c r="L13" s="1"/>
  <c r="I15"/>
  <c r="J15" s="1"/>
  <c r="I13"/>
  <c r="J13" s="1"/>
  <c r="I14"/>
  <c r="J14" s="1"/>
  <c r="H16"/>
  <c r="Q204" i="4"/>
  <c r="F4" i="7" s="1"/>
  <c r="N89" i="5"/>
  <c r="T5"/>
  <c r="D22" i="7"/>
  <c r="T89" i="6"/>
  <c r="V89" s="1"/>
  <c r="M7" i="3"/>
  <c r="J12" i="1"/>
  <c r="J11"/>
  <c r="L12"/>
  <c r="L11"/>
  <c r="N12"/>
  <c r="N11"/>
  <c r="O80" i="3"/>
  <c r="O70"/>
  <c r="O69"/>
  <c r="O68"/>
  <c r="O67"/>
  <c r="O66"/>
  <c r="O65"/>
  <c r="O64"/>
  <c r="O63"/>
  <c r="O62"/>
  <c r="O61"/>
  <c r="O60"/>
  <c r="O59"/>
  <c r="O58"/>
  <c r="O57"/>
  <c r="O56"/>
  <c r="O55"/>
  <c r="O54"/>
  <c r="O53"/>
  <c r="O52"/>
  <c r="O51"/>
  <c r="O50"/>
  <c r="O49"/>
  <c r="O48"/>
  <c r="O47"/>
  <c r="O46"/>
  <c r="O45"/>
  <c r="O44"/>
  <c r="O43"/>
  <c r="O42"/>
  <c r="O41"/>
  <c r="O40"/>
  <c r="O39"/>
  <c r="O38"/>
  <c r="O37"/>
  <c r="O36"/>
  <c r="O35"/>
  <c r="O34"/>
  <c r="O33"/>
  <c r="O32"/>
  <c r="O31"/>
  <c r="O30"/>
  <c r="O29"/>
  <c r="O28"/>
  <c r="O27"/>
  <c r="O26"/>
  <c r="O25"/>
  <c r="O24"/>
  <c r="O23"/>
  <c r="O22"/>
  <c r="O21"/>
  <c r="O20"/>
  <c r="O19"/>
  <c r="O18"/>
  <c r="O17"/>
  <c r="O16"/>
  <c r="O15"/>
  <c r="O14"/>
  <c r="O13"/>
  <c r="O12"/>
  <c r="O11"/>
  <c r="O10"/>
  <c r="O9"/>
  <c r="O8"/>
  <c r="O7"/>
  <c r="Q80"/>
  <c r="Q70"/>
  <c r="Q69"/>
  <c r="Q68"/>
  <c r="Q67"/>
  <c r="Q66"/>
  <c r="Q65"/>
  <c r="Q64"/>
  <c r="Q63"/>
  <c r="Q62"/>
  <c r="Q61"/>
  <c r="Q60"/>
  <c r="Q59"/>
  <c r="Q58"/>
  <c r="Q57"/>
  <c r="Q56"/>
  <c r="Q55"/>
  <c r="Q54"/>
  <c r="Q53"/>
  <c r="Q52"/>
  <c r="Q51"/>
  <c r="Q50"/>
  <c r="Q49"/>
  <c r="Q48"/>
  <c r="Q47"/>
  <c r="Q46"/>
  <c r="Q45"/>
  <c r="Q44"/>
  <c r="Q43"/>
  <c r="Q42"/>
  <c r="Q41"/>
  <c r="Q40"/>
  <c r="Q39"/>
  <c r="Q38"/>
  <c r="Q37"/>
  <c r="Q36"/>
  <c r="Q35"/>
  <c r="Q34"/>
  <c r="Q33"/>
  <c r="Q32"/>
  <c r="Q31"/>
  <c r="Q30"/>
  <c r="Q29"/>
  <c r="Q28"/>
  <c r="Q27"/>
  <c r="Q26"/>
  <c r="Q25"/>
  <c r="Q24"/>
  <c r="Q23"/>
  <c r="Q22"/>
  <c r="Q21"/>
  <c r="Q20"/>
  <c r="Q19"/>
  <c r="Q18"/>
  <c r="Q17"/>
  <c r="Q16"/>
  <c r="Q15"/>
  <c r="Q14"/>
  <c r="Q13"/>
  <c r="Q12"/>
  <c r="Q11"/>
  <c r="Q10"/>
  <c r="Q9"/>
  <c r="Q8"/>
  <c r="Q7"/>
  <c r="S80"/>
  <c r="S70"/>
  <c r="S69"/>
  <c r="S68"/>
  <c r="S67"/>
  <c r="S66"/>
  <c r="S65"/>
  <c r="S64"/>
  <c r="S63"/>
  <c r="S62"/>
  <c r="S61"/>
  <c r="S60"/>
  <c r="S59"/>
  <c r="S58"/>
  <c r="S57"/>
  <c r="S56"/>
  <c r="S55"/>
  <c r="S54"/>
  <c r="S53"/>
  <c r="S52"/>
  <c r="S51"/>
  <c r="S50"/>
  <c r="S49"/>
  <c r="S48"/>
  <c r="S47"/>
  <c r="S46"/>
  <c r="S45"/>
  <c r="S44"/>
  <c r="S43"/>
  <c r="S42"/>
  <c r="S41"/>
  <c r="S40"/>
  <c r="S39"/>
  <c r="S38"/>
  <c r="S37"/>
  <c r="S36"/>
  <c r="S35"/>
  <c r="S34"/>
  <c r="S33"/>
  <c r="S32"/>
  <c r="S31"/>
  <c r="S30"/>
  <c r="S29"/>
  <c r="S28"/>
  <c r="S27"/>
  <c r="S26"/>
  <c r="S25"/>
  <c r="S24"/>
  <c r="S23"/>
  <c r="S22"/>
  <c r="S21"/>
  <c r="S20"/>
  <c r="S19"/>
  <c r="S18"/>
  <c r="S17"/>
  <c r="S16"/>
  <c r="S15"/>
  <c r="S14"/>
  <c r="S13"/>
  <c r="S12"/>
  <c r="S11"/>
  <c r="S10"/>
  <c r="S9"/>
  <c r="S8"/>
  <c r="S7"/>
  <c r="M6"/>
  <c r="M90" s="1"/>
  <c r="E3" i="7" s="1"/>
  <c r="S89" i="3"/>
  <c r="Q89"/>
  <c r="O89"/>
  <c r="S88"/>
  <c r="Q88"/>
  <c r="O88"/>
  <c r="S87"/>
  <c r="Q87"/>
  <c r="O87"/>
  <c r="S86"/>
  <c r="Q86"/>
  <c r="O86"/>
  <c r="S85"/>
  <c r="Q85"/>
  <c r="O85"/>
  <c r="S84"/>
  <c r="Q84"/>
  <c r="O84"/>
  <c r="S83"/>
  <c r="Q83"/>
  <c r="O83"/>
  <c r="S82"/>
  <c r="Q82"/>
  <c r="O82"/>
  <c r="S81"/>
  <c r="Q81"/>
  <c r="O81"/>
  <c r="S79"/>
  <c r="Q79"/>
  <c r="O79"/>
  <c r="S78"/>
  <c r="Q78"/>
  <c r="O78"/>
  <c r="S77"/>
  <c r="Q77"/>
  <c r="O77"/>
  <c r="S76"/>
  <c r="Q76"/>
  <c r="O76"/>
  <c r="S75"/>
  <c r="Q75"/>
  <c r="O75"/>
  <c r="S74"/>
  <c r="Q74"/>
  <c r="O74"/>
  <c r="S73"/>
  <c r="Q73"/>
  <c r="O73"/>
  <c r="S72"/>
  <c r="Q72"/>
  <c r="O72"/>
  <c r="S71"/>
  <c r="Q71"/>
  <c r="O71"/>
  <c r="J10" i="1"/>
  <c r="L10"/>
  <c r="N10"/>
  <c r="N16" l="1"/>
  <c r="O6" i="3"/>
  <c r="N90" s="1"/>
  <c r="Q6"/>
  <c r="P90" s="1"/>
  <c r="E10" i="7" s="1"/>
  <c r="S6" i="3"/>
  <c r="R90" s="1"/>
  <c r="E11" i="7" s="1"/>
  <c r="T74" i="3"/>
  <c r="V74" s="1"/>
  <c r="T78"/>
  <c r="V78" s="1"/>
  <c r="T83"/>
  <c r="V83" s="1"/>
  <c r="T87"/>
  <c r="V87" s="1"/>
  <c r="T79"/>
  <c r="V79" s="1"/>
  <c r="T84"/>
  <c r="V84" s="1"/>
  <c r="J16" i="1"/>
  <c r="T72" i="3"/>
  <c r="V72" s="1"/>
  <c r="T76"/>
  <c r="V76" s="1"/>
  <c r="T81"/>
  <c r="V81" s="1"/>
  <c r="T85"/>
  <c r="V85" s="1"/>
  <c r="T89"/>
  <c r="V89" s="1"/>
  <c r="T89" i="5"/>
  <c r="V89" s="1"/>
  <c r="V5"/>
  <c r="T71" i="3"/>
  <c r="V71" s="1"/>
  <c r="T75"/>
  <c r="V75" s="1"/>
  <c r="T88"/>
  <c r="V88" s="1"/>
  <c r="T73"/>
  <c r="V73" s="1"/>
  <c r="T77"/>
  <c r="V77" s="1"/>
  <c r="T82"/>
  <c r="V82" s="1"/>
  <c r="T86"/>
  <c r="V86" s="1"/>
  <c r="L16" i="1"/>
  <c r="T8" i="3"/>
  <c r="V8" s="1"/>
  <c r="T9"/>
  <c r="V9" s="1"/>
  <c r="T10"/>
  <c r="V10" s="1"/>
  <c r="T11"/>
  <c r="V11" s="1"/>
  <c r="T12"/>
  <c r="V12" s="1"/>
  <c r="T13"/>
  <c r="V13" s="1"/>
  <c r="T14"/>
  <c r="V14" s="1"/>
  <c r="T15"/>
  <c r="V15" s="1"/>
  <c r="T16"/>
  <c r="V16" s="1"/>
  <c r="T17"/>
  <c r="V17" s="1"/>
  <c r="T18"/>
  <c r="V18" s="1"/>
  <c r="T19"/>
  <c r="V19" s="1"/>
  <c r="T20"/>
  <c r="V20" s="1"/>
  <c r="T21"/>
  <c r="V21" s="1"/>
  <c r="T22"/>
  <c r="V22" s="1"/>
  <c r="T23"/>
  <c r="V23" s="1"/>
  <c r="T24"/>
  <c r="V24" s="1"/>
  <c r="T25"/>
  <c r="V25" s="1"/>
  <c r="T26"/>
  <c r="V26" s="1"/>
  <c r="T27"/>
  <c r="V27" s="1"/>
  <c r="T28"/>
  <c r="V28" s="1"/>
  <c r="T29"/>
  <c r="V29" s="1"/>
  <c r="T30"/>
  <c r="V30" s="1"/>
  <c r="T31"/>
  <c r="V31" s="1"/>
  <c r="T32"/>
  <c r="V32" s="1"/>
  <c r="T33"/>
  <c r="V33" s="1"/>
  <c r="T34"/>
  <c r="V34" s="1"/>
  <c r="T35"/>
  <c r="V35" s="1"/>
  <c r="T36"/>
  <c r="V36" s="1"/>
  <c r="T37"/>
  <c r="V37" s="1"/>
  <c r="T38"/>
  <c r="V38" s="1"/>
  <c r="T39"/>
  <c r="V39" s="1"/>
  <c r="T40"/>
  <c r="V40" s="1"/>
  <c r="T41"/>
  <c r="V41" s="1"/>
  <c r="T42"/>
  <c r="V42" s="1"/>
  <c r="T43"/>
  <c r="V43" s="1"/>
  <c r="T44"/>
  <c r="V44" s="1"/>
  <c r="T45"/>
  <c r="V45" s="1"/>
  <c r="T46"/>
  <c r="V46" s="1"/>
  <c r="T47"/>
  <c r="V47" s="1"/>
  <c r="T48"/>
  <c r="V48" s="1"/>
  <c r="T49"/>
  <c r="V49" s="1"/>
  <c r="T50"/>
  <c r="V50" s="1"/>
  <c r="T51"/>
  <c r="V51" s="1"/>
  <c r="T52"/>
  <c r="V52" s="1"/>
  <c r="T53"/>
  <c r="V53" s="1"/>
  <c r="T54"/>
  <c r="V54" s="1"/>
  <c r="T55"/>
  <c r="V55" s="1"/>
  <c r="T56"/>
  <c r="V56" s="1"/>
  <c r="T57"/>
  <c r="V57" s="1"/>
  <c r="T58"/>
  <c r="V58" s="1"/>
  <c r="T59"/>
  <c r="V59" s="1"/>
  <c r="T60"/>
  <c r="V60" s="1"/>
  <c r="T61"/>
  <c r="V61" s="1"/>
  <c r="T62"/>
  <c r="V62" s="1"/>
  <c r="T63"/>
  <c r="V63" s="1"/>
  <c r="T64"/>
  <c r="V64" s="1"/>
  <c r="T65"/>
  <c r="V65" s="1"/>
  <c r="T66"/>
  <c r="V66" s="1"/>
  <c r="T67"/>
  <c r="V67" s="1"/>
  <c r="T68"/>
  <c r="V68" s="1"/>
  <c r="T69"/>
  <c r="V69" s="1"/>
  <c r="T70"/>
  <c r="V70" s="1"/>
  <c r="T80"/>
  <c r="V80" s="1"/>
  <c r="T7"/>
  <c r="T6" l="1"/>
  <c r="T90" s="1"/>
  <c r="I17" i="1"/>
  <c r="S91" i="3"/>
  <c r="B22" i="7"/>
  <c r="E22" s="1"/>
  <c r="V6" i="3"/>
  <c r="V7"/>
  <c r="E9" i="7"/>
  <c r="F3"/>
  <c r="F16" i="1"/>
  <c r="G16"/>
  <c r="J19" l="1"/>
  <c r="L19"/>
  <c r="N19" l="1"/>
  <c r="I18"/>
</calcChain>
</file>

<file path=xl/sharedStrings.xml><?xml version="1.0" encoding="utf-8"?>
<sst xmlns="http://schemas.openxmlformats.org/spreadsheetml/2006/main" count="1727" uniqueCount="855">
  <si>
    <t>S.no.</t>
  </si>
  <si>
    <t>Discription of Goods/Services</t>
  </si>
  <si>
    <t>Rate</t>
  </si>
  <si>
    <t>Discount</t>
  </si>
  <si>
    <t>HSN/SAC code</t>
  </si>
  <si>
    <t>QTY/Unit</t>
  </si>
  <si>
    <t>Total Value (Rs.)</t>
  </si>
  <si>
    <t>Taxable Value (Rs.)</t>
  </si>
  <si>
    <t>CGST</t>
  </si>
  <si>
    <t>SGST</t>
  </si>
  <si>
    <t>IGST</t>
  </si>
  <si>
    <t>Rs</t>
  </si>
  <si>
    <t>Rate (%)</t>
  </si>
  <si>
    <t>Rate(%)</t>
  </si>
  <si>
    <t>TAX INVOICE</t>
  </si>
  <si>
    <t>Add: Other Charges, If any</t>
  </si>
  <si>
    <t>Total Rs.</t>
  </si>
  <si>
    <t>Invoice Value (Inwords)</t>
  </si>
  <si>
    <t>Amount subject to Reverse charge</t>
  </si>
  <si>
    <t>Designation</t>
  </si>
  <si>
    <t>Name of Receiver</t>
  </si>
  <si>
    <t>Address</t>
  </si>
  <si>
    <t>GSTIN</t>
  </si>
  <si>
    <t>Date of Invoice</t>
  </si>
  <si>
    <t>No. of invoice</t>
  </si>
  <si>
    <t>IGST (Rate %)</t>
  </si>
  <si>
    <t>CGST (Rate %)</t>
  </si>
  <si>
    <t>SGST(Rate %)</t>
  </si>
  <si>
    <t>HSN/SAC Code</t>
  </si>
  <si>
    <t>Product/ Service Description</t>
  </si>
  <si>
    <t>GSTIN of Receiver</t>
  </si>
  <si>
    <t>Name of Product/ Service</t>
  </si>
  <si>
    <t>Qty</t>
  </si>
  <si>
    <t>Total Value</t>
  </si>
  <si>
    <t>Taxable Value</t>
  </si>
  <si>
    <t>Rs.</t>
  </si>
  <si>
    <t>GRAND TOTAL</t>
  </si>
  <si>
    <t>Invoice no.</t>
  </si>
  <si>
    <t>Name of Supplier</t>
  </si>
  <si>
    <t>Invoice date</t>
  </si>
  <si>
    <t>Product description</t>
  </si>
  <si>
    <r>
      <t xml:space="preserve">Registered dealer? </t>
    </r>
    <r>
      <rPr>
        <b/>
        <sz val="11"/>
        <color theme="1"/>
        <rFont val="Calibri"/>
        <family val="2"/>
        <scheme val="minor"/>
      </rPr>
      <t>If yes, select 1, otherwise 2</t>
    </r>
  </si>
  <si>
    <t>Grand Total</t>
  </si>
  <si>
    <r>
      <t xml:space="preserve">Intra state sale ? </t>
    </r>
    <r>
      <rPr>
        <b/>
        <sz val="11"/>
        <color theme="1"/>
        <rFont val="Calibri"/>
        <family val="2"/>
        <scheme val="minor"/>
      </rPr>
      <t xml:space="preserve">If Yes, select 1 otherwise select 2 </t>
    </r>
  </si>
  <si>
    <t>Input eligible for set off</t>
  </si>
  <si>
    <t>Total Invoice Value</t>
  </si>
  <si>
    <t>S. NO</t>
  </si>
  <si>
    <t>Grand Total (Inclusive of GST)</t>
  </si>
  <si>
    <t>2017-18/GST/01</t>
  </si>
  <si>
    <t>2017-18/GST/02</t>
  </si>
  <si>
    <t>2017-18/GST/03</t>
  </si>
  <si>
    <t>2017-18/GST/04</t>
  </si>
  <si>
    <t>2017-18/GST/05</t>
  </si>
  <si>
    <t>2017-18/GST/06</t>
  </si>
  <si>
    <t>2017-18/GST/07</t>
  </si>
  <si>
    <t>2017-18/GST/08</t>
  </si>
  <si>
    <t>2017-18/GST/09</t>
  </si>
  <si>
    <t>2017-18/GST/10</t>
  </si>
  <si>
    <t>2017-18/GST/11</t>
  </si>
  <si>
    <t>2017-18/GST/12</t>
  </si>
  <si>
    <t>2017-18/GST/13</t>
  </si>
  <si>
    <t>2017-18/GST/14</t>
  </si>
  <si>
    <t>2017-18/GST/15</t>
  </si>
  <si>
    <t>2017-18/GST/16</t>
  </si>
  <si>
    <t>2017-18/GST/17</t>
  </si>
  <si>
    <t>2017-18/GST/18</t>
  </si>
  <si>
    <t>2017-18/GST/19</t>
  </si>
  <si>
    <t>2017-18/GST/20</t>
  </si>
  <si>
    <t>2017-18/GST/21</t>
  </si>
  <si>
    <t>2017-18/GST/22</t>
  </si>
  <si>
    <t>2017-18/GST/23</t>
  </si>
  <si>
    <t>2017-18/GST/24</t>
  </si>
  <si>
    <t>2017-18/GST/25</t>
  </si>
  <si>
    <t>2017-18/GST/26</t>
  </si>
  <si>
    <t>2017-18/GST/27</t>
  </si>
  <si>
    <t>2017-18/GST/28</t>
  </si>
  <si>
    <t>2017-18/GST/29</t>
  </si>
  <si>
    <t>2017-18/GST/30</t>
  </si>
  <si>
    <t>2017-18/GST/31</t>
  </si>
  <si>
    <t>2017-18/GST/32</t>
  </si>
  <si>
    <t>2017-18/GST/33</t>
  </si>
  <si>
    <t>2017-18/GST/34</t>
  </si>
  <si>
    <t>2017-18/GST/35</t>
  </si>
  <si>
    <t>2017-18/GST/36</t>
  </si>
  <si>
    <t>2017-18/GST/37</t>
  </si>
  <si>
    <t>2017-18/GST/38</t>
  </si>
  <si>
    <t>2017-18/GST/39</t>
  </si>
  <si>
    <t>2017-18/GST/40</t>
  </si>
  <si>
    <t>2017-18/GST/41</t>
  </si>
  <si>
    <t>2017-18/GST/42</t>
  </si>
  <si>
    <t>2017-18/GST/43</t>
  </si>
  <si>
    <t>2017-18/GST/44</t>
  </si>
  <si>
    <t>2017-18/GST/45</t>
  </si>
  <si>
    <t>2017-18/GST/46</t>
  </si>
  <si>
    <t>2017-18/GST/47</t>
  </si>
  <si>
    <t>2017-18/GST/48</t>
  </si>
  <si>
    <t>2017-18/GST/49</t>
  </si>
  <si>
    <t>2017-18/GST/50</t>
  </si>
  <si>
    <t>2017-18/GST/51</t>
  </si>
  <si>
    <t>2017-18/GST/52</t>
  </si>
  <si>
    <t>2017-18/GST/53</t>
  </si>
  <si>
    <t>2017-18/GST/54</t>
  </si>
  <si>
    <t>2017-18/GST/55</t>
  </si>
  <si>
    <t>2017-18/GST/56</t>
  </si>
  <si>
    <t>2017-18/GST/57</t>
  </si>
  <si>
    <t>2017-18/GST/58</t>
  </si>
  <si>
    <t>2017-18/GST/59</t>
  </si>
  <si>
    <t>2017-18/GST/60</t>
  </si>
  <si>
    <t>2017-18/GST/61</t>
  </si>
  <si>
    <t>2017-18/GST/62</t>
  </si>
  <si>
    <t>2017-18/GST/63</t>
  </si>
  <si>
    <t>2017-18/GST/64</t>
  </si>
  <si>
    <t>2017-18/GST/65</t>
  </si>
  <si>
    <t>2017-18/GST/66</t>
  </si>
  <si>
    <t>2017-18/GST/67</t>
  </si>
  <si>
    <t>2017-18/GST/68</t>
  </si>
  <si>
    <t>2017-18/GST/69</t>
  </si>
  <si>
    <t>2017-18/GST/70</t>
  </si>
  <si>
    <t>2017-18/GST/71</t>
  </si>
  <si>
    <t>2017-18/GST/72</t>
  </si>
  <si>
    <t>2017-18/GST/73</t>
  </si>
  <si>
    <t>2017-18/GST/74</t>
  </si>
  <si>
    <t>2017-18/GST/75</t>
  </si>
  <si>
    <t>2017-18/GST/76</t>
  </si>
  <si>
    <t>2017-18/GST/77</t>
  </si>
  <si>
    <t>2017-18/GST/78</t>
  </si>
  <si>
    <t>2017-18/GST/79</t>
  </si>
  <si>
    <t>2017-18/GST/80</t>
  </si>
  <si>
    <t>2017-18/GST/81</t>
  </si>
  <si>
    <t>2017-18/GST/82</t>
  </si>
  <si>
    <t>2017-18/GST/83</t>
  </si>
  <si>
    <t>2017-18/GST/84</t>
  </si>
  <si>
    <t>2017-18/GST/85</t>
  </si>
  <si>
    <t>2017-18/GST/86</t>
  </si>
  <si>
    <t>2017-18/GST/87</t>
  </si>
  <si>
    <t>2017-18/GST/88</t>
  </si>
  <si>
    <t>2017-18/GST/89</t>
  </si>
  <si>
    <t>2017-18/GST/90</t>
  </si>
  <si>
    <t>2017-18/GST/91</t>
  </si>
  <si>
    <t>2017-18/GST/92</t>
  </si>
  <si>
    <t>2017-18/GST/93</t>
  </si>
  <si>
    <t>2017-18/GST/94</t>
  </si>
  <si>
    <t>2017-18/GST/95</t>
  </si>
  <si>
    <t>2017-18/GST/96</t>
  </si>
  <si>
    <t>2017-18/GST/97</t>
  </si>
  <si>
    <t>2017-18/GST/98</t>
  </si>
  <si>
    <t>2017-18/GST/99</t>
  </si>
  <si>
    <t>2017-18/GST/100</t>
  </si>
  <si>
    <t>2017-18/GST/101</t>
  </si>
  <si>
    <t>2017-18/GST/102</t>
  </si>
  <si>
    <t>2017-18/GST/103</t>
  </si>
  <si>
    <t>2017-18/GST/104</t>
  </si>
  <si>
    <t>2017-18/GST/105</t>
  </si>
  <si>
    <t>2017-18/GST/106</t>
  </si>
  <si>
    <t>2017-18/GST/107</t>
  </si>
  <si>
    <t>2017-18/GST/108</t>
  </si>
  <si>
    <t>2017-18/GST/109</t>
  </si>
  <si>
    <t>2017-18/GST/110</t>
  </si>
  <si>
    <t>2017-18/GST/111</t>
  </si>
  <si>
    <t>2017-18/GST/112</t>
  </si>
  <si>
    <t>2017-18/GST/113</t>
  </si>
  <si>
    <t>2017-18/GST/114</t>
  </si>
  <si>
    <t>2017-18/GST/115</t>
  </si>
  <si>
    <t>2017-18/GST/116</t>
  </si>
  <si>
    <t>2017-18/GST/117</t>
  </si>
  <si>
    <t>2017-18/GST/118</t>
  </si>
  <si>
    <t>2017-18/GST/119</t>
  </si>
  <si>
    <t>2017-18/GST/120</t>
  </si>
  <si>
    <t>2017-18/GST/121</t>
  </si>
  <si>
    <t>2017-18/GST/122</t>
  </si>
  <si>
    <t>2017-18/GST/123</t>
  </si>
  <si>
    <t>2017-18/GST/124</t>
  </si>
  <si>
    <t>2017-18/GST/125</t>
  </si>
  <si>
    <t>2017-18/GST/126</t>
  </si>
  <si>
    <t>2017-18/GST/127</t>
  </si>
  <si>
    <t>2017-18/GST/128</t>
  </si>
  <si>
    <t>2017-18/GST/129</t>
  </si>
  <si>
    <t>2017-18/GST/130</t>
  </si>
  <si>
    <t>2017-18/GST/131</t>
  </si>
  <si>
    <t>2017-18/GST/132</t>
  </si>
  <si>
    <t>2017-18/GST/133</t>
  </si>
  <si>
    <t>2017-18/GST/134</t>
  </si>
  <si>
    <t>2017-18/GST/135</t>
  </si>
  <si>
    <t>2017-18/GST/136</t>
  </si>
  <si>
    <t>2017-18/GST/137</t>
  </si>
  <si>
    <t>2017-18/GST/138</t>
  </si>
  <si>
    <t>2017-18/GST/139</t>
  </si>
  <si>
    <t>2017-18/GST/140</t>
  </si>
  <si>
    <t>2017-18/GST/141</t>
  </si>
  <si>
    <t>2017-18/GST/142</t>
  </si>
  <si>
    <t>2017-18/GST/143</t>
  </si>
  <si>
    <t>2017-18/GST/144</t>
  </si>
  <si>
    <t>2017-18/GST/145</t>
  </si>
  <si>
    <t>2017-18/GST/146</t>
  </si>
  <si>
    <t>2017-18/GST/147</t>
  </si>
  <si>
    <t>2017-18/GST/148</t>
  </si>
  <si>
    <t>2017-18/GST/149</t>
  </si>
  <si>
    <t>2017-18/GST/150</t>
  </si>
  <si>
    <t>2017-18/GST/151</t>
  </si>
  <si>
    <t>2017-18/GST/152</t>
  </si>
  <si>
    <t>2017-18/GST/153</t>
  </si>
  <si>
    <t>2017-18/GST/154</t>
  </si>
  <si>
    <t>2017-18/GST/155</t>
  </si>
  <si>
    <t>2017-18/GST/156</t>
  </si>
  <si>
    <t>2017-18/GST/157</t>
  </si>
  <si>
    <t>2017-18/GST/158</t>
  </si>
  <si>
    <t>2017-18/GST/159</t>
  </si>
  <si>
    <t>2017-18/GST/160</t>
  </si>
  <si>
    <t>2017-18/GST/161</t>
  </si>
  <si>
    <t>2017-18/GST/162</t>
  </si>
  <si>
    <t>2017-18/GST/163</t>
  </si>
  <si>
    <t>2017-18/GST/164</t>
  </si>
  <si>
    <t>2017-18/GST/165</t>
  </si>
  <si>
    <t>2017-18/GST/166</t>
  </si>
  <si>
    <t>2017-18/GST/167</t>
  </si>
  <si>
    <t>2017-18/GST/168</t>
  </si>
  <si>
    <t>2017-18/GST/169</t>
  </si>
  <si>
    <t>2017-18/GST/170</t>
  </si>
  <si>
    <t>2017-18/GST/171</t>
  </si>
  <si>
    <t>2017-18/GST/172</t>
  </si>
  <si>
    <t>2017-18/GST/173</t>
  </si>
  <si>
    <t>2017-18/GST/174</t>
  </si>
  <si>
    <t>2017-18/GST/175</t>
  </si>
  <si>
    <t>2017-18/GST/176</t>
  </si>
  <si>
    <t>2017-18/GST/177</t>
  </si>
  <si>
    <t>2017-18/GST/178</t>
  </si>
  <si>
    <t>2017-18/GST/179</t>
  </si>
  <si>
    <t>2017-18/GST/180</t>
  </si>
  <si>
    <t>2017-18/GST/181</t>
  </si>
  <si>
    <t>2017-18/GST/182</t>
  </si>
  <si>
    <t>2017-18/GST/183</t>
  </si>
  <si>
    <t>2017-18/GST/184</t>
  </si>
  <si>
    <t>2017-18/GST/185</t>
  </si>
  <si>
    <t>2017-18/GST/186</t>
  </si>
  <si>
    <t>2017-18/GST/187</t>
  </si>
  <si>
    <t>2017-18/GST/188</t>
  </si>
  <si>
    <t>2017-18/GST/189</t>
  </si>
  <si>
    <t>2017-18/GST/190</t>
  </si>
  <si>
    <t>2017-18/GST/191</t>
  </si>
  <si>
    <t>2017-18/GST/192</t>
  </si>
  <si>
    <t>2017-18/GST/193</t>
  </si>
  <si>
    <t>2017-18/GST/194</t>
  </si>
  <si>
    <t>2017-18/GST/195</t>
  </si>
  <si>
    <t>2017-18/GST/196</t>
  </si>
  <si>
    <t>2017-18/GST/197</t>
  </si>
  <si>
    <t>2017-18/GST/198</t>
  </si>
  <si>
    <t>2017-18/GST/199</t>
  </si>
  <si>
    <t>2017-18/GST/200</t>
  </si>
  <si>
    <t>2017-18/GST/201</t>
  </si>
  <si>
    <t>2017-18/GST/202</t>
  </si>
  <si>
    <t>2017-18/GST/203</t>
  </si>
  <si>
    <t>2017-18/GST/204</t>
  </si>
  <si>
    <t>2017-18/GST/205</t>
  </si>
  <si>
    <t>2017-18/GST/206</t>
  </si>
  <si>
    <t>Total Sale</t>
  </si>
  <si>
    <t>Total Purchases</t>
  </si>
  <si>
    <t>Output Liability</t>
  </si>
  <si>
    <t>Input Liability</t>
  </si>
  <si>
    <t>Taxable value</t>
  </si>
  <si>
    <t>Gross Value</t>
  </si>
  <si>
    <t>Name of receiver</t>
  </si>
  <si>
    <t>WHAT YOU WANT TO DO ??</t>
  </si>
  <si>
    <t>&lt;&lt;CLICK HERE&gt;&gt;</t>
  </si>
  <si>
    <t>No. of invoice (Select from Droplist)</t>
  </si>
  <si>
    <t>Name of Receiver (Select from Droplist)</t>
  </si>
  <si>
    <t>Product Wise Sale</t>
  </si>
  <si>
    <t xml:space="preserve">Select product </t>
  </si>
  <si>
    <t>Total</t>
  </si>
  <si>
    <t>Sale 1</t>
  </si>
  <si>
    <t>Sale 2</t>
  </si>
  <si>
    <t>Sale 3</t>
  </si>
  <si>
    <t>7) To know the product wise sales</t>
  </si>
  <si>
    <t>Name of Authorized signatory</t>
  </si>
  <si>
    <t>Designation of sigantory</t>
  </si>
  <si>
    <t>Name of Signatory:</t>
  </si>
  <si>
    <t>Declaration: I hereby certify above particulars are correct and true.</t>
  </si>
  <si>
    <t>GSTIN Number:</t>
  </si>
  <si>
    <t>Invoice number:</t>
  </si>
  <si>
    <t>Invoice Date:</t>
  </si>
  <si>
    <t>2017-18/RC/01</t>
  </si>
  <si>
    <t>2017-18/RC/02</t>
  </si>
  <si>
    <t>2017-18/RC/03</t>
  </si>
  <si>
    <t>2017-18/RC/04</t>
  </si>
  <si>
    <t>2017-18/RC/05</t>
  </si>
  <si>
    <t>2017-18/RC/06</t>
  </si>
  <si>
    <t>2017-18/RC/07</t>
  </si>
  <si>
    <t>2017-18/RC/08</t>
  </si>
  <si>
    <t>2017-18/RC/09</t>
  </si>
  <si>
    <t>2017-18/RC/10</t>
  </si>
  <si>
    <t>2017-18/RC/11</t>
  </si>
  <si>
    <t>2017-18/RC/12</t>
  </si>
  <si>
    <t>2017-18/RC/13</t>
  </si>
  <si>
    <t>2017-18/RC/14</t>
  </si>
  <si>
    <t>2017-18/RC/15</t>
  </si>
  <si>
    <t>2017-18/RC/16</t>
  </si>
  <si>
    <t>2017-18/RC/17</t>
  </si>
  <si>
    <t>2017-18/RC/18</t>
  </si>
  <si>
    <t>2017-18/RC/19</t>
  </si>
  <si>
    <t>2017-18/RC/20</t>
  </si>
  <si>
    <t>2017-18/RC/21</t>
  </si>
  <si>
    <t>2017-18/RC/22</t>
  </si>
  <si>
    <t>2017-18/RC/23</t>
  </si>
  <si>
    <t>2017-18/RC/24</t>
  </si>
  <si>
    <t>2017-18/RC/25</t>
  </si>
  <si>
    <t>2017-18/RC/26</t>
  </si>
  <si>
    <t>2017-18/RC/27</t>
  </si>
  <si>
    <t>2017-18/RC/28</t>
  </si>
  <si>
    <t>2017-18/RC/29</t>
  </si>
  <si>
    <t>2017-18/RC/30</t>
  </si>
  <si>
    <t>2017-18/RC/31</t>
  </si>
  <si>
    <t>2017-18/RC/32</t>
  </si>
  <si>
    <t>2017-18/RC/33</t>
  </si>
  <si>
    <t>2017-18/RC/34</t>
  </si>
  <si>
    <t>2017-18/RC/35</t>
  </si>
  <si>
    <t>2017-18/RC/36</t>
  </si>
  <si>
    <t>2017-18/RC/37</t>
  </si>
  <si>
    <t>2017-18/RC/38</t>
  </si>
  <si>
    <t>2017-18/RC/39</t>
  </si>
  <si>
    <t>2017-18/RC/40</t>
  </si>
  <si>
    <t>2017-18/RC/41</t>
  </si>
  <si>
    <t>2017-18/RC/42</t>
  </si>
  <si>
    <t>2017-18/RC/43</t>
  </si>
  <si>
    <t>2017-18/RC/44</t>
  </si>
  <si>
    <t>2017-18/RC/45</t>
  </si>
  <si>
    <t>2017-18/RC/46</t>
  </si>
  <si>
    <t>2017-18/RC/47</t>
  </si>
  <si>
    <t>2017-18/RC/48</t>
  </si>
  <si>
    <t>2017-18/RC/49</t>
  </si>
  <si>
    <t>2017-18/RC/50</t>
  </si>
  <si>
    <t>2017-18/RC/51</t>
  </si>
  <si>
    <t>2017-18/RC/52</t>
  </si>
  <si>
    <t>2017-18/RC/53</t>
  </si>
  <si>
    <t>2017-18/RC/54</t>
  </si>
  <si>
    <t>2017-18/RC/55</t>
  </si>
  <si>
    <t>2017-18/RC/56</t>
  </si>
  <si>
    <t>2017-18/RC/57</t>
  </si>
  <si>
    <t>2017-18/RC/58</t>
  </si>
  <si>
    <t>2017-18/RC/59</t>
  </si>
  <si>
    <t>2017-18/RC/60</t>
  </si>
  <si>
    <t>2017-18/RC/61</t>
  </si>
  <si>
    <t>2017-18/RC/62</t>
  </si>
  <si>
    <t>2017-18/RC/63</t>
  </si>
  <si>
    <t>2017-18/RC/64</t>
  </si>
  <si>
    <t>2017-18/RC/65</t>
  </si>
  <si>
    <t>2017-18/RC/66</t>
  </si>
  <si>
    <t>2017-18/RC/67</t>
  </si>
  <si>
    <t>2017-18/RC/68</t>
  </si>
  <si>
    <t>2017-18/RC/69</t>
  </si>
  <si>
    <t>2017-18/RC/70</t>
  </si>
  <si>
    <t>2017-18/RC/71</t>
  </si>
  <si>
    <t>2017-18/RC/72</t>
  </si>
  <si>
    <t>2017-18/RC/73</t>
  </si>
  <si>
    <t>2017-18/RC/74</t>
  </si>
  <si>
    <t>2017-18/RC/75</t>
  </si>
  <si>
    <t>2017-18/RC/76</t>
  </si>
  <si>
    <t>2017-18/RC/77</t>
  </si>
  <si>
    <t>2017-18/RC/78</t>
  </si>
  <si>
    <t>2017-18/RC/79</t>
  </si>
  <si>
    <t>2017-18/RC/80</t>
  </si>
  <si>
    <t>2017-18/RC/81</t>
  </si>
  <si>
    <t>2017-18/RC/82</t>
  </si>
  <si>
    <t>2017-18/RC/83</t>
  </si>
  <si>
    <t>2017-18/RC/84</t>
  </si>
  <si>
    <t>2017-18/RC/85</t>
  </si>
  <si>
    <t>2017-18/RC/86</t>
  </si>
  <si>
    <t>2017-18/RC/87</t>
  </si>
  <si>
    <t>2017-18/RC/88</t>
  </si>
  <si>
    <t>2017-18/RC/89</t>
  </si>
  <si>
    <t>2017-18/RC/90</t>
  </si>
  <si>
    <t>2017-18/RC/91</t>
  </si>
  <si>
    <t>2017-18/RC/92</t>
  </si>
  <si>
    <t>2017-18/RC/93</t>
  </si>
  <si>
    <t>2017-18/RC/94</t>
  </si>
  <si>
    <t>2017-18/RC/95</t>
  </si>
  <si>
    <t>2017-18/RC/96</t>
  </si>
  <si>
    <t>2017-18/RC/97</t>
  </si>
  <si>
    <t>2017-18/RC/98</t>
  </si>
  <si>
    <t>2017-18/RC/99</t>
  </si>
  <si>
    <t>2017-18/RC/100</t>
  </si>
  <si>
    <t>2017-18/RC/101</t>
  </si>
  <si>
    <t>2017-18/RC/102</t>
  </si>
  <si>
    <t>2017-18/RC/103</t>
  </si>
  <si>
    <t>2017-18/RC/104</t>
  </si>
  <si>
    <t>2017-18/RC/105</t>
  </si>
  <si>
    <t>2017-18/RC/106</t>
  </si>
  <si>
    <t>2017-18/RC/107</t>
  </si>
  <si>
    <t>2017-18/RC/108</t>
  </si>
  <si>
    <t>2017-18/RC/109</t>
  </si>
  <si>
    <t>2017-18/RC/110</t>
  </si>
  <si>
    <t>2017-18/RC/111</t>
  </si>
  <si>
    <t>2017-18/RC/112</t>
  </si>
  <si>
    <t>2017-18/RC/113</t>
  </si>
  <si>
    <t>2017-18/RC/114</t>
  </si>
  <si>
    <t>2017-18/RC/115</t>
  </si>
  <si>
    <t>2017-18/RC/116</t>
  </si>
  <si>
    <t>2017-18/RC/117</t>
  </si>
  <si>
    <t>2017-18/RC/118</t>
  </si>
  <si>
    <t>2017-18/RC/119</t>
  </si>
  <si>
    <t>2017-18/RC/120</t>
  </si>
  <si>
    <t>2017-18/RC/121</t>
  </si>
  <si>
    <t>2017-18/RC/122</t>
  </si>
  <si>
    <t>2017-18/RC/123</t>
  </si>
  <si>
    <t>2017-18/RC/124</t>
  </si>
  <si>
    <t>2017-18/RC/125</t>
  </si>
  <si>
    <t>2017-18/RC/126</t>
  </si>
  <si>
    <t>2017-18/RC/127</t>
  </si>
  <si>
    <t>2017-18/RC/128</t>
  </si>
  <si>
    <t>2017-18/RC/129</t>
  </si>
  <si>
    <t>2017-18/RC/130</t>
  </si>
  <si>
    <t>2017-18/RC/131</t>
  </si>
  <si>
    <t>2017-18/RC/132</t>
  </si>
  <si>
    <t>2017-18/RC/133</t>
  </si>
  <si>
    <t>2017-18/RC/134</t>
  </si>
  <si>
    <t>2017-18/RC/135</t>
  </si>
  <si>
    <t>2017-18/RC/136</t>
  </si>
  <si>
    <t>2017-18/RC/137</t>
  </si>
  <si>
    <t>2017-18/RC/138</t>
  </si>
  <si>
    <t>2017-18/RC/139</t>
  </si>
  <si>
    <t>2017-18/RC/140</t>
  </si>
  <si>
    <t>2017-18/RC/141</t>
  </si>
  <si>
    <t>2017-18/RC/142</t>
  </si>
  <si>
    <t>2017-18/RC/143</t>
  </si>
  <si>
    <t>2017-18/RC/144</t>
  </si>
  <si>
    <t>2017-18/RC/145</t>
  </si>
  <si>
    <t>2017-18/RC/146</t>
  </si>
  <si>
    <t>2017-18/RC/147</t>
  </si>
  <si>
    <t>2017-18/RC/148</t>
  </si>
  <si>
    <t>2017-18/RC/149</t>
  </si>
  <si>
    <t>2017-18/RC/150</t>
  </si>
  <si>
    <t>2017-18/RC/151</t>
  </si>
  <si>
    <t>2017-18/RC/152</t>
  </si>
  <si>
    <t>2017-18/RC/153</t>
  </si>
  <si>
    <t>2017-18/RC/154</t>
  </si>
  <si>
    <t>2017-18/RC/155</t>
  </si>
  <si>
    <t>2017-18/RC/156</t>
  </si>
  <si>
    <t>2017-18/RC/157</t>
  </si>
  <si>
    <t>2017-18/RC/158</t>
  </si>
  <si>
    <t>2017-18/RC/159</t>
  </si>
  <si>
    <t>2017-18/RC/160</t>
  </si>
  <si>
    <t>2017-18/RC/161</t>
  </si>
  <si>
    <t>2017-18/RC/162</t>
  </si>
  <si>
    <t>2017-18/RC/163</t>
  </si>
  <si>
    <t>2017-18/RC/164</t>
  </si>
  <si>
    <t>2017-18/RC/165</t>
  </si>
  <si>
    <t>2017-18/RC/166</t>
  </si>
  <si>
    <t>2017-18/RC/167</t>
  </si>
  <si>
    <t>2017-18/RC/168</t>
  </si>
  <si>
    <t>2017-18/RC/169</t>
  </si>
  <si>
    <t>2017-18/RC/170</t>
  </si>
  <si>
    <t>2017-18/RC/171</t>
  </si>
  <si>
    <t>2017-18/RC/172</t>
  </si>
  <si>
    <t>2017-18/RC/173</t>
  </si>
  <si>
    <t>2017-18/RC/174</t>
  </si>
  <si>
    <t>2017-18/RC/175</t>
  </si>
  <si>
    <t>2017-18/RC/176</t>
  </si>
  <si>
    <t>2017-18/RC/177</t>
  </si>
  <si>
    <t>2017-18/RC/178</t>
  </si>
  <si>
    <t>2017-18/RC/179</t>
  </si>
  <si>
    <t>2017-18/RC/180</t>
  </si>
  <si>
    <t>2017-18/RC/181</t>
  </si>
  <si>
    <t>2017-18/RC/182</t>
  </si>
  <si>
    <t>2017-18/RC/183</t>
  </si>
  <si>
    <t>2017-18/RC/184</t>
  </si>
  <si>
    <t>2017-18/RC/185</t>
  </si>
  <si>
    <t>2017-18/RC/186</t>
  </si>
  <si>
    <t>2017-18/RC/187</t>
  </si>
  <si>
    <t>2017-18/RC/188</t>
  </si>
  <si>
    <t>2017-18/RC/189</t>
  </si>
  <si>
    <t>2017-18/RC/190</t>
  </si>
  <si>
    <t>2017-18/RC/191</t>
  </si>
  <si>
    <t>2017-18/RC/192</t>
  </si>
  <si>
    <t>2017-18/RC/193</t>
  </si>
  <si>
    <t>2017-18/RC/194</t>
  </si>
  <si>
    <t>2017-18/RC/195</t>
  </si>
  <si>
    <t>2017-18/RC/196</t>
  </si>
  <si>
    <t>2017-18/RC/197</t>
  </si>
  <si>
    <t>2017-18/RC/198</t>
  </si>
  <si>
    <t>2017-18/RC/199</t>
  </si>
  <si>
    <t>2017-18/RC/200</t>
  </si>
  <si>
    <t>2017-18/RC/201</t>
  </si>
  <si>
    <t>2017-18/RC/202</t>
  </si>
  <si>
    <t>2017-18/RC/203</t>
  </si>
  <si>
    <t>2017-18/RC/204</t>
  </si>
  <si>
    <t>2017-18/RC/205</t>
  </si>
  <si>
    <t>2017-18/RC/206</t>
  </si>
  <si>
    <t>2017-18/RC/207</t>
  </si>
  <si>
    <t>2017-18/RC/208</t>
  </si>
  <si>
    <t>2017-18/RC/209</t>
  </si>
  <si>
    <t>2017-18/RC/210</t>
  </si>
  <si>
    <t>2017-18/RC/211</t>
  </si>
  <si>
    <t>2017-18/RC/212</t>
  </si>
  <si>
    <t>2017-18/RC/213</t>
  </si>
  <si>
    <t>2017-18/RC/214</t>
  </si>
  <si>
    <t>2017-18/RC/215</t>
  </si>
  <si>
    <t>2017-18/RC/216</t>
  </si>
  <si>
    <t>2017-18/RC/217</t>
  </si>
  <si>
    <t>2017-18/RC/218</t>
  </si>
  <si>
    <t>2017-18/RC/219</t>
  </si>
  <si>
    <t>2017-18/RC/220</t>
  </si>
  <si>
    <t>2017-18/RC/221</t>
  </si>
  <si>
    <t>2017-18/RC/222</t>
  </si>
  <si>
    <t>2017-18/RC/223</t>
  </si>
  <si>
    <t>2017-18/RC/224</t>
  </si>
  <si>
    <t>2017-18/RC/225</t>
  </si>
  <si>
    <t>2017-18/RC/226</t>
  </si>
  <si>
    <t>2017-18/RC/227</t>
  </si>
  <si>
    <t>2017-18/RC/228</t>
  </si>
  <si>
    <t>2017-18/RC/229</t>
  </si>
  <si>
    <t>2017-18/RC/230</t>
  </si>
  <si>
    <t>2017-18/RC/231</t>
  </si>
  <si>
    <t>2017-18/RC/232</t>
  </si>
  <si>
    <t>2017-18/RC/233</t>
  </si>
  <si>
    <t>2017-18/RC/234</t>
  </si>
  <si>
    <t>2017-18/RC/235</t>
  </si>
  <si>
    <t>2017-18/RC/236</t>
  </si>
  <si>
    <t>2017-18/RC/237</t>
  </si>
  <si>
    <t>2017-18/RC/238</t>
  </si>
  <si>
    <t>2017-18/RC/239</t>
  </si>
  <si>
    <t>2017-18/RC/240</t>
  </si>
  <si>
    <t>2017-18/RC/241</t>
  </si>
  <si>
    <t>2017-18/RC/242</t>
  </si>
  <si>
    <t>2017-18/RC/243</t>
  </si>
  <si>
    <t>2017-18/RC/244</t>
  </si>
  <si>
    <t>2017-18/RC/245</t>
  </si>
  <si>
    <t>2017-18/RC/246</t>
  </si>
  <si>
    <t>2017-18/RC/247</t>
  </si>
  <si>
    <t>2017-18/RC/248</t>
  </si>
  <si>
    <t>2017-18/RC/249</t>
  </si>
  <si>
    <t>2017-18/RC/250</t>
  </si>
  <si>
    <t>2017-18/RC/251</t>
  </si>
  <si>
    <t>2017-18/RC/252</t>
  </si>
  <si>
    <t>2017-18/RC/253</t>
  </si>
  <si>
    <t>2017-18/RC/254</t>
  </si>
  <si>
    <t>2017-18/RC/255</t>
  </si>
  <si>
    <t>2017-18/RC/256</t>
  </si>
  <si>
    <t>2017-18/RC/257</t>
  </si>
  <si>
    <t>2017-18/RC/258</t>
  </si>
  <si>
    <t>2017-18/RC/259</t>
  </si>
  <si>
    <t>2017-18/RC/260</t>
  </si>
  <si>
    <t>2017-18/RC/261</t>
  </si>
  <si>
    <t>2017-18/RC/262</t>
  </si>
  <si>
    <t>2017-18/RC/263</t>
  </si>
  <si>
    <t>Tax is payable on reverse charge: (1=yes/2=No)</t>
  </si>
  <si>
    <t>Receiver Details</t>
  </si>
  <si>
    <t>Name:</t>
  </si>
  <si>
    <t>Address:</t>
  </si>
  <si>
    <t>GSTIN :</t>
  </si>
  <si>
    <r>
      <t xml:space="preserve">Intra state purchase ? </t>
    </r>
    <r>
      <rPr>
        <b/>
        <sz val="11"/>
        <color theme="1"/>
        <rFont val="Calibri"/>
        <family val="2"/>
        <scheme val="minor"/>
      </rPr>
      <t xml:space="preserve">If Yes, select 1 otherwise select 2 </t>
    </r>
  </si>
  <si>
    <r>
      <t xml:space="preserve">Intra state Purchase ? </t>
    </r>
    <r>
      <rPr>
        <b/>
        <sz val="11"/>
        <color theme="1"/>
        <rFont val="Calibri"/>
        <family val="2"/>
        <scheme val="minor"/>
      </rPr>
      <t xml:space="preserve">If Yes, select 1 otherwise select 2 </t>
    </r>
  </si>
  <si>
    <t>For Reverse Charge Details</t>
  </si>
  <si>
    <t>2017-18/CR/01</t>
  </si>
  <si>
    <t>2017-18/CR/02</t>
  </si>
  <si>
    <t>2017-18/CR/03</t>
  </si>
  <si>
    <t>2017-18/CR/04</t>
  </si>
  <si>
    <t>2017-18/CR/05</t>
  </si>
  <si>
    <t>2017-18/CR/06</t>
  </si>
  <si>
    <t>2017-18/CR/07</t>
  </si>
  <si>
    <t>2017-18/CR/08</t>
  </si>
  <si>
    <t>2017-18/CR/09</t>
  </si>
  <si>
    <t>2017-18/CR/10</t>
  </si>
  <si>
    <t>2017-18/CR/11</t>
  </si>
  <si>
    <t>2017-18/CR/12</t>
  </si>
  <si>
    <t>2017-18/CR/13</t>
  </si>
  <si>
    <t>2017-18/CR/14</t>
  </si>
  <si>
    <t>2017-18/CR/15</t>
  </si>
  <si>
    <t>2017-18/CR/16</t>
  </si>
  <si>
    <t>2017-18/CR/17</t>
  </si>
  <si>
    <t>2017-18/CR/18</t>
  </si>
  <si>
    <t>2017-18/CR/19</t>
  </si>
  <si>
    <t>2017-18/CR/20</t>
  </si>
  <si>
    <t>2017-18/CR/21</t>
  </si>
  <si>
    <t>2017-18/CR/22</t>
  </si>
  <si>
    <t>2017-18/CR/23</t>
  </si>
  <si>
    <t>2017-18/CR/24</t>
  </si>
  <si>
    <t>2017-18/CR/25</t>
  </si>
  <si>
    <t>2017-18/CR/26</t>
  </si>
  <si>
    <t>2017-18/CR/27</t>
  </si>
  <si>
    <t>2017-18/CR/28</t>
  </si>
  <si>
    <t>2017-18/CR/29</t>
  </si>
  <si>
    <t>2017-18/CR/30</t>
  </si>
  <si>
    <t>2017-18/CR/31</t>
  </si>
  <si>
    <t>2017-18/CR/32</t>
  </si>
  <si>
    <t>2017-18/CR/33</t>
  </si>
  <si>
    <t>2017-18/CR/34</t>
  </si>
  <si>
    <t>2017-18/CR/35</t>
  </si>
  <si>
    <t>2017-18/CR/36</t>
  </si>
  <si>
    <t>2017-18/CR/37</t>
  </si>
  <si>
    <t>2017-18/CR/38</t>
  </si>
  <si>
    <t>2017-18/CR/39</t>
  </si>
  <si>
    <t>2017-18/CR/40</t>
  </si>
  <si>
    <t>2017-18/CR/41</t>
  </si>
  <si>
    <t>2017-18/CR/42</t>
  </si>
  <si>
    <t>2017-18/CR/43</t>
  </si>
  <si>
    <t>2017-18/CR/44</t>
  </si>
  <si>
    <t>2017-18/CR/45</t>
  </si>
  <si>
    <t>2017-18/CR/46</t>
  </si>
  <si>
    <t>2017-18/CR/47</t>
  </si>
  <si>
    <t>2017-18/CR/48</t>
  </si>
  <si>
    <t>2017-18/CR/49</t>
  </si>
  <si>
    <t>2017-18/CR/50</t>
  </si>
  <si>
    <t>2017-18/CR/51</t>
  </si>
  <si>
    <t>2017-18/CR/52</t>
  </si>
  <si>
    <t>2017-18/CR/53</t>
  </si>
  <si>
    <t>2017-18/CR/54</t>
  </si>
  <si>
    <t>2017-18/CR/55</t>
  </si>
  <si>
    <t>2017-18/CR/56</t>
  </si>
  <si>
    <t>2017-18/CR/57</t>
  </si>
  <si>
    <t>2017-18/CR/58</t>
  </si>
  <si>
    <t>2017-18/CR/59</t>
  </si>
  <si>
    <t>2017-18/CR/60</t>
  </si>
  <si>
    <t>2017-18/CR/61</t>
  </si>
  <si>
    <t>2017-18/CR/62</t>
  </si>
  <si>
    <t>2017-18/CR/63</t>
  </si>
  <si>
    <t>2017-18/CR/64</t>
  </si>
  <si>
    <t>2017-18/CR/65</t>
  </si>
  <si>
    <t>2017-18/CR/66</t>
  </si>
  <si>
    <t>2017-18/CR/67</t>
  </si>
  <si>
    <t>2017-18/CR/68</t>
  </si>
  <si>
    <t>2017-18/CR/69</t>
  </si>
  <si>
    <t>2017-18/CR/70</t>
  </si>
  <si>
    <t>2017-18/CR/71</t>
  </si>
  <si>
    <t>2017-18/CR/72</t>
  </si>
  <si>
    <t>2017-18/CR/73</t>
  </si>
  <si>
    <t>2017-18/CR/74</t>
  </si>
  <si>
    <t>2017-18/CR/75</t>
  </si>
  <si>
    <t>2017-18/CR/76</t>
  </si>
  <si>
    <t>2017-18/CR/77</t>
  </si>
  <si>
    <t>2017-18/CR/78</t>
  </si>
  <si>
    <t>2017-18/CR/79</t>
  </si>
  <si>
    <t>2017-18/CR/80</t>
  </si>
  <si>
    <t>2017-18/CR/81</t>
  </si>
  <si>
    <t>2017-18/CR/82</t>
  </si>
  <si>
    <t>2017-18/CR/83</t>
  </si>
  <si>
    <t>2017-18/CR/84</t>
  </si>
  <si>
    <t>2017-18/CR/85</t>
  </si>
  <si>
    <t>2017-18/CR/86</t>
  </si>
  <si>
    <t>2017-18/CR/87</t>
  </si>
  <si>
    <t>2017-18/CR/88</t>
  </si>
  <si>
    <t>2017-18/CR/89</t>
  </si>
  <si>
    <t>2017-18/CR/90</t>
  </si>
  <si>
    <t>2017-18/CR/91</t>
  </si>
  <si>
    <t>2017-18/CR/92</t>
  </si>
  <si>
    <t>2017-18/CR/93</t>
  </si>
  <si>
    <t>2017-18/CR/94</t>
  </si>
  <si>
    <t>2017-18/CR/95</t>
  </si>
  <si>
    <t>2017-18/CR/96</t>
  </si>
  <si>
    <t>2017-18/CR/97</t>
  </si>
  <si>
    <t>2017-18/CR/98</t>
  </si>
  <si>
    <t>2017-18/CR/99</t>
  </si>
  <si>
    <t>2017-18/CR/100</t>
  </si>
  <si>
    <t>2017-18/CR/101</t>
  </si>
  <si>
    <t>2017-18/CR/102</t>
  </si>
  <si>
    <t>2017-18/CR/103</t>
  </si>
  <si>
    <t>2017-18/CR/104</t>
  </si>
  <si>
    <t>2017-18/CR/105</t>
  </si>
  <si>
    <t>2017-18/CR/106</t>
  </si>
  <si>
    <t>2017-18/CR/107</t>
  </si>
  <si>
    <t>2017-18/CR/108</t>
  </si>
  <si>
    <t>2017-18/CR/109</t>
  </si>
  <si>
    <t>2017-18/CR/110</t>
  </si>
  <si>
    <t>2017-18/CR/111</t>
  </si>
  <si>
    <t>2017-18/CR/112</t>
  </si>
  <si>
    <t>2017-18/CR/113</t>
  </si>
  <si>
    <t>2017-18/CR/114</t>
  </si>
  <si>
    <t>2017-18/CR/115</t>
  </si>
  <si>
    <t>2017-18/CR/116</t>
  </si>
  <si>
    <t>2017-18/CR/117</t>
  </si>
  <si>
    <t>2017-18/CR/118</t>
  </si>
  <si>
    <t>2017-18/CR/119</t>
  </si>
  <si>
    <t>2017-18/CR/120</t>
  </si>
  <si>
    <t>2017-18/CR/121</t>
  </si>
  <si>
    <t>2017-18/CR/122</t>
  </si>
  <si>
    <t>2017-18/CR/123</t>
  </si>
  <si>
    <t>2017-18/CR/124</t>
  </si>
  <si>
    <t>2017-18/CR/125</t>
  </si>
  <si>
    <t>2017-18/CR/126</t>
  </si>
  <si>
    <t>2017-18/CR/127</t>
  </si>
  <si>
    <t>2017-18/CR/128</t>
  </si>
  <si>
    <t>2017-18/CR/129</t>
  </si>
  <si>
    <t>2017-18/CR/130</t>
  </si>
  <si>
    <t>2017-18/CR/131</t>
  </si>
  <si>
    <t>2017-18/CR/132</t>
  </si>
  <si>
    <t>2017-18/CR/133</t>
  </si>
  <si>
    <t>2017-18/CR/134</t>
  </si>
  <si>
    <t>2017-18/CR/135</t>
  </si>
  <si>
    <t>2017-18/CR/136</t>
  </si>
  <si>
    <t>2017-18/CR/137</t>
  </si>
  <si>
    <t>2017-18/CR/138</t>
  </si>
  <si>
    <t>2017-18/CR/139</t>
  </si>
  <si>
    <t>2017-18/CR/140</t>
  </si>
  <si>
    <t>2017-18/CR/141</t>
  </si>
  <si>
    <t>2017-18/CR/142</t>
  </si>
  <si>
    <t>2017-18/CR/143</t>
  </si>
  <si>
    <t>2017-18/CR/144</t>
  </si>
  <si>
    <t>2017-18/CR/145</t>
  </si>
  <si>
    <t>2017-18/CR/146</t>
  </si>
  <si>
    <t>2017-18/CR/147</t>
  </si>
  <si>
    <t>2017-18/CR/148</t>
  </si>
  <si>
    <t>2017-18/CR/149</t>
  </si>
  <si>
    <t>2017-18/CR/150</t>
  </si>
  <si>
    <t>2017-18/CR/151</t>
  </si>
  <si>
    <t>2017-18/CR/152</t>
  </si>
  <si>
    <t>2017-18/CR/153</t>
  </si>
  <si>
    <t>2017-18/CR/154</t>
  </si>
  <si>
    <t>2017-18/CR/155</t>
  </si>
  <si>
    <t>2017-18/CR/156</t>
  </si>
  <si>
    <t>2017-18/CR/157</t>
  </si>
  <si>
    <t>2017-18/CR/158</t>
  </si>
  <si>
    <t>2017-18/CR/159</t>
  </si>
  <si>
    <t>2017-18/CR/160</t>
  </si>
  <si>
    <t>2017-18/CR/161</t>
  </si>
  <si>
    <t>2017-18/CR/162</t>
  </si>
  <si>
    <t>2017-18/CR/163</t>
  </si>
  <si>
    <t>2017-18/CR/164</t>
  </si>
  <si>
    <t>2017-18/CR/165</t>
  </si>
  <si>
    <t>2017-18/CR/166</t>
  </si>
  <si>
    <t>2017-18/CR/167</t>
  </si>
  <si>
    <t>2017-18/CR/168</t>
  </si>
  <si>
    <t>2017-18/CR/169</t>
  </si>
  <si>
    <t>2017-18/CR/170</t>
  </si>
  <si>
    <t>2017-18/CR/171</t>
  </si>
  <si>
    <t>2017-18/CR/172</t>
  </si>
  <si>
    <t>2017-18/CR/173</t>
  </si>
  <si>
    <t>2017-18/CR/174</t>
  </si>
  <si>
    <t>2017-18/CR/175</t>
  </si>
  <si>
    <t>2017-18/CR/176</t>
  </si>
  <si>
    <t>2017-18/CR/177</t>
  </si>
  <si>
    <t>2017-18/CR/178</t>
  </si>
  <si>
    <t>2017-18/CR/179</t>
  </si>
  <si>
    <t>2017-18/CR/180</t>
  </si>
  <si>
    <t>2017-18/CR/181</t>
  </si>
  <si>
    <t>2017-18/CR/182</t>
  </si>
  <si>
    <t>2017-18/CR/183</t>
  </si>
  <si>
    <t>2017-18/CR/184</t>
  </si>
  <si>
    <t>2017-18/CR/185</t>
  </si>
  <si>
    <t>2017-18/CR/186</t>
  </si>
  <si>
    <t>2017-18/CR/187</t>
  </si>
  <si>
    <t>2017-18/CR/188</t>
  </si>
  <si>
    <t>2017-18/CR/189</t>
  </si>
  <si>
    <t>2017-18/CR/190</t>
  </si>
  <si>
    <t>2017-18/CR/191</t>
  </si>
  <si>
    <t>2017-18/CR/192</t>
  </si>
  <si>
    <t>2017-18/CR/193</t>
  </si>
  <si>
    <t>2017-18/CR/194</t>
  </si>
  <si>
    <t>2017-18/CR/195</t>
  </si>
  <si>
    <t>2017-18/CR/196</t>
  </si>
  <si>
    <t>2017-18/CR/197</t>
  </si>
  <si>
    <t>2017-18/CR/198</t>
  </si>
  <si>
    <t>2017-18/CR/199</t>
  </si>
  <si>
    <t>2017-18/CR/200</t>
  </si>
  <si>
    <t>2017-18/CR/201</t>
  </si>
  <si>
    <t>2017-18/CR/202</t>
  </si>
  <si>
    <t>2017-18/CR/203</t>
  </si>
  <si>
    <t>2017-18/CR/204</t>
  </si>
  <si>
    <t>2017-18/CR/205</t>
  </si>
  <si>
    <t>2017-18/CR/206</t>
  </si>
  <si>
    <t>2017-18/CR/207</t>
  </si>
  <si>
    <t>2017-18/CR/208</t>
  </si>
  <si>
    <t>2017-18/CR/209</t>
  </si>
  <si>
    <t>2017-18/CR/210</t>
  </si>
  <si>
    <t>2017-18/CR/211</t>
  </si>
  <si>
    <t>2017-18/CR/212</t>
  </si>
  <si>
    <t>2017-18/CR/213</t>
  </si>
  <si>
    <t>2017-18/CR/214</t>
  </si>
  <si>
    <t>2017-18/CR/215</t>
  </si>
  <si>
    <t>2017-18/CR/216</t>
  </si>
  <si>
    <t>2017-18/CR/217</t>
  </si>
  <si>
    <t>2017-18/CR/218</t>
  </si>
  <si>
    <t>2017-18/CR/219</t>
  </si>
  <si>
    <t>2017-18/CR/220</t>
  </si>
  <si>
    <t>2017-18/CR/221</t>
  </si>
  <si>
    <t>2017-18/CR/222</t>
  </si>
  <si>
    <t>2017-18/CR/223</t>
  </si>
  <si>
    <t>2017-18/CR/224</t>
  </si>
  <si>
    <t>2017-18/CR/225</t>
  </si>
  <si>
    <t>2017-18/CR/226</t>
  </si>
  <si>
    <t>2017-18/CR/227</t>
  </si>
  <si>
    <t>2017-18/CR/228</t>
  </si>
  <si>
    <t>2017-18/CR/229</t>
  </si>
  <si>
    <t>2017-18/CR/230</t>
  </si>
  <si>
    <t>2017-18/CR/231</t>
  </si>
  <si>
    <t>2017-18/CR/232</t>
  </si>
  <si>
    <t>2017-18/CR/233</t>
  </si>
  <si>
    <t>2017-18/CR/234</t>
  </si>
  <si>
    <t>2017-18/CR/235</t>
  </si>
  <si>
    <t>2017-18/CR/236</t>
  </si>
  <si>
    <t>2017-18/CR/237</t>
  </si>
  <si>
    <t>2017-18/CR/238</t>
  </si>
  <si>
    <t>2017-18/CR/239</t>
  </si>
  <si>
    <t>2017-18/CR/240</t>
  </si>
  <si>
    <t>2017-18/CR/241</t>
  </si>
  <si>
    <t>2017-18/CR/242</t>
  </si>
  <si>
    <t>2017-18/CR/243</t>
  </si>
  <si>
    <t>2017-18/CR/244</t>
  </si>
  <si>
    <t>2017-18/CR/245</t>
  </si>
  <si>
    <t>2017-18/CR/246</t>
  </si>
  <si>
    <t>2017-18/CR/247</t>
  </si>
  <si>
    <t>2017-18/CR/248</t>
  </si>
  <si>
    <t>2017-18/CR/249</t>
  </si>
  <si>
    <t>2017-18/CR/250</t>
  </si>
  <si>
    <t>2017-18/CR/251</t>
  </si>
  <si>
    <t>2017-18/CR/252</t>
  </si>
  <si>
    <t>2017-18/CR/253</t>
  </si>
  <si>
    <t>2017-18/CR/254</t>
  </si>
  <si>
    <t>2017-18/CR/255</t>
  </si>
  <si>
    <t>2017-18/CR/256</t>
  </si>
  <si>
    <t>2017-18/CR/257</t>
  </si>
  <si>
    <t>2017-18/CR/258</t>
  </si>
  <si>
    <t>2017-18/CR/259</t>
  </si>
  <si>
    <t>2017-18/CR/260</t>
  </si>
  <si>
    <t>2017-18/CR/261</t>
  </si>
  <si>
    <t>2017-18/CR/262</t>
  </si>
  <si>
    <t>2017-18/CR/263</t>
  </si>
  <si>
    <t>2017-18/CR/264</t>
  </si>
  <si>
    <t>Original Invoice number:</t>
  </si>
  <si>
    <t>TO PRINT CREDIT NOTE</t>
  </si>
  <si>
    <t>BANK DETAILS</t>
  </si>
  <si>
    <t>NAME OF BANK:</t>
  </si>
  <si>
    <t>BRANCH:</t>
  </si>
  <si>
    <t>IFSC Code:</t>
  </si>
  <si>
    <t>MICR Code:</t>
  </si>
  <si>
    <t>Our Bank account Details:</t>
  </si>
  <si>
    <t>Bank Name</t>
  </si>
  <si>
    <t>Account No.</t>
  </si>
  <si>
    <t>Branch Name:</t>
  </si>
  <si>
    <t>A/c no.</t>
  </si>
  <si>
    <t>Credit note number                  (If yes):</t>
  </si>
  <si>
    <t>TO ENTER CREDIT NOTE DATE1</t>
  </si>
  <si>
    <t>TO ENTER CREDIT NOTE DATA2</t>
  </si>
  <si>
    <t>&lt;&lt;CLICK HERE?&gt;&gt;</t>
  </si>
  <si>
    <t>TO ENTER BANK DETAILS</t>
  </si>
  <si>
    <t>LOGO OF COMPANY</t>
  </si>
  <si>
    <t>NAME OF COMPANY AND ADDRESS</t>
  </si>
  <si>
    <t>Authorized Person</t>
  </si>
  <si>
    <t>Reverse charge Number (If yes):</t>
  </si>
  <si>
    <r>
      <rPr>
        <sz val="24"/>
        <color theme="1"/>
        <rFont val="Calibri"/>
        <family val="2"/>
        <scheme val="minor"/>
      </rPr>
      <t xml:space="preserve">CREDIT NOTE </t>
    </r>
    <r>
      <rPr>
        <sz val="16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NAME OF COMPANY                                                                                                                                    &lt;&lt;ADDRESS&gt;&gt;                                                                                                                                                   </t>
    </r>
    <r>
      <rPr>
        <sz val="20"/>
        <color theme="1"/>
        <rFont val="Calibri"/>
        <family val="2"/>
        <scheme val="minor"/>
      </rPr>
      <t/>
    </r>
  </si>
  <si>
    <t>Grand Totals</t>
  </si>
  <si>
    <t>Grand  total</t>
  </si>
  <si>
    <t>STEP 1 : Enter Product and Receiver Details</t>
  </si>
  <si>
    <t>STEP 2 - Enter First Product on Invoice</t>
  </si>
  <si>
    <t>STEP 3: Enter Second Product on InvoicE,IF ANY</t>
  </si>
  <si>
    <t>STEP 4: Enter Third Product on Invoic, IF ANY</t>
  </si>
  <si>
    <t>STEP 5: NOW  Print Tax Invoice-</t>
  </si>
  <si>
    <t>STEP 6:  Enter Purchase Detail, not mandatory</t>
  </si>
  <si>
    <t>STEP 1:  ENTER FIRST REVERSE CHARGE PRODUCT</t>
  </si>
  <si>
    <t>STEP 2: ENTER SECOND REVERSE CHARGE PRODUCT</t>
  </si>
  <si>
    <t>STEP 3: ENTER THIRD REVERSE CHARGE PRODUCT</t>
  </si>
  <si>
    <t>STEP 4: PRINT REVERSE CHARGE INVOICE</t>
  </si>
  <si>
    <t>Please use next invoice, if there is more then three product. Do not delete/alter any row/column. While printing tax invoice or reverse charge invoice, please select correct invoice number from droplist.</t>
  </si>
  <si>
    <t>Add: Freight Charges</t>
  </si>
  <si>
    <t>Add: Labour Charges</t>
  </si>
  <si>
    <t>Add: Other Charges-</t>
  </si>
  <si>
    <t>Freight Charges</t>
  </si>
  <si>
    <t>Labour Charges</t>
  </si>
  <si>
    <t>Other Charges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</si>
</sst>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(* #,##0_);_(* \(#,##0\);_(* &quot;-&quot;??_);_(@_)"/>
    <numFmt numFmtId="165" formatCode="[$-409]d\-mmm\-yyyy;@"/>
  </numFmts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u/>
      <sz val="9.9"/>
      <color theme="10"/>
      <name val="Calibri"/>
      <family val="2"/>
    </font>
    <font>
      <b/>
      <i/>
      <sz val="11"/>
      <color theme="1"/>
      <name val="Cambria Math"/>
      <family val="1"/>
    </font>
    <font>
      <b/>
      <sz val="20"/>
      <color theme="1"/>
      <name val="Calibri"/>
      <family val="2"/>
      <scheme val="minor"/>
    </font>
    <font>
      <b/>
      <u/>
      <sz val="14"/>
      <color theme="10"/>
      <name val="Calibri"/>
      <family val="2"/>
    </font>
    <font>
      <b/>
      <i/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2"/>
      <color theme="10"/>
      <name val="Calibri"/>
      <family val="2"/>
    </font>
    <font>
      <i/>
      <sz val="16"/>
      <color theme="1"/>
      <name val="Calibri"/>
      <family val="2"/>
      <scheme val="minor"/>
    </font>
    <font>
      <sz val="11"/>
      <color theme="1"/>
      <name val="Arial Black"/>
      <family val="2"/>
    </font>
  </fonts>
  <fills count="17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9A85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351">
    <xf numFmtId="0" fontId="0" fillId="0" borderId="0" xfId="0"/>
    <xf numFmtId="0" fontId="0" fillId="0" borderId="0" xfId="0"/>
    <xf numFmtId="0" fontId="0" fillId="0" borderId="7" xfId="0" applyBorder="1"/>
    <xf numFmtId="0" fontId="0" fillId="0" borderId="6" xfId="0" applyBorder="1"/>
    <xf numFmtId="0" fontId="0" fillId="2" borderId="1" xfId="0" applyFill="1" applyBorder="1" applyAlignment="1">
      <alignment horizontal="center" vertical="center"/>
    </xf>
    <xf numFmtId="2" fontId="0" fillId="0" borderId="7" xfId="0" applyNumberFormat="1" applyBorder="1"/>
    <xf numFmtId="0" fontId="0" fillId="2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0" borderId="10" xfId="0" applyFill="1" applyBorder="1" applyAlignment="1" applyProtection="1">
      <alignment horizontal="center" vertical="center"/>
      <protection locked="0"/>
    </xf>
    <xf numFmtId="0" fontId="0" fillId="0" borderId="12" xfId="0" applyFill="1" applyBorder="1" applyAlignment="1" applyProtection="1">
      <alignment horizontal="center" vertical="center"/>
      <protection locked="0"/>
    </xf>
    <xf numFmtId="0" fontId="0" fillId="0" borderId="1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1" fontId="0" fillId="0" borderId="7" xfId="0" applyNumberFormat="1" applyBorder="1" applyProtection="1">
      <protection locked="0"/>
    </xf>
    <xf numFmtId="164" fontId="0" fillId="0" borderId="7" xfId="0" applyNumberFormat="1" applyBorder="1" applyProtection="1">
      <protection locked="0"/>
    </xf>
    <xf numFmtId="164" fontId="0" fillId="0" borderId="9" xfId="0" applyNumberFormat="1" applyBorder="1" applyProtection="1">
      <protection locked="0"/>
    </xf>
    <xf numFmtId="164" fontId="0" fillId="0" borderId="9" xfId="0" applyNumberFormat="1" applyBorder="1" applyProtection="1">
      <protection locked="0" hidden="1"/>
    </xf>
    <xf numFmtId="14" fontId="0" fillId="0" borderId="7" xfId="0" applyNumberFormat="1" applyBorder="1" applyAlignment="1" applyProtection="1">
      <alignment horizontal="left"/>
      <protection locked="0"/>
    </xf>
    <xf numFmtId="0" fontId="0" fillId="0" borderId="6" xfId="0" applyBorder="1" applyProtection="1">
      <protection locked="0"/>
    </xf>
    <xf numFmtId="164" fontId="0" fillId="0" borderId="6" xfId="0" applyNumberFormat="1" applyBorder="1" applyProtection="1">
      <protection locked="0"/>
    </xf>
    <xf numFmtId="164" fontId="0" fillId="0" borderId="4" xfId="0" applyNumberFormat="1" applyBorder="1" applyProtection="1">
      <protection locked="0"/>
    </xf>
    <xf numFmtId="164" fontId="1" fillId="2" borderId="1" xfId="0" applyNumberFormat="1" applyFont="1" applyFill="1" applyBorder="1" applyAlignment="1" applyProtection="1">
      <alignment vertical="center"/>
      <protection locked="0"/>
    </xf>
    <xf numFmtId="164" fontId="1" fillId="2" borderId="10" xfId="0" applyNumberFormat="1" applyFont="1" applyFill="1" applyBorder="1" applyAlignment="1" applyProtection="1">
      <alignment vertical="center"/>
      <protection locked="0"/>
    </xf>
    <xf numFmtId="164" fontId="1" fillId="2" borderId="12" xfId="0" applyNumberFormat="1" applyFont="1" applyFill="1" applyBorder="1" applyAlignment="1" applyProtection="1">
      <alignment vertical="center"/>
      <protection locked="0"/>
    </xf>
    <xf numFmtId="164" fontId="0" fillId="0" borderId="0" xfId="0" applyNumberFormat="1" applyProtection="1"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2" borderId="11" xfId="0" applyFont="1" applyFill="1" applyBorder="1" applyAlignment="1" applyProtection="1">
      <alignment vertical="center"/>
      <protection locked="0"/>
    </xf>
    <xf numFmtId="0" fontId="1" fillId="2" borderId="12" xfId="0" applyFont="1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7" xfId="0" applyFill="1" applyBorder="1" applyProtection="1"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/>
    </xf>
    <xf numFmtId="0" fontId="0" fillId="3" borderId="7" xfId="0" applyFill="1" applyBorder="1" applyProtection="1">
      <protection hidden="1"/>
    </xf>
    <xf numFmtId="164" fontId="0" fillId="3" borderId="7" xfId="1" applyNumberFormat="1" applyFont="1" applyFill="1" applyBorder="1" applyProtection="1">
      <protection hidden="1"/>
    </xf>
    <xf numFmtId="164" fontId="0" fillId="3" borderId="7" xfId="0" applyNumberFormat="1" applyFill="1" applyBorder="1" applyProtection="1">
      <protection hidden="1"/>
    </xf>
    <xf numFmtId="164" fontId="0" fillId="3" borderId="6" xfId="0" applyNumberFormat="1" applyFill="1" applyBorder="1" applyProtection="1">
      <protection hidden="1"/>
    </xf>
    <xf numFmtId="0" fontId="0" fillId="3" borderId="9" xfId="0" applyFill="1" applyBorder="1" applyAlignment="1" applyProtection="1">
      <alignment horizontal="center" vertical="center"/>
    </xf>
    <xf numFmtId="164" fontId="0" fillId="3" borderId="9" xfId="0" applyNumberFormat="1" applyFill="1" applyBorder="1" applyProtection="1">
      <protection hidden="1"/>
    </xf>
    <xf numFmtId="164" fontId="0" fillId="3" borderId="5" xfId="0" applyNumberFormat="1" applyFill="1" applyBorder="1" applyProtection="1">
      <protection hidden="1"/>
    </xf>
    <xf numFmtId="164" fontId="0" fillId="3" borderId="4" xfId="0" applyNumberFormat="1" applyFill="1" applyBorder="1" applyProtection="1">
      <protection hidden="1"/>
    </xf>
    <xf numFmtId="0" fontId="0" fillId="3" borderId="1" xfId="0" applyFill="1" applyBorder="1" applyAlignment="1" applyProtection="1">
      <alignment horizontal="center" vertical="center" wrapText="1"/>
    </xf>
    <xf numFmtId="0" fontId="0" fillId="3" borderId="1" xfId="0" applyFill="1" applyBorder="1" applyAlignment="1" applyProtection="1">
      <alignment horizontal="center" vertical="center" wrapText="1"/>
      <protection hidden="1"/>
    </xf>
    <xf numFmtId="0" fontId="0" fillId="3" borderId="1" xfId="0" applyFill="1" applyBorder="1" applyAlignment="1" applyProtection="1">
      <alignment horizontal="center" vertical="center"/>
      <protection hidden="1"/>
    </xf>
    <xf numFmtId="0" fontId="0" fillId="3" borderId="7" xfId="0" applyFill="1" applyBorder="1" applyAlignment="1" applyProtection="1">
      <alignment horizontal="center" vertical="center" wrapText="1"/>
      <protection hidden="1"/>
    </xf>
    <xf numFmtId="0" fontId="0" fillId="3" borderId="7" xfId="0" applyFill="1" applyBorder="1" applyAlignment="1" applyProtection="1">
      <alignment horizontal="center" vertical="center"/>
      <protection hidden="1"/>
    </xf>
    <xf numFmtId="0" fontId="0" fillId="3" borderId="12" xfId="0" applyFill="1" applyBorder="1" applyAlignment="1" applyProtection="1">
      <alignment horizontal="center" vertical="center" wrapText="1"/>
      <protection hidden="1"/>
    </xf>
    <xf numFmtId="0" fontId="0" fillId="3" borderId="9" xfId="0" applyFill="1" applyBorder="1" applyAlignment="1" applyProtection="1">
      <alignment horizontal="center" vertical="center"/>
      <protection hidden="1"/>
    </xf>
    <xf numFmtId="0" fontId="0" fillId="3" borderId="9" xfId="0" applyFill="1" applyBorder="1" applyProtection="1">
      <protection hidden="1"/>
    </xf>
    <xf numFmtId="0" fontId="0" fillId="3" borderId="9" xfId="0" applyFill="1" applyBorder="1" applyAlignment="1" applyProtection="1">
      <alignment horizontal="center" vertical="center" wrapText="1"/>
      <protection hidden="1"/>
    </xf>
    <xf numFmtId="0" fontId="0" fillId="3" borderId="10" xfId="0" applyFill="1" applyBorder="1" applyAlignment="1" applyProtection="1">
      <alignment horizontal="center" vertical="center"/>
      <protection hidden="1"/>
    </xf>
    <xf numFmtId="0" fontId="0" fillId="3" borderId="12" xfId="0" applyFill="1" applyBorder="1" applyAlignment="1" applyProtection="1">
      <alignment horizontal="center" vertical="center"/>
      <protection hidden="1"/>
    </xf>
    <xf numFmtId="0" fontId="0" fillId="3" borderId="11" xfId="0" applyFill="1" applyBorder="1" applyAlignment="1" applyProtection="1">
      <alignment horizontal="center" vertical="center"/>
      <protection hidden="1"/>
    </xf>
    <xf numFmtId="0" fontId="0" fillId="3" borderId="1" xfId="0" applyFill="1" applyBorder="1" applyAlignment="1" applyProtection="1">
      <alignment horizontal="center"/>
      <protection hidden="1"/>
    </xf>
    <xf numFmtId="0" fontId="0" fillId="3" borderId="12" xfId="0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9" xfId="0" applyBorder="1" applyProtection="1">
      <protection locked="0" hidden="1"/>
    </xf>
    <xf numFmtId="0" fontId="0" fillId="0" borderId="3" xfId="0" applyBorder="1" applyProtection="1">
      <protection locked="0" hidden="1"/>
    </xf>
    <xf numFmtId="0" fontId="0" fillId="0" borderId="4" xfId="0" applyBorder="1" applyProtection="1">
      <protection locked="0" hidden="1"/>
    </xf>
    <xf numFmtId="0" fontId="0" fillId="0" borderId="6" xfId="0" applyBorder="1" applyAlignment="1" applyProtection="1">
      <alignment horizontal="center"/>
      <protection locked="0" hidden="1"/>
    </xf>
    <xf numFmtId="0" fontId="0" fillId="0" borderId="3" xfId="0" applyBorder="1" applyAlignment="1" applyProtection="1">
      <alignment horizontal="center"/>
      <protection locked="0" hidden="1"/>
    </xf>
    <xf numFmtId="0" fontId="0" fillId="0" borderId="8" xfId="0" applyBorder="1" applyProtection="1">
      <protection locked="0" hidden="1"/>
    </xf>
    <xf numFmtId="0" fontId="0" fillId="0" borderId="2" xfId="0" applyBorder="1" applyProtection="1">
      <protection locked="0" hidden="1"/>
    </xf>
    <xf numFmtId="0" fontId="2" fillId="0" borderId="4" xfId="0" applyFont="1" applyBorder="1" applyProtection="1">
      <protection locked="0" hidden="1"/>
    </xf>
    <xf numFmtId="164" fontId="0" fillId="0" borderId="7" xfId="0" applyNumberFormat="1" applyBorder="1" applyProtection="1">
      <protection hidden="1"/>
    </xf>
    <xf numFmtId="164" fontId="0" fillId="0" borderId="0" xfId="0" applyNumberFormat="1" applyBorder="1" applyProtection="1">
      <protection hidden="1"/>
    </xf>
    <xf numFmtId="43" fontId="0" fillId="0" borderId="1" xfId="0" applyNumberFormat="1" applyBorder="1" applyProtection="1">
      <protection hidden="1"/>
    </xf>
    <xf numFmtId="164" fontId="1" fillId="0" borderId="1" xfId="0" applyNumberFormat="1" applyFont="1" applyBorder="1" applyProtection="1">
      <protection hidden="1"/>
    </xf>
    <xf numFmtId="0" fontId="1" fillId="0" borderId="1" xfId="0" applyFont="1" applyBorder="1" applyProtection="1">
      <protection hidden="1"/>
    </xf>
    <xf numFmtId="43" fontId="1" fillId="0" borderId="1" xfId="0" applyNumberFormat="1" applyFont="1" applyBorder="1" applyProtection="1">
      <protection hidden="1"/>
    </xf>
    <xf numFmtId="0" fontId="0" fillId="0" borderId="14" xfId="0" applyBorder="1" applyProtection="1">
      <protection locked="0" hidden="1"/>
    </xf>
    <xf numFmtId="0" fontId="0" fillId="0" borderId="13" xfId="0" applyBorder="1" applyProtection="1">
      <protection locked="0" hidden="1"/>
    </xf>
    <xf numFmtId="0" fontId="5" fillId="0" borderId="13" xfId="0" applyFont="1" applyBorder="1" applyProtection="1">
      <protection locked="0" hidden="1"/>
    </xf>
    <xf numFmtId="0" fontId="5" fillId="0" borderId="15" xfId="0" applyFont="1" applyBorder="1" applyProtection="1">
      <protection locked="0" hidden="1"/>
    </xf>
    <xf numFmtId="0" fontId="5" fillId="0" borderId="0" xfId="0" applyFont="1" applyBorder="1" applyAlignment="1" applyProtection="1">
      <alignment horizontal="center"/>
      <protection locked="0" hidden="1"/>
    </xf>
    <xf numFmtId="0" fontId="5" fillId="0" borderId="9" xfId="0" applyFont="1" applyBorder="1" applyAlignment="1" applyProtection="1">
      <alignment horizontal="center"/>
      <protection locked="0" hidden="1"/>
    </xf>
    <xf numFmtId="0" fontId="1" fillId="0" borderId="8" xfId="0" applyFont="1" applyBorder="1" applyProtection="1">
      <protection locked="0" hidden="1"/>
    </xf>
    <xf numFmtId="164" fontId="0" fillId="0" borderId="9" xfId="1" applyNumberFormat="1" applyFont="1" applyBorder="1" applyProtection="1">
      <protection locked="0" hidden="1"/>
    </xf>
    <xf numFmtId="0" fontId="5" fillId="0" borderId="8" xfId="0" applyFont="1" applyBorder="1" applyProtection="1">
      <protection locked="0" hidden="1"/>
    </xf>
    <xf numFmtId="0" fontId="5" fillId="0" borderId="0" xfId="0" applyFont="1" applyBorder="1" applyAlignment="1" applyProtection="1">
      <alignment horizontal="right"/>
      <protection locked="0" hidden="1"/>
    </xf>
    <xf numFmtId="164" fontId="6" fillId="0" borderId="0" xfId="1" applyNumberFormat="1" applyFont="1" applyBorder="1" applyAlignment="1" applyProtection="1">
      <alignment horizontal="right"/>
      <protection locked="0" hidden="1"/>
    </xf>
    <xf numFmtId="164" fontId="0" fillId="0" borderId="0" xfId="1" applyNumberFormat="1" applyFont="1" applyBorder="1" applyProtection="1">
      <protection hidden="1"/>
    </xf>
    <xf numFmtId="164" fontId="0" fillId="0" borderId="9" xfId="1" applyNumberFormat="1" applyFont="1" applyBorder="1" applyProtection="1">
      <protection hidden="1"/>
    </xf>
    <xf numFmtId="0" fontId="0" fillId="0" borderId="0" xfId="0" applyBorder="1" applyProtection="1">
      <protection hidden="1"/>
    </xf>
    <xf numFmtId="0" fontId="0" fillId="0" borderId="9" xfId="0" applyBorder="1" applyProtection="1">
      <protection hidden="1"/>
    </xf>
    <xf numFmtId="43" fontId="0" fillId="0" borderId="3" xfId="0" applyNumberFormat="1" applyBorder="1" applyProtection="1">
      <protection hidden="1"/>
    </xf>
    <xf numFmtId="0" fontId="0" fillId="0" borderId="7" xfId="0" applyBorder="1" applyAlignment="1" applyProtection="1">
      <alignment vertical="center"/>
      <protection hidden="1"/>
    </xf>
    <xf numFmtId="14" fontId="0" fillId="0" borderId="7" xfId="0" applyNumberFormat="1" applyBorder="1" applyProtection="1">
      <protection locked="0"/>
    </xf>
    <xf numFmtId="43" fontId="1" fillId="3" borderId="1" xfId="0" applyNumberFormat="1" applyFont="1" applyFill="1" applyBorder="1" applyProtection="1">
      <protection hidden="1"/>
    </xf>
    <xf numFmtId="43" fontId="0" fillId="3" borderId="5" xfId="0" applyNumberFormat="1" applyFill="1" applyBorder="1" applyProtection="1">
      <protection hidden="1"/>
    </xf>
    <xf numFmtId="43" fontId="0" fillId="3" borderId="0" xfId="0" applyNumberFormat="1" applyFill="1" applyProtection="1">
      <protection hidden="1"/>
    </xf>
    <xf numFmtId="43" fontId="0" fillId="3" borderId="7" xfId="0" applyNumberFormat="1" applyFill="1" applyBorder="1" applyProtection="1">
      <protection hidden="1"/>
    </xf>
    <xf numFmtId="43" fontId="0" fillId="3" borderId="6" xfId="0" applyNumberFormat="1" applyFill="1" applyBorder="1" applyProtection="1">
      <protection hidden="1"/>
    </xf>
    <xf numFmtId="43" fontId="0" fillId="3" borderId="1" xfId="0" applyNumberFormat="1" applyFill="1" applyBorder="1" applyProtection="1">
      <protection hidden="1"/>
    </xf>
    <xf numFmtId="164" fontId="0" fillId="3" borderId="1" xfId="0" applyNumberFormat="1" applyFill="1" applyBorder="1" applyProtection="1">
      <protection hidden="1"/>
    </xf>
    <xf numFmtId="0" fontId="0" fillId="0" borderId="8" xfId="0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0" fillId="3" borderId="6" xfId="0" applyFill="1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wrapText="1"/>
      <protection locked="0"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5" xfId="0" applyFill="1" applyBorder="1" applyProtection="1">
      <protection locked="0"/>
    </xf>
    <xf numFmtId="0" fontId="0" fillId="13" borderId="0" xfId="0" applyFill="1" applyBorder="1" applyAlignment="1" applyProtection="1">
      <protection locked="0" hidden="1"/>
    </xf>
    <xf numFmtId="43" fontId="0" fillId="0" borderId="0" xfId="0" applyNumberFormat="1" applyBorder="1" applyProtection="1">
      <protection hidden="1"/>
    </xf>
    <xf numFmtId="43" fontId="0" fillId="0" borderId="9" xfId="0" applyNumberFormat="1" applyBorder="1" applyProtection="1">
      <protection hidden="1"/>
    </xf>
    <xf numFmtId="43" fontId="0" fillId="0" borderId="4" xfId="0" applyNumberFormat="1" applyBorder="1" applyProtection="1">
      <protection hidden="1"/>
    </xf>
    <xf numFmtId="165" fontId="0" fillId="0" borderId="7" xfId="0" applyNumberFormat="1" applyBorder="1" applyProtection="1">
      <protection locked="0"/>
    </xf>
    <xf numFmtId="0" fontId="0" fillId="0" borderId="7" xfId="0" applyFill="1" applyBorder="1" applyAlignment="1" applyProtection="1">
      <alignment horizontal="center" vertical="center" wrapText="1"/>
      <protection hidden="1"/>
    </xf>
    <xf numFmtId="0" fontId="0" fillId="0" borderId="7" xfId="0" applyFill="1" applyBorder="1" applyAlignment="1" applyProtection="1">
      <alignment horizontal="center" vertical="center"/>
      <protection hidden="1"/>
    </xf>
    <xf numFmtId="0" fontId="0" fillId="0" borderId="9" xfId="0" applyFill="1" applyBorder="1" applyAlignment="1" applyProtection="1">
      <alignment horizontal="center" vertical="center"/>
      <protection hidden="1"/>
    </xf>
    <xf numFmtId="0" fontId="0" fillId="0" borderId="7" xfId="0" applyBorder="1" applyProtection="1">
      <protection hidden="1"/>
    </xf>
    <xf numFmtId="0" fontId="10" fillId="14" borderId="1" xfId="2" applyFont="1" applyFill="1" applyBorder="1" applyAlignment="1" applyProtection="1">
      <protection hidden="1"/>
    </xf>
    <xf numFmtId="0" fontId="10" fillId="15" borderId="1" xfId="2" applyFont="1" applyFill="1" applyBorder="1" applyAlignment="1" applyProtection="1">
      <protection hidden="1"/>
    </xf>
    <xf numFmtId="0" fontId="0" fillId="0" borderId="1" xfId="0" applyBorder="1" applyProtection="1">
      <protection locked="0" hidden="1"/>
    </xf>
    <xf numFmtId="0" fontId="0" fillId="0" borderId="1" xfId="0" applyBorder="1" applyAlignment="1" applyProtection="1">
      <alignment vertical="center"/>
      <protection locked="0" hidden="1"/>
    </xf>
    <xf numFmtId="0" fontId="2" fillId="0" borderId="0" xfId="0" applyFont="1" applyBorder="1" applyAlignment="1" applyProtection="1">
      <protection locked="0" hidden="1"/>
    </xf>
    <xf numFmtId="0" fontId="0" fillId="3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 hidden="1"/>
    </xf>
    <xf numFmtId="0" fontId="0" fillId="0" borderId="0" xfId="0" applyFill="1" applyBorder="1" applyProtection="1">
      <protection locked="0" hidden="1"/>
    </xf>
    <xf numFmtId="0" fontId="0" fillId="0" borderId="9" xfId="0" applyFill="1" applyBorder="1" applyProtection="1">
      <protection locked="0" hidden="1"/>
    </xf>
    <xf numFmtId="0" fontId="0" fillId="0" borderId="12" xfId="0" applyFill="1" applyBorder="1" applyProtection="1">
      <protection locked="0" hidden="1"/>
    </xf>
    <xf numFmtId="0" fontId="0" fillId="0" borderId="0" xfId="0" applyFill="1" applyBorder="1" applyProtection="1">
      <protection hidden="1"/>
    </xf>
    <xf numFmtId="164" fontId="0" fillId="0" borderId="0" xfId="0" applyNumberFormat="1" applyFill="1" applyBorder="1" applyProtection="1">
      <protection hidden="1"/>
    </xf>
    <xf numFmtId="0" fontId="10" fillId="14" borderId="1" xfId="2" applyFont="1" applyFill="1" applyBorder="1" applyAlignment="1" applyProtection="1">
      <alignment horizontal="center" vertical="center"/>
    </xf>
    <xf numFmtId="0" fontId="10" fillId="14" borderId="7" xfId="2" applyFont="1" applyFill="1" applyBorder="1" applyAlignment="1" applyProtection="1">
      <alignment horizontal="center"/>
    </xf>
    <xf numFmtId="0" fontId="10" fillId="14" borderId="1" xfId="2" applyFont="1" applyFill="1" applyBorder="1" applyAlignment="1" applyProtection="1">
      <alignment horizontal="center"/>
    </xf>
    <xf numFmtId="0" fontId="8" fillId="10" borderId="1" xfId="0" applyFont="1" applyFill="1" applyBorder="1" applyAlignment="1"/>
    <xf numFmtId="0" fontId="8" fillId="7" borderId="1" xfId="0" applyFont="1" applyFill="1" applyBorder="1" applyAlignment="1">
      <alignment vertical="center"/>
    </xf>
    <xf numFmtId="0" fontId="8" fillId="8" borderId="1" xfId="0" applyFont="1" applyFill="1" applyBorder="1" applyAlignment="1"/>
    <xf numFmtId="0" fontId="8" fillId="10" borderId="1" xfId="0" applyFont="1" applyFill="1" applyBorder="1"/>
    <xf numFmtId="0" fontId="0" fillId="0" borderId="14" xfId="0" applyFill="1" applyBorder="1" applyProtection="1">
      <protection locked="0" hidden="1"/>
    </xf>
    <xf numFmtId="0" fontId="0" fillId="0" borderId="13" xfId="0" applyFill="1" applyBorder="1" applyProtection="1">
      <protection locked="0" hidden="1"/>
    </xf>
    <xf numFmtId="0" fontId="0" fillId="0" borderId="1" xfId="0" applyFill="1" applyBorder="1" applyProtection="1">
      <protection locked="0" hidden="1"/>
    </xf>
    <xf numFmtId="0" fontId="0" fillId="0" borderId="7" xfId="0" applyFill="1" applyBorder="1" applyAlignment="1" applyProtection="1">
      <alignment vertical="center"/>
      <protection hidden="1"/>
    </xf>
    <xf numFmtId="164" fontId="0" fillId="0" borderId="7" xfId="0" applyNumberFormat="1" applyFill="1" applyBorder="1" applyProtection="1">
      <protection hidden="1"/>
    </xf>
    <xf numFmtId="0" fontId="0" fillId="0" borderId="8" xfId="0" applyFill="1" applyBorder="1" applyProtection="1">
      <protection locked="0" hidden="1"/>
    </xf>
    <xf numFmtId="43" fontId="0" fillId="0" borderId="7" xfId="0" applyNumberFormat="1" applyFill="1" applyBorder="1" applyProtection="1">
      <protection hidden="1"/>
    </xf>
    <xf numFmtId="0" fontId="0" fillId="0" borderId="1" xfId="0" applyFill="1" applyBorder="1" applyAlignment="1" applyProtection="1">
      <alignment vertical="center"/>
      <protection locked="0" hidden="1"/>
    </xf>
    <xf numFmtId="164" fontId="1" fillId="0" borderId="1" xfId="0" applyNumberFormat="1" applyFont="1" applyFill="1" applyBorder="1" applyProtection="1">
      <protection hidden="1"/>
    </xf>
    <xf numFmtId="0" fontId="1" fillId="0" borderId="1" xfId="0" applyFont="1" applyFill="1" applyBorder="1" applyProtection="1">
      <protection hidden="1"/>
    </xf>
    <xf numFmtId="0" fontId="0" fillId="0" borderId="2" xfId="0" applyFill="1" applyBorder="1" applyProtection="1">
      <protection locked="0" hidden="1"/>
    </xf>
    <xf numFmtId="0" fontId="0" fillId="0" borderId="3" xfId="0" applyFill="1" applyBorder="1" applyProtection="1">
      <protection locked="0" hidden="1"/>
    </xf>
    <xf numFmtId="0" fontId="0" fillId="0" borderId="4" xfId="0" applyFill="1" applyBorder="1" applyProtection="1">
      <protection locked="0" hidden="1"/>
    </xf>
    <xf numFmtId="0" fontId="0" fillId="0" borderId="0" xfId="0" applyBorder="1"/>
    <xf numFmtId="0" fontId="16" fillId="15" borderId="1" xfId="2" applyFont="1" applyFill="1" applyBorder="1" applyAlignment="1" applyProtection="1">
      <alignment horizontal="center"/>
    </xf>
    <xf numFmtId="0" fontId="16" fillId="15" borderId="5" xfId="2" applyFont="1" applyFill="1" applyBorder="1" applyAlignment="1" applyProtection="1">
      <alignment horizontal="center"/>
    </xf>
    <xf numFmtId="0" fontId="0" fillId="0" borderId="3" xfId="0" applyFill="1" applyBorder="1" applyProtection="1"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0" fillId="0" borderId="6" xfId="0" applyFill="1" applyBorder="1" applyAlignment="1" applyProtection="1">
      <alignment horizontal="center" vertical="center" wrapText="1"/>
      <protection hidden="1"/>
    </xf>
    <xf numFmtId="0" fontId="3" fillId="0" borderId="8" xfId="0" applyFont="1" applyFill="1" applyBorder="1" applyProtection="1">
      <protection hidden="1"/>
    </xf>
    <xf numFmtId="0" fontId="3" fillId="0" borderId="2" xfId="0" applyFont="1" applyFill="1" applyBorder="1" applyProtection="1">
      <protection hidden="1"/>
    </xf>
    <xf numFmtId="0" fontId="11" fillId="0" borderId="0" xfId="0" applyFont="1" applyFill="1" applyBorder="1" applyAlignment="1" applyProtection="1">
      <alignment horizontal="left"/>
      <protection hidden="1"/>
    </xf>
    <xf numFmtId="0" fontId="11" fillId="0" borderId="8" xfId="0" applyFont="1" applyFill="1" applyBorder="1" applyAlignment="1" applyProtection="1">
      <alignment horizontal="left"/>
      <protection hidden="1"/>
    </xf>
    <xf numFmtId="0" fontId="11" fillId="0" borderId="9" xfId="0" applyFont="1" applyFill="1" applyBorder="1" applyAlignment="1" applyProtection="1">
      <alignment horizontal="left"/>
      <protection hidden="1"/>
    </xf>
    <xf numFmtId="0" fontId="0" fillId="0" borderId="3" xfId="0" applyFill="1" applyBorder="1" applyAlignment="1" applyProtection="1">
      <alignment horizontal="center" vertical="center"/>
      <protection hidden="1"/>
    </xf>
    <xf numFmtId="0" fontId="3" fillId="0" borderId="9" xfId="0" applyFont="1" applyFill="1" applyBorder="1" applyAlignment="1" applyProtection="1">
      <alignment horizontal="right"/>
      <protection hidden="1"/>
    </xf>
    <xf numFmtId="0" fontId="3" fillId="0" borderId="4" xfId="0" applyFont="1" applyFill="1" applyBorder="1" applyAlignment="1" applyProtection="1">
      <alignment horizontal="right"/>
      <protection hidden="1"/>
    </xf>
    <xf numFmtId="0" fontId="0" fillId="0" borderId="1" xfId="0" applyBorder="1" applyProtection="1">
      <protection locked="0"/>
    </xf>
    <xf numFmtId="0" fontId="0" fillId="0" borderId="7" xfId="0" applyFill="1" applyBorder="1" applyProtection="1">
      <protection locked="0"/>
    </xf>
    <xf numFmtId="164" fontId="0" fillId="3" borderId="7" xfId="0" applyNumberFormat="1" applyFill="1" applyBorder="1" applyProtection="1"/>
    <xf numFmtId="0" fontId="0" fillId="3" borderId="1" xfId="0" applyFill="1" applyBorder="1" applyProtection="1"/>
    <xf numFmtId="164" fontId="0" fillId="0" borderId="1" xfId="0" applyNumberFormat="1" applyFill="1" applyBorder="1" applyProtection="1">
      <protection hidden="1"/>
    </xf>
    <xf numFmtId="43" fontId="0" fillId="0" borderId="1" xfId="0" applyNumberFormat="1" applyBorder="1" applyProtection="1">
      <protection locked="0"/>
    </xf>
    <xf numFmtId="164" fontId="0" fillId="3" borderId="1" xfId="0" applyNumberFormat="1" applyFill="1" applyBorder="1" applyProtection="1"/>
    <xf numFmtId="0" fontId="10" fillId="14" borderId="1" xfId="2" applyFont="1" applyFill="1" applyBorder="1" applyAlignment="1" applyProtection="1">
      <alignment horizontal="center" vertical="center"/>
      <protection hidden="1"/>
    </xf>
    <xf numFmtId="0" fontId="8" fillId="10" borderId="1" xfId="0" applyFont="1" applyFill="1" applyBorder="1" applyAlignment="1">
      <alignment horizontal="left" vertical="center"/>
    </xf>
    <xf numFmtId="0" fontId="8" fillId="11" borderId="1" xfId="0" applyFont="1" applyFill="1" applyBorder="1" applyAlignment="1">
      <alignment horizontal="left"/>
    </xf>
    <xf numFmtId="0" fontId="8" fillId="11" borderId="1" xfId="0" applyFont="1" applyFill="1" applyBorder="1" applyAlignment="1">
      <alignment horizontal="left" vertical="center"/>
    </xf>
    <xf numFmtId="0" fontId="10" fillId="14" borderId="1" xfId="2" applyFont="1" applyFill="1" applyBorder="1" applyAlignment="1" applyProtection="1">
      <alignment horizontal="left" vertical="center"/>
      <protection hidden="1"/>
    </xf>
    <xf numFmtId="0" fontId="8" fillId="7" borderId="1" xfId="0" applyFont="1" applyFill="1" applyBorder="1" applyAlignment="1">
      <alignment horizontal="left" vertical="center"/>
    </xf>
    <xf numFmtId="0" fontId="8" fillId="9" borderId="1" xfId="0" applyFont="1" applyFill="1" applyBorder="1" applyAlignment="1">
      <alignment vertical="center"/>
    </xf>
    <xf numFmtId="0" fontId="10" fillId="14" borderId="1" xfId="2" applyFont="1" applyFill="1" applyBorder="1" applyAlignment="1" applyProtection="1">
      <alignment vertical="center"/>
      <protection hidden="1"/>
    </xf>
    <xf numFmtId="0" fontId="8" fillId="6" borderId="1" xfId="0" applyFont="1" applyFill="1" applyBorder="1" applyAlignment="1">
      <alignment horizontal="left" vertical="center"/>
    </xf>
    <xf numFmtId="0" fontId="8" fillId="9" borderId="1" xfId="0" applyFont="1" applyFill="1" applyBorder="1" applyAlignment="1">
      <alignment horizontal="left"/>
    </xf>
    <xf numFmtId="0" fontId="8" fillId="6" borderId="10" xfId="0" applyFont="1" applyFill="1" applyBorder="1" applyAlignment="1">
      <alignment horizontal="left"/>
    </xf>
    <xf numFmtId="0" fontId="8" fillId="10" borderId="15" xfId="0" applyFont="1" applyFill="1" applyBorder="1" applyAlignment="1"/>
    <xf numFmtId="0" fontId="8" fillId="6" borderId="11" xfId="0" applyFont="1" applyFill="1" applyBorder="1"/>
    <xf numFmtId="0" fontId="15" fillId="16" borderId="10" xfId="0" applyFont="1" applyFill="1" applyBorder="1" applyAlignment="1">
      <alignment horizontal="center" vertical="center"/>
    </xf>
    <xf numFmtId="0" fontId="15" fillId="16" borderId="12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/>
    </xf>
    <xf numFmtId="0" fontId="9" fillId="5" borderId="0" xfId="0" applyFont="1" applyFill="1" applyBorder="1" applyAlignment="1">
      <alignment horizontal="center"/>
    </xf>
    <xf numFmtId="0" fontId="18" fillId="0" borderId="14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0" fillId="0" borderId="1" xfId="0" applyFill="1" applyBorder="1" applyAlignment="1" applyProtection="1">
      <alignment horizontal="center"/>
      <protection hidden="1"/>
    </xf>
    <xf numFmtId="0" fontId="17" fillId="0" borderId="10" xfId="0" applyFont="1" applyFill="1" applyBorder="1" applyAlignment="1" applyProtection="1">
      <alignment horizontal="center" vertical="center"/>
      <protection hidden="1"/>
    </xf>
    <xf numFmtId="0" fontId="17" fillId="0" borderId="11" xfId="0" applyFont="1" applyFill="1" applyBorder="1" applyAlignment="1" applyProtection="1">
      <alignment horizontal="center" vertical="center"/>
      <protection hidden="1"/>
    </xf>
    <xf numFmtId="0" fontId="17" fillId="0" borderId="12" xfId="0" applyFont="1" applyFill="1" applyBorder="1" applyAlignment="1" applyProtection="1">
      <alignment horizontal="center" vertical="center"/>
      <protection hidden="1"/>
    </xf>
    <xf numFmtId="0" fontId="3" fillId="0" borderId="10" xfId="0" applyFont="1" applyFill="1" applyBorder="1" applyAlignment="1" applyProtection="1">
      <alignment horizontal="center"/>
      <protection hidden="1"/>
    </xf>
    <xf numFmtId="0" fontId="3" fillId="0" borderId="11" xfId="0" applyFont="1" applyFill="1" applyBorder="1" applyAlignment="1" applyProtection="1">
      <alignment horizontal="center"/>
      <protection hidden="1"/>
    </xf>
    <xf numFmtId="0" fontId="3" fillId="0" borderId="12" xfId="0" applyFont="1" applyFill="1" applyBorder="1" applyAlignment="1" applyProtection="1">
      <alignment horizontal="center"/>
      <protection hidden="1"/>
    </xf>
    <xf numFmtId="0" fontId="2" fillId="0" borderId="14" xfId="0" applyFont="1" applyFill="1" applyBorder="1" applyAlignment="1" applyProtection="1">
      <alignment horizontal="right"/>
      <protection hidden="1"/>
    </xf>
    <xf numFmtId="0" fontId="2" fillId="0" borderId="13" xfId="0" applyFont="1" applyFill="1" applyBorder="1" applyAlignment="1" applyProtection="1">
      <alignment horizontal="right"/>
      <protection hidden="1"/>
    </xf>
    <xf numFmtId="0" fontId="0" fillId="0" borderId="5" xfId="0" applyFill="1" applyBorder="1" applyAlignment="1" applyProtection="1">
      <alignment horizontal="center" vertical="center" wrapText="1"/>
      <protection hidden="1"/>
    </xf>
    <xf numFmtId="0" fontId="0" fillId="0" borderId="6" xfId="0" applyFill="1" applyBorder="1" applyAlignment="1" applyProtection="1">
      <alignment horizontal="center" vertical="center" wrapText="1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0" fillId="0" borderId="10" xfId="0" applyFill="1" applyBorder="1" applyAlignment="1" applyProtection="1">
      <alignment horizontal="right" vertical="center"/>
      <protection hidden="1"/>
    </xf>
    <xf numFmtId="0" fontId="0" fillId="0" borderId="11" xfId="0" applyFill="1" applyBorder="1" applyAlignment="1" applyProtection="1">
      <alignment horizontal="right" vertical="center"/>
      <protection hidden="1"/>
    </xf>
    <xf numFmtId="0" fontId="0" fillId="0" borderId="12" xfId="0" applyFill="1" applyBorder="1" applyAlignment="1" applyProtection="1">
      <alignment horizontal="right" vertical="center"/>
      <protection hidden="1"/>
    </xf>
    <xf numFmtId="0" fontId="1" fillId="0" borderId="10" xfId="0" applyFont="1" applyFill="1" applyBorder="1" applyAlignment="1" applyProtection="1">
      <alignment horizontal="right" vertical="center"/>
      <protection hidden="1"/>
    </xf>
    <xf numFmtId="0" fontId="1" fillId="0" borderId="11" xfId="0" applyFont="1" applyFill="1" applyBorder="1" applyAlignment="1" applyProtection="1">
      <alignment horizontal="right" vertical="center"/>
      <protection hidden="1"/>
    </xf>
    <xf numFmtId="0" fontId="1" fillId="0" borderId="12" xfId="0" applyFont="1" applyFill="1" applyBorder="1" applyAlignment="1" applyProtection="1">
      <alignment horizontal="right" vertical="center"/>
      <protection hidden="1"/>
    </xf>
    <xf numFmtId="0" fontId="1" fillId="0" borderId="10" xfId="0" applyFont="1" applyFill="1" applyBorder="1" applyAlignment="1" applyProtection="1">
      <alignment horizontal="center" wrapText="1"/>
      <protection hidden="1"/>
    </xf>
    <xf numFmtId="0" fontId="1" fillId="0" borderId="11" xfId="0" applyFont="1" applyFill="1" applyBorder="1" applyAlignment="1" applyProtection="1">
      <alignment horizontal="center" wrapText="1"/>
      <protection hidden="1"/>
    </xf>
    <xf numFmtId="0" fontId="1" fillId="0" borderId="12" xfId="0" applyFont="1" applyFill="1" applyBorder="1" applyAlignment="1" applyProtection="1">
      <alignment horizontal="center" wrapText="1"/>
      <protection hidden="1"/>
    </xf>
    <xf numFmtId="0" fontId="1" fillId="0" borderId="10" xfId="0" applyFont="1" applyFill="1" applyBorder="1" applyAlignment="1" applyProtection="1">
      <alignment horizontal="right"/>
      <protection hidden="1"/>
    </xf>
    <xf numFmtId="0" fontId="1" fillId="0" borderId="11" xfId="0" applyFont="1" applyFill="1" applyBorder="1" applyAlignment="1" applyProtection="1">
      <alignment horizontal="right"/>
      <protection hidden="1"/>
    </xf>
    <xf numFmtId="0" fontId="1" fillId="0" borderId="12" xfId="0" applyFont="1" applyFill="1" applyBorder="1" applyAlignment="1" applyProtection="1">
      <alignment horizontal="right"/>
      <protection hidden="1"/>
    </xf>
    <xf numFmtId="164" fontId="1" fillId="0" borderId="10" xfId="0" applyNumberFormat="1" applyFont="1" applyFill="1" applyBorder="1" applyAlignment="1" applyProtection="1">
      <alignment horizontal="center"/>
      <protection hidden="1"/>
    </xf>
    <xf numFmtId="164" fontId="1" fillId="0" borderId="11" xfId="0" applyNumberFormat="1" applyFont="1" applyFill="1" applyBorder="1" applyAlignment="1" applyProtection="1">
      <alignment horizontal="center"/>
      <protection hidden="1"/>
    </xf>
    <xf numFmtId="164" fontId="1" fillId="0" borderId="12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Fill="1" applyBorder="1" applyAlignment="1" applyProtection="1">
      <alignment horizontal="center"/>
      <protection hidden="1"/>
    </xf>
    <xf numFmtId="0" fontId="2" fillId="0" borderId="9" xfId="0" applyFont="1" applyFill="1" applyBorder="1" applyAlignment="1" applyProtection="1">
      <alignment horizontal="center"/>
      <protection hidden="1"/>
    </xf>
    <xf numFmtId="0" fontId="2" fillId="0" borderId="3" xfId="0" applyFont="1" applyFill="1" applyBorder="1" applyAlignment="1" applyProtection="1">
      <alignment horizontal="right"/>
      <protection hidden="1"/>
    </xf>
    <xf numFmtId="0" fontId="2" fillId="0" borderId="3" xfId="0" applyFont="1" applyFill="1" applyBorder="1" applyAlignment="1" applyProtection="1">
      <alignment horizontal="center"/>
      <protection hidden="1"/>
    </xf>
    <xf numFmtId="0" fontId="2" fillId="0" borderId="4" xfId="0" applyFont="1" applyFill="1" applyBorder="1" applyAlignment="1" applyProtection="1">
      <alignment horizontal="center"/>
      <protection hidden="1"/>
    </xf>
    <xf numFmtId="0" fontId="11" fillId="0" borderId="10" xfId="0" applyFont="1" applyFill="1" applyBorder="1" applyAlignment="1" applyProtection="1">
      <alignment horizontal="left" vertical="center"/>
      <protection hidden="1"/>
    </xf>
    <xf numFmtId="0" fontId="11" fillId="0" borderId="11" xfId="0" applyFont="1" applyFill="1" applyBorder="1" applyAlignment="1" applyProtection="1">
      <alignment horizontal="left" vertical="center"/>
      <protection hidden="1"/>
    </xf>
    <xf numFmtId="0" fontId="11" fillId="0" borderId="12" xfId="0" applyFont="1" applyFill="1" applyBorder="1" applyAlignment="1" applyProtection="1">
      <alignment horizontal="left" vertical="center"/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3" fillId="0" borderId="9" xfId="0" applyFont="1" applyFill="1" applyBorder="1" applyAlignment="1" applyProtection="1">
      <alignment horizontal="center"/>
      <protection hidden="1"/>
    </xf>
    <xf numFmtId="0" fontId="3" fillId="0" borderId="3" xfId="0" applyFont="1" applyFill="1" applyBorder="1" applyAlignment="1" applyProtection="1">
      <alignment horizontal="center"/>
      <protection hidden="1"/>
    </xf>
    <xf numFmtId="0" fontId="3" fillId="0" borderId="4" xfId="0" applyFont="1" applyFill="1" applyBorder="1" applyAlignment="1" applyProtection="1">
      <alignment horizontal="center"/>
      <protection hidden="1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Fill="1" applyBorder="1" applyAlignment="1" applyProtection="1">
      <alignment horizontal="center" vertical="center" wrapText="1"/>
      <protection locked="0"/>
    </xf>
    <xf numFmtId="0" fontId="14" fillId="0" borderId="14" xfId="0" applyFont="1" applyFill="1" applyBorder="1" applyAlignment="1" applyProtection="1">
      <alignment horizontal="left" vertical="top"/>
      <protection hidden="1"/>
    </xf>
    <xf numFmtId="0" fontId="14" fillId="0" borderId="15" xfId="0" applyFont="1" applyFill="1" applyBorder="1" applyAlignment="1" applyProtection="1">
      <alignment horizontal="left" vertical="top"/>
      <protection hidden="1"/>
    </xf>
    <xf numFmtId="0" fontId="14" fillId="0" borderId="8" xfId="0" applyFont="1" applyFill="1" applyBorder="1" applyAlignment="1" applyProtection="1">
      <alignment horizontal="left" vertical="top" wrapText="1"/>
      <protection hidden="1"/>
    </xf>
    <xf numFmtId="0" fontId="14" fillId="0" borderId="9" xfId="0" applyFont="1" applyFill="1" applyBorder="1" applyAlignment="1" applyProtection="1">
      <alignment horizontal="left" vertical="top" wrapText="1"/>
      <protection hidden="1"/>
    </xf>
    <xf numFmtId="0" fontId="3" fillId="0" borderId="14" xfId="0" applyFont="1" applyFill="1" applyBorder="1" applyAlignment="1" applyProtection="1">
      <alignment horizontal="center" vertical="top"/>
      <protection hidden="1"/>
    </xf>
    <xf numFmtId="0" fontId="3" fillId="0" borderId="13" xfId="0" applyFont="1" applyFill="1" applyBorder="1" applyAlignment="1" applyProtection="1">
      <alignment horizontal="center" vertical="top"/>
      <protection hidden="1"/>
    </xf>
    <xf numFmtId="0" fontId="3" fillId="0" borderId="15" xfId="0" applyFont="1" applyFill="1" applyBorder="1" applyAlignment="1" applyProtection="1">
      <alignment horizontal="center" vertical="top"/>
      <protection hidden="1"/>
    </xf>
    <xf numFmtId="0" fontId="12" fillId="0" borderId="10" xfId="0" applyFont="1" applyFill="1" applyBorder="1" applyAlignment="1" applyProtection="1">
      <alignment horizontal="center" vertical="center"/>
      <protection locked="0" hidden="1"/>
    </xf>
    <xf numFmtId="0" fontId="12" fillId="0" borderId="11" xfId="0" applyFont="1" applyFill="1" applyBorder="1" applyAlignment="1" applyProtection="1">
      <alignment horizontal="center" vertical="center"/>
      <protection locked="0" hidden="1"/>
    </xf>
    <xf numFmtId="0" fontId="12" fillId="0" borderId="12" xfId="0" applyFont="1" applyFill="1" applyBorder="1" applyAlignment="1" applyProtection="1">
      <alignment horizontal="center" vertical="center"/>
      <protection locked="0" hidden="1"/>
    </xf>
    <xf numFmtId="0" fontId="3" fillId="0" borderId="10" xfId="0" applyFont="1" applyFill="1" applyBorder="1" applyAlignment="1" applyProtection="1">
      <alignment horizontal="center" vertical="top"/>
      <protection hidden="1"/>
    </xf>
    <xf numFmtId="0" fontId="3" fillId="0" borderId="11" xfId="0" applyFont="1" applyFill="1" applyBorder="1" applyAlignment="1" applyProtection="1">
      <alignment horizontal="center" vertical="top"/>
      <protection hidden="1"/>
    </xf>
    <xf numFmtId="0" fontId="3" fillId="0" borderId="12" xfId="0" applyFont="1" applyFill="1" applyBorder="1" applyAlignment="1" applyProtection="1">
      <alignment horizontal="center" vertical="top"/>
      <protection hidden="1"/>
    </xf>
    <xf numFmtId="0" fontId="14" fillId="0" borderId="14" xfId="0" applyFont="1" applyFill="1" applyBorder="1" applyAlignment="1" applyProtection="1">
      <alignment horizontal="left" vertical="center"/>
      <protection hidden="1"/>
    </xf>
    <xf numFmtId="0" fontId="14" fillId="0" borderId="15" xfId="0" applyFont="1" applyFill="1" applyBorder="1" applyAlignment="1" applyProtection="1">
      <alignment horizontal="left" vertical="center"/>
      <protection hidden="1"/>
    </xf>
    <xf numFmtId="0" fontId="3" fillId="0" borderId="13" xfId="0" applyFont="1" applyFill="1" applyBorder="1" applyAlignment="1" applyProtection="1">
      <alignment horizontal="center" vertical="top" wrapText="1"/>
      <protection hidden="1"/>
    </xf>
    <xf numFmtId="0" fontId="3" fillId="0" borderId="15" xfId="0" applyFont="1" applyFill="1" applyBorder="1" applyAlignment="1" applyProtection="1">
      <alignment horizontal="center" vertical="top" wrapText="1"/>
      <protection hidden="1"/>
    </xf>
    <xf numFmtId="0" fontId="3" fillId="0" borderId="8" xfId="0" applyFont="1" applyFill="1" applyBorder="1" applyAlignment="1" applyProtection="1">
      <alignment horizontal="center" vertical="top"/>
      <protection locked="0" hidden="1"/>
    </xf>
    <xf numFmtId="0" fontId="3" fillId="0" borderId="0" xfId="0" applyFont="1" applyFill="1" applyBorder="1" applyAlignment="1" applyProtection="1">
      <alignment horizontal="center" vertical="top"/>
      <protection locked="0" hidden="1"/>
    </xf>
    <xf numFmtId="0" fontId="3" fillId="0" borderId="9" xfId="0" applyFont="1" applyFill="1" applyBorder="1" applyAlignment="1" applyProtection="1">
      <alignment horizontal="center" vertical="top"/>
      <protection locked="0" hidden="1"/>
    </xf>
    <xf numFmtId="0" fontId="3" fillId="0" borderId="0" xfId="0" applyFont="1" applyFill="1" applyBorder="1" applyAlignment="1" applyProtection="1">
      <alignment horizontal="center" vertical="top" wrapText="1"/>
      <protection hidden="1"/>
    </xf>
    <xf numFmtId="0" fontId="3" fillId="0" borderId="9" xfId="0" applyFont="1" applyFill="1" applyBorder="1" applyAlignment="1" applyProtection="1">
      <alignment horizontal="center" vertical="top" wrapText="1"/>
      <protection hidden="1"/>
    </xf>
    <xf numFmtId="0" fontId="14" fillId="0" borderId="2" xfId="0" applyFont="1" applyFill="1" applyBorder="1" applyAlignment="1" applyProtection="1">
      <alignment horizontal="left" vertical="top"/>
      <protection hidden="1"/>
    </xf>
    <xf numFmtId="0" fontId="14" fillId="0" borderId="4" xfId="0" applyFont="1" applyFill="1" applyBorder="1" applyAlignment="1" applyProtection="1">
      <alignment horizontal="left" vertical="top"/>
      <protection hidden="1"/>
    </xf>
    <xf numFmtId="0" fontId="3" fillId="0" borderId="3" xfId="0" applyFont="1" applyFill="1" applyBorder="1" applyAlignment="1" applyProtection="1">
      <alignment horizontal="center" vertical="top"/>
      <protection hidden="1"/>
    </xf>
    <xf numFmtId="0" fontId="3" fillId="0" borderId="4" xfId="0" applyFont="1" applyFill="1" applyBorder="1" applyAlignment="1" applyProtection="1">
      <alignment horizontal="center" vertical="top"/>
      <protection hidden="1"/>
    </xf>
    <xf numFmtId="0" fontId="14" fillId="0" borderId="8" xfId="0" applyFont="1" applyFill="1" applyBorder="1" applyAlignment="1" applyProtection="1">
      <alignment horizontal="left" vertical="center"/>
      <protection hidden="1"/>
    </xf>
    <xf numFmtId="0" fontId="14" fillId="0" borderId="9" xfId="0" applyFont="1" applyFill="1" applyBorder="1" applyAlignment="1" applyProtection="1">
      <alignment horizontal="left" vertical="center"/>
      <protection hidden="1"/>
    </xf>
    <xf numFmtId="0" fontId="14" fillId="0" borderId="8" xfId="0" applyFont="1" applyFill="1" applyBorder="1" applyAlignment="1" applyProtection="1">
      <alignment horizontal="left" vertical="top"/>
      <protection hidden="1"/>
    </xf>
    <xf numFmtId="0" fontId="14" fillId="0" borderId="9" xfId="0" applyFont="1" applyFill="1" applyBorder="1" applyAlignment="1" applyProtection="1">
      <alignment horizontal="left" vertical="top"/>
      <protection hidden="1"/>
    </xf>
    <xf numFmtId="14" fontId="3" fillId="0" borderId="2" xfId="0" applyNumberFormat="1" applyFont="1" applyFill="1" applyBorder="1" applyAlignment="1" applyProtection="1">
      <alignment horizontal="center" vertical="top"/>
      <protection hidden="1"/>
    </xf>
    <xf numFmtId="14" fontId="3" fillId="0" borderId="3" xfId="0" applyNumberFormat="1" applyFont="1" applyFill="1" applyBorder="1" applyAlignment="1" applyProtection="1">
      <alignment horizontal="center" vertical="top"/>
      <protection hidden="1"/>
    </xf>
    <xf numFmtId="14" fontId="3" fillId="0" borderId="4" xfId="0" applyNumberFormat="1" applyFont="1" applyFill="1" applyBorder="1" applyAlignment="1" applyProtection="1">
      <alignment horizontal="center" vertical="top"/>
      <protection hidden="1"/>
    </xf>
    <xf numFmtId="0" fontId="3" fillId="0" borderId="8" xfId="0" applyFont="1" applyFill="1" applyBorder="1" applyAlignment="1" applyProtection="1">
      <alignment horizontal="center" vertical="top"/>
      <protection hidden="1"/>
    </xf>
    <xf numFmtId="0" fontId="3" fillId="0" borderId="0" xfId="0" applyFont="1" applyFill="1" applyBorder="1" applyAlignment="1" applyProtection="1">
      <alignment horizontal="center" vertical="top"/>
      <protection hidden="1"/>
    </xf>
    <xf numFmtId="0" fontId="3" fillId="0" borderId="9" xfId="0" applyFont="1" applyFill="1" applyBorder="1" applyAlignment="1" applyProtection="1">
      <alignment horizontal="center" vertical="top"/>
      <protection hidden="1"/>
    </xf>
    <xf numFmtId="0" fontId="1" fillId="2" borderId="10" xfId="0" applyFont="1" applyFill="1" applyBorder="1" applyAlignment="1" applyProtection="1">
      <alignment horizontal="right" vertical="center"/>
      <protection locked="0"/>
    </xf>
    <xf numFmtId="0" fontId="1" fillId="2" borderId="11" xfId="0" applyFont="1" applyFill="1" applyBorder="1" applyAlignment="1" applyProtection="1">
      <alignment horizontal="right" vertical="center"/>
      <protection locked="0"/>
    </xf>
    <xf numFmtId="0" fontId="1" fillId="2" borderId="12" xfId="0" applyFont="1" applyFill="1" applyBorder="1" applyAlignment="1" applyProtection="1">
      <alignment horizontal="right" vertical="center"/>
      <protection locked="0"/>
    </xf>
    <xf numFmtId="0" fontId="0" fillId="3" borderId="10" xfId="0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0" fontId="0" fillId="3" borderId="10" xfId="0" applyFill="1" applyBorder="1" applyAlignment="1" applyProtection="1">
      <alignment horizontal="center" vertical="center"/>
      <protection hidden="1"/>
    </xf>
    <xf numFmtId="0" fontId="0" fillId="3" borderId="12" xfId="0" applyFill="1" applyBorder="1" applyAlignment="1" applyProtection="1">
      <alignment horizontal="center" vertical="center"/>
      <protection hidden="1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1" fillId="12" borderId="10" xfId="0" applyFont="1" applyFill="1" applyBorder="1" applyAlignment="1" applyProtection="1">
      <alignment horizontal="center" vertical="center"/>
      <protection locked="0" hidden="1"/>
    </xf>
    <xf numFmtId="0" fontId="1" fillId="12" borderId="11" xfId="0" applyFont="1" applyFill="1" applyBorder="1" applyAlignment="1" applyProtection="1">
      <alignment horizontal="center" vertical="center"/>
      <protection locked="0" hidden="1"/>
    </xf>
    <xf numFmtId="0" fontId="1" fillId="12" borderId="12" xfId="0" applyFont="1" applyFill="1" applyBorder="1" applyAlignment="1" applyProtection="1">
      <alignment horizontal="center" vertical="center"/>
      <protection locked="0"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14" fillId="0" borderId="8" xfId="0" applyFont="1" applyFill="1" applyBorder="1" applyAlignment="1" applyProtection="1">
      <alignment horizontal="left" vertical="top" wrapText="1"/>
      <protection locked="0" hidden="1"/>
    </xf>
    <xf numFmtId="0" fontId="14" fillId="0" borderId="9" xfId="0" applyFont="1" applyFill="1" applyBorder="1" applyAlignment="1" applyProtection="1">
      <alignment horizontal="left" vertical="top" wrapText="1"/>
      <protection locked="0" hidden="1"/>
    </xf>
    <xf numFmtId="0" fontId="3" fillId="4" borderId="10" xfId="0" applyFont="1" applyFill="1" applyBorder="1" applyAlignment="1" applyProtection="1">
      <alignment horizontal="center" vertical="center"/>
      <protection locked="0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14" fillId="0" borderId="14" xfId="0" applyFont="1" applyFill="1" applyBorder="1" applyAlignment="1" applyProtection="1">
      <alignment horizontal="left" vertical="top"/>
      <protection locked="0" hidden="1"/>
    </xf>
    <xf numFmtId="0" fontId="14" fillId="0" borderId="15" xfId="0" applyFont="1" applyFill="1" applyBorder="1" applyAlignment="1" applyProtection="1">
      <alignment horizontal="left" vertical="top"/>
      <protection locked="0" hidden="1"/>
    </xf>
    <xf numFmtId="0" fontId="3" fillId="4" borderId="10" xfId="0" applyFont="1" applyFill="1" applyBorder="1" applyAlignment="1" applyProtection="1">
      <alignment horizontal="center" vertical="top"/>
      <protection hidden="1"/>
    </xf>
    <xf numFmtId="0" fontId="3" fillId="4" borderId="11" xfId="0" applyFont="1" applyFill="1" applyBorder="1" applyAlignment="1" applyProtection="1">
      <alignment horizontal="center" vertical="top"/>
      <protection hidden="1"/>
    </xf>
    <xf numFmtId="0" fontId="3" fillId="4" borderId="12" xfId="0" applyFont="1" applyFill="1" applyBorder="1" applyAlignment="1" applyProtection="1">
      <alignment horizontal="center" vertical="top"/>
      <protection hidden="1"/>
    </xf>
    <xf numFmtId="0" fontId="14" fillId="0" borderId="8" xfId="0" applyFont="1" applyFill="1" applyBorder="1" applyAlignment="1" applyProtection="1">
      <alignment horizontal="left" vertical="top"/>
      <protection locked="0" hidden="1"/>
    </xf>
    <xf numFmtId="0" fontId="14" fillId="0" borderId="9" xfId="0" applyFont="1" applyFill="1" applyBorder="1" applyAlignment="1" applyProtection="1">
      <alignment horizontal="left" vertical="top"/>
      <protection locked="0" hidden="1"/>
    </xf>
    <xf numFmtId="0" fontId="14" fillId="0" borderId="2" xfId="0" applyFont="1" applyFill="1" applyBorder="1" applyAlignment="1" applyProtection="1">
      <alignment horizontal="left" vertical="top"/>
      <protection locked="0" hidden="1"/>
    </xf>
    <xf numFmtId="0" fontId="14" fillId="0" borderId="4" xfId="0" applyFont="1" applyFill="1" applyBorder="1" applyAlignment="1" applyProtection="1">
      <alignment horizontal="left" vertical="top"/>
      <protection locked="0" hidden="1"/>
    </xf>
    <xf numFmtId="14" fontId="3" fillId="4" borderId="2" xfId="0" applyNumberFormat="1" applyFont="1" applyFill="1" applyBorder="1" applyAlignment="1" applyProtection="1">
      <alignment horizontal="center" vertical="top"/>
      <protection hidden="1"/>
    </xf>
    <xf numFmtId="14" fontId="3" fillId="4" borderId="3" xfId="0" applyNumberFormat="1" applyFont="1" applyFill="1" applyBorder="1" applyAlignment="1" applyProtection="1">
      <alignment horizontal="center" vertical="top"/>
      <protection hidden="1"/>
    </xf>
    <xf numFmtId="14" fontId="3" fillId="4" borderId="4" xfId="0" applyNumberFormat="1" applyFont="1" applyFill="1" applyBorder="1" applyAlignment="1" applyProtection="1">
      <alignment horizontal="center" vertical="top"/>
      <protection hidden="1"/>
    </xf>
    <xf numFmtId="0" fontId="0" fillId="0" borderId="5" xfId="0" applyBorder="1" applyAlignment="1" applyProtection="1">
      <alignment horizontal="center" vertical="center"/>
      <protection locked="0" hidden="1"/>
    </xf>
    <xf numFmtId="0" fontId="0" fillId="0" borderId="6" xfId="0" applyBorder="1" applyAlignment="1" applyProtection="1">
      <alignment horizontal="center" vertical="center"/>
      <protection locked="0" hidden="1"/>
    </xf>
    <xf numFmtId="0" fontId="0" fillId="0" borderId="5" xfId="0" applyBorder="1" applyAlignment="1" applyProtection="1">
      <alignment horizontal="center" vertical="center" wrapText="1"/>
      <protection locked="0" hidden="1"/>
    </xf>
    <xf numFmtId="0" fontId="0" fillId="0" borderId="6" xfId="0" applyBorder="1" applyAlignment="1" applyProtection="1">
      <alignment horizontal="center" vertical="center" wrapText="1"/>
      <protection locked="0" hidden="1"/>
    </xf>
    <xf numFmtId="0" fontId="1" fillId="0" borderId="10" xfId="0" applyFont="1" applyBorder="1" applyAlignment="1" applyProtection="1">
      <alignment horizontal="right"/>
      <protection hidden="1"/>
    </xf>
    <xf numFmtId="0" fontId="1" fillId="0" borderId="11" xfId="0" applyFont="1" applyBorder="1" applyAlignment="1" applyProtection="1">
      <alignment horizontal="right"/>
      <protection hidden="1"/>
    </xf>
    <xf numFmtId="0" fontId="1" fillId="0" borderId="12" xfId="0" applyFont="1" applyBorder="1" applyAlignment="1" applyProtection="1">
      <alignment horizontal="right"/>
      <protection hidden="1"/>
    </xf>
    <xf numFmtId="0" fontId="0" fillId="0" borderId="1" xfId="0" applyBorder="1" applyAlignment="1" applyProtection="1">
      <alignment horizontal="center"/>
      <protection locked="0" hidden="1"/>
    </xf>
    <xf numFmtId="0" fontId="1" fillId="0" borderId="10" xfId="0" applyFont="1" applyBorder="1" applyAlignment="1" applyProtection="1">
      <alignment horizontal="right" vertical="center"/>
      <protection hidden="1"/>
    </xf>
    <xf numFmtId="0" fontId="1" fillId="0" borderId="11" xfId="0" applyFont="1" applyBorder="1" applyAlignment="1" applyProtection="1">
      <alignment horizontal="right" vertical="center"/>
      <protection hidden="1"/>
    </xf>
    <xf numFmtId="0" fontId="1" fillId="0" borderId="12" xfId="0" applyFont="1" applyBorder="1" applyAlignment="1" applyProtection="1">
      <alignment horizontal="right" vertical="center"/>
      <protection hidden="1"/>
    </xf>
    <xf numFmtId="164" fontId="1" fillId="0" borderId="10" xfId="0" applyNumberFormat="1" applyFont="1" applyBorder="1" applyAlignment="1" applyProtection="1">
      <alignment horizontal="center"/>
      <protection hidden="1"/>
    </xf>
    <xf numFmtId="164" fontId="1" fillId="0" borderId="11" xfId="0" applyNumberFormat="1" applyFont="1" applyBorder="1" applyAlignment="1" applyProtection="1">
      <alignment horizontal="center"/>
      <protection hidden="1"/>
    </xf>
    <xf numFmtId="164" fontId="1" fillId="0" borderId="12" xfId="0" applyNumberFormat="1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0" fillId="0" borderId="10" xfId="0" applyBorder="1" applyAlignment="1" applyProtection="1">
      <alignment horizontal="right" vertical="center"/>
      <protection hidden="1"/>
    </xf>
    <xf numFmtId="0" fontId="0" fillId="0" borderId="11" xfId="0" applyBorder="1" applyAlignment="1" applyProtection="1">
      <alignment horizontal="right" vertical="center"/>
      <protection hidden="1"/>
    </xf>
    <xf numFmtId="0" fontId="0" fillId="0" borderId="12" xfId="0" applyBorder="1" applyAlignment="1" applyProtection="1">
      <alignment horizontal="right" vertical="center"/>
      <protection hidden="1"/>
    </xf>
    <xf numFmtId="0" fontId="2" fillId="0" borderId="3" xfId="0" applyFont="1" applyBorder="1" applyAlignment="1" applyProtection="1">
      <alignment horizontal="center"/>
      <protection locked="0" hidden="1"/>
    </xf>
    <xf numFmtId="0" fontId="11" fillId="0" borderId="10" xfId="0" applyFont="1" applyBorder="1" applyAlignment="1" applyProtection="1">
      <alignment horizontal="left"/>
      <protection locked="0" hidden="1"/>
    </xf>
    <xf numFmtId="0" fontId="11" fillId="0" borderId="11" xfId="0" applyFont="1" applyBorder="1" applyAlignment="1" applyProtection="1">
      <alignment horizontal="left"/>
      <protection locked="0" hidden="1"/>
    </xf>
    <xf numFmtId="0" fontId="11" fillId="0" borderId="12" xfId="0" applyFont="1" applyBorder="1" applyAlignment="1" applyProtection="1">
      <alignment horizontal="left"/>
      <protection locked="0" hidden="1"/>
    </xf>
    <xf numFmtId="0" fontId="0" fillId="0" borderId="13" xfId="0" applyBorder="1" applyAlignment="1" applyProtection="1">
      <alignment horizontal="center"/>
      <protection locked="0" hidden="1"/>
    </xf>
    <xf numFmtId="0" fontId="0" fillId="0" borderId="15" xfId="0" applyBorder="1" applyAlignment="1" applyProtection="1">
      <alignment horizontal="center"/>
      <protection locked="0" hidden="1"/>
    </xf>
    <xf numFmtId="0" fontId="2" fillId="0" borderId="0" xfId="0" applyFont="1" applyBorder="1" applyAlignment="1" applyProtection="1">
      <alignment horizontal="center"/>
      <protection locked="0" hidden="1"/>
    </xf>
    <xf numFmtId="0" fontId="2" fillId="0" borderId="9" xfId="0" applyFont="1" applyBorder="1" applyAlignment="1" applyProtection="1">
      <alignment horizontal="center"/>
      <protection locked="0" hidden="1"/>
    </xf>
    <xf numFmtId="0" fontId="2" fillId="0" borderId="0" xfId="0" applyFont="1" applyBorder="1" applyAlignment="1" applyProtection="1">
      <alignment horizontal="right"/>
      <protection locked="0" hidden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colors>
    <mruColors>
      <color rgb="FFE9A851"/>
      <color rgb="FFFFFF0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Main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Main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Main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Main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Main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Main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Main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Main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Main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Main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0</xdr:row>
      <xdr:rowOff>28575</xdr:rowOff>
    </xdr:from>
    <xdr:to>
      <xdr:col>6</xdr:col>
      <xdr:colOff>1009650</xdr:colOff>
      <xdr:row>0</xdr:row>
      <xdr:rowOff>428625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4629150" y="28575"/>
          <a:ext cx="952500" cy="400050"/>
        </a:xfrm>
        <a:prstGeom prst="round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&lt;&lt;BACK&gt;&gt;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28575</xdr:rowOff>
    </xdr:from>
    <xdr:to>
      <xdr:col>2</xdr:col>
      <xdr:colOff>9525</xdr:colOff>
      <xdr:row>0</xdr:row>
      <xdr:rowOff>295275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04775" y="28575"/>
          <a:ext cx="1952625" cy="266700"/>
        </a:xfrm>
        <a:prstGeom prst="round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&lt;&lt;BACK&gt;&gt;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704850</xdr:colOff>
      <xdr:row>0</xdr:row>
      <xdr:rowOff>0</xdr:rowOff>
    </xdr:from>
    <xdr:to>
      <xdr:col>4</xdr:col>
      <xdr:colOff>285750</xdr:colOff>
      <xdr:row>1</xdr:row>
      <xdr:rowOff>161925</xdr:rowOff>
    </xdr:to>
    <xdr:sp macro="" textlink="">
      <xdr:nvSpPr>
        <xdr:cNvPr id="8" name="Rounded Rectangle 7">
          <a:hlinkClick xmlns:r="http://schemas.openxmlformats.org/officeDocument/2006/relationships" r:id="rId1"/>
        </xdr:cNvPr>
        <xdr:cNvSpPr/>
      </xdr:nvSpPr>
      <xdr:spPr>
        <a:xfrm>
          <a:off x="4114800" y="0"/>
          <a:ext cx="1304925" cy="352425"/>
        </a:xfrm>
        <a:prstGeom prst="round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&lt;&lt;BACK</a:t>
          </a:r>
          <a:r>
            <a:rPr lang="en-US" sz="1100" baseline="0"/>
            <a:t> &gt;&gt;</a:t>
          </a:r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28575</xdr:rowOff>
    </xdr:from>
    <xdr:to>
      <xdr:col>2</xdr:col>
      <xdr:colOff>9525</xdr:colOff>
      <xdr:row>0</xdr:row>
      <xdr:rowOff>295275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04775" y="28575"/>
          <a:ext cx="1952625" cy="266700"/>
        </a:xfrm>
        <a:prstGeom prst="round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&lt;&lt;BACK&gt;&gt;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</xdr:col>
      <xdr:colOff>981075</xdr:colOff>
      <xdr:row>1</xdr:row>
      <xdr:rowOff>9525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0" y="9525"/>
          <a:ext cx="2028825" cy="342900"/>
        </a:xfrm>
        <a:prstGeom prst="round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&lt;&lt;BACK&gt;&gt;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74083</xdr:colOff>
      <xdr:row>0</xdr:row>
      <xdr:rowOff>42333</xdr:rowOff>
    </xdr:from>
    <xdr:to>
      <xdr:col>1</xdr:col>
      <xdr:colOff>232833</xdr:colOff>
      <xdr:row>0</xdr:row>
      <xdr:rowOff>359833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74083" y="42333"/>
          <a:ext cx="952500" cy="317500"/>
        </a:xfrm>
        <a:prstGeom prst="round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&lt;&lt;BACK&gt;&gt;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704850</xdr:colOff>
      <xdr:row>0</xdr:row>
      <xdr:rowOff>0</xdr:rowOff>
    </xdr:from>
    <xdr:to>
      <xdr:col>4</xdr:col>
      <xdr:colOff>285750</xdr:colOff>
      <xdr:row>1</xdr:row>
      <xdr:rowOff>161925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4114800" y="0"/>
          <a:ext cx="1304925" cy="352425"/>
        </a:xfrm>
        <a:prstGeom prst="round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&lt;&lt;BACK</a:t>
          </a:r>
          <a:r>
            <a:rPr lang="en-US" sz="1100" baseline="0"/>
            <a:t> &gt;&gt;</a:t>
          </a:r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28575</xdr:rowOff>
    </xdr:from>
    <xdr:to>
      <xdr:col>2</xdr:col>
      <xdr:colOff>9525</xdr:colOff>
      <xdr:row>0</xdr:row>
      <xdr:rowOff>295275</xdr:rowOff>
    </xdr:to>
    <xdr:sp macro="" textlink="">
      <xdr:nvSpPr>
        <xdr:cNvPr id="3" name="Rounded Rectangle 2">
          <a:hlinkClick xmlns:r="http://schemas.openxmlformats.org/officeDocument/2006/relationships" r:id="rId1"/>
        </xdr:cNvPr>
        <xdr:cNvSpPr/>
      </xdr:nvSpPr>
      <xdr:spPr>
        <a:xfrm>
          <a:off x="104775" y="28575"/>
          <a:ext cx="1952625" cy="266700"/>
        </a:xfrm>
        <a:prstGeom prst="round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&lt;&lt;BACK&gt;&gt;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28575</xdr:rowOff>
    </xdr:from>
    <xdr:to>
      <xdr:col>2</xdr:col>
      <xdr:colOff>9525</xdr:colOff>
      <xdr:row>0</xdr:row>
      <xdr:rowOff>295275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04775" y="28575"/>
          <a:ext cx="1952625" cy="266700"/>
        </a:xfrm>
        <a:prstGeom prst="roundRect">
          <a:avLst/>
        </a:prstGeom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&lt;&lt;BACK&gt;&gt;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704850</xdr:colOff>
      <xdr:row>0</xdr:row>
      <xdr:rowOff>0</xdr:rowOff>
    </xdr:from>
    <xdr:to>
      <xdr:col>4</xdr:col>
      <xdr:colOff>285750</xdr:colOff>
      <xdr:row>1</xdr:row>
      <xdr:rowOff>161925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4114800" y="0"/>
          <a:ext cx="1304925" cy="352425"/>
        </a:xfrm>
        <a:prstGeom prst="round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&lt;&lt;BACK</a:t>
          </a:r>
          <a:r>
            <a:rPr lang="en-US" sz="1100" baseline="0"/>
            <a:t> &gt;&gt;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9">
    <tabColor rgb="FFC00000"/>
  </sheetPr>
  <dimension ref="A1:D21"/>
  <sheetViews>
    <sheetView tabSelected="1" view="pageBreakPreview" zoomScale="90" zoomScaleSheetLayoutView="90" workbookViewId="0">
      <pane ySplit="1" topLeftCell="A2" activePane="bottomLeft" state="frozen"/>
      <selection pane="bottomLeft" activeCell="B6" sqref="B6"/>
    </sheetView>
  </sheetViews>
  <sheetFormatPr defaultRowHeight="15"/>
  <cols>
    <col min="1" max="1" width="52.28515625" customWidth="1"/>
    <col min="2" max="2" width="19.5703125" customWidth="1"/>
    <col min="3" max="3" width="58.140625" customWidth="1"/>
    <col min="4" max="4" width="19.5703125" customWidth="1"/>
  </cols>
  <sheetData>
    <row r="1" spans="1:4" ht="24" customHeight="1">
      <c r="A1" s="189" t="s">
        <v>261</v>
      </c>
      <c r="B1" s="190"/>
      <c r="C1" s="190"/>
      <c r="D1" s="190"/>
    </row>
    <row r="2" spans="1:4" s="1" customFormat="1" ht="66" customHeight="1">
      <c r="A2" s="182" t="s">
        <v>838</v>
      </c>
      <c r="B2" s="174" t="s">
        <v>262</v>
      </c>
      <c r="C2" s="187" t="s">
        <v>549</v>
      </c>
      <c r="D2" s="188"/>
    </row>
    <row r="3" spans="1:4" s="1" customFormat="1" ht="72" customHeight="1">
      <c r="A3" s="175" t="s">
        <v>839</v>
      </c>
      <c r="B3" s="174" t="s">
        <v>262</v>
      </c>
      <c r="C3" s="183" t="s">
        <v>844</v>
      </c>
      <c r="D3" s="135" t="s">
        <v>262</v>
      </c>
    </row>
    <row r="4" spans="1:4" s="1" customFormat="1" ht="75.75" customHeight="1">
      <c r="A4" s="177" t="s">
        <v>840</v>
      </c>
      <c r="B4" s="178" t="s">
        <v>262</v>
      </c>
      <c r="C4" s="136" t="s">
        <v>845</v>
      </c>
      <c r="D4" s="134" t="s">
        <v>262</v>
      </c>
    </row>
    <row r="5" spans="1:4" s="1" customFormat="1" ht="75" customHeight="1">
      <c r="A5" s="179" t="s">
        <v>841</v>
      </c>
      <c r="B5" s="174" t="s">
        <v>262</v>
      </c>
      <c r="C5" s="184" t="s">
        <v>846</v>
      </c>
      <c r="D5" s="135" t="s">
        <v>262</v>
      </c>
    </row>
    <row r="6" spans="1:4" s="1" customFormat="1" ht="83.25" customHeight="1">
      <c r="A6" s="138" t="s">
        <v>842</v>
      </c>
      <c r="B6" s="120" t="s">
        <v>262</v>
      </c>
      <c r="C6" s="137" t="s">
        <v>847</v>
      </c>
      <c r="D6" s="133" t="s">
        <v>262</v>
      </c>
    </row>
    <row r="7" spans="1:4" s="1" customFormat="1" ht="63.75" customHeight="1">
      <c r="A7" s="180" t="s">
        <v>843</v>
      </c>
      <c r="B7" s="181" t="s">
        <v>262</v>
      </c>
      <c r="C7" s="176" t="s">
        <v>830</v>
      </c>
      <c r="D7" s="154" t="s">
        <v>262</v>
      </c>
    </row>
    <row r="9" spans="1:4" ht="87.75">
      <c r="A9" s="139" t="s">
        <v>271</v>
      </c>
      <c r="B9" s="121" t="s">
        <v>262</v>
      </c>
      <c r="C9" s="136" t="s">
        <v>815</v>
      </c>
      <c r="D9" s="154" t="s">
        <v>262</v>
      </c>
    </row>
    <row r="10" spans="1:4" ht="87.75">
      <c r="A10" s="191" t="s">
        <v>848</v>
      </c>
      <c r="B10" s="192"/>
      <c r="C10" s="185" t="s">
        <v>827</v>
      </c>
      <c r="D10" s="155" t="s">
        <v>829</v>
      </c>
    </row>
    <row r="11" spans="1:4" ht="87.75">
      <c r="A11" s="193"/>
      <c r="B11" s="194"/>
      <c r="C11" s="186" t="s">
        <v>828</v>
      </c>
      <c r="D11" s="154" t="s">
        <v>262</v>
      </c>
    </row>
    <row r="12" spans="1:4">
      <c r="A12" s="153"/>
      <c r="B12" s="153"/>
    </row>
    <row r="13" spans="1:4">
      <c r="A13" s="153"/>
      <c r="B13" s="153"/>
    </row>
    <row r="14" spans="1:4">
      <c r="B14" s="153"/>
    </row>
    <row r="15" spans="1:4">
      <c r="B15" s="153"/>
    </row>
    <row r="16" spans="1:4">
      <c r="B16" s="153"/>
    </row>
    <row r="17" spans="2:2">
      <c r="B17" s="153"/>
    </row>
    <row r="18" spans="2:2">
      <c r="B18" s="153"/>
    </row>
    <row r="19" spans="2:2">
      <c r="B19" s="153"/>
    </row>
    <row r="20" spans="2:2">
      <c r="B20" s="153"/>
    </row>
    <row r="21" spans="2:2">
      <c r="B21" s="153"/>
    </row>
  </sheetData>
  <sheetProtection password="CC16" sheet="1" objects="1" scenarios="1"/>
  <mergeCells count="3">
    <mergeCell ref="C2:D2"/>
    <mergeCell ref="A1:D1"/>
    <mergeCell ref="A10:B11"/>
  </mergeCells>
  <hyperlinks>
    <hyperlink ref="B6" location="INVOICE!A1" display="&lt;&lt;CLICK HERE&gt;&gt;"/>
    <hyperlink ref="B2" location="PR!A1" display="&lt;&lt;CLICK HERE&gt;&gt;"/>
    <hyperlink ref="B3" location="SALEMASTER!A1" display="&lt;&lt;CLICK HERE&gt;&gt;"/>
    <hyperlink ref="B4" location="Sale1!A1" display="&lt;&lt;CLICK HERE&gt;&gt;"/>
    <hyperlink ref="B5" location="sale2!A1" display="&lt;&lt;CLICK HERE&gt;&gt;"/>
    <hyperlink ref="B7" location="PURCHASE!A1" display="&lt;&lt;CLICK HERE&gt;&gt;"/>
    <hyperlink ref="B9" location="SUMMARY!A20" display="&lt;&lt;CLICK HERE&gt;&gt;"/>
    <hyperlink ref="D9" location="CREDITNOTE!A1" display="&lt;&lt;CLICK HERE&gt;&gt;"/>
    <hyperlink ref="D10" location="CREDITNOTE1!A1" display="&lt;&lt;CLICK HERE?&gt;&gt;"/>
    <hyperlink ref="D11" location="CREDITNOTE2!A1" display="&lt;&lt;CLICK HERE&gt;&gt;"/>
    <hyperlink ref="D7" location="INVOICE!Q9" display="&lt;&lt;CLICK HERE&gt;&gt;"/>
    <hyperlink ref="D6" location="INVOICE!A1" display="&lt;&lt;CLICK HERE&gt;&gt;"/>
    <hyperlink ref="D3" location="REVERSECHARGE!A1" display="&lt;&lt;CLICK HERE&gt;&gt;"/>
    <hyperlink ref="D4" location="REVERSECHARGE1!A1" display="&lt;&lt;CLICK HERE&gt;&gt;"/>
    <hyperlink ref="D5" location="REVERSECHARGE2!A1" display="&lt;&lt;CLICK HERE&gt;&gt;"/>
  </hyperlinks>
  <pageMargins left="0.7" right="0.7" top="0.75" bottom="0.75" header="0.3" footer="0.3"/>
  <pageSetup scale="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0"/>
  <dimension ref="A1:T89"/>
  <sheetViews>
    <sheetView workbookViewId="0"/>
  </sheetViews>
  <sheetFormatPr defaultRowHeight="15"/>
  <cols>
    <col min="1" max="1" width="15.7109375" style="8" customWidth="1"/>
    <col min="2" max="2" width="15" style="8" customWidth="1"/>
    <col min="3" max="3" width="26.7109375" style="8" customWidth="1"/>
    <col min="4" max="4" width="15.7109375" style="8" customWidth="1"/>
    <col min="5" max="5" width="16.28515625" style="8" customWidth="1"/>
    <col min="6" max="6" width="9.140625" style="8"/>
    <col min="7" max="7" width="15.7109375" style="8" customWidth="1"/>
    <col min="8" max="8" width="11.7109375" style="8" customWidth="1"/>
    <col min="9" max="16384" width="9.140625" style="8"/>
  </cols>
  <sheetData>
    <row r="1" spans="1:20" ht="24.75" customHeight="1"/>
    <row r="2" spans="1:20" ht="120">
      <c r="A2" s="9" t="s">
        <v>24</v>
      </c>
      <c r="B2" s="36" t="s">
        <v>23</v>
      </c>
      <c r="C2" s="36" t="s">
        <v>20</v>
      </c>
      <c r="D2" s="34" t="s">
        <v>21</v>
      </c>
      <c r="E2" s="36" t="s">
        <v>30</v>
      </c>
      <c r="F2" s="9" t="s">
        <v>548</v>
      </c>
      <c r="G2" s="9" t="s">
        <v>31</v>
      </c>
      <c r="H2" s="36" t="s">
        <v>28</v>
      </c>
      <c r="I2" s="10" t="s">
        <v>32</v>
      </c>
      <c r="J2" s="126" t="s">
        <v>2</v>
      </c>
      <c r="K2" s="38" t="s">
        <v>33</v>
      </c>
      <c r="L2" s="126" t="s">
        <v>3</v>
      </c>
      <c r="M2" s="38" t="s">
        <v>34</v>
      </c>
      <c r="N2" s="279" t="s">
        <v>9</v>
      </c>
      <c r="O2" s="280"/>
      <c r="P2" s="279" t="s">
        <v>8</v>
      </c>
      <c r="Q2" s="280"/>
      <c r="R2" s="279" t="s">
        <v>10</v>
      </c>
      <c r="S2" s="280"/>
      <c r="T2" s="34" t="s">
        <v>267</v>
      </c>
    </row>
    <row r="3" spans="1:20">
      <c r="A3" s="116"/>
      <c r="B3" s="51"/>
      <c r="C3" s="52"/>
      <c r="D3" s="52"/>
      <c r="E3" s="52"/>
      <c r="F3" s="117"/>
      <c r="G3" s="116"/>
      <c r="H3" s="51"/>
      <c r="I3" s="117"/>
      <c r="J3" s="118"/>
      <c r="K3" s="54"/>
      <c r="L3" s="118"/>
      <c r="M3" s="56"/>
      <c r="N3" s="12"/>
      <c r="O3" s="13"/>
      <c r="P3" s="14"/>
      <c r="Q3" s="13"/>
      <c r="R3" s="14"/>
      <c r="S3" s="13"/>
      <c r="T3" s="110"/>
    </row>
    <row r="4" spans="1:20">
      <c r="A4" s="119"/>
      <c r="B4" s="40"/>
      <c r="C4" s="40"/>
      <c r="D4" s="40"/>
      <c r="E4" s="40"/>
      <c r="F4" s="119"/>
      <c r="G4" s="119"/>
      <c r="H4" s="40"/>
      <c r="I4" s="119"/>
      <c r="J4" s="92"/>
      <c r="K4" s="55"/>
      <c r="L4" s="92"/>
      <c r="M4" s="55"/>
      <c r="N4" s="17" t="s">
        <v>2</v>
      </c>
      <c r="O4" s="18" t="s">
        <v>35</v>
      </c>
      <c r="P4" s="18" t="s">
        <v>2</v>
      </c>
      <c r="Q4" s="18" t="s">
        <v>35</v>
      </c>
      <c r="R4" s="18" t="s">
        <v>2</v>
      </c>
      <c r="S4" s="18" t="s">
        <v>35</v>
      </c>
      <c r="T4" s="35"/>
    </row>
    <row r="5" spans="1:20">
      <c r="A5" s="16"/>
      <c r="B5" s="40">
        <f>IFERROR(VLOOKUP(A5,REVERSECHARGE!$A$6:$C$89,2,),0)</f>
        <v>0</v>
      </c>
      <c r="C5" s="40">
        <f>IFERROR(VLOOKUP(A5,REVERSECHARGE!$A$6:$C$89,3,),0)</f>
        <v>0</v>
      </c>
      <c r="D5" s="40">
        <f>IFERROR(VLOOKUP(C5,SALEMASTER!$C$6:$D$89,2,),0)</f>
        <v>0</v>
      </c>
      <c r="E5" s="40">
        <f>IFERROR(VLOOKUP(C5,REVERSECHARGE!$C$6:$E$89,3,),0)</f>
        <v>0</v>
      </c>
      <c r="F5" s="19"/>
      <c r="G5" s="16"/>
      <c r="H5" s="41">
        <f>IFERROR(VLOOKUP(G5,PR!$B$2:$F$70,2,),0)</f>
        <v>0</v>
      </c>
      <c r="I5" s="20"/>
      <c r="J5" s="21"/>
      <c r="K5" s="45">
        <f>I5*J5</f>
        <v>0</v>
      </c>
      <c r="L5" s="21"/>
      <c r="M5" s="45">
        <f>K5-L5</f>
        <v>0</v>
      </c>
      <c r="N5" s="45">
        <f>IF(F5=1,VLOOKUP(G5,PR!$B$2:$F$70,5,),0)</f>
        <v>0</v>
      </c>
      <c r="O5" s="46">
        <f>M5*N5%</f>
        <v>0</v>
      </c>
      <c r="P5" s="45">
        <f>IF(F5=1,VLOOKUP(G5,PR!$B$2:$F$70,4,FALSE),0)</f>
        <v>0</v>
      </c>
      <c r="Q5" s="45">
        <f>M5*P5%</f>
        <v>0</v>
      </c>
      <c r="R5" s="45">
        <f>IF(F5=2,VLOOKUP(G5,PR!$B$2:$F$70,3,FALSE),0)</f>
        <v>0</v>
      </c>
      <c r="S5" s="45">
        <f>M5*R5%</f>
        <v>0</v>
      </c>
      <c r="T5" s="42">
        <f>M5+O5+Q5+S5</f>
        <v>0</v>
      </c>
    </row>
    <row r="6" spans="1:20">
      <c r="A6" s="16"/>
      <c r="B6" s="40">
        <f>IFERROR(VLOOKUP(A6,REVERSECHARGE!$A$6:$C$89,2,),0)</f>
        <v>0</v>
      </c>
      <c r="C6" s="40">
        <f>IFERROR(VLOOKUP(A6,REVERSECHARGE!$A$6:$C$89,3,),0)</f>
        <v>0</v>
      </c>
      <c r="D6" s="40">
        <f>IFERROR(VLOOKUP(C6,SALEMASTER!$C$6:$D$89,2,),0)</f>
        <v>0</v>
      </c>
      <c r="E6" s="40">
        <f>IFERROR(VLOOKUP(C6,REVERSECHARGE!$C$6:$E$89,3,),0)</f>
        <v>0</v>
      </c>
      <c r="F6" s="19"/>
      <c r="G6" s="16"/>
      <c r="H6" s="42">
        <f>IFERROR(VLOOKUP(G6,PR!$B$2:$F$70,2,),0)</f>
        <v>0</v>
      </c>
      <c r="I6" s="20"/>
      <c r="J6" s="21"/>
      <c r="K6" s="45">
        <f t="shared" ref="K6:K69" si="0">I6*J6</f>
        <v>0</v>
      </c>
      <c r="L6" s="21"/>
      <c r="M6" s="45">
        <f t="shared" ref="M6:M69" si="1">K6-L6</f>
        <v>0</v>
      </c>
      <c r="N6" s="45">
        <f>IF(F6=1,VLOOKUP(G6,PR!$B$2:$F$70,5,),0)</f>
        <v>0</v>
      </c>
      <c r="O6" s="42">
        <f t="shared" ref="O6:O69" si="2">M6*N6%</f>
        <v>0</v>
      </c>
      <c r="P6" s="45">
        <f>IF(F6=1,VLOOKUP(G6,PR!$B$2:$F$70,4,FALSE),0)</f>
        <v>0</v>
      </c>
      <c r="Q6" s="45">
        <f t="shared" ref="Q6:Q69" si="3">M6*P6%</f>
        <v>0</v>
      </c>
      <c r="R6" s="45">
        <f>IF(F6=2,VLOOKUP(G6,PR!$B$2:$F$70,3,FALSE),0)</f>
        <v>0</v>
      </c>
      <c r="S6" s="45">
        <f t="shared" ref="S6:S69" si="4">M6*R6%</f>
        <v>0</v>
      </c>
      <c r="T6" s="42">
        <f t="shared" ref="T6:T69" si="5">M6+O6+Q6+S6</f>
        <v>0</v>
      </c>
    </row>
    <row r="7" spans="1:20">
      <c r="A7" s="16"/>
      <c r="B7" s="40">
        <f>IFERROR(VLOOKUP(A7,REVERSECHARGE!$A$6:$C$89,2,),0)</f>
        <v>0</v>
      </c>
      <c r="C7" s="40">
        <f>IFERROR(VLOOKUP(A7,REVERSECHARGE!$A$6:$C$89,3,),0)</f>
        <v>0</v>
      </c>
      <c r="D7" s="40">
        <f>IFERROR(VLOOKUP(C7,SALEMASTER!$C$6:$D$89,2,),0)</f>
        <v>0</v>
      </c>
      <c r="E7" s="40">
        <f>IFERROR(VLOOKUP(C7,REVERSECHARGE!$C$6:$E$89,3,),0)</f>
        <v>0</v>
      </c>
      <c r="F7" s="19"/>
      <c r="G7" s="16"/>
      <c r="H7" s="42">
        <f>IFERROR(VLOOKUP(G7,PR!$B$2:$F$70,2,),0)</f>
        <v>0</v>
      </c>
      <c r="I7" s="20"/>
      <c r="J7" s="21"/>
      <c r="K7" s="45">
        <f t="shared" si="0"/>
        <v>0</v>
      </c>
      <c r="L7" s="21">
        <v>0</v>
      </c>
      <c r="M7" s="45">
        <f t="shared" si="1"/>
        <v>0</v>
      </c>
      <c r="N7" s="45">
        <f>IF(F7=1,VLOOKUP(G7,PR!$B$2:$F$70,5,),0)</f>
        <v>0</v>
      </c>
      <c r="O7" s="42">
        <f t="shared" si="2"/>
        <v>0</v>
      </c>
      <c r="P7" s="45">
        <f>IF(F7=1,VLOOKUP(G7,PR!$B$2:$F$70,4,FALSE),0)</f>
        <v>0</v>
      </c>
      <c r="Q7" s="45">
        <f t="shared" si="3"/>
        <v>0</v>
      </c>
      <c r="R7" s="45">
        <f>IF(F7=2,VLOOKUP(G7,PR!$B$2:$F$70,3,FALSE),0)</f>
        <v>0</v>
      </c>
      <c r="S7" s="45">
        <f t="shared" si="4"/>
        <v>0</v>
      </c>
      <c r="T7" s="42">
        <f t="shared" si="5"/>
        <v>0</v>
      </c>
    </row>
    <row r="8" spans="1:20">
      <c r="A8" s="16"/>
      <c r="B8" s="40">
        <f>IFERROR(VLOOKUP(A8,REVERSECHARGE!$A$6:$C$89,2,),0)</f>
        <v>0</v>
      </c>
      <c r="C8" s="40">
        <f>IFERROR(VLOOKUP(A8,REVERSECHARGE!$A$6:$C$89,3,),0)</f>
        <v>0</v>
      </c>
      <c r="D8" s="40">
        <f>IFERROR(VLOOKUP(C8,SALEMASTER!$C$6:$D$89,2,),0)</f>
        <v>0</v>
      </c>
      <c r="E8" s="40">
        <f>IFERROR(VLOOKUP(C8,REVERSECHARGE!$C$6:$E$89,3,),0)</f>
        <v>0</v>
      </c>
      <c r="F8" s="19"/>
      <c r="G8" s="16"/>
      <c r="H8" s="42">
        <f>IFERROR(VLOOKUP(G8,PR!$B$2:$F$70,2,),0)</f>
        <v>0</v>
      </c>
      <c r="I8" s="20"/>
      <c r="J8" s="21"/>
      <c r="K8" s="45">
        <f t="shared" si="0"/>
        <v>0</v>
      </c>
      <c r="L8" s="21">
        <v>0</v>
      </c>
      <c r="M8" s="45">
        <f t="shared" si="1"/>
        <v>0</v>
      </c>
      <c r="N8" s="45">
        <f>IF(F8=1,VLOOKUP(G8,PR!$B$2:$F$70,5,),0)</f>
        <v>0</v>
      </c>
      <c r="O8" s="42">
        <f t="shared" si="2"/>
        <v>0</v>
      </c>
      <c r="P8" s="45">
        <f>IF(F8=1,VLOOKUP(G8,PR!$B$2:$F$70,4,FALSE),0)</f>
        <v>0</v>
      </c>
      <c r="Q8" s="45">
        <f t="shared" si="3"/>
        <v>0</v>
      </c>
      <c r="R8" s="45">
        <f>IF(F8=2,VLOOKUP(G8,PR!$B$2:$F$70,3,FALSE),0)</f>
        <v>0</v>
      </c>
      <c r="S8" s="45">
        <f t="shared" si="4"/>
        <v>0</v>
      </c>
      <c r="T8" s="42">
        <f t="shared" si="5"/>
        <v>0</v>
      </c>
    </row>
    <row r="9" spans="1:20">
      <c r="A9" s="16"/>
      <c r="B9" s="40">
        <f>IFERROR(VLOOKUP(A9,REVERSECHARGE!$A$6:$C$89,2,),0)</f>
        <v>0</v>
      </c>
      <c r="C9" s="40">
        <f>IFERROR(VLOOKUP(A9,REVERSECHARGE!$A$6:$C$89,3,),0)</f>
        <v>0</v>
      </c>
      <c r="D9" s="40">
        <f>IFERROR(VLOOKUP(C9,SALEMASTER!$C$6:$D$89,2,),0)</f>
        <v>0</v>
      </c>
      <c r="E9" s="40">
        <f>IFERROR(VLOOKUP(C9,REVERSECHARGE!$C$6:$E$89,3,),0)</f>
        <v>0</v>
      </c>
      <c r="F9" s="19"/>
      <c r="G9" s="16"/>
      <c r="H9" s="42">
        <f>IFERROR(VLOOKUP(G9,PR!$B$2:$F$70,2,),0)</f>
        <v>0</v>
      </c>
      <c r="I9" s="20"/>
      <c r="J9" s="21"/>
      <c r="K9" s="45">
        <f t="shared" si="0"/>
        <v>0</v>
      </c>
      <c r="L9" s="21">
        <v>0</v>
      </c>
      <c r="M9" s="45">
        <f t="shared" si="1"/>
        <v>0</v>
      </c>
      <c r="N9" s="45">
        <f>IF(F9=1,VLOOKUP(G9,PR!$B$2:$F$70,5,),0)</f>
        <v>0</v>
      </c>
      <c r="O9" s="42">
        <f t="shared" si="2"/>
        <v>0</v>
      </c>
      <c r="P9" s="45">
        <f>IF(F9=1,VLOOKUP(G9,PR!$B$2:$F$70,4,FALSE),0)</f>
        <v>0</v>
      </c>
      <c r="Q9" s="45">
        <f t="shared" si="3"/>
        <v>0</v>
      </c>
      <c r="R9" s="45">
        <f>IF(F9=2,VLOOKUP(G9,PR!$B$2:$F$70,3,FALSE),0)</f>
        <v>0</v>
      </c>
      <c r="S9" s="45">
        <f t="shared" si="4"/>
        <v>0</v>
      </c>
      <c r="T9" s="42">
        <f t="shared" si="5"/>
        <v>0</v>
      </c>
    </row>
    <row r="10" spans="1:20">
      <c r="A10" s="16"/>
      <c r="B10" s="40">
        <f>IFERROR(VLOOKUP(A10,REVERSECHARGE!$A$6:$C$89,2,),0)</f>
        <v>0</v>
      </c>
      <c r="C10" s="40">
        <f>IFERROR(VLOOKUP(A10,REVERSECHARGE!$A$6:$C$89,3,),0)</f>
        <v>0</v>
      </c>
      <c r="D10" s="40">
        <f>IFERROR(VLOOKUP(C10,SALEMASTER!$C$6:$D$89,2,),0)</f>
        <v>0</v>
      </c>
      <c r="E10" s="40">
        <f>IFERROR(VLOOKUP(C10,REVERSECHARGE!$C$6:$E$89,3,),0)</f>
        <v>0</v>
      </c>
      <c r="F10" s="19"/>
      <c r="G10" s="16"/>
      <c r="H10" s="42">
        <f>IFERROR(VLOOKUP(G10,PR!$B$2:$F$70,2,),0)</f>
        <v>0</v>
      </c>
      <c r="I10" s="20"/>
      <c r="J10" s="21"/>
      <c r="K10" s="45">
        <f t="shared" si="0"/>
        <v>0</v>
      </c>
      <c r="L10" s="21">
        <v>0</v>
      </c>
      <c r="M10" s="45">
        <f t="shared" si="1"/>
        <v>0</v>
      </c>
      <c r="N10" s="45">
        <f>IF(F10=1,VLOOKUP(G10,PR!$B$2:$F$70,5,),0)</f>
        <v>0</v>
      </c>
      <c r="O10" s="42">
        <f t="shared" si="2"/>
        <v>0</v>
      </c>
      <c r="P10" s="45">
        <f>IF(F10=1,VLOOKUP(G10,PR!$B$2:$F$70,4,FALSE),0)</f>
        <v>0</v>
      </c>
      <c r="Q10" s="45">
        <f t="shared" si="3"/>
        <v>0</v>
      </c>
      <c r="R10" s="45">
        <f>IF(F10=2,VLOOKUP(G10,PR!$B$2:$F$70,3,FALSE),0)</f>
        <v>0</v>
      </c>
      <c r="S10" s="45">
        <f t="shared" si="4"/>
        <v>0</v>
      </c>
      <c r="T10" s="42">
        <f t="shared" si="5"/>
        <v>0</v>
      </c>
    </row>
    <row r="11" spans="1:20">
      <c r="A11" s="16"/>
      <c r="B11" s="40">
        <f>IFERROR(VLOOKUP(A11,REVERSECHARGE!$A$6:$C$89,2,),0)</f>
        <v>0</v>
      </c>
      <c r="C11" s="40">
        <f>IFERROR(VLOOKUP(A11,REVERSECHARGE!$A$6:$C$89,3,),0)</f>
        <v>0</v>
      </c>
      <c r="D11" s="40">
        <f>IFERROR(VLOOKUP(C11,SALEMASTER!$C$6:$D$89,2,),0)</f>
        <v>0</v>
      </c>
      <c r="E11" s="40">
        <f>IFERROR(VLOOKUP(C11,REVERSECHARGE!$C$6:$E$89,3,),0)</f>
        <v>0</v>
      </c>
      <c r="F11" s="19"/>
      <c r="G11" s="16"/>
      <c r="H11" s="42">
        <f>IFERROR(VLOOKUP(G11,PR!$B$2:$F$70,2,),0)</f>
        <v>0</v>
      </c>
      <c r="I11" s="20"/>
      <c r="J11" s="21"/>
      <c r="K11" s="45">
        <f t="shared" si="0"/>
        <v>0</v>
      </c>
      <c r="L11" s="21">
        <v>0</v>
      </c>
      <c r="M11" s="45">
        <f t="shared" si="1"/>
        <v>0</v>
      </c>
      <c r="N11" s="45">
        <f>IF(F11=1,VLOOKUP(G11,PR!$B$2:$F$70,5,),0)</f>
        <v>0</v>
      </c>
      <c r="O11" s="42">
        <f t="shared" si="2"/>
        <v>0</v>
      </c>
      <c r="P11" s="45">
        <f>IF(F11=1,VLOOKUP(G11,PR!$B$2:$F$70,4,FALSE),0)</f>
        <v>0</v>
      </c>
      <c r="Q11" s="45">
        <f t="shared" si="3"/>
        <v>0</v>
      </c>
      <c r="R11" s="45">
        <f>IF(F11=2,VLOOKUP(G11,PR!$B$2:$F$70,3,FALSE),0)</f>
        <v>0</v>
      </c>
      <c r="S11" s="45">
        <f t="shared" si="4"/>
        <v>0</v>
      </c>
      <c r="T11" s="42">
        <f t="shared" si="5"/>
        <v>0</v>
      </c>
    </row>
    <row r="12" spans="1:20">
      <c r="A12" s="16"/>
      <c r="B12" s="40">
        <f>IFERROR(VLOOKUP(A12,REVERSECHARGE!$A$6:$C$89,2,),0)</f>
        <v>0</v>
      </c>
      <c r="C12" s="40">
        <f>IFERROR(VLOOKUP(A12,REVERSECHARGE!$A$6:$C$89,3,),0)</f>
        <v>0</v>
      </c>
      <c r="D12" s="40">
        <f>IFERROR(VLOOKUP(C12,SALEMASTER!$C$6:$D$89,2,),0)</f>
        <v>0</v>
      </c>
      <c r="E12" s="40">
        <f>IFERROR(VLOOKUP(C12,REVERSECHARGE!$C$6:$E$89,3,),0)</f>
        <v>0</v>
      </c>
      <c r="F12" s="19"/>
      <c r="G12" s="16"/>
      <c r="H12" s="42">
        <f>IFERROR(VLOOKUP(G12,PR!$B$2:$F$70,2,),0)</f>
        <v>0</v>
      </c>
      <c r="I12" s="20"/>
      <c r="J12" s="21"/>
      <c r="K12" s="45">
        <f t="shared" si="0"/>
        <v>0</v>
      </c>
      <c r="L12" s="21">
        <v>0</v>
      </c>
      <c r="M12" s="45">
        <f t="shared" si="1"/>
        <v>0</v>
      </c>
      <c r="N12" s="45">
        <f>IF(F12=1,VLOOKUP(G12,PR!$B$2:$F$70,5,),0)</f>
        <v>0</v>
      </c>
      <c r="O12" s="42">
        <f t="shared" si="2"/>
        <v>0</v>
      </c>
      <c r="P12" s="45">
        <f>IF(F12=1,VLOOKUP(G12,PR!$B$2:$F$70,4,FALSE),0)</f>
        <v>0</v>
      </c>
      <c r="Q12" s="45">
        <f t="shared" si="3"/>
        <v>0</v>
      </c>
      <c r="R12" s="45">
        <f>IF(F12=2,VLOOKUP(G12,PR!$B$2:$F$70,3,FALSE),0)</f>
        <v>0</v>
      </c>
      <c r="S12" s="45">
        <f t="shared" si="4"/>
        <v>0</v>
      </c>
      <c r="T12" s="42">
        <f t="shared" si="5"/>
        <v>0</v>
      </c>
    </row>
    <row r="13" spans="1:20">
      <c r="A13" s="16"/>
      <c r="B13" s="40">
        <f>IFERROR(VLOOKUP(A13,REVERSECHARGE!$A$6:$C$89,2,),0)</f>
        <v>0</v>
      </c>
      <c r="C13" s="40">
        <f>IFERROR(VLOOKUP(A13,REVERSECHARGE!$A$6:$C$89,3,),0)</f>
        <v>0</v>
      </c>
      <c r="D13" s="40">
        <f>IFERROR(VLOOKUP(C13,SALEMASTER!$C$6:$D$89,2,),0)</f>
        <v>0</v>
      </c>
      <c r="E13" s="40">
        <f>IFERROR(VLOOKUP(C13,REVERSECHARGE!$C$6:$E$89,3,),0)</f>
        <v>0</v>
      </c>
      <c r="F13" s="19"/>
      <c r="G13" s="16"/>
      <c r="H13" s="42">
        <f>IFERROR(VLOOKUP(G13,PR!$B$2:$F$70,2,),0)</f>
        <v>0</v>
      </c>
      <c r="I13" s="20"/>
      <c r="J13" s="21"/>
      <c r="K13" s="45">
        <f t="shared" si="0"/>
        <v>0</v>
      </c>
      <c r="L13" s="21">
        <v>0</v>
      </c>
      <c r="M13" s="45">
        <f t="shared" si="1"/>
        <v>0</v>
      </c>
      <c r="N13" s="45">
        <f>IF(F13=1,VLOOKUP(G13,PR!$B$2:$F$70,5,),0)</f>
        <v>0</v>
      </c>
      <c r="O13" s="42">
        <f t="shared" si="2"/>
        <v>0</v>
      </c>
      <c r="P13" s="45">
        <f>IF(F13=1,VLOOKUP(G13,PR!$B$2:$F$70,4,FALSE),0)</f>
        <v>0</v>
      </c>
      <c r="Q13" s="45">
        <f t="shared" si="3"/>
        <v>0</v>
      </c>
      <c r="R13" s="45">
        <f>IF(F13=2,VLOOKUP(G13,PR!$B$2:$F$70,3,FALSE),0)</f>
        <v>0</v>
      </c>
      <c r="S13" s="45">
        <f t="shared" si="4"/>
        <v>0</v>
      </c>
      <c r="T13" s="42">
        <f t="shared" si="5"/>
        <v>0</v>
      </c>
    </row>
    <row r="14" spans="1:20">
      <c r="A14" s="16"/>
      <c r="B14" s="40">
        <f>IFERROR(VLOOKUP(A14,REVERSECHARGE!$A$6:$C$89,2,),0)</f>
        <v>0</v>
      </c>
      <c r="C14" s="40">
        <f>IFERROR(VLOOKUP(A14,REVERSECHARGE!$A$6:$C$89,3,),0)</f>
        <v>0</v>
      </c>
      <c r="D14" s="40">
        <f>IFERROR(VLOOKUP(C14,SALEMASTER!$C$6:$D$89,2,),0)</f>
        <v>0</v>
      </c>
      <c r="E14" s="40">
        <f>IFERROR(VLOOKUP(C14,REVERSECHARGE!$C$6:$E$89,3,),0)</f>
        <v>0</v>
      </c>
      <c r="F14" s="19"/>
      <c r="G14" s="16"/>
      <c r="H14" s="42">
        <f>IFERROR(VLOOKUP(G14,PR!$B$2:$F$70,2,),0)</f>
        <v>0</v>
      </c>
      <c r="I14" s="20"/>
      <c r="J14" s="21"/>
      <c r="K14" s="45">
        <f t="shared" si="0"/>
        <v>0</v>
      </c>
      <c r="L14" s="21">
        <v>0</v>
      </c>
      <c r="M14" s="45">
        <f t="shared" si="1"/>
        <v>0</v>
      </c>
      <c r="N14" s="45">
        <f>IF(F14=1,VLOOKUP(G14,PR!$B$2:$F$70,5,),0)</f>
        <v>0</v>
      </c>
      <c r="O14" s="42">
        <f t="shared" si="2"/>
        <v>0</v>
      </c>
      <c r="P14" s="45">
        <f>IF(F14=1,VLOOKUP(G14,PR!$B$2:$F$70,4,FALSE),0)</f>
        <v>0</v>
      </c>
      <c r="Q14" s="45">
        <f t="shared" si="3"/>
        <v>0</v>
      </c>
      <c r="R14" s="45">
        <f>IF(F14=2,VLOOKUP(G14,PR!$B$2:$F$70,3,FALSE),0)</f>
        <v>0</v>
      </c>
      <c r="S14" s="45">
        <f t="shared" si="4"/>
        <v>0</v>
      </c>
      <c r="T14" s="42">
        <f t="shared" si="5"/>
        <v>0</v>
      </c>
    </row>
    <row r="15" spans="1:20">
      <c r="A15" s="16"/>
      <c r="B15" s="40">
        <f>IFERROR(VLOOKUP(A15,REVERSECHARGE!$A$6:$C$89,2,),0)</f>
        <v>0</v>
      </c>
      <c r="C15" s="40">
        <f>IFERROR(VLOOKUP(A15,REVERSECHARGE!$A$6:$C$89,3,),0)</f>
        <v>0</v>
      </c>
      <c r="D15" s="40">
        <f>IFERROR(VLOOKUP(C15,SALEMASTER!$C$6:$D$89,2,),0)</f>
        <v>0</v>
      </c>
      <c r="E15" s="40">
        <f>IFERROR(VLOOKUP(C15,REVERSECHARGE!$C$6:$E$89,3,),0)</f>
        <v>0</v>
      </c>
      <c r="F15" s="19"/>
      <c r="G15" s="16"/>
      <c r="H15" s="42">
        <f>IFERROR(VLOOKUP(G15,PR!$B$2:$F$70,2,),0)</f>
        <v>0</v>
      </c>
      <c r="I15" s="20"/>
      <c r="J15" s="21"/>
      <c r="K15" s="45">
        <f t="shared" si="0"/>
        <v>0</v>
      </c>
      <c r="L15" s="21">
        <v>0</v>
      </c>
      <c r="M15" s="45">
        <f t="shared" si="1"/>
        <v>0</v>
      </c>
      <c r="N15" s="45">
        <f>IF(F15=1,VLOOKUP(G15,PR!$B$2:$F$70,5,),0)</f>
        <v>0</v>
      </c>
      <c r="O15" s="42">
        <f t="shared" si="2"/>
        <v>0</v>
      </c>
      <c r="P15" s="45">
        <f>IF(F15=1,VLOOKUP(G15,PR!$B$2:$F$70,4,FALSE),0)</f>
        <v>0</v>
      </c>
      <c r="Q15" s="45">
        <f t="shared" si="3"/>
        <v>0</v>
      </c>
      <c r="R15" s="45">
        <f>IF(F15=2,VLOOKUP(G15,PR!$B$2:$F$70,3,FALSE),0)</f>
        <v>0</v>
      </c>
      <c r="S15" s="45">
        <f t="shared" si="4"/>
        <v>0</v>
      </c>
      <c r="T15" s="42">
        <f t="shared" si="5"/>
        <v>0</v>
      </c>
    </row>
    <row r="16" spans="1:20">
      <c r="A16" s="16"/>
      <c r="B16" s="40">
        <f>IFERROR(VLOOKUP(A16,REVERSECHARGE!$A$6:$C$89,2,),0)</f>
        <v>0</v>
      </c>
      <c r="C16" s="40">
        <f>IFERROR(VLOOKUP(A16,REVERSECHARGE!$A$6:$C$89,3,),0)</f>
        <v>0</v>
      </c>
      <c r="D16" s="40">
        <f>IFERROR(VLOOKUP(C16,SALEMASTER!$C$6:$D$89,2,),0)</f>
        <v>0</v>
      </c>
      <c r="E16" s="40">
        <f>IFERROR(VLOOKUP(C16,REVERSECHARGE!$C$6:$E$89,3,),0)</f>
        <v>0</v>
      </c>
      <c r="F16" s="19"/>
      <c r="G16" s="16"/>
      <c r="H16" s="42">
        <f>IFERROR(VLOOKUP(G16,PR!$B$2:$F$70,2,),0)</f>
        <v>0</v>
      </c>
      <c r="I16" s="20"/>
      <c r="J16" s="21"/>
      <c r="K16" s="45">
        <f t="shared" si="0"/>
        <v>0</v>
      </c>
      <c r="L16" s="21">
        <v>0</v>
      </c>
      <c r="M16" s="45">
        <f t="shared" si="1"/>
        <v>0</v>
      </c>
      <c r="N16" s="45">
        <f>IF(F16=1,VLOOKUP(G16,PR!$B$2:$F$70,5,),0)</f>
        <v>0</v>
      </c>
      <c r="O16" s="42">
        <f t="shared" si="2"/>
        <v>0</v>
      </c>
      <c r="P16" s="45">
        <f>IF(F16=1,VLOOKUP(G16,PR!$B$2:$F$70,4,FALSE),0)</f>
        <v>0</v>
      </c>
      <c r="Q16" s="45">
        <f t="shared" si="3"/>
        <v>0</v>
      </c>
      <c r="R16" s="45">
        <f>IF(F16=2,VLOOKUP(G16,PR!$B$2:$F$70,3,FALSE),0)</f>
        <v>0</v>
      </c>
      <c r="S16" s="45">
        <f t="shared" si="4"/>
        <v>0</v>
      </c>
      <c r="T16" s="42">
        <f t="shared" si="5"/>
        <v>0</v>
      </c>
    </row>
    <row r="17" spans="1:20">
      <c r="A17" s="16"/>
      <c r="B17" s="40">
        <f>IFERROR(VLOOKUP(A17,REVERSECHARGE!$A$6:$C$89,2,),0)</f>
        <v>0</v>
      </c>
      <c r="C17" s="40">
        <f>IFERROR(VLOOKUP(A17,REVERSECHARGE!$A$6:$C$89,3,),0)</f>
        <v>0</v>
      </c>
      <c r="D17" s="40">
        <f>IFERROR(VLOOKUP(C17,SALEMASTER!$C$6:$D$89,2,),0)</f>
        <v>0</v>
      </c>
      <c r="E17" s="40">
        <f>IFERROR(VLOOKUP(C17,REVERSECHARGE!$C$6:$E$89,3,),0)</f>
        <v>0</v>
      </c>
      <c r="F17" s="19"/>
      <c r="G17" s="16"/>
      <c r="H17" s="42">
        <f>IFERROR(VLOOKUP(G17,PR!$B$2:$F$70,2,),0)</f>
        <v>0</v>
      </c>
      <c r="I17" s="20"/>
      <c r="J17" s="21"/>
      <c r="K17" s="45">
        <f t="shared" si="0"/>
        <v>0</v>
      </c>
      <c r="L17" s="21">
        <v>0</v>
      </c>
      <c r="M17" s="45">
        <f t="shared" si="1"/>
        <v>0</v>
      </c>
      <c r="N17" s="45">
        <f>IF(F17=1,VLOOKUP(G17,PR!$B$2:$F$70,5,),0)</f>
        <v>0</v>
      </c>
      <c r="O17" s="42">
        <f t="shared" si="2"/>
        <v>0</v>
      </c>
      <c r="P17" s="45">
        <f>IF(F17=1,VLOOKUP(G17,PR!$B$2:$F$70,4,FALSE),0)</f>
        <v>0</v>
      </c>
      <c r="Q17" s="45">
        <f t="shared" si="3"/>
        <v>0</v>
      </c>
      <c r="R17" s="45">
        <f>IF(F17=2,VLOOKUP(G17,PR!$B$2:$F$70,3,FALSE),0)</f>
        <v>0</v>
      </c>
      <c r="S17" s="45">
        <f t="shared" si="4"/>
        <v>0</v>
      </c>
      <c r="T17" s="42">
        <f t="shared" si="5"/>
        <v>0</v>
      </c>
    </row>
    <row r="18" spans="1:20">
      <c r="A18" s="16"/>
      <c r="B18" s="40">
        <f>IFERROR(VLOOKUP(A18,REVERSECHARGE!$A$6:$C$89,2,),0)</f>
        <v>0</v>
      </c>
      <c r="C18" s="40">
        <f>IFERROR(VLOOKUP(A18,REVERSECHARGE!$A$6:$C$89,3,),0)</f>
        <v>0</v>
      </c>
      <c r="D18" s="40">
        <f>IFERROR(VLOOKUP(C18,SALEMASTER!$C$6:$D$89,2,),0)</f>
        <v>0</v>
      </c>
      <c r="E18" s="40">
        <f>IFERROR(VLOOKUP(C18,REVERSECHARGE!$C$6:$E$89,3,),0)</f>
        <v>0</v>
      </c>
      <c r="F18" s="19"/>
      <c r="G18" s="16"/>
      <c r="H18" s="42">
        <f>IFERROR(VLOOKUP(G18,PR!$B$2:$F$70,2,),0)</f>
        <v>0</v>
      </c>
      <c r="I18" s="20"/>
      <c r="J18" s="21"/>
      <c r="K18" s="45">
        <f t="shared" si="0"/>
        <v>0</v>
      </c>
      <c r="L18" s="21">
        <v>0</v>
      </c>
      <c r="M18" s="45">
        <f t="shared" si="1"/>
        <v>0</v>
      </c>
      <c r="N18" s="45">
        <f>IF(F18=1,VLOOKUP(G18,PR!$B$2:$F$70,5,),0)</f>
        <v>0</v>
      </c>
      <c r="O18" s="42">
        <f t="shared" si="2"/>
        <v>0</v>
      </c>
      <c r="P18" s="45">
        <f>IF(F18=1,VLOOKUP(G18,PR!$B$2:$F$70,4,FALSE),0)</f>
        <v>0</v>
      </c>
      <c r="Q18" s="45">
        <f t="shared" si="3"/>
        <v>0</v>
      </c>
      <c r="R18" s="45">
        <f>IF(F18=2,VLOOKUP(G18,PR!$B$2:$F$70,3,FALSE),0)</f>
        <v>0</v>
      </c>
      <c r="S18" s="45">
        <f t="shared" si="4"/>
        <v>0</v>
      </c>
      <c r="T18" s="42">
        <f t="shared" si="5"/>
        <v>0</v>
      </c>
    </row>
    <row r="19" spans="1:20">
      <c r="A19" s="16"/>
      <c r="B19" s="40">
        <f>IFERROR(VLOOKUP(A19,REVERSECHARGE!$A$6:$C$89,2,),0)</f>
        <v>0</v>
      </c>
      <c r="C19" s="40">
        <f>IFERROR(VLOOKUP(A19,REVERSECHARGE!$A$6:$C$89,3,),0)</f>
        <v>0</v>
      </c>
      <c r="D19" s="40">
        <f>IFERROR(VLOOKUP(C19,SALEMASTER!$C$6:$D$89,2,),0)</f>
        <v>0</v>
      </c>
      <c r="E19" s="40">
        <f>IFERROR(VLOOKUP(C19,REVERSECHARGE!$C$6:$E$89,3,),0)</f>
        <v>0</v>
      </c>
      <c r="F19" s="19"/>
      <c r="G19" s="16"/>
      <c r="H19" s="42">
        <f>IFERROR(VLOOKUP(G19,PR!$B$2:$F$70,2,),0)</f>
        <v>0</v>
      </c>
      <c r="I19" s="20"/>
      <c r="J19" s="21"/>
      <c r="K19" s="45">
        <f t="shared" si="0"/>
        <v>0</v>
      </c>
      <c r="L19" s="21">
        <v>0</v>
      </c>
      <c r="M19" s="45">
        <f t="shared" si="1"/>
        <v>0</v>
      </c>
      <c r="N19" s="45">
        <f>IF(F19=1,VLOOKUP(G19,PR!$B$2:$F$70,5,),0)</f>
        <v>0</v>
      </c>
      <c r="O19" s="42">
        <f t="shared" si="2"/>
        <v>0</v>
      </c>
      <c r="P19" s="45">
        <f>IF(F19=1,VLOOKUP(G19,PR!$B$2:$F$70,4,FALSE),0)</f>
        <v>0</v>
      </c>
      <c r="Q19" s="45">
        <f t="shared" si="3"/>
        <v>0</v>
      </c>
      <c r="R19" s="45">
        <f>IF(F19=2,VLOOKUP(G19,PR!$B$2:$F$70,3,FALSE),0)</f>
        <v>0</v>
      </c>
      <c r="S19" s="45">
        <f t="shared" si="4"/>
        <v>0</v>
      </c>
      <c r="T19" s="42">
        <f t="shared" si="5"/>
        <v>0</v>
      </c>
    </row>
    <row r="20" spans="1:20">
      <c r="A20" s="16"/>
      <c r="B20" s="40">
        <f>IFERROR(VLOOKUP(A20,REVERSECHARGE!$A$6:$C$89,2,),0)</f>
        <v>0</v>
      </c>
      <c r="C20" s="40">
        <f>IFERROR(VLOOKUP(A20,REVERSECHARGE!$A$6:$C$89,3,),0)</f>
        <v>0</v>
      </c>
      <c r="D20" s="40">
        <f>IFERROR(VLOOKUP(C20,SALEMASTER!$C$6:$D$89,2,),0)</f>
        <v>0</v>
      </c>
      <c r="E20" s="40">
        <f>IFERROR(VLOOKUP(C20,REVERSECHARGE!$C$6:$E$89,3,),0)</f>
        <v>0</v>
      </c>
      <c r="F20" s="19"/>
      <c r="G20" s="16"/>
      <c r="H20" s="42">
        <f>IFERROR(VLOOKUP(G20,PR!$B$2:$F$70,2,),0)</f>
        <v>0</v>
      </c>
      <c r="I20" s="20"/>
      <c r="J20" s="21"/>
      <c r="K20" s="45">
        <f t="shared" si="0"/>
        <v>0</v>
      </c>
      <c r="L20" s="21">
        <v>0</v>
      </c>
      <c r="M20" s="45">
        <f t="shared" si="1"/>
        <v>0</v>
      </c>
      <c r="N20" s="45">
        <f>IF(F20=1,VLOOKUP(G20,PR!$B$2:$F$70,5,),0)</f>
        <v>0</v>
      </c>
      <c r="O20" s="42">
        <f t="shared" si="2"/>
        <v>0</v>
      </c>
      <c r="P20" s="45">
        <f>IF(F20=1,VLOOKUP(G20,PR!$B$2:$F$70,4,FALSE),0)</f>
        <v>0</v>
      </c>
      <c r="Q20" s="45">
        <f t="shared" si="3"/>
        <v>0</v>
      </c>
      <c r="R20" s="45">
        <f>IF(F20=2,VLOOKUP(G20,PR!$B$2:$F$70,3,FALSE),0)</f>
        <v>0</v>
      </c>
      <c r="S20" s="45">
        <f t="shared" si="4"/>
        <v>0</v>
      </c>
      <c r="T20" s="42">
        <f t="shared" si="5"/>
        <v>0</v>
      </c>
    </row>
    <row r="21" spans="1:20">
      <c r="A21" s="16"/>
      <c r="B21" s="40">
        <f>IFERROR(VLOOKUP(A21,REVERSECHARGE!$A$6:$C$89,2,),0)</f>
        <v>0</v>
      </c>
      <c r="C21" s="40">
        <f>IFERROR(VLOOKUP(A21,REVERSECHARGE!$A$6:$C$89,3,),0)</f>
        <v>0</v>
      </c>
      <c r="D21" s="40">
        <f>IFERROR(VLOOKUP(C21,SALEMASTER!$C$6:$D$89,2,),0)</f>
        <v>0</v>
      </c>
      <c r="E21" s="40">
        <f>IFERROR(VLOOKUP(C21,REVERSECHARGE!$C$6:$E$89,3,),0)</f>
        <v>0</v>
      </c>
      <c r="F21" s="19"/>
      <c r="G21" s="16"/>
      <c r="H21" s="42">
        <f>IFERROR(VLOOKUP(G21,PR!$B$2:$F$70,2,),0)</f>
        <v>0</v>
      </c>
      <c r="I21" s="20"/>
      <c r="J21" s="21"/>
      <c r="K21" s="45">
        <f t="shared" si="0"/>
        <v>0</v>
      </c>
      <c r="L21" s="21">
        <v>0</v>
      </c>
      <c r="M21" s="45">
        <f t="shared" si="1"/>
        <v>0</v>
      </c>
      <c r="N21" s="45">
        <f>IF(F21=1,VLOOKUP(G21,PR!$B$2:$F$70,5,),0)</f>
        <v>0</v>
      </c>
      <c r="O21" s="42">
        <f t="shared" si="2"/>
        <v>0</v>
      </c>
      <c r="P21" s="45">
        <f>IF(F21=1,VLOOKUP(G21,PR!$B$2:$F$70,4,FALSE),0)</f>
        <v>0</v>
      </c>
      <c r="Q21" s="45">
        <f t="shared" si="3"/>
        <v>0</v>
      </c>
      <c r="R21" s="45">
        <f>IF(F21=2,VLOOKUP(G21,PR!$B$2:$F$70,3,FALSE),0)</f>
        <v>0</v>
      </c>
      <c r="S21" s="45">
        <f t="shared" si="4"/>
        <v>0</v>
      </c>
      <c r="T21" s="42">
        <f t="shared" si="5"/>
        <v>0</v>
      </c>
    </row>
    <row r="22" spans="1:20">
      <c r="A22" s="16"/>
      <c r="B22" s="40">
        <f>IFERROR(VLOOKUP(A22,REVERSECHARGE!$A$6:$C$89,2,),0)</f>
        <v>0</v>
      </c>
      <c r="C22" s="40">
        <f>IFERROR(VLOOKUP(A22,REVERSECHARGE!$A$6:$C$89,3,),0)</f>
        <v>0</v>
      </c>
      <c r="D22" s="40">
        <f>IFERROR(VLOOKUP(C22,SALEMASTER!$C$6:$D$89,2,),0)</f>
        <v>0</v>
      </c>
      <c r="E22" s="40">
        <f>IFERROR(VLOOKUP(C22,REVERSECHARGE!$C$6:$E$89,3,),0)</f>
        <v>0</v>
      </c>
      <c r="F22" s="19"/>
      <c r="G22" s="16"/>
      <c r="H22" s="42">
        <f>IFERROR(VLOOKUP(G22,PR!$B$2:$F$70,2,),0)</f>
        <v>0</v>
      </c>
      <c r="I22" s="20"/>
      <c r="J22" s="21"/>
      <c r="K22" s="45">
        <f t="shared" si="0"/>
        <v>0</v>
      </c>
      <c r="L22" s="21">
        <v>0</v>
      </c>
      <c r="M22" s="45">
        <f t="shared" si="1"/>
        <v>0</v>
      </c>
      <c r="N22" s="45">
        <f>IF(F22=1,VLOOKUP(G22,PR!$B$2:$F$70,5,),0)</f>
        <v>0</v>
      </c>
      <c r="O22" s="42">
        <f t="shared" si="2"/>
        <v>0</v>
      </c>
      <c r="P22" s="45">
        <f>IF(F22=1,VLOOKUP(G22,PR!$B$2:$F$70,4,FALSE),0)</f>
        <v>0</v>
      </c>
      <c r="Q22" s="45">
        <f t="shared" si="3"/>
        <v>0</v>
      </c>
      <c r="R22" s="45">
        <f>IF(F22=2,VLOOKUP(G22,PR!$B$2:$F$70,3,FALSE),0)</f>
        <v>0</v>
      </c>
      <c r="S22" s="45">
        <f t="shared" si="4"/>
        <v>0</v>
      </c>
      <c r="T22" s="42">
        <f t="shared" si="5"/>
        <v>0</v>
      </c>
    </row>
    <row r="23" spans="1:20">
      <c r="A23" s="16"/>
      <c r="B23" s="40">
        <f>IFERROR(VLOOKUP(A23,REVERSECHARGE!$A$6:$C$89,2,),0)</f>
        <v>0</v>
      </c>
      <c r="C23" s="40">
        <f>IFERROR(VLOOKUP(A23,REVERSECHARGE!$A$6:$C$89,3,),0)</f>
        <v>0</v>
      </c>
      <c r="D23" s="40">
        <f>IFERROR(VLOOKUP(C23,SALEMASTER!$C$6:$D$89,2,),0)</f>
        <v>0</v>
      </c>
      <c r="E23" s="40">
        <f>IFERROR(VLOOKUP(C23,REVERSECHARGE!$C$6:$E$89,3,),0)</f>
        <v>0</v>
      </c>
      <c r="F23" s="19"/>
      <c r="G23" s="16"/>
      <c r="H23" s="42">
        <f>IFERROR(VLOOKUP(G23,PR!$B$2:$F$70,2,),0)</f>
        <v>0</v>
      </c>
      <c r="I23" s="20"/>
      <c r="J23" s="21"/>
      <c r="K23" s="45">
        <f t="shared" si="0"/>
        <v>0</v>
      </c>
      <c r="L23" s="21">
        <v>0</v>
      </c>
      <c r="M23" s="45">
        <f t="shared" si="1"/>
        <v>0</v>
      </c>
      <c r="N23" s="45">
        <f>IF(F23=1,VLOOKUP(G23,PR!$B$2:$F$70,5,),0)</f>
        <v>0</v>
      </c>
      <c r="O23" s="42">
        <f t="shared" si="2"/>
        <v>0</v>
      </c>
      <c r="P23" s="45">
        <f>IF(F23=1,VLOOKUP(G23,PR!$B$2:$F$70,4,FALSE),0)</f>
        <v>0</v>
      </c>
      <c r="Q23" s="45">
        <f t="shared" si="3"/>
        <v>0</v>
      </c>
      <c r="R23" s="45">
        <f>IF(F23=2,VLOOKUP(G23,PR!$B$2:$F$70,3,FALSE),0)</f>
        <v>0</v>
      </c>
      <c r="S23" s="45">
        <f t="shared" si="4"/>
        <v>0</v>
      </c>
      <c r="T23" s="42">
        <f t="shared" si="5"/>
        <v>0</v>
      </c>
    </row>
    <row r="24" spans="1:20">
      <c r="A24" s="16"/>
      <c r="B24" s="40">
        <f>IFERROR(VLOOKUP(A24,REVERSECHARGE!$A$6:$C$89,2,),0)</f>
        <v>0</v>
      </c>
      <c r="C24" s="40">
        <f>IFERROR(VLOOKUP(A24,REVERSECHARGE!$A$6:$C$89,3,),0)</f>
        <v>0</v>
      </c>
      <c r="D24" s="40">
        <f>IFERROR(VLOOKUP(C24,SALEMASTER!$C$6:$D$89,2,),0)</f>
        <v>0</v>
      </c>
      <c r="E24" s="40">
        <f>IFERROR(VLOOKUP(C24,REVERSECHARGE!$C$6:$E$89,3,),0)</f>
        <v>0</v>
      </c>
      <c r="F24" s="19"/>
      <c r="G24" s="16"/>
      <c r="H24" s="42">
        <f>IFERROR(VLOOKUP(G24,PR!$B$2:$F$70,2,),0)</f>
        <v>0</v>
      </c>
      <c r="I24" s="20"/>
      <c r="J24" s="21"/>
      <c r="K24" s="45">
        <f t="shared" si="0"/>
        <v>0</v>
      </c>
      <c r="L24" s="21">
        <v>0</v>
      </c>
      <c r="M24" s="45">
        <f t="shared" si="1"/>
        <v>0</v>
      </c>
      <c r="N24" s="45">
        <f>IF(F24=1,VLOOKUP(G24,PR!$B$2:$F$70,5,),0)</f>
        <v>0</v>
      </c>
      <c r="O24" s="42">
        <f t="shared" si="2"/>
        <v>0</v>
      </c>
      <c r="P24" s="45">
        <f>IF(F24=1,VLOOKUP(G24,PR!$B$2:$F$70,4,FALSE),0)</f>
        <v>0</v>
      </c>
      <c r="Q24" s="45">
        <f t="shared" si="3"/>
        <v>0</v>
      </c>
      <c r="R24" s="45">
        <f>IF(F24=2,VLOOKUP(G24,PR!$B$2:$F$70,3,FALSE),0)</f>
        <v>0</v>
      </c>
      <c r="S24" s="45">
        <f t="shared" si="4"/>
        <v>0</v>
      </c>
      <c r="T24" s="42">
        <f t="shared" si="5"/>
        <v>0</v>
      </c>
    </row>
    <row r="25" spans="1:20">
      <c r="A25" s="16"/>
      <c r="B25" s="40">
        <f>IFERROR(VLOOKUP(A25,REVERSECHARGE!$A$6:$C$89,2,),0)</f>
        <v>0</v>
      </c>
      <c r="C25" s="40">
        <f>IFERROR(VLOOKUP(A25,REVERSECHARGE!$A$6:$C$89,3,),0)</f>
        <v>0</v>
      </c>
      <c r="D25" s="40">
        <f>IFERROR(VLOOKUP(C25,SALEMASTER!$C$6:$D$89,2,),0)</f>
        <v>0</v>
      </c>
      <c r="E25" s="40">
        <f>IFERROR(VLOOKUP(C25,REVERSECHARGE!$C$6:$E$89,3,),0)</f>
        <v>0</v>
      </c>
      <c r="F25" s="19"/>
      <c r="G25" s="16"/>
      <c r="H25" s="42">
        <f>IFERROR(VLOOKUP(G25,PR!$B$2:$F$70,2,),0)</f>
        <v>0</v>
      </c>
      <c r="I25" s="20"/>
      <c r="J25" s="21"/>
      <c r="K25" s="45">
        <f t="shared" si="0"/>
        <v>0</v>
      </c>
      <c r="L25" s="21">
        <v>0</v>
      </c>
      <c r="M25" s="45">
        <f t="shared" si="1"/>
        <v>0</v>
      </c>
      <c r="N25" s="45">
        <f>IF(F25=1,VLOOKUP(G25,PR!$B$2:$F$70,5,),0)</f>
        <v>0</v>
      </c>
      <c r="O25" s="42">
        <f t="shared" si="2"/>
        <v>0</v>
      </c>
      <c r="P25" s="45">
        <f>IF(F25=1,VLOOKUP(G25,PR!$B$2:$F$70,4,FALSE),0)</f>
        <v>0</v>
      </c>
      <c r="Q25" s="45">
        <f t="shared" si="3"/>
        <v>0</v>
      </c>
      <c r="R25" s="45">
        <f>IF(F25=2,VLOOKUP(G25,PR!$B$2:$F$70,3,FALSE),0)</f>
        <v>0</v>
      </c>
      <c r="S25" s="45">
        <f t="shared" si="4"/>
        <v>0</v>
      </c>
      <c r="T25" s="42">
        <f t="shared" si="5"/>
        <v>0</v>
      </c>
    </row>
    <row r="26" spans="1:20">
      <c r="A26" s="16"/>
      <c r="B26" s="40">
        <f>IFERROR(VLOOKUP(A26,REVERSECHARGE!$A$6:$C$89,2,),0)</f>
        <v>0</v>
      </c>
      <c r="C26" s="40">
        <f>IFERROR(VLOOKUP(A26,REVERSECHARGE!$A$6:$C$89,3,),0)</f>
        <v>0</v>
      </c>
      <c r="D26" s="40">
        <f>IFERROR(VLOOKUP(C26,SALEMASTER!$C$6:$D$89,2,),0)</f>
        <v>0</v>
      </c>
      <c r="E26" s="40">
        <f>IFERROR(VLOOKUP(C26,REVERSECHARGE!$C$6:$E$89,3,),0)</f>
        <v>0</v>
      </c>
      <c r="F26" s="19"/>
      <c r="G26" s="16"/>
      <c r="H26" s="42">
        <f>IFERROR(VLOOKUP(G26,PR!$B$2:$F$70,2,),0)</f>
        <v>0</v>
      </c>
      <c r="I26" s="20"/>
      <c r="J26" s="21"/>
      <c r="K26" s="45">
        <f t="shared" si="0"/>
        <v>0</v>
      </c>
      <c r="L26" s="21">
        <v>0</v>
      </c>
      <c r="M26" s="45">
        <f t="shared" si="1"/>
        <v>0</v>
      </c>
      <c r="N26" s="45">
        <f>IF(F26=1,VLOOKUP(G26,PR!$B$2:$F$70,5,),0)</f>
        <v>0</v>
      </c>
      <c r="O26" s="42">
        <f t="shared" si="2"/>
        <v>0</v>
      </c>
      <c r="P26" s="45">
        <f>IF(F26=1,VLOOKUP(G26,PR!$B$2:$F$70,4,FALSE),0)</f>
        <v>0</v>
      </c>
      <c r="Q26" s="45">
        <f t="shared" si="3"/>
        <v>0</v>
      </c>
      <c r="R26" s="45">
        <f>IF(F26=2,VLOOKUP(G26,PR!$B$2:$F$70,3,FALSE),0)</f>
        <v>0</v>
      </c>
      <c r="S26" s="45">
        <f t="shared" si="4"/>
        <v>0</v>
      </c>
      <c r="T26" s="42">
        <f t="shared" si="5"/>
        <v>0</v>
      </c>
    </row>
    <row r="27" spans="1:20">
      <c r="A27" s="16"/>
      <c r="B27" s="40">
        <f>IFERROR(VLOOKUP(A27,REVERSECHARGE!$A$6:$C$89,2,),0)</f>
        <v>0</v>
      </c>
      <c r="C27" s="40">
        <f>IFERROR(VLOOKUP(A27,REVERSECHARGE!$A$6:$C$89,3,),0)</f>
        <v>0</v>
      </c>
      <c r="D27" s="40">
        <f>IFERROR(VLOOKUP(C27,SALEMASTER!$C$6:$D$89,2,),0)</f>
        <v>0</v>
      </c>
      <c r="E27" s="40">
        <f>IFERROR(VLOOKUP(C27,REVERSECHARGE!$C$6:$E$89,3,),0)</f>
        <v>0</v>
      </c>
      <c r="F27" s="19"/>
      <c r="G27" s="16"/>
      <c r="H27" s="42">
        <f>IFERROR(VLOOKUP(G27,PR!$B$2:$F$70,2,),0)</f>
        <v>0</v>
      </c>
      <c r="I27" s="20"/>
      <c r="J27" s="21"/>
      <c r="K27" s="45">
        <f t="shared" si="0"/>
        <v>0</v>
      </c>
      <c r="L27" s="21">
        <v>0</v>
      </c>
      <c r="M27" s="45">
        <f t="shared" si="1"/>
        <v>0</v>
      </c>
      <c r="N27" s="45">
        <f>IF(F27=1,VLOOKUP(G27,PR!$B$2:$F$70,5,),0)</f>
        <v>0</v>
      </c>
      <c r="O27" s="42">
        <f t="shared" si="2"/>
        <v>0</v>
      </c>
      <c r="P27" s="45">
        <f>IF(F27=1,VLOOKUP(G27,PR!$B$2:$F$70,4,FALSE),0)</f>
        <v>0</v>
      </c>
      <c r="Q27" s="45">
        <f t="shared" si="3"/>
        <v>0</v>
      </c>
      <c r="R27" s="45">
        <f>IF(F27=2,VLOOKUP(G27,PR!$B$2:$F$70,3,FALSE),0)</f>
        <v>0</v>
      </c>
      <c r="S27" s="45">
        <f t="shared" si="4"/>
        <v>0</v>
      </c>
      <c r="T27" s="42">
        <f t="shared" si="5"/>
        <v>0</v>
      </c>
    </row>
    <row r="28" spans="1:20">
      <c r="A28" s="16"/>
      <c r="B28" s="40">
        <f>IFERROR(VLOOKUP(A28,REVERSECHARGE!$A$6:$C$89,2,),0)</f>
        <v>0</v>
      </c>
      <c r="C28" s="40">
        <f>IFERROR(VLOOKUP(A28,REVERSECHARGE!$A$6:$C$89,3,),0)</f>
        <v>0</v>
      </c>
      <c r="D28" s="40">
        <f>IFERROR(VLOOKUP(C28,SALEMASTER!$C$6:$D$89,2,),0)</f>
        <v>0</v>
      </c>
      <c r="E28" s="40">
        <f>IFERROR(VLOOKUP(C28,REVERSECHARGE!$C$6:$E$89,3,),0)</f>
        <v>0</v>
      </c>
      <c r="F28" s="19"/>
      <c r="G28" s="16"/>
      <c r="H28" s="42">
        <f>IFERROR(VLOOKUP(G28,PR!$B$2:$F$70,2,),0)</f>
        <v>0</v>
      </c>
      <c r="I28" s="20"/>
      <c r="J28" s="21"/>
      <c r="K28" s="45">
        <f t="shared" si="0"/>
        <v>0</v>
      </c>
      <c r="L28" s="21">
        <v>0</v>
      </c>
      <c r="M28" s="45">
        <f t="shared" si="1"/>
        <v>0</v>
      </c>
      <c r="N28" s="45">
        <f>IF(F28=1,VLOOKUP(G28,PR!$B$2:$F$70,5,),0)</f>
        <v>0</v>
      </c>
      <c r="O28" s="42">
        <f t="shared" si="2"/>
        <v>0</v>
      </c>
      <c r="P28" s="45">
        <f>IF(F28=1,VLOOKUP(G28,PR!$B$2:$F$70,4,FALSE),0)</f>
        <v>0</v>
      </c>
      <c r="Q28" s="45">
        <f t="shared" si="3"/>
        <v>0</v>
      </c>
      <c r="R28" s="45">
        <f>IF(F28=2,VLOOKUP(G28,PR!$B$2:$F$70,3,FALSE),0)</f>
        <v>0</v>
      </c>
      <c r="S28" s="45">
        <f t="shared" si="4"/>
        <v>0</v>
      </c>
      <c r="T28" s="42">
        <f t="shared" si="5"/>
        <v>0</v>
      </c>
    </row>
    <row r="29" spans="1:20">
      <c r="A29" s="16"/>
      <c r="B29" s="40">
        <f>IFERROR(VLOOKUP(A29,REVERSECHARGE!$A$6:$C$89,2,),0)</f>
        <v>0</v>
      </c>
      <c r="C29" s="40">
        <f>IFERROR(VLOOKUP(A29,REVERSECHARGE!$A$6:$C$89,3,),0)</f>
        <v>0</v>
      </c>
      <c r="D29" s="40">
        <f>IFERROR(VLOOKUP(C29,SALEMASTER!$C$6:$D$89,2,),0)</f>
        <v>0</v>
      </c>
      <c r="E29" s="40">
        <f>IFERROR(VLOOKUP(C29,REVERSECHARGE!$C$6:$E$89,3,),0)</f>
        <v>0</v>
      </c>
      <c r="F29" s="19"/>
      <c r="G29" s="16"/>
      <c r="H29" s="42">
        <f>IFERROR(VLOOKUP(G29,PR!$B$2:$F$70,2,),0)</f>
        <v>0</v>
      </c>
      <c r="I29" s="20"/>
      <c r="J29" s="21"/>
      <c r="K29" s="45">
        <f t="shared" si="0"/>
        <v>0</v>
      </c>
      <c r="L29" s="21">
        <v>0</v>
      </c>
      <c r="M29" s="45">
        <f t="shared" si="1"/>
        <v>0</v>
      </c>
      <c r="N29" s="45">
        <f>IF(F29=1,VLOOKUP(G29,PR!$B$2:$F$70,5,),0)</f>
        <v>0</v>
      </c>
      <c r="O29" s="42">
        <f t="shared" si="2"/>
        <v>0</v>
      </c>
      <c r="P29" s="45">
        <f>IF(F29=1,VLOOKUP(G29,PR!$B$2:$F$70,4,FALSE),0)</f>
        <v>0</v>
      </c>
      <c r="Q29" s="45">
        <f t="shared" si="3"/>
        <v>0</v>
      </c>
      <c r="R29" s="45">
        <f>IF(F29=2,VLOOKUP(G29,PR!$B$2:$F$70,3,FALSE),0)</f>
        <v>0</v>
      </c>
      <c r="S29" s="45">
        <f t="shared" si="4"/>
        <v>0</v>
      </c>
      <c r="T29" s="42">
        <f t="shared" si="5"/>
        <v>0</v>
      </c>
    </row>
    <row r="30" spans="1:20">
      <c r="A30" s="16"/>
      <c r="B30" s="40">
        <f>IFERROR(VLOOKUP(A30,REVERSECHARGE!$A$6:$C$89,2,),0)</f>
        <v>0</v>
      </c>
      <c r="C30" s="40">
        <f>IFERROR(VLOOKUP(A30,REVERSECHARGE!$A$6:$C$89,3,),0)</f>
        <v>0</v>
      </c>
      <c r="D30" s="40">
        <f>IFERROR(VLOOKUP(C30,SALEMASTER!$C$6:$D$89,2,),0)</f>
        <v>0</v>
      </c>
      <c r="E30" s="40">
        <f>IFERROR(VLOOKUP(C30,REVERSECHARGE!$C$6:$E$89,3,),0)</f>
        <v>0</v>
      </c>
      <c r="F30" s="19"/>
      <c r="G30" s="16"/>
      <c r="H30" s="42">
        <f>IFERROR(VLOOKUP(G30,PR!$B$2:$F$70,2,),0)</f>
        <v>0</v>
      </c>
      <c r="I30" s="20"/>
      <c r="J30" s="21"/>
      <c r="K30" s="45">
        <f t="shared" si="0"/>
        <v>0</v>
      </c>
      <c r="L30" s="21">
        <v>0</v>
      </c>
      <c r="M30" s="45">
        <f t="shared" si="1"/>
        <v>0</v>
      </c>
      <c r="N30" s="45">
        <f>IF(F30=1,VLOOKUP(G30,PR!$B$2:$F$70,5,),0)</f>
        <v>0</v>
      </c>
      <c r="O30" s="42">
        <f t="shared" si="2"/>
        <v>0</v>
      </c>
      <c r="P30" s="45">
        <f>IF(F30=1,VLOOKUP(G30,PR!$B$2:$F$70,4,FALSE),0)</f>
        <v>0</v>
      </c>
      <c r="Q30" s="45">
        <f t="shared" si="3"/>
        <v>0</v>
      </c>
      <c r="R30" s="45">
        <f>IF(F30=2,VLOOKUP(G30,PR!$B$2:$F$70,3,FALSE),0)</f>
        <v>0</v>
      </c>
      <c r="S30" s="45">
        <f t="shared" si="4"/>
        <v>0</v>
      </c>
      <c r="T30" s="42">
        <f t="shared" si="5"/>
        <v>0</v>
      </c>
    </row>
    <row r="31" spans="1:20">
      <c r="A31" s="16"/>
      <c r="B31" s="40">
        <f>IFERROR(VLOOKUP(A31,REVERSECHARGE!$A$6:$C$89,2,),0)</f>
        <v>0</v>
      </c>
      <c r="C31" s="40">
        <f>IFERROR(VLOOKUP(A31,REVERSECHARGE!$A$6:$C$89,3,),0)</f>
        <v>0</v>
      </c>
      <c r="D31" s="40">
        <f>IFERROR(VLOOKUP(C31,SALEMASTER!$C$6:$D$89,2,),0)</f>
        <v>0</v>
      </c>
      <c r="E31" s="40">
        <f>IFERROR(VLOOKUP(C31,REVERSECHARGE!$C$6:$E$89,3,),0)</f>
        <v>0</v>
      </c>
      <c r="F31" s="19"/>
      <c r="G31" s="16"/>
      <c r="H31" s="42">
        <f>IFERROR(VLOOKUP(G31,PR!$B$2:$F$70,2,),0)</f>
        <v>0</v>
      </c>
      <c r="I31" s="20"/>
      <c r="J31" s="21"/>
      <c r="K31" s="45">
        <f t="shared" si="0"/>
        <v>0</v>
      </c>
      <c r="L31" s="21">
        <v>0</v>
      </c>
      <c r="M31" s="45">
        <f t="shared" si="1"/>
        <v>0</v>
      </c>
      <c r="N31" s="45">
        <f>IF(F31=1,VLOOKUP(G31,PR!$B$2:$F$70,5,),0)</f>
        <v>0</v>
      </c>
      <c r="O31" s="42">
        <f t="shared" si="2"/>
        <v>0</v>
      </c>
      <c r="P31" s="45">
        <f>IF(F31=1,VLOOKUP(G31,PR!$B$2:$F$70,4,FALSE),0)</f>
        <v>0</v>
      </c>
      <c r="Q31" s="45">
        <f t="shared" si="3"/>
        <v>0</v>
      </c>
      <c r="R31" s="45">
        <f>IF(F31=2,VLOOKUP(G31,PR!$B$2:$F$70,3,FALSE),0)</f>
        <v>0</v>
      </c>
      <c r="S31" s="45">
        <f t="shared" si="4"/>
        <v>0</v>
      </c>
      <c r="T31" s="42">
        <f t="shared" si="5"/>
        <v>0</v>
      </c>
    </row>
    <row r="32" spans="1:20">
      <c r="A32" s="16"/>
      <c r="B32" s="40">
        <f>IFERROR(VLOOKUP(A32,REVERSECHARGE!$A$6:$C$89,2,),0)</f>
        <v>0</v>
      </c>
      <c r="C32" s="40">
        <f>IFERROR(VLOOKUP(A32,REVERSECHARGE!$A$6:$C$89,3,),0)</f>
        <v>0</v>
      </c>
      <c r="D32" s="40">
        <f>IFERROR(VLOOKUP(C32,SALEMASTER!$C$6:$D$89,2,),0)</f>
        <v>0</v>
      </c>
      <c r="E32" s="40">
        <f>IFERROR(VLOOKUP(C32,REVERSECHARGE!$C$6:$E$89,3,),0)</f>
        <v>0</v>
      </c>
      <c r="F32" s="19"/>
      <c r="G32" s="16"/>
      <c r="H32" s="42">
        <f>IFERROR(VLOOKUP(G32,PR!$B$2:$F$70,2,),0)</f>
        <v>0</v>
      </c>
      <c r="I32" s="20"/>
      <c r="J32" s="21"/>
      <c r="K32" s="45">
        <f t="shared" si="0"/>
        <v>0</v>
      </c>
      <c r="L32" s="21">
        <v>0</v>
      </c>
      <c r="M32" s="45">
        <f t="shared" si="1"/>
        <v>0</v>
      </c>
      <c r="N32" s="45">
        <f>IF(F32=1,VLOOKUP(G32,PR!$B$2:$F$70,5,),0)</f>
        <v>0</v>
      </c>
      <c r="O32" s="42">
        <f t="shared" si="2"/>
        <v>0</v>
      </c>
      <c r="P32" s="45">
        <f>IF(F32=1,VLOOKUP(G32,PR!$B$2:$F$70,4,FALSE),0)</f>
        <v>0</v>
      </c>
      <c r="Q32" s="45">
        <f t="shared" si="3"/>
        <v>0</v>
      </c>
      <c r="R32" s="45">
        <f>IF(F32=2,VLOOKUP(G32,PR!$B$2:$F$70,3,FALSE),0)</f>
        <v>0</v>
      </c>
      <c r="S32" s="45">
        <f t="shared" si="4"/>
        <v>0</v>
      </c>
      <c r="T32" s="42">
        <f t="shared" si="5"/>
        <v>0</v>
      </c>
    </row>
    <row r="33" spans="1:20">
      <c r="A33" s="16"/>
      <c r="B33" s="40">
        <f>IFERROR(VLOOKUP(A33,REVERSECHARGE!$A$6:$C$89,2,),0)</f>
        <v>0</v>
      </c>
      <c r="C33" s="40">
        <f>IFERROR(VLOOKUP(A33,REVERSECHARGE!$A$6:$C$89,3,),0)</f>
        <v>0</v>
      </c>
      <c r="D33" s="40">
        <f>IFERROR(VLOOKUP(C33,SALEMASTER!$C$6:$D$89,2,),0)</f>
        <v>0</v>
      </c>
      <c r="E33" s="40">
        <f>IFERROR(VLOOKUP(C33,REVERSECHARGE!$C$6:$E$89,3,),0)</f>
        <v>0</v>
      </c>
      <c r="F33" s="19"/>
      <c r="G33" s="16"/>
      <c r="H33" s="42">
        <f>IFERROR(VLOOKUP(G33,PR!$B$2:$F$70,2,),0)</f>
        <v>0</v>
      </c>
      <c r="I33" s="20"/>
      <c r="J33" s="21"/>
      <c r="K33" s="45">
        <f t="shared" si="0"/>
        <v>0</v>
      </c>
      <c r="L33" s="21">
        <v>0</v>
      </c>
      <c r="M33" s="45">
        <f t="shared" si="1"/>
        <v>0</v>
      </c>
      <c r="N33" s="45">
        <f>IF(F33=1,VLOOKUP(G33,PR!$B$2:$F$70,5,),0)</f>
        <v>0</v>
      </c>
      <c r="O33" s="42">
        <f t="shared" si="2"/>
        <v>0</v>
      </c>
      <c r="P33" s="45">
        <f>IF(F33=1,VLOOKUP(G33,PR!$B$2:$F$70,4,FALSE),0)</f>
        <v>0</v>
      </c>
      <c r="Q33" s="45">
        <f t="shared" si="3"/>
        <v>0</v>
      </c>
      <c r="R33" s="45">
        <f>IF(F33=2,VLOOKUP(G33,PR!$B$2:$F$70,3,FALSE),0)</f>
        <v>0</v>
      </c>
      <c r="S33" s="45">
        <f t="shared" si="4"/>
        <v>0</v>
      </c>
      <c r="T33" s="42">
        <f t="shared" si="5"/>
        <v>0</v>
      </c>
    </row>
    <row r="34" spans="1:20">
      <c r="A34" s="16"/>
      <c r="B34" s="40">
        <f>IFERROR(VLOOKUP(A34,REVERSECHARGE!$A$6:$C$89,2,),0)</f>
        <v>0</v>
      </c>
      <c r="C34" s="40">
        <f>IFERROR(VLOOKUP(A34,REVERSECHARGE!$A$6:$C$89,3,),0)</f>
        <v>0</v>
      </c>
      <c r="D34" s="40">
        <f>IFERROR(VLOOKUP(C34,SALEMASTER!$C$6:$D$89,2,),0)</f>
        <v>0</v>
      </c>
      <c r="E34" s="40">
        <f>IFERROR(VLOOKUP(C34,REVERSECHARGE!$C$6:$E$89,3,),0)</f>
        <v>0</v>
      </c>
      <c r="F34" s="19"/>
      <c r="G34" s="16"/>
      <c r="H34" s="42">
        <f>IFERROR(VLOOKUP(G34,PR!$B$2:$F$70,2,),0)</f>
        <v>0</v>
      </c>
      <c r="I34" s="20"/>
      <c r="J34" s="21"/>
      <c r="K34" s="45">
        <f t="shared" si="0"/>
        <v>0</v>
      </c>
      <c r="L34" s="21">
        <v>0</v>
      </c>
      <c r="M34" s="45">
        <f t="shared" si="1"/>
        <v>0</v>
      </c>
      <c r="N34" s="45">
        <f>IF(F34=1,VLOOKUP(G34,PR!$B$2:$F$70,5,),0)</f>
        <v>0</v>
      </c>
      <c r="O34" s="42">
        <f t="shared" si="2"/>
        <v>0</v>
      </c>
      <c r="P34" s="45">
        <f>IF(F34=1,VLOOKUP(G34,PR!$B$2:$F$70,4,FALSE),0)</f>
        <v>0</v>
      </c>
      <c r="Q34" s="45">
        <f t="shared" si="3"/>
        <v>0</v>
      </c>
      <c r="R34" s="45">
        <f>IF(F34=2,VLOOKUP(G34,PR!$B$2:$F$70,3,FALSE),0)</f>
        <v>0</v>
      </c>
      <c r="S34" s="45">
        <f t="shared" si="4"/>
        <v>0</v>
      </c>
      <c r="T34" s="42">
        <f t="shared" si="5"/>
        <v>0</v>
      </c>
    </row>
    <row r="35" spans="1:20">
      <c r="A35" s="16"/>
      <c r="B35" s="40">
        <f>IFERROR(VLOOKUP(A35,REVERSECHARGE!$A$6:$C$89,2,),0)</f>
        <v>0</v>
      </c>
      <c r="C35" s="40">
        <f>IFERROR(VLOOKUP(A35,REVERSECHARGE!$A$6:$C$89,3,),0)</f>
        <v>0</v>
      </c>
      <c r="D35" s="40">
        <f>IFERROR(VLOOKUP(C35,SALEMASTER!$C$6:$D$89,2,),0)</f>
        <v>0</v>
      </c>
      <c r="E35" s="40">
        <f>IFERROR(VLOOKUP(C35,REVERSECHARGE!$C$6:$E$89,3,),0)</f>
        <v>0</v>
      </c>
      <c r="F35" s="19"/>
      <c r="G35" s="16"/>
      <c r="H35" s="42">
        <f>IFERROR(VLOOKUP(G35,PR!$B$2:$F$70,2,),0)</f>
        <v>0</v>
      </c>
      <c r="I35" s="20"/>
      <c r="J35" s="21"/>
      <c r="K35" s="45">
        <f t="shared" si="0"/>
        <v>0</v>
      </c>
      <c r="L35" s="21">
        <v>0</v>
      </c>
      <c r="M35" s="45">
        <f t="shared" si="1"/>
        <v>0</v>
      </c>
      <c r="N35" s="45">
        <f>IF(F35=1,VLOOKUP(G35,PR!$B$2:$F$70,5,),0)</f>
        <v>0</v>
      </c>
      <c r="O35" s="42">
        <f t="shared" si="2"/>
        <v>0</v>
      </c>
      <c r="P35" s="45">
        <f>IF(F35=1,VLOOKUP(G35,PR!$B$2:$F$70,4,FALSE),0)</f>
        <v>0</v>
      </c>
      <c r="Q35" s="45">
        <f t="shared" si="3"/>
        <v>0</v>
      </c>
      <c r="R35" s="45">
        <f>IF(F35=2,VLOOKUP(G35,PR!$B$2:$F$70,3,FALSE),0)</f>
        <v>0</v>
      </c>
      <c r="S35" s="45">
        <f t="shared" si="4"/>
        <v>0</v>
      </c>
      <c r="T35" s="42">
        <f t="shared" si="5"/>
        <v>0</v>
      </c>
    </row>
    <row r="36" spans="1:20">
      <c r="A36" s="16"/>
      <c r="B36" s="40">
        <f>IFERROR(VLOOKUP(A36,REVERSECHARGE!$A$6:$C$89,2,),0)</f>
        <v>0</v>
      </c>
      <c r="C36" s="40">
        <f>IFERROR(VLOOKUP(A36,REVERSECHARGE!$A$6:$C$89,3,),0)</f>
        <v>0</v>
      </c>
      <c r="D36" s="40">
        <f>IFERROR(VLOOKUP(C36,SALEMASTER!$C$6:$D$89,2,),0)</f>
        <v>0</v>
      </c>
      <c r="E36" s="40">
        <f>IFERROR(VLOOKUP(C36,REVERSECHARGE!$C$6:$E$89,3,),0)</f>
        <v>0</v>
      </c>
      <c r="F36" s="19"/>
      <c r="G36" s="16"/>
      <c r="H36" s="42">
        <f>IFERROR(VLOOKUP(G36,PR!$B$2:$F$70,2,),0)</f>
        <v>0</v>
      </c>
      <c r="I36" s="20"/>
      <c r="J36" s="21"/>
      <c r="K36" s="45">
        <f t="shared" si="0"/>
        <v>0</v>
      </c>
      <c r="L36" s="21">
        <v>0</v>
      </c>
      <c r="M36" s="45">
        <f t="shared" si="1"/>
        <v>0</v>
      </c>
      <c r="N36" s="45">
        <f>IF(F36=1,VLOOKUP(G36,PR!$B$2:$F$70,5,),0)</f>
        <v>0</v>
      </c>
      <c r="O36" s="42">
        <f t="shared" si="2"/>
        <v>0</v>
      </c>
      <c r="P36" s="45">
        <f>IF(F36=1,VLOOKUP(G36,PR!$B$2:$F$70,4,FALSE),0)</f>
        <v>0</v>
      </c>
      <c r="Q36" s="45">
        <f t="shared" si="3"/>
        <v>0</v>
      </c>
      <c r="R36" s="45">
        <f>IF(F36=2,VLOOKUP(G36,PR!$B$2:$F$70,3,FALSE),0)</f>
        <v>0</v>
      </c>
      <c r="S36" s="45">
        <f t="shared" si="4"/>
        <v>0</v>
      </c>
      <c r="T36" s="42">
        <f t="shared" si="5"/>
        <v>0</v>
      </c>
    </row>
    <row r="37" spans="1:20">
      <c r="A37" s="16"/>
      <c r="B37" s="40">
        <f>IFERROR(VLOOKUP(A37,REVERSECHARGE!$A$6:$C$89,2,),0)</f>
        <v>0</v>
      </c>
      <c r="C37" s="40">
        <f>IFERROR(VLOOKUP(A37,REVERSECHARGE!$A$6:$C$89,3,),0)</f>
        <v>0</v>
      </c>
      <c r="D37" s="40">
        <f>IFERROR(VLOOKUP(C37,SALEMASTER!$C$6:$D$89,2,),0)</f>
        <v>0</v>
      </c>
      <c r="E37" s="40">
        <f>IFERROR(VLOOKUP(C37,REVERSECHARGE!$C$6:$E$89,3,),0)</f>
        <v>0</v>
      </c>
      <c r="F37" s="19"/>
      <c r="G37" s="16"/>
      <c r="H37" s="42">
        <f>IFERROR(VLOOKUP(G37,PR!$B$2:$F$70,2,),0)</f>
        <v>0</v>
      </c>
      <c r="I37" s="20"/>
      <c r="J37" s="21"/>
      <c r="K37" s="45">
        <f t="shared" si="0"/>
        <v>0</v>
      </c>
      <c r="L37" s="21">
        <v>0</v>
      </c>
      <c r="M37" s="45">
        <f t="shared" si="1"/>
        <v>0</v>
      </c>
      <c r="N37" s="45">
        <f>IF(F37=1,VLOOKUP(G37,PR!$B$2:$F$70,5,),0)</f>
        <v>0</v>
      </c>
      <c r="O37" s="42">
        <f t="shared" si="2"/>
        <v>0</v>
      </c>
      <c r="P37" s="45">
        <f>IF(F37=1,VLOOKUP(G37,PR!$B$2:$F$70,4,FALSE),0)</f>
        <v>0</v>
      </c>
      <c r="Q37" s="45">
        <f t="shared" si="3"/>
        <v>0</v>
      </c>
      <c r="R37" s="45">
        <f>IF(F37=2,VLOOKUP(G37,PR!$B$2:$F$70,3,FALSE),0)</f>
        <v>0</v>
      </c>
      <c r="S37" s="45">
        <f t="shared" si="4"/>
        <v>0</v>
      </c>
      <c r="T37" s="42">
        <f t="shared" si="5"/>
        <v>0</v>
      </c>
    </row>
    <row r="38" spans="1:20">
      <c r="A38" s="16"/>
      <c r="B38" s="40">
        <f>IFERROR(VLOOKUP(A38,REVERSECHARGE!$A$6:$C$89,2,),0)</f>
        <v>0</v>
      </c>
      <c r="C38" s="40">
        <f>IFERROR(VLOOKUP(A38,REVERSECHARGE!$A$6:$C$89,3,),0)</f>
        <v>0</v>
      </c>
      <c r="D38" s="40">
        <f>IFERROR(VLOOKUP(C38,SALEMASTER!$C$6:$D$89,2,),0)</f>
        <v>0</v>
      </c>
      <c r="E38" s="40">
        <f>IFERROR(VLOOKUP(C38,REVERSECHARGE!$C$6:$E$89,3,),0)</f>
        <v>0</v>
      </c>
      <c r="F38" s="19"/>
      <c r="G38" s="16"/>
      <c r="H38" s="42">
        <f>IFERROR(VLOOKUP(G38,PR!$B$2:$F$70,2,),0)</f>
        <v>0</v>
      </c>
      <c r="I38" s="20"/>
      <c r="J38" s="21"/>
      <c r="K38" s="45">
        <f t="shared" si="0"/>
        <v>0</v>
      </c>
      <c r="L38" s="21">
        <v>0</v>
      </c>
      <c r="M38" s="45">
        <f t="shared" si="1"/>
        <v>0</v>
      </c>
      <c r="N38" s="45">
        <f>IF(F38=1,VLOOKUP(G38,PR!$B$2:$F$70,5,),0)</f>
        <v>0</v>
      </c>
      <c r="O38" s="42">
        <f t="shared" si="2"/>
        <v>0</v>
      </c>
      <c r="P38" s="45">
        <f>IF(F38=1,VLOOKUP(G38,PR!$B$2:$F$70,4,FALSE),0)</f>
        <v>0</v>
      </c>
      <c r="Q38" s="45">
        <f t="shared" si="3"/>
        <v>0</v>
      </c>
      <c r="R38" s="45">
        <f>IF(F38=2,VLOOKUP(G38,PR!$B$2:$F$70,3,FALSE),0)</f>
        <v>0</v>
      </c>
      <c r="S38" s="45">
        <f t="shared" si="4"/>
        <v>0</v>
      </c>
      <c r="T38" s="42">
        <f t="shared" si="5"/>
        <v>0</v>
      </c>
    </row>
    <row r="39" spans="1:20">
      <c r="A39" s="16"/>
      <c r="B39" s="40">
        <f>IFERROR(VLOOKUP(A39,REVERSECHARGE!$A$6:$C$89,2,),0)</f>
        <v>0</v>
      </c>
      <c r="C39" s="40">
        <f>IFERROR(VLOOKUP(A39,REVERSECHARGE!$A$6:$C$89,3,),0)</f>
        <v>0</v>
      </c>
      <c r="D39" s="40">
        <f>IFERROR(VLOOKUP(C39,SALEMASTER!$C$6:$D$89,2,),0)</f>
        <v>0</v>
      </c>
      <c r="E39" s="40">
        <f>IFERROR(VLOOKUP(C39,REVERSECHARGE!$C$6:$E$89,3,),0)</f>
        <v>0</v>
      </c>
      <c r="F39" s="19"/>
      <c r="G39" s="16"/>
      <c r="H39" s="42">
        <f>IFERROR(VLOOKUP(G39,PR!$B$2:$F$70,2,),0)</f>
        <v>0</v>
      </c>
      <c r="I39" s="20"/>
      <c r="J39" s="21"/>
      <c r="K39" s="45">
        <f t="shared" si="0"/>
        <v>0</v>
      </c>
      <c r="L39" s="21">
        <v>0</v>
      </c>
      <c r="M39" s="45">
        <f t="shared" si="1"/>
        <v>0</v>
      </c>
      <c r="N39" s="45">
        <f>IF(F39=1,VLOOKUP(G39,PR!$B$2:$F$70,5,),0)</f>
        <v>0</v>
      </c>
      <c r="O39" s="42">
        <f t="shared" si="2"/>
        <v>0</v>
      </c>
      <c r="P39" s="45">
        <f>IF(F39=1,VLOOKUP(G39,PR!$B$2:$F$70,4,FALSE),0)</f>
        <v>0</v>
      </c>
      <c r="Q39" s="45">
        <f t="shared" si="3"/>
        <v>0</v>
      </c>
      <c r="R39" s="45">
        <f>IF(F39=2,VLOOKUP(G39,PR!$B$2:$F$70,3,FALSE),0)</f>
        <v>0</v>
      </c>
      <c r="S39" s="45">
        <f t="shared" si="4"/>
        <v>0</v>
      </c>
      <c r="T39" s="42">
        <f t="shared" si="5"/>
        <v>0</v>
      </c>
    </row>
    <row r="40" spans="1:20">
      <c r="A40" s="16"/>
      <c r="B40" s="40">
        <f>IFERROR(VLOOKUP(A40,REVERSECHARGE!$A$6:$C$89,2,),0)</f>
        <v>0</v>
      </c>
      <c r="C40" s="40">
        <f>IFERROR(VLOOKUP(A40,REVERSECHARGE!$A$6:$C$89,3,),0)</f>
        <v>0</v>
      </c>
      <c r="D40" s="40">
        <f>IFERROR(VLOOKUP(C40,SALEMASTER!$C$6:$D$89,2,),0)</f>
        <v>0</v>
      </c>
      <c r="E40" s="40">
        <f>IFERROR(VLOOKUP(C40,REVERSECHARGE!$C$6:$E$89,3,),0)</f>
        <v>0</v>
      </c>
      <c r="F40" s="19"/>
      <c r="G40" s="16"/>
      <c r="H40" s="42">
        <f>IFERROR(VLOOKUP(G40,PR!$B$2:$F$70,2,),0)</f>
        <v>0</v>
      </c>
      <c r="I40" s="20"/>
      <c r="J40" s="21"/>
      <c r="K40" s="45">
        <f t="shared" si="0"/>
        <v>0</v>
      </c>
      <c r="L40" s="21">
        <v>0</v>
      </c>
      <c r="M40" s="45">
        <f t="shared" si="1"/>
        <v>0</v>
      </c>
      <c r="N40" s="45">
        <f>IF(F40=1,VLOOKUP(G40,PR!$B$2:$F$70,5,),0)</f>
        <v>0</v>
      </c>
      <c r="O40" s="42">
        <f t="shared" si="2"/>
        <v>0</v>
      </c>
      <c r="P40" s="45">
        <f>IF(F40=1,VLOOKUP(G40,PR!$B$2:$F$70,4,FALSE),0)</f>
        <v>0</v>
      </c>
      <c r="Q40" s="45">
        <f t="shared" si="3"/>
        <v>0</v>
      </c>
      <c r="R40" s="45">
        <f>IF(F40=2,VLOOKUP(G40,PR!$B$2:$F$70,3,FALSE),0)</f>
        <v>0</v>
      </c>
      <c r="S40" s="45">
        <f t="shared" si="4"/>
        <v>0</v>
      </c>
      <c r="T40" s="42">
        <f t="shared" si="5"/>
        <v>0</v>
      </c>
    </row>
    <row r="41" spans="1:20">
      <c r="A41" s="16"/>
      <c r="B41" s="40">
        <f>IFERROR(VLOOKUP(A41,REVERSECHARGE!$A$6:$C$89,2,),0)</f>
        <v>0</v>
      </c>
      <c r="C41" s="40">
        <f>IFERROR(VLOOKUP(A41,REVERSECHARGE!$A$6:$C$89,3,),0)</f>
        <v>0</v>
      </c>
      <c r="D41" s="40">
        <f>IFERROR(VLOOKUP(C41,SALEMASTER!$C$6:$D$89,2,),0)</f>
        <v>0</v>
      </c>
      <c r="E41" s="40">
        <f>IFERROR(VLOOKUP(C41,REVERSECHARGE!$C$6:$E$89,3,),0)</f>
        <v>0</v>
      </c>
      <c r="F41" s="19"/>
      <c r="G41" s="16"/>
      <c r="H41" s="42">
        <f>IFERROR(VLOOKUP(G41,PR!$B$2:$F$70,2,),0)</f>
        <v>0</v>
      </c>
      <c r="I41" s="20"/>
      <c r="J41" s="21"/>
      <c r="K41" s="45">
        <f t="shared" si="0"/>
        <v>0</v>
      </c>
      <c r="L41" s="21">
        <v>0</v>
      </c>
      <c r="M41" s="45">
        <f t="shared" si="1"/>
        <v>0</v>
      </c>
      <c r="N41" s="45">
        <f>IF(F41=1,VLOOKUP(G41,PR!$B$2:$F$70,5,),0)</f>
        <v>0</v>
      </c>
      <c r="O41" s="42">
        <f t="shared" si="2"/>
        <v>0</v>
      </c>
      <c r="P41" s="45">
        <f>IF(F41=1,VLOOKUP(G41,PR!$B$2:$F$70,4,FALSE),0)</f>
        <v>0</v>
      </c>
      <c r="Q41" s="45">
        <f t="shared" si="3"/>
        <v>0</v>
      </c>
      <c r="R41" s="45">
        <f>IF(F41=2,VLOOKUP(G41,PR!$B$2:$F$70,3,FALSE),0)</f>
        <v>0</v>
      </c>
      <c r="S41" s="45">
        <f t="shared" si="4"/>
        <v>0</v>
      </c>
      <c r="T41" s="42">
        <f t="shared" si="5"/>
        <v>0</v>
      </c>
    </row>
    <row r="42" spans="1:20">
      <c r="A42" s="16"/>
      <c r="B42" s="40">
        <f>IFERROR(VLOOKUP(A42,REVERSECHARGE!$A$6:$C$89,2,),0)</f>
        <v>0</v>
      </c>
      <c r="C42" s="40">
        <f>IFERROR(VLOOKUP(A42,REVERSECHARGE!$A$6:$C$89,3,),0)</f>
        <v>0</v>
      </c>
      <c r="D42" s="40">
        <f>IFERROR(VLOOKUP(C42,SALEMASTER!$C$6:$D$89,2,),0)</f>
        <v>0</v>
      </c>
      <c r="E42" s="40">
        <f>IFERROR(VLOOKUP(C42,REVERSECHARGE!$C$6:$E$89,3,),0)</f>
        <v>0</v>
      </c>
      <c r="F42" s="19"/>
      <c r="G42" s="16"/>
      <c r="H42" s="42">
        <f>IFERROR(VLOOKUP(G42,PR!$B$2:$F$70,2,),0)</f>
        <v>0</v>
      </c>
      <c r="I42" s="20"/>
      <c r="J42" s="21"/>
      <c r="K42" s="45">
        <f t="shared" si="0"/>
        <v>0</v>
      </c>
      <c r="L42" s="21">
        <v>0</v>
      </c>
      <c r="M42" s="45">
        <f t="shared" si="1"/>
        <v>0</v>
      </c>
      <c r="N42" s="45">
        <f>IF(F42=1,VLOOKUP(G42,PR!$B$2:$F$70,5,),0)</f>
        <v>0</v>
      </c>
      <c r="O42" s="42">
        <f t="shared" si="2"/>
        <v>0</v>
      </c>
      <c r="P42" s="45">
        <f>IF(F42=1,VLOOKUP(G42,PR!$B$2:$F$70,4,FALSE),0)</f>
        <v>0</v>
      </c>
      <c r="Q42" s="45">
        <f t="shared" si="3"/>
        <v>0</v>
      </c>
      <c r="R42" s="45">
        <f>IF(F42=2,VLOOKUP(G42,PR!$B$2:$F$70,3,FALSE),0)</f>
        <v>0</v>
      </c>
      <c r="S42" s="45">
        <f t="shared" si="4"/>
        <v>0</v>
      </c>
      <c r="T42" s="42">
        <f t="shared" si="5"/>
        <v>0</v>
      </c>
    </row>
    <row r="43" spans="1:20">
      <c r="A43" s="16"/>
      <c r="B43" s="40">
        <f>IFERROR(VLOOKUP(A43,REVERSECHARGE!$A$6:$C$89,2,),0)</f>
        <v>0</v>
      </c>
      <c r="C43" s="40">
        <f>IFERROR(VLOOKUP(A43,REVERSECHARGE!$A$6:$C$89,3,),0)</f>
        <v>0</v>
      </c>
      <c r="D43" s="40">
        <f>IFERROR(VLOOKUP(C43,SALEMASTER!$C$6:$D$89,2,),0)</f>
        <v>0</v>
      </c>
      <c r="E43" s="40">
        <f>IFERROR(VLOOKUP(C43,REVERSECHARGE!$C$6:$E$89,3,),0)</f>
        <v>0</v>
      </c>
      <c r="F43" s="19"/>
      <c r="G43" s="16"/>
      <c r="H43" s="42">
        <f>IFERROR(VLOOKUP(G43,PR!$B$2:$F$70,2,),0)</f>
        <v>0</v>
      </c>
      <c r="I43" s="20"/>
      <c r="J43" s="21"/>
      <c r="K43" s="45">
        <f t="shared" si="0"/>
        <v>0</v>
      </c>
      <c r="L43" s="21">
        <v>0</v>
      </c>
      <c r="M43" s="45">
        <f t="shared" si="1"/>
        <v>0</v>
      </c>
      <c r="N43" s="45">
        <f>IF(F43=1,VLOOKUP(G43,PR!$B$2:$F$70,5,),0)</f>
        <v>0</v>
      </c>
      <c r="O43" s="42">
        <f t="shared" si="2"/>
        <v>0</v>
      </c>
      <c r="P43" s="45">
        <f>IF(F43=1,VLOOKUP(G43,PR!$B$2:$F$70,4,FALSE),0)</f>
        <v>0</v>
      </c>
      <c r="Q43" s="45">
        <f t="shared" si="3"/>
        <v>0</v>
      </c>
      <c r="R43" s="45">
        <f>IF(F43=2,VLOOKUP(G43,PR!$B$2:$F$70,3,FALSE),0)</f>
        <v>0</v>
      </c>
      <c r="S43" s="45">
        <f t="shared" si="4"/>
        <v>0</v>
      </c>
      <c r="T43" s="42">
        <f t="shared" si="5"/>
        <v>0</v>
      </c>
    </row>
    <row r="44" spans="1:20">
      <c r="A44" s="16"/>
      <c r="B44" s="40">
        <f>IFERROR(VLOOKUP(A44,REVERSECHARGE!$A$6:$C$89,2,),0)</f>
        <v>0</v>
      </c>
      <c r="C44" s="40">
        <f>IFERROR(VLOOKUP(A44,REVERSECHARGE!$A$6:$C$89,3,),0)</f>
        <v>0</v>
      </c>
      <c r="D44" s="40">
        <f>IFERROR(VLOOKUP(C44,SALEMASTER!$C$6:$D$89,2,),0)</f>
        <v>0</v>
      </c>
      <c r="E44" s="40">
        <f>IFERROR(VLOOKUP(C44,REVERSECHARGE!$C$6:$E$89,3,),0)</f>
        <v>0</v>
      </c>
      <c r="F44" s="19"/>
      <c r="G44" s="16"/>
      <c r="H44" s="42">
        <f>IFERROR(VLOOKUP(G44,PR!$B$2:$F$70,2,),0)</f>
        <v>0</v>
      </c>
      <c r="I44" s="20"/>
      <c r="J44" s="21"/>
      <c r="K44" s="45">
        <f t="shared" si="0"/>
        <v>0</v>
      </c>
      <c r="L44" s="21">
        <v>0</v>
      </c>
      <c r="M44" s="45">
        <f t="shared" si="1"/>
        <v>0</v>
      </c>
      <c r="N44" s="45">
        <f>IF(F44=1,VLOOKUP(G44,PR!$B$2:$F$70,5,),0)</f>
        <v>0</v>
      </c>
      <c r="O44" s="42">
        <f t="shared" si="2"/>
        <v>0</v>
      </c>
      <c r="P44" s="45">
        <f>IF(F44=1,VLOOKUP(G44,PR!$B$2:$F$70,4,FALSE),0)</f>
        <v>0</v>
      </c>
      <c r="Q44" s="45">
        <f t="shared" si="3"/>
        <v>0</v>
      </c>
      <c r="R44" s="45">
        <f>IF(F44=2,VLOOKUP(G44,PR!$B$2:$F$70,3,FALSE),0)</f>
        <v>0</v>
      </c>
      <c r="S44" s="45">
        <f t="shared" si="4"/>
        <v>0</v>
      </c>
      <c r="T44" s="42">
        <f t="shared" si="5"/>
        <v>0</v>
      </c>
    </row>
    <row r="45" spans="1:20">
      <c r="A45" s="16"/>
      <c r="B45" s="40">
        <f>IFERROR(VLOOKUP(A45,REVERSECHARGE!$A$6:$C$89,2,),0)</f>
        <v>0</v>
      </c>
      <c r="C45" s="40">
        <f>IFERROR(VLOOKUP(A45,REVERSECHARGE!$A$6:$C$89,3,),0)</f>
        <v>0</v>
      </c>
      <c r="D45" s="40">
        <f>IFERROR(VLOOKUP(C45,SALEMASTER!$C$6:$D$89,2,),0)</f>
        <v>0</v>
      </c>
      <c r="E45" s="40">
        <f>IFERROR(VLOOKUP(C45,REVERSECHARGE!$C$6:$E$89,3,),0)</f>
        <v>0</v>
      </c>
      <c r="F45" s="19"/>
      <c r="G45" s="16"/>
      <c r="H45" s="42">
        <f>IFERROR(VLOOKUP(G45,PR!$B$2:$F$70,2,),0)</f>
        <v>0</v>
      </c>
      <c r="I45" s="20"/>
      <c r="J45" s="21"/>
      <c r="K45" s="45">
        <f t="shared" si="0"/>
        <v>0</v>
      </c>
      <c r="L45" s="21">
        <v>0</v>
      </c>
      <c r="M45" s="45">
        <f t="shared" si="1"/>
        <v>0</v>
      </c>
      <c r="N45" s="45">
        <f>IF(F45=1,VLOOKUP(G45,PR!$B$2:$F$70,5,),0)</f>
        <v>0</v>
      </c>
      <c r="O45" s="42">
        <f t="shared" si="2"/>
        <v>0</v>
      </c>
      <c r="P45" s="45">
        <f>IF(F45=1,VLOOKUP(G45,PR!$B$2:$F$70,4,FALSE),0)</f>
        <v>0</v>
      </c>
      <c r="Q45" s="45">
        <f t="shared" si="3"/>
        <v>0</v>
      </c>
      <c r="R45" s="45">
        <f>IF(F45=2,VLOOKUP(G45,PR!$B$2:$F$70,3,FALSE),0)</f>
        <v>0</v>
      </c>
      <c r="S45" s="45">
        <f t="shared" si="4"/>
        <v>0</v>
      </c>
      <c r="T45" s="42">
        <f t="shared" si="5"/>
        <v>0</v>
      </c>
    </row>
    <row r="46" spans="1:20">
      <c r="A46" s="16"/>
      <c r="B46" s="40">
        <f>IFERROR(VLOOKUP(A46,REVERSECHARGE!$A$6:$C$89,2,),0)</f>
        <v>0</v>
      </c>
      <c r="C46" s="40">
        <f>IFERROR(VLOOKUP(A46,REVERSECHARGE!$A$6:$C$89,3,),0)</f>
        <v>0</v>
      </c>
      <c r="D46" s="40">
        <f>IFERROR(VLOOKUP(C46,SALEMASTER!$C$6:$D$89,2,),0)</f>
        <v>0</v>
      </c>
      <c r="E46" s="40">
        <f>IFERROR(VLOOKUP(C46,REVERSECHARGE!$C$6:$E$89,3,),0)</f>
        <v>0</v>
      </c>
      <c r="F46" s="19"/>
      <c r="G46" s="16"/>
      <c r="H46" s="42">
        <f>IFERROR(VLOOKUP(G46,PR!$B$2:$F$70,2,),0)</f>
        <v>0</v>
      </c>
      <c r="I46" s="20"/>
      <c r="J46" s="21"/>
      <c r="K46" s="45">
        <f t="shared" si="0"/>
        <v>0</v>
      </c>
      <c r="L46" s="21">
        <v>0</v>
      </c>
      <c r="M46" s="45">
        <f t="shared" si="1"/>
        <v>0</v>
      </c>
      <c r="N46" s="45">
        <f>IF(F46=1,VLOOKUP(G46,PR!$B$2:$F$70,5,),0)</f>
        <v>0</v>
      </c>
      <c r="O46" s="42">
        <f t="shared" si="2"/>
        <v>0</v>
      </c>
      <c r="P46" s="45">
        <f>IF(F46=1,VLOOKUP(G46,PR!$B$2:$F$70,4,FALSE),0)</f>
        <v>0</v>
      </c>
      <c r="Q46" s="45">
        <f t="shared" si="3"/>
        <v>0</v>
      </c>
      <c r="R46" s="45">
        <f>IF(F46=2,VLOOKUP(G46,PR!$B$2:$F$70,3,FALSE),0)</f>
        <v>0</v>
      </c>
      <c r="S46" s="45">
        <f t="shared" si="4"/>
        <v>0</v>
      </c>
      <c r="T46" s="42">
        <f t="shared" si="5"/>
        <v>0</v>
      </c>
    </row>
    <row r="47" spans="1:20">
      <c r="A47" s="16"/>
      <c r="B47" s="40">
        <f>IFERROR(VLOOKUP(A47,REVERSECHARGE!$A$6:$C$89,2,),0)</f>
        <v>0</v>
      </c>
      <c r="C47" s="40">
        <f>IFERROR(VLOOKUP(A47,REVERSECHARGE!$A$6:$C$89,3,),0)</f>
        <v>0</v>
      </c>
      <c r="D47" s="40">
        <f>IFERROR(VLOOKUP(C47,SALEMASTER!$C$6:$D$89,2,),0)</f>
        <v>0</v>
      </c>
      <c r="E47" s="40">
        <f>IFERROR(VLOOKUP(C47,REVERSECHARGE!$C$6:$E$89,3,),0)</f>
        <v>0</v>
      </c>
      <c r="F47" s="19"/>
      <c r="G47" s="16"/>
      <c r="H47" s="42">
        <f>IFERROR(VLOOKUP(G47,PR!$B$2:$F$70,2,),0)</f>
        <v>0</v>
      </c>
      <c r="I47" s="20"/>
      <c r="J47" s="21"/>
      <c r="K47" s="45">
        <f t="shared" si="0"/>
        <v>0</v>
      </c>
      <c r="L47" s="21">
        <v>0</v>
      </c>
      <c r="M47" s="45">
        <f t="shared" si="1"/>
        <v>0</v>
      </c>
      <c r="N47" s="45">
        <f>IF(F47=1,VLOOKUP(G47,PR!$B$2:$F$70,5,),0)</f>
        <v>0</v>
      </c>
      <c r="O47" s="42">
        <f t="shared" si="2"/>
        <v>0</v>
      </c>
      <c r="P47" s="45">
        <f>IF(F47=1,VLOOKUP(G47,PR!$B$2:$F$70,4,FALSE),0)</f>
        <v>0</v>
      </c>
      <c r="Q47" s="45">
        <f t="shared" si="3"/>
        <v>0</v>
      </c>
      <c r="R47" s="45">
        <f>IF(F47=2,VLOOKUP(G47,PR!$B$2:$F$70,3,FALSE),0)</f>
        <v>0</v>
      </c>
      <c r="S47" s="45">
        <f t="shared" si="4"/>
        <v>0</v>
      </c>
      <c r="T47" s="42">
        <f t="shared" si="5"/>
        <v>0</v>
      </c>
    </row>
    <row r="48" spans="1:20">
      <c r="A48" s="16"/>
      <c r="B48" s="40">
        <f>IFERROR(VLOOKUP(A48,REVERSECHARGE!$A$6:$C$89,2,),0)</f>
        <v>0</v>
      </c>
      <c r="C48" s="40">
        <f>IFERROR(VLOOKUP(A48,REVERSECHARGE!$A$6:$C$89,3,),0)</f>
        <v>0</v>
      </c>
      <c r="D48" s="40">
        <f>IFERROR(VLOOKUP(C48,SALEMASTER!$C$6:$D$89,2,),0)</f>
        <v>0</v>
      </c>
      <c r="E48" s="40">
        <f>IFERROR(VLOOKUP(C48,REVERSECHARGE!$C$6:$E$89,3,),0)</f>
        <v>0</v>
      </c>
      <c r="F48" s="19"/>
      <c r="G48" s="16"/>
      <c r="H48" s="42">
        <f>IFERROR(VLOOKUP(G48,PR!$B$2:$F$70,2,),0)</f>
        <v>0</v>
      </c>
      <c r="I48" s="20"/>
      <c r="J48" s="21"/>
      <c r="K48" s="45">
        <f t="shared" si="0"/>
        <v>0</v>
      </c>
      <c r="L48" s="21">
        <v>0</v>
      </c>
      <c r="M48" s="45">
        <f t="shared" si="1"/>
        <v>0</v>
      </c>
      <c r="N48" s="45">
        <f>IF(F48=1,VLOOKUP(G48,PR!$B$2:$F$70,5,),0)</f>
        <v>0</v>
      </c>
      <c r="O48" s="42">
        <f t="shared" si="2"/>
        <v>0</v>
      </c>
      <c r="P48" s="45">
        <f>IF(F48=1,VLOOKUP(G48,PR!$B$2:$F$70,4,FALSE),0)</f>
        <v>0</v>
      </c>
      <c r="Q48" s="45">
        <f t="shared" si="3"/>
        <v>0</v>
      </c>
      <c r="R48" s="45">
        <f>IF(F48=2,VLOOKUP(G48,PR!$B$2:$F$70,3,FALSE),0)</f>
        <v>0</v>
      </c>
      <c r="S48" s="45">
        <f t="shared" si="4"/>
        <v>0</v>
      </c>
      <c r="T48" s="42">
        <f t="shared" si="5"/>
        <v>0</v>
      </c>
    </row>
    <row r="49" spans="1:20">
      <c r="A49" s="16"/>
      <c r="B49" s="40">
        <f>IFERROR(VLOOKUP(A49,REVERSECHARGE!$A$6:$C$89,2,),0)</f>
        <v>0</v>
      </c>
      <c r="C49" s="40">
        <f>IFERROR(VLOOKUP(A49,REVERSECHARGE!$A$6:$C$89,3,),0)</f>
        <v>0</v>
      </c>
      <c r="D49" s="40">
        <f>IFERROR(VLOOKUP(C49,SALEMASTER!$C$6:$D$89,2,),0)</f>
        <v>0</v>
      </c>
      <c r="E49" s="40">
        <f>IFERROR(VLOOKUP(C49,REVERSECHARGE!$C$6:$E$89,3,),0)</f>
        <v>0</v>
      </c>
      <c r="F49" s="19"/>
      <c r="G49" s="16"/>
      <c r="H49" s="42">
        <f>IFERROR(VLOOKUP(G49,PR!$B$2:$F$70,2,),0)</f>
        <v>0</v>
      </c>
      <c r="I49" s="20"/>
      <c r="J49" s="21"/>
      <c r="K49" s="45">
        <f t="shared" si="0"/>
        <v>0</v>
      </c>
      <c r="L49" s="21">
        <v>0</v>
      </c>
      <c r="M49" s="45">
        <f t="shared" si="1"/>
        <v>0</v>
      </c>
      <c r="N49" s="45">
        <f>IF(F49=1,VLOOKUP(G49,PR!$B$2:$F$70,5,),0)</f>
        <v>0</v>
      </c>
      <c r="O49" s="42">
        <f t="shared" si="2"/>
        <v>0</v>
      </c>
      <c r="P49" s="45">
        <f>IF(F49=1,VLOOKUP(G49,PR!$B$2:$F$70,4,FALSE),0)</f>
        <v>0</v>
      </c>
      <c r="Q49" s="45">
        <f t="shared" si="3"/>
        <v>0</v>
      </c>
      <c r="R49" s="45">
        <f>IF(F49=2,VLOOKUP(G49,PR!$B$2:$F$70,3,FALSE),0)</f>
        <v>0</v>
      </c>
      <c r="S49" s="45">
        <f t="shared" si="4"/>
        <v>0</v>
      </c>
      <c r="T49" s="42">
        <f t="shared" si="5"/>
        <v>0</v>
      </c>
    </row>
    <row r="50" spans="1:20">
      <c r="A50" s="16"/>
      <c r="B50" s="40">
        <f>IFERROR(VLOOKUP(A50,REVERSECHARGE!$A$6:$C$89,2,),0)</f>
        <v>0</v>
      </c>
      <c r="C50" s="40">
        <f>IFERROR(VLOOKUP(A50,REVERSECHARGE!$A$6:$C$89,3,),0)</f>
        <v>0</v>
      </c>
      <c r="D50" s="40">
        <f>IFERROR(VLOOKUP(C50,SALEMASTER!$C$6:$D$89,2,),0)</f>
        <v>0</v>
      </c>
      <c r="E50" s="40">
        <f>IFERROR(VLOOKUP(C50,REVERSECHARGE!$C$6:$E$89,3,),0)</f>
        <v>0</v>
      </c>
      <c r="F50" s="19"/>
      <c r="G50" s="16"/>
      <c r="H50" s="42">
        <f>IFERROR(VLOOKUP(G50,PR!$B$2:$F$70,2,),0)</f>
        <v>0</v>
      </c>
      <c r="I50" s="20"/>
      <c r="J50" s="21"/>
      <c r="K50" s="45">
        <f t="shared" si="0"/>
        <v>0</v>
      </c>
      <c r="L50" s="21">
        <v>0</v>
      </c>
      <c r="M50" s="45">
        <f t="shared" si="1"/>
        <v>0</v>
      </c>
      <c r="N50" s="45">
        <f>IF(F50=1,VLOOKUP(G50,PR!$B$2:$F$70,5,),0)</f>
        <v>0</v>
      </c>
      <c r="O50" s="42">
        <f t="shared" si="2"/>
        <v>0</v>
      </c>
      <c r="P50" s="45">
        <f>IF(F50=1,VLOOKUP(G50,PR!$B$2:$F$70,4,FALSE),0)</f>
        <v>0</v>
      </c>
      <c r="Q50" s="45">
        <f t="shared" si="3"/>
        <v>0</v>
      </c>
      <c r="R50" s="45">
        <f>IF(F50=2,VLOOKUP(G50,PR!$B$2:$F$70,3,FALSE),0)</f>
        <v>0</v>
      </c>
      <c r="S50" s="45">
        <f t="shared" si="4"/>
        <v>0</v>
      </c>
      <c r="T50" s="42">
        <f t="shared" si="5"/>
        <v>0</v>
      </c>
    </row>
    <row r="51" spans="1:20">
      <c r="A51" s="16"/>
      <c r="B51" s="40">
        <f>IFERROR(VLOOKUP(A51,REVERSECHARGE!$A$6:$C$89,2,),0)</f>
        <v>0</v>
      </c>
      <c r="C51" s="40">
        <f>IFERROR(VLOOKUP(A51,REVERSECHARGE!$A$6:$C$89,3,),0)</f>
        <v>0</v>
      </c>
      <c r="D51" s="40">
        <f>IFERROR(VLOOKUP(C51,SALEMASTER!$C$6:$D$89,2,),0)</f>
        <v>0</v>
      </c>
      <c r="E51" s="40">
        <f>IFERROR(VLOOKUP(C51,REVERSECHARGE!$C$6:$E$89,3,),0)</f>
        <v>0</v>
      </c>
      <c r="F51" s="19"/>
      <c r="G51" s="16"/>
      <c r="H51" s="42">
        <f>IFERROR(VLOOKUP(G51,PR!$B$2:$F$70,2,),0)</f>
        <v>0</v>
      </c>
      <c r="I51" s="20"/>
      <c r="J51" s="21"/>
      <c r="K51" s="45">
        <f t="shared" si="0"/>
        <v>0</v>
      </c>
      <c r="L51" s="21">
        <v>0</v>
      </c>
      <c r="M51" s="45">
        <f t="shared" si="1"/>
        <v>0</v>
      </c>
      <c r="N51" s="45">
        <f>IF(F51=1,VLOOKUP(G51,PR!$B$2:$F$70,5,),0)</f>
        <v>0</v>
      </c>
      <c r="O51" s="42">
        <f t="shared" si="2"/>
        <v>0</v>
      </c>
      <c r="P51" s="45">
        <f>IF(F51=1,VLOOKUP(G51,PR!$B$2:$F$70,4,FALSE),0)</f>
        <v>0</v>
      </c>
      <c r="Q51" s="45">
        <f t="shared" si="3"/>
        <v>0</v>
      </c>
      <c r="R51" s="45">
        <f>IF(F51=2,VLOOKUP(G51,PR!$B$2:$F$70,3,FALSE),0)</f>
        <v>0</v>
      </c>
      <c r="S51" s="45">
        <f t="shared" si="4"/>
        <v>0</v>
      </c>
      <c r="T51" s="42">
        <f t="shared" si="5"/>
        <v>0</v>
      </c>
    </row>
    <row r="52" spans="1:20">
      <c r="A52" s="16"/>
      <c r="B52" s="40">
        <f>IFERROR(VLOOKUP(A52,REVERSECHARGE!$A$6:$C$89,2,),0)</f>
        <v>0</v>
      </c>
      <c r="C52" s="40">
        <f>IFERROR(VLOOKUP(A52,REVERSECHARGE!$A$6:$C$89,3,),0)</f>
        <v>0</v>
      </c>
      <c r="D52" s="40">
        <f>IFERROR(VLOOKUP(C52,SALEMASTER!$C$6:$D$89,2,),0)</f>
        <v>0</v>
      </c>
      <c r="E52" s="40">
        <f>IFERROR(VLOOKUP(C52,REVERSECHARGE!$C$6:$E$89,3,),0)</f>
        <v>0</v>
      </c>
      <c r="F52" s="19"/>
      <c r="G52" s="16"/>
      <c r="H52" s="42">
        <f>IFERROR(VLOOKUP(G52,PR!$B$2:$F$70,2,),0)</f>
        <v>0</v>
      </c>
      <c r="I52" s="20"/>
      <c r="J52" s="21"/>
      <c r="K52" s="45">
        <f t="shared" si="0"/>
        <v>0</v>
      </c>
      <c r="L52" s="21">
        <v>0</v>
      </c>
      <c r="M52" s="45">
        <f t="shared" si="1"/>
        <v>0</v>
      </c>
      <c r="N52" s="45">
        <f>IF(F52=1,VLOOKUP(G52,PR!$B$2:$F$70,5,),0)</f>
        <v>0</v>
      </c>
      <c r="O52" s="42">
        <f t="shared" si="2"/>
        <v>0</v>
      </c>
      <c r="P52" s="45">
        <f>IF(F52=1,VLOOKUP(G52,PR!$B$2:$F$70,4,FALSE),0)</f>
        <v>0</v>
      </c>
      <c r="Q52" s="45">
        <f t="shared" si="3"/>
        <v>0</v>
      </c>
      <c r="R52" s="45">
        <f>IF(F52=2,VLOOKUP(G52,PR!$B$2:$F$70,3,FALSE),0)</f>
        <v>0</v>
      </c>
      <c r="S52" s="45">
        <f t="shared" si="4"/>
        <v>0</v>
      </c>
      <c r="T52" s="42">
        <f t="shared" si="5"/>
        <v>0</v>
      </c>
    </row>
    <row r="53" spans="1:20">
      <c r="A53" s="16"/>
      <c r="B53" s="40">
        <f>IFERROR(VLOOKUP(A53,REVERSECHARGE!$A$6:$C$89,2,),0)</f>
        <v>0</v>
      </c>
      <c r="C53" s="40">
        <f>IFERROR(VLOOKUP(A53,REVERSECHARGE!$A$6:$C$89,3,),0)</f>
        <v>0</v>
      </c>
      <c r="D53" s="40">
        <f>IFERROR(VLOOKUP(C53,SALEMASTER!$C$6:$D$89,2,),0)</f>
        <v>0</v>
      </c>
      <c r="E53" s="40">
        <f>IFERROR(VLOOKUP(C53,REVERSECHARGE!$C$6:$E$89,3,),0)</f>
        <v>0</v>
      </c>
      <c r="F53" s="19"/>
      <c r="G53" s="16"/>
      <c r="H53" s="42">
        <f>IFERROR(VLOOKUP(G53,PR!$B$2:$F$70,2,),0)</f>
        <v>0</v>
      </c>
      <c r="I53" s="20"/>
      <c r="J53" s="21"/>
      <c r="K53" s="45">
        <f t="shared" si="0"/>
        <v>0</v>
      </c>
      <c r="L53" s="21">
        <v>0</v>
      </c>
      <c r="M53" s="45">
        <f t="shared" si="1"/>
        <v>0</v>
      </c>
      <c r="N53" s="45">
        <f>IF(F53=1,VLOOKUP(G53,PR!$B$2:$F$70,5,),0)</f>
        <v>0</v>
      </c>
      <c r="O53" s="42">
        <f t="shared" si="2"/>
        <v>0</v>
      </c>
      <c r="P53" s="45">
        <f>IF(F53=1,VLOOKUP(G53,PR!$B$2:$F$70,4,FALSE),0)</f>
        <v>0</v>
      </c>
      <c r="Q53" s="45">
        <f t="shared" si="3"/>
        <v>0</v>
      </c>
      <c r="R53" s="45">
        <f>IF(F53=2,VLOOKUP(G53,PR!$B$2:$F$70,3,FALSE),0)</f>
        <v>0</v>
      </c>
      <c r="S53" s="45">
        <f t="shared" si="4"/>
        <v>0</v>
      </c>
      <c r="T53" s="42">
        <f t="shared" si="5"/>
        <v>0</v>
      </c>
    </row>
    <row r="54" spans="1:20">
      <c r="A54" s="16"/>
      <c r="B54" s="40">
        <f>IFERROR(VLOOKUP(A54,REVERSECHARGE!$A$6:$C$89,2,),0)</f>
        <v>0</v>
      </c>
      <c r="C54" s="40">
        <f>IFERROR(VLOOKUP(A54,REVERSECHARGE!$A$6:$C$89,3,),0)</f>
        <v>0</v>
      </c>
      <c r="D54" s="40">
        <f>IFERROR(VLOOKUP(C54,SALEMASTER!$C$6:$D$89,2,),0)</f>
        <v>0</v>
      </c>
      <c r="E54" s="40">
        <f>IFERROR(VLOOKUP(C54,REVERSECHARGE!$C$6:$E$89,3,),0)</f>
        <v>0</v>
      </c>
      <c r="F54" s="19"/>
      <c r="G54" s="16"/>
      <c r="H54" s="42">
        <f>IFERROR(VLOOKUP(G54,PR!$B$2:$F$70,2,),0)</f>
        <v>0</v>
      </c>
      <c r="I54" s="20"/>
      <c r="J54" s="21"/>
      <c r="K54" s="45">
        <f t="shared" si="0"/>
        <v>0</v>
      </c>
      <c r="L54" s="21">
        <v>0</v>
      </c>
      <c r="M54" s="45">
        <f t="shared" si="1"/>
        <v>0</v>
      </c>
      <c r="N54" s="45">
        <f>IF(F54=1,VLOOKUP(G54,PR!$B$2:$F$70,5,),0)</f>
        <v>0</v>
      </c>
      <c r="O54" s="42">
        <f t="shared" si="2"/>
        <v>0</v>
      </c>
      <c r="P54" s="45">
        <f>IF(F54=1,VLOOKUP(G54,PR!$B$2:$F$70,4,FALSE),0)</f>
        <v>0</v>
      </c>
      <c r="Q54" s="45">
        <f t="shared" si="3"/>
        <v>0</v>
      </c>
      <c r="R54" s="45">
        <f>IF(F54=2,VLOOKUP(G54,PR!$B$2:$F$70,3,FALSE),0)</f>
        <v>0</v>
      </c>
      <c r="S54" s="45">
        <f t="shared" si="4"/>
        <v>0</v>
      </c>
      <c r="T54" s="42">
        <f t="shared" si="5"/>
        <v>0</v>
      </c>
    </row>
    <row r="55" spans="1:20">
      <c r="A55" s="16"/>
      <c r="B55" s="40">
        <f>IFERROR(VLOOKUP(A55,REVERSECHARGE!$A$6:$C$89,2,),0)</f>
        <v>0</v>
      </c>
      <c r="C55" s="40">
        <f>IFERROR(VLOOKUP(A55,REVERSECHARGE!$A$6:$C$89,3,),0)</f>
        <v>0</v>
      </c>
      <c r="D55" s="40">
        <f>IFERROR(VLOOKUP(C55,SALEMASTER!$C$6:$D$89,2,),0)</f>
        <v>0</v>
      </c>
      <c r="E55" s="40">
        <f>IFERROR(VLOOKUP(C55,REVERSECHARGE!$C$6:$E$89,3,),0)</f>
        <v>0</v>
      </c>
      <c r="F55" s="19"/>
      <c r="G55" s="16"/>
      <c r="H55" s="42">
        <f>IFERROR(VLOOKUP(G55,PR!$B$2:$F$70,2,),0)</f>
        <v>0</v>
      </c>
      <c r="I55" s="20"/>
      <c r="J55" s="21"/>
      <c r="K55" s="45">
        <f t="shared" si="0"/>
        <v>0</v>
      </c>
      <c r="L55" s="21">
        <v>0</v>
      </c>
      <c r="M55" s="45">
        <f t="shared" si="1"/>
        <v>0</v>
      </c>
      <c r="N55" s="45">
        <f>IF(F55=1,VLOOKUP(G55,PR!$B$2:$F$70,5,),0)</f>
        <v>0</v>
      </c>
      <c r="O55" s="42">
        <f t="shared" si="2"/>
        <v>0</v>
      </c>
      <c r="P55" s="45">
        <f>IF(F55=1,VLOOKUP(G55,PR!$B$2:$F$70,4,FALSE),0)</f>
        <v>0</v>
      </c>
      <c r="Q55" s="45">
        <f t="shared" si="3"/>
        <v>0</v>
      </c>
      <c r="R55" s="45">
        <f>IF(F55=2,VLOOKUP(G55,PR!$B$2:$F$70,3,FALSE),0)</f>
        <v>0</v>
      </c>
      <c r="S55" s="45">
        <f t="shared" si="4"/>
        <v>0</v>
      </c>
      <c r="T55" s="42">
        <f t="shared" si="5"/>
        <v>0</v>
      </c>
    </row>
    <row r="56" spans="1:20">
      <c r="A56" s="16"/>
      <c r="B56" s="40">
        <f>IFERROR(VLOOKUP(A56,REVERSECHARGE!$A$6:$C$89,2,),0)</f>
        <v>0</v>
      </c>
      <c r="C56" s="40">
        <f>IFERROR(VLOOKUP(A56,REVERSECHARGE!$A$6:$C$89,3,),0)</f>
        <v>0</v>
      </c>
      <c r="D56" s="40">
        <f>IFERROR(VLOOKUP(C56,SALEMASTER!$C$6:$D$89,2,),0)</f>
        <v>0</v>
      </c>
      <c r="E56" s="40">
        <f>IFERROR(VLOOKUP(C56,REVERSECHARGE!$C$6:$E$89,3,),0)</f>
        <v>0</v>
      </c>
      <c r="F56" s="19"/>
      <c r="G56" s="16"/>
      <c r="H56" s="42">
        <f>IFERROR(VLOOKUP(G56,PR!$B$2:$F$70,2,),0)</f>
        <v>0</v>
      </c>
      <c r="I56" s="20"/>
      <c r="J56" s="21"/>
      <c r="K56" s="45">
        <f t="shared" si="0"/>
        <v>0</v>
      </c>
      <c r="L56" s="21">
        <v>0</v>
      </c>
      <c r="M56" s="45">
        <f t="shared" si="1"/>
        <v>0</v>
      </c>
      <c r="N56" s="45">
        <f>IF(F56=1,VLOOKUP(G56,PR!$B$2:$F$70,5,),0)</f>
        <v>0</v>
      </c>
      <c r="O56" s="42">
        <f t="shared" si="2"/>
        <v>0</v>
      </c>
      <c r="P56" s="45">
        <f>IF(F56=1,VLOOKUP(G56,PR!$B$2:$F$70,4,FALSE),0)</f>
        <v>0</v>
      </c>
      <c r="Q56" s="45">
        <f t="shared" si="3"/>
        <v>0</v>
      </c>
      <c r="R56" s="45">
        <f>IF(F56=2,VLOOKUP(G56,PR!$B$2:$F$70,3,FALSE),0)</f>
        <v>0</v>
      </c>
      <c r="S56" s="45">
        <f t="shared" si="4"/>
        <v>0</v>
      </c>
      <c r="T56" s="42">
        <f t="shared" si="5"/>
        <v>0</v>
      </c>
    </row>
    <row r="57" spans="1:20">
      <c r="A57" s="16"/>
      <c r="B57" s="40">
        <f>IFERROR(VLOOKUP(A57,REVERSECHARGE!$A$6:$C$89,2,),0)</f>
        <v>0</v>
      </c>
      <c r="C57" s="40">
        <f>IFERROR(VLOOKUP(A57,REVERSECHARGE!$A$6:$C$89,3,),0)</f>
        <v>0</v>
      </c>
      <c r="D57" s="40">
        <f>IFERROR(VLOOKUP(C57,SALEMASTER!$C$6:$D$89,2,),0)</f>
        <v>0</v>
      </c>
      <c r="E57" s="40">
        <f>IFERROR(VLOOKUP(C57,REVERSECHARGE!$C$6:$E$89,3,),0)</f>
        <v>0</v>
      </c>
      <c r="F57" s="19"/>
      <c r="G57" s="16"/>
      <c r="H57" s="42">
        <f>IFERROR(VLOOKUP(G57,PR!$B$2:$F$70,2,),0)</f>
        <v>0</v>
      </c>
      <c r="I57" s="20"/>
      <c r="J57" s="21"/>
      <c r="K57" s="45">
        <f t="shared" si="0"/>
        <v>0</v>
      </c>
      <c r="L57" s="21">
        <v>0</v>
      </c>
      <c r="M57" s="45">
        <f t="shared" si="1"/>
        <v>0</v>
      </c>
      <c r="N57" s="45">
        <f>IF(F57=1,VLOOKUP(G57,PR!$B$2:$F$70,5,),0)</f>
        <v>0</v>
      </c>
      <c r="O57" s="42">
        <f t="shared" si="2"/>
        <v>0</v>
      </c>
      <c r="P57" s="45">
        <f>IF(F57=1,VLOOKUP(G57,PR!$B$2:$F$70,4,FALSE),0)</f>
        <v>0</v>
      </c>
      <c r="Q57" s="45">
        <f t="shared" si="3"/>
        <v>0</v>
      </c>
      <c r="R57" s="45">
        <f>IF(F57=2,VLOOKUP(G57,PR!$B$2:$F$70,3,FALSE),0)</f>
        <v>0</v>
      </c>
      <c r="S57" s="45">
        <f t="shared" si="4"/>
        <v>0</v>
      </c>
      <c r="T57" s="42">
        <f t="shared" si="5"/>
        <v>0</v>
      </c>
    </row>
    <row r="58" spans="1:20">
      <c r="A58" s="16"/>
      <c r="B58" s="40">
        <f>IFERROR(VLOOKUP(A58,REVERSECHARGE!$A$6:$C$89,2,),0)</f>
        <v>0</v>
      </c>
      <c r="C58" s="40">
        <f>IFERROR(VLOOKUP(A58,REVERSECHARGE!$A$6:$C$89,3,),0)</f>
        <v>0</v>
      </c>
      <c r="D58" s="40">
        <f>IFERROR(VLOOKUP(C58,SALEMASTER!$C$6:$D$89,2,),0)</f>
        <v>0</v>
      </c>
      <c r="E58" s="40">
        <f>IFERROR(VLOOKUP(C58,REVERSECHARGE!$C$6:$E$89,3,),0)</f>
        <v>0</v>
      </c>
      <c r="F58" s="19"/>
      <c r="G58" s="16"/>
      <c r="H58" s="42">
        <f>IFERROR(VLOOKUP(G58,PR!$B$2:$F$70,2,),0)</f>
        <v>0</v>
      </c>
      <c r="I58" s="20"/>
      <c r="J58" s="21"/>
      <c r="K58" s="45">
        <f t="shared" si="0"/>
        <v>0</v>
      </c>
      <c r="L58" s="21">
        <v>0</v>
      </c>
      <c r="M58" s="45">
        <f t="shared" si="1"/>
        <v>0</v>
      </c>
      <c r="N58" s="45">
        <f>IF(F58=1,VLOOKUP(G58,PR!$B$2:$F$70,5,),0)</f>
        <v>0</v>
      </c>
      <c r="O58" s="42">
        <f t="shared" si="2"/>
        <v>0</v>
      </c>
      <c r="P58" s="45">
        <f>IF(F58=1,VLOOKUP(G58,PR!$B$2:$F$70,4,FALSE),0)</f>
        <v>0</v>
      </c>
      <c r="Q58" s="45">
        <f t="shared" si="3"/>
        <v>0</v>
      </c>
      <c r="R58" s="45">
        <f>IF(F58=2,VLOOKUP(G58,PR!$B$2:$F$70,3,FALSE),0)</f>
        <v>0</v>
      </c>
      <c r="S58" s="45">
        <f t="shared" si="4"/>
        <v>0</v>
      </c>
      <c r="T58" s="42">
        <f t="shared" si="5"/>
        <v>0</v>
      </c>
    </row>
    <row r="59" spans="1:20">
      <c r="A59" s="16"/>
      <c r="B59" s="40">
        <f>IFERROR(VLOOKUP(A59,REVERSECHARGE!$A$6:$C$89,2,),0)</f>
        <v>0</v>
      </c>
      <c r="C59" s="40">
        <f>IFERROR(VLOOKUP(A59,REVERSECHARGE!$A$6:$C$89,3,),0)</f>
        <v>0</v>
      </c>
      <c r="D59" s="40">
        <f>IFERROR(VLOOKUP(C59,SALEMASTER!$C$6:$D$89,2,),0)</f>
        <v>0</v>
      </c>
      <c r="E59" s="40">
        <f>IFERROR(VLOOKUP(C59,REVERSECHARGE!$C$6:$E$89,3,),0)</f>
        <v>0</v>
      </c>
      <c r="F59" s="19"/>
      <c r="G59" s="16"/>
      <c r="H59" s="42">
        <f>IFERROR(VLOOKUP(G59,PR!$B$2:$F$70,2,),0)</f>
        <v>0</v>
      </c>
      <c r="I59" s="20"/>
      <c r="J59" s="21"/>
      <c r="K59" s="45">
        <f t="shared" si="0"/>
        <v>0</v>
      </c>
      <c r="L59" s="21">
        <v>0</v>
      </c>
      <c r="M59" s="45">
        <f t="shared" si="1"/>
        <v>0</v>
      </c>
      <c r="N59" s="45">
        <f>IF(F59=1,VLOOKUP(G59,PR!$B$2:$F$70,5,),0)</f>
        <v>0</v>
      </c>
      <c r="O59" s="42">
        <f t="shared" si="2"/>
        <v>0</v>
      </c>
      <c r="P59" s="45">
        <f>IF(F59=1,VLOOKUP(G59,PR!$B$2:$F$70,4,FALSE),0)</f>
        <v>0</v>
      </c>
      <c r="Q59" s="45">
        <f t="shared" si="3"/>
        <v>0</v>
      </c>
      <c r="R59" s="45">
        <f>IF(F59=2,VLOOKUP(G59,PR!$B$2:$F$70,3,FALSE),0)</f>
        <v>0</v>
      </c>
      <c r="S59" s="45">
        <f t="shared" si="4"/>
        <v>0</v>
      </c>
      <c r="T59" s="42">
        <f t="shared" si="5"/>
        <v>0</v>
      </c>
    </row>
    <row r="60" spans="1:20">
      <c r="A60" s="16"/>
      <c r="B60" s="40">
        <f>IFERROR(VLOOKUP(A60,REVERSECHARGE!$A$6:$C$89,2,),0)</f>
        <v>0</v>
      </c>
      <c r="C60" s="40">
        <f>IFERROR(VLOOKUP(A60,REVERSECHARGE!$A$6:$C$89,3,),0)</f>
        <v>0</v>
      </c>
      <c r="D60" s="40">
        <f>IFERROR(VLOOKUP(C60,SALEMASTER!$C$6:$D$89,2,),0)</f>
        <v>0</v>
      </c>
      <c r="E60" s="40">
        <f>IFERROR(VLOOKUP(C60,REVERSECHARGE!$C$6:$E$89,3,),0)</f>
        <v>0</v>
      </c>
      <c r="F60" s="19"/>
      <c r="G60" s="16"/>
      <c r="H60" s="42">
        <f>IFERROR(VLOOKUP(G60,PR!$B$2:$F$70,2,),0)</f>
        <v>0</v>
      </c>
      <c r="I60" s="20"/>
      <c r="J60" s="21"/>
      <c r="K60" s="45">
        <f t="shared" si="0"/>
        <v>0</v>
      </c>
      <c r="L60" s="21">
        <v>0</v>
      </c>
      <c r="M60" s="45">
        <f t="shared" si="1"/>
        <v>0</v>
      </c>
      <c r="N60" s="45">
        <f>IF(F60=1,VLOOKUP(G60,PR!$B$2:$F$70,5,),0)</f>
        <v>0</v>
      </c>
      <c r="O60" s="42">
        <f t="shared" si="2"/>
        <v>0</v>
      </c>
      <c r="P60" s="45">
        <f>IF(F60=1,VLOOKUP(G60,PR!$B$2:$F$70,4,FALSE),0)</f>
        <v>0</v>
      </c>
      <c r="Q60" s="45">
        <f t="shared" si="3"/>
        <v>0</v>
      </c>
      <c r="R60" s="45">
        <f>IF(F60=2,VLOOKUP(G60,PR!$B$2:$F$70,3,FALSE),0)</f>
        <v>0</v>
      </c>
      <c r="S60" s="45">
        <f t="shared" si="4"/>
        <v>0</v>
      </c>
      <c r="T60" s="42">
        <f t="shared" si="5"/>
        <v>0</v>
      </c>
    </row>
    <row r="61" spans="1:20">
      <c r="A61" s="16"/>
      <c r="B61" s="40">
        <f>IFERROR(VLOOKUP(A61,REVERSECHARGE!$A$6:$C$89,2,),0)</f>
        <v>0</v>
      </c>
      <c r="C61" s="40">
        <f>IFERROR(VLOOKUP(A61,REVERSECHARGE!$A$6:$C$89,3,),0)</f>
        <v>0</v>
      </c>
      <c r="D61" s="40">
        <f>IFERROR(VLOOKUP(C61,SALEMASTER!$C$6:$D$89,2,),0)</f>
        <v>0</v>
      </c>
      <c r="E61" s="40">
        <f>IFERROR(VLOOKUP(C61,REVERSECHARGE!$C$6:$E$89,3,),0)</f>
        <v>0</v>
      </c>
      <c r="F61" s="19"/>
      <c r="G61" s="16"/>
      <c r="H61" s="42">
        <f>IFERROR(VLOOKUP(G61,PR!$B$2:$F$70,2,),0)</f>
        <v>0</v>
      </c>
      <c r="I61" s="20"/>
      <c r="J61" s="21"/>
      <c r="K61" s="45">
        <f t="shared" si="0"/>
        <v>0</v>
      </c>
      <c r="L61" s="21">
        <v>0</v>
      </c>
      <c r="M61" s="45">
        <f t="shared" si="1"/>
        <v>0</v>
      </c>
      <c r="N61" s="45">
        <f>IF(F61=1,VLOOKUP(G61,PR!$B$2:$F$70,5,),0)</f>
        <v>0</v>
      </c>
      <c r="O61" s="42">
        <f t="shared" si="2"/>
        <v>0</v>
      </c>
      <c r="P61" s="45">
        <f>IF(F61=1,VLOOKUP(G61,PR!$B$2:$F$70,4,FALSE),0)</f>
        <v>0</v>
      </c>
      <c r="Q61" s="45">
        <f t="shared" si="3"/>
        <v>0</v>
      </c>
      <c r="R61" s="45">
        <f>IF(F61=2,VLOOKUP(G61,PR!$B$2:$F$70,3,FALSE),0)</f>
        <v>0</v>
      </c>
      <c r="S61" s="45">
        <f t="shared" si="4"/>
        <v>0</v>
      </c>
      <c r="T61" s="42">
        <f t="shared" si="5"/>
        <v>0</v>
      </c>
    </row>
    <row r="62" spans="1:20">
      <c r="A62" s="16"/>
      <c r="B62" s="40">
        <f>IFERROR(VLOOKUP(A62,REVERSECHARGE!$A$6:$C$89,2,),0)</f>
        <v>0</v>
      </c>
      <c r="C62" s="40">
        <f>IFERROR(VLOOKUP(A62,REVERSECHARGE!$A$6:$C$89,3,),0)</f>
        <v>0</v>
      </c>
      <c r="D62" s="40">
        <f>IFERROR(VLOOKUP(C62,SALEMASTER!$C$6:$D$89,2,),0)</f>
        <v>0</v>
      </c>
      <c r="E62" s="40">
        <f>IFERROR(VLOOKUP(C62,REVERSECHARGE!$C$6:$E$89,3,),0)</f>
        <v>0</v>
      </c>
      <c r="F62" s="19"/>
      <c r="G62" s="16"/>
      <c r="H62" s="42">
        <f>IFERROR(VLOOKUP(G62,PR!$B$2:$F$70,2,),0)</f>
        <v>0</v>
      </c>
      <c r="I62" s="20"/>
      <c r="J62" s="21"/>
      <c r="K62" s="45">
        <f t="shared" si="0"/>
        <v>0</v>
      </c>
      <c r="L62" s="21">
        <v>0</v>
      </c>
      <c r="M62" s="45">
        <f t="shared" si="1"/>
        <v>0</v>
      </c>
      <c r="N62" s="45">
        <f>IF(F62=1,VLOOKUP(G62,PR!$B$2:$F$70,5,),0)</f>
        <v>0</v>
      </c>
      <c r="O62" s="42">
        <f t="shared" si="2"/>
        <v>0</v>
      </c>
      <c r="P62" s="45">
        <f>IF(F62=1,VLOOKUP(G62,PR!$B$2:$F$70,4,FALSE),0)</f>
        <v>0</v>
      </c>
      <c r="Q62" s="45">
        <f t="shared" si="3"/>
        <v>0</v>
      </c>
      <c r="R62" s="45">
        <f>IF(F62=2,VLOOKUP(G62,PR!$B$2:$F$70,3,FALSE),0)</f>
        <v>0</v>
      </c>
      <c r="S62" s="45">
        <f t="shared" si="4"/>
        <v>0</v>
      </c>
      <c r="T62" s="42">
        <f t="shared" si="5"/>
        <v>0</v>
      </c>
    </row>
    <row r="63" spans="1:20">
      <c r="A63" s="16"/>
      <c r="B63" s="40">
        <f>IFERROR(VLOOKUP(A63,REVERSECHARGE!$A$6:$C$89,2,),0)</f>
        <v>0</v>
      </c>
      <c r="C63" s="40">
        <f>IFERROR(VLOOKUP(A63,REVERSECHARGE!$A$6:$C$89,3,),0)</f>
        <v>0</v>
      </c>
      <c r="D63" s="40">
        <f>IFERROR(VLOOKUP(C63,SALEMASTER!$C$6:$D$89,2,),0)</f>
        <v>0</v>
      </c>
      <c r="E63" s="40">
        <f>IFERROR(VLOOKUP(C63,REVERSECHARGE!$C$6:$E$89,3,),0)</f>
        <v>0</v>
      </c>
      <c r="F63" s="19"/>
      <c r="G63" s="16"/>
      <c r="H63" s="42">
        <f>IFERROR(VLOOKUP(G63,PR!$B$2:$F$70,2,),0)</f>
        <v>0</v>
      </c>
      <c r="I63" s="20"/>
      <c r="J63" s="21"/>
      <c r="K63" s="45">
        <f t="shared" si="0"/>
        <v>0</v>
      </c>
      <c r="L63" s="21">
        <v>0</v>
      </c>
      <c r="M63" s="45">
        <f t="shared" si="1"/>
        <v>0</v>
      </c>
      <c r="N63" s="45">
        <f>IF(F63=1,VLOOKUP(G63,PR!$B$2:$F$70,5,),0)</f>
        <v>0</v>
      </c>
      <c r="O63" s="42">
        <f t="shared" si="2"/>
        <v>0</v>
      </c>
      <c r="P63" s="45">
        <f>IF(F63=1,VLOOKUP(G63,PR!$B$2:$F$70,4,FALSE),0)</f>
        <v>0</v>
      </c>
      <c r="Q63" s="45">
        <f t="shared" si="3"/>
        <v>0</v>
      </c>
      <c r="R63" s="45">
        <f>IF(F63=2,VLOOKUP(G63,PR!$B$2:$F$70,3,FALSE),0)</f>
        <v>0</v>
      </c>
      <c r="S63" s="45">
        <f t="shared" si="4"/>
        <v>0</v>
      </c>
      <c r="T63" s="42">
        <f t="shared" si="5"/>
        <v>0</v>
      </c>
    </row>
    <row r="64" spans="1:20">
      <c r="A64" s="16"/>
      <c r="B64" s="40">
        <f>IFERROR(VLOOKUP(A64,REVERSECHARGE!$A$6:$C$89,2,),0)</f>
        <v>0</v>
      </c>
      <c r="C64" s="40">
        <f>IFERROR(VLOOKUP(A64,REVERSECHARGE!$A$6:$C$89,3,),0)</f>
        <v>0</v>
      </c>
      <c r="D64" s="40">
        <f>IFERROR(VLOOKUP(C64,SALEMASTER!$C$6:$D$89,2,),0)</f>
        <v>0</v>
      </c>
      <c r="E64" s="40">
        <f>IFERROR(VLOOKUP(C64,REVERSECHARGE!$C$6:$E$89,3,),0)</f>
        <v>0</v>
      </c>
      <c r="F64" s="19"/>
      <c r="G64" s="16"/>
      <c r="H64" s="42">
        <f>IFERROR(VLOOKUP(G64,PR!$B$2:$F$70,2,),0)</f>
        <v>0</v>
      </c>
      <c r="I64" s="20"/>
      <c r="J64" s="21"/>
      <c r="K64" s="45">
        <f t="shared" si="0"/>
        <v>0</v>
      </c>
      <c r="L64" s="21">
        <v>0</v>
      </c>
      <c r="M64" s="45">
        <f t="shared" si="1"/>
        <v>0</v>
      </c>
      <c r="N64" s="45">
        <f>IF(F64=1,VLOOKUP(G64,PR!$B$2:$F$70,5,),0)</f>
        <v>0</v>
      </c>
      <c r="O64" s="42">
        <f t="shared" si="2"/>
        <v>0</v>
      </c>
      <c r="P64" s="45">
        <f>IF(F64=1,VLOOKUP(G64,PR!$B$2:$F$70,4,FALSE),0)</f>
        <v>0</v>
      </c>
      <c r="Q64" s="45">
        <f t="shared" si="3"/>
        <v>0</v>
      </c>
      <c r="R64" s="45">
        <f>IF(F64=2,VLOOKUP(G64,PR!$B$2:$F$70,3,FALSE),0)</f>
        <v>0</v>
      </c>
      <c r="S64" s="45">
        <f t="shared" si="4"/>
        <v>0</v>
      </c>
      <c r="T64" s="42">
        <f t="shared" si="5"/>
        <v>0</v>
      </c>
    </row>
    <row r="65" spans="1:20">
      <c r="A65" s="16"/>
      <c r="B65" s="40">
        <f>IFERROR(VLOOKUP(A65,REVERSECHARGE!$A$6:$C$89,2,),0)</f>
        <v>0</v>
      </c>
      <c r="C65" s="40">
        <f>IFERROR(VLOOKUP(A65,REVERSECHARGE!$A$6:$C$89,3,),0)</f>
        <v>0</v>
      </c>
      <c r="D65" s="40">
        <f>IFERROR(VLOOKUP(C65,SALEMASTER!$C$6:$D$89,2,),0)</f>
        <v>0</v>
      </c>
      <c r="E65" s="40">
        <f>IFERROR(VLOOKUP(C65,REVERSECHARGE!$C$6:$E$89,3,),0)</f>
        <v>0</v>
      </c>
      <c r="F65" s="19"/>
      <c r="G65" s="16"/>
      <c r="H65" s="42">
        <f>IFERROR(VLOOKUP(G65,PR!$B$2:$F$70,2,),0)</f>
        <v>0</v>
      </c>
      <c r="I65" s="20"/>
      <c r="J65" s="21"/>
      <c r="K65" s="45">
        <f t="shared" si="0"/>
        <v>0</v>
      </c>
      <c r="L65" s="21">
        <v>0</v>
      </c>
      <c r="M65" s="45">
        <f t="shared" si="1"/>
        <v>0</v>
      </c>
      <c r="N65" s="45">
        <f>IF(F65=1,VLOOKUP(G65,PR!$B$2:$F$70,5,),0)</f>
        <v>0</v>
      </c>
      <c r="O65" s="42">
        <f t="shared" si="2"/>
        <v>0</v>
      </c>
      <c r="P65" s="45">
        <f>IF(F65=1,VLOOKUP(G65,PR!$B$2:$F$70,4,FALSE),0)</f>
        <v>0</v>
      </c>
      <c r="Q65" s="45">
        <f t="shared" si="3"/>
        <v>0</v>
      </c>
      <c r="R65" s="45">
        <f>IF(F65=2,VLOOKUP(G65,PR!$B$2:$F$70,3,FALSE),0)</f>
        <v>0</v>
      </c>
      <c r="S65" s="45">
        <f t="shared" si="4"/>
        <v>0</v>
      </c>
      <c r="T65" s="42">
        <f t="shared" si="5"/>
        <v>0</v>
      </c>
    </row>
    <row r="66" spans="1:20">
      <c r="A66" s="16"/>
      <c r="B66" s="40">
        <f>IFERROR(VLOOKUP(A66,REVERSECHARGE!$A$6:$C$89,2,),0)</f>
        <v>0</v>
      </c>
      <c r="C66" s="40">
        <f>IFERROR(VLOOKUP(A66,REVERSECHARGE!$A$6:$C$89,3,),0)</f>
        <v>0</v>
      </c>
      <c r="D66" s="40">
        <f>IFERROR(VLOOKUP(C66,SALEMASTER!$C$6:$D$89,2,),0)</f>
        <v>0</v>
      </c>
      <c r="E66" s="40">
        <f>IFERROR(VLOOKUP(C66,REVERSECHARGE!$C$6:$E$89,3,),0)</f>
        <v>0</v>
      </c>
      <c r="F66" s="19"/>
      <c r="G66" s="16"/>
      <c r="H66" s="42">
        <f>IFERROR(VLOOKUP(G66,PR!$B$2:$F$70,2,),0)</f>
        <v>0</v>
      </c>
      <c r="I66" s="20"/>
      <c r="J66" s="21"/>
      <c r="K66" s="45">
        <f t="shared" si="0"/>
        <v>0</v>
      </c>
      <c r="L66" s="21">
        <v>0</v>
      </c>
      <c r="M66" s="45">
        <f t="shared" si="1"/>
        <v>0</v>
      </c>
      <c r="N66" s="45">
        <f>IF(F66=1,VLOOKUP(G66,PR!$B$2:$F$70,5,),0)</f>
        <v>0</v>
      </c>
      <c r="O66" s="42">
        <f t="shared" si="2"/>
        <v>0</v>
      </c>
      <c r="P66" s="45">
        <f>IF(F66=1,VLOOKUP(G66,PR!$B$2:$F$70,4,FALSE),0)</f>
        <v>0</v>
      </c>
      <c r="Q66" s="45">
        <f t="shared" si="3"/>
        <v>0</v>
      </c>
      <c r="R66" s="45">
        <f>IF(F66=2,VLOOKUP(G66,PR!$B$2:$F$70,3,FALSE),0)</f>
        <v>0</v>
      </c>
      <c r="S66" s="45">
        <f t="shared" si="4"/>
        <v>0</v>
      </c>
      <c r="T66" s="42">
        <f t="shared" si="5"/>
        <v>0</v>
      </c>
    </row>
    <row r="67" spans="1:20">
      <c r="A67" s="16"/>
      <c r="B67" s="40">
        <f>IFERROR(VLOOKUP(A67,REVERSECHARGE!$A$6:$C$89,2,),0)</f>
        <v>0</v>
      </c>
      <c r="C67" s="40">
        <f>IFERROR(VLOOKUP(A67,REVERSECHARGE!$A$6:$C$89,3,),0)</f>
        <v>0</v>
      </c>
      <c r="D67" s="40">
        <f>IFERROR(VLOOKUP(C67,SALEMASTER!$C$6:$D$89,2,),0)</f>
        <v>0</v>
      </c>
      <c r="E67" s="40">
        <f>IFERROR(VLOOKUP(C67,REVERSECHARGE!$C$6:$E$89,3,),0)</f>
        <v>0</v>
      </c>
      <c r="F67" s="19"/>
      <c r="G67" s="16"/>
      <c r="H67" s="42">
        <f>IFERROR(VLOOKUP(G67,PR!$B$2:$F$70,2,),0)</f>
        <v>0</v>
      </c>
      <c r="I67" s="20"/>
      <c r="J67" s="21"/>
      <c r="K67" s="45">
        <f t="shared" si="0"/>
        <v>0</v>
      </c>
      <c r="L67" s="21">
        <v>0</v>
      </c>
      <c r="M67" s="45">
        <f t="shared" si="1"/>
        <v>0</v>
      </c>
      <c r="N67" s="45">
        <f>IF(F67=1,VLOOKUP(G67,PR!$B$2:$F$70,5,),0)</f>
        <v>0</v>
      </c>
      <c r="O67" s="42">
        <f t="shared" si="2"/>
        <v>0</v>
      </c>
      <c r="P67" s="45">
        <f>IF(F67=1,VLOOKUP(G67,PR!$B$2:$F$70,4,FALSE),0)</f>
        <v>0</v>
      </c>
      <c r="Q67" s="45">
        <f t="shared" si="3"/>
        <v>0</v>
      </c>
      <c r="R67" s="45">
        <f>IF(F67=2,VLOOKUP(G67,PR!$B$2:$F$70,3,FALSE),0)</f>
        <v>0</v>
      </c>
      <c r="S67" s="45">
        <f t="shared" si="4"/>
        <v>0</v>
      </c>
      <c r="T67" s="42">
        <f t="shared" si="5"/>
        <v>0</v>
      </c>
    </row>
    <row r="68" spans="1:20">
      <c r="A68" s="16"/>
      <c r="B68" s="40">
        <f>IFERROR(VLOOKUP(A68,REVERSECHARGE!$A$6:$C$89,2,),0)</f>
        <v>0</v>
      </c>
      <c r="C68" s="40">
        <f>IFERROR(VLOOKUP(A68,REVERSECHARGE!$A$6:$C$89,3,),0)</f>
        <v>0</v>
      </c>
      <c r="D68" s="40">
        <f>IFERROR(VLOOKUP(C68,SALEMASTER!$C$6:$D$89,2,),0)</f>
        <v>0</v>
      </c>
      <c r="E68" s="40">
        <f>IFERROR(VLOOKUP(C68,REVERSECHARGE!$C$6:$E$89,3,),0)</f>
        <v>0</v>
      </c>
      <c r="F68" s="19"/>
      <c r="G68" s="16"/>
      <c r="H68" s="42">
        <f>IFERROR(VLOOKUP(G68,PR!$B$2:$F$70,2,),0)</f>
        <v>0</v>
      </c>
      <c r="I68" s="20"/>
      <c r="J68" s="21"/>
      <c r="K68" s="45">
        <f t="shared" si="0"/>
        <v>0</v>
      </c>
      <c r="L68" s="21">
        <v>0</v>
      </c>
      <c r="M68" s="45">
        <f t="shared" si="1"/>
        <v>0</v>
      </c>
      <c r="N68" s="45">
        <f>IF(F68=1,VLOOKUP(G68,PR!$B$2:$F$70,5,),0)</f>
        <v>0</v>
      </c>
      <c r="O68" s="42">
        <f t="shared" si="2"/>
        <v>0</v>
      </c>
      <c r="P68" s="45">
        <f>IF(F68=1,VLOOKUP(G68,PR!$B$2:$F$70,4,FALSE),0)</f>
        <v>0</v>
      </c>
      <c r="Q68" s="45">
        <f t="shared" si="3"/>
        <v>0</v>
      </c>
      <c r="R68" s="45">
        <f>IF(F68=2,VLOOKUP(G68,PR!$B$2:$F$70,3,FALSE),0)</f>
        <v>0</v>
      </c>
      <c r="S68" s="45">
        <f t="shared" si="4"/>
        <v>0</v>
      </c>
      <c r="T68" s="42">
        <f t="shared" si="5"/>
        <v>0</v>
      </c>
    </row>
    <row r="69" spans="1:20">
      <c r="A69" s="16"/>
      <c r="B69" s="40">
        <f>IFERROR(VLOOKUP(A69,REVERSECHARGE!$A$6:$C$89,2,),0)</f>
        <v>0</v>
      </c>
      <c r="C69" s="40">
        <f>IFERROR(VLOOKUP(A69,REVERSECHARGE!$A$6:$C$89,3,),0)</f>
        <v>0</v>
      </c>
      <c r="D69" s="40">
        <f>IFERROR(VLOOKUP(C69,SALEMASTER!$C$6:$D$89,2,),0)</f>
        <v>0</v>
      </c>
      <c r="E69" s="40">
        <f>IFERROR(VLOOKUP(C69,REVERSECHARGE!$C$6:$E$89,3,),0)</f>
        <v>0</v>
      </c>
      <c r="F69" s="19"/>
      <c r="G69" s="16"/>
      <c r="H69" s="42">
        <f>IFERROR(VLOOKUP(G69,PR!$B$2:$F$70,2,),0)</f>
        <v>0</v>
      </c>
      <c r="I69" s="20"/>
      <c r="J69" s="21"/>
      <c r="K69" s="45">
        <f t="shared" si="0"/>
        <v>0</v>
      </c>
      <c r="L69" s="21">
        <v>0</v>
      </c>
      <c r="M69" s="45">
        <f t="shared" si="1"/>
        <v>0</v>
      </c>
      <c r="N69" s="45">
        <f>IF(F69=1,VLOOKUP(G69,PR!$B$2:$F$70,5,),0)</f>
        <v>0</v>
      </c>
      <c r="O69" s="42">
        <f t="shared" si="2"/>
        <v>0</v>
      </c>
      <c r="P69" s="45">
        <f>IF(F69=1,VLOOKUP(G69,PR!$B$2:$F$70,4,FALSE),0)</f>
        <v>0</v>
      </c>
      <c r="Q69" s="45">
        <f t="shared" si="3"/>
        <v>0</v>
      </c>
      <c r="R69" s="45">
        <f>IF(F69=2,VLOOKUP(G69,PR!$B$2:$F$70,3,FALSE),0)</f>
        <v>0</v>
      </c>
      <c r="S69" s="45">
        <f t="shared" si="4"/>
        <v>0</v>
      </c>
      <c r="T69" s="42">
        <f t="shared" si="5"/>
        <v>0</v>
      </c>
    </row>
    <row r="70" spans="1:20">
      <c r="A70" s="16"/>
      <c r="B70" s="40">
        <f>IFERROR(VLOOKUP(A70,REVERSECHARGE!$A$6:$C$89,2,),0)</f>
        <v>0</v>
      </c>
      <c r="C70" s="40">
        <f>IFERROR(VLOOKUP(A70,REVERSECHARGE!$A$6:$C$89,3,),0)</f>
        <v>0</v>
      </c>
      <c r="D70" s="40">
        <f>IFERROR(VLOOKUP(C70,SALEMASTER!$C$6:$D$89,2,),0)</f>
        <v>0</v>
      </c>
      <c r="E70" s="40">
        <f>IFERROR(VLOOKUP(C70,REVERSECHARGE!$C$6:$E$89,3,),0)</f>
        <v>0</v>
      </c>
      <c r="F70" s="19"/>
      <c r="G70" s="16"/>
      <c r="H70" s="42">
        <f>IFERROR(VLOOKUP(G70,PR!$B$2:$F$70,2,),0)</f>
        <v>0</v>
      </c>
      <c r="I70" s="20"/>
      <c r="J70" s="21"/>
      <c r="K70" s="45">
        <f t="shared" ref="K70:K88" si="6">I70*J70</f>
        <v>0</v>
      </c>
      <c r="L70" s="21">
        <v>0</v>
      </c>
      <c r="M70" s="45">
        <f t="shared" ref="M70:M88" si="7">K70-L70</f>
        <v>0</v>
      </c>
      <c r="N70" s="45">
        <f>IF(F70=1,VLOOKUP(G70,PR!$B$2:$F$70,5,),0)</f>
        <v>0</v>
      </c>
      <c r="O70" s="42">
        <f t="shared" ref="O70:O88" si="8">M70*N70%</f>
        <v>0</v>
      </c>
      <c r="P70" s="45">
        <f>IF(F70=1,VLOOKUP(G70,PR!$B$2:$F$70,4,FALSE),0)</f>
        <v>0</v>
      </c>
      <c r="Q70" s="45">
        <f t="shared" ref="Q70:Q88" si="9">M70*P70%</f>
        <v>0</v>
      </c>
      <c r="R70" s="45">
        <f>IF(F70=2,VLOOKUP(G70,PR!$B$2:$F$70,3,FALSE),0)</f>
        <v>0</v>
      </c>
      <c r="S70" s="45">
        <f t="shared" ref="S70:S88" si="10">M70*R70%</f>
        <v>0</v>
      </c>
      <c r="T70" s="42">
        <f t="shared" ref="T70:T88" si="11">M70+O70+Q70+S70</f>
        <v>0</v>
      </c>
    </row>
    <row r="71" spans="1:20">
      <c r="A71" s="16"/>
      <c r="B71" s="40">
        <f>IFERROR(VLOOKUP(A71,REVERSECHARGE!$A$6:$C$89,2,),0)</f>
        <v>0</v>
      </c>
      <c r="C71" s="40">
        <f>IFERROR(VLOOKUP(A71,REVERSECHARGE!$A$6:$C$89,3,),0)</f>
        <v>0</v>
      </c>
      <c r="D71" s="40">
        <f>IFERROR(VLOOKUP(C71,SALEMASTER!$C$6:$D$89,2,),0)</f>
        <v>0</v>
      </c>
      <c r="E71" s="40">
        <f>IFERROR(VLOOKUP(C71,REVERSECHARGE!$C$6:$E$89,3,),0)</f>
        <v>0</v>
      </c>
      <c r="F71" s="19"/>
      <c r="G71" s="16"/>
      <c r="H71" s="42">
        <f>IFERROR(VLOOKUP(G71,PR!$B$2:$F$70,2,),0)</f>
        <v>0</v>
      </c>
      <c r="I71" s="20"/>
      <c r="J71" s="21"/>
      <c r="K71" s="45">
        <f t="shared" si="6"/>
        <v>0</v>
      </c>
      <c r="L71" s="21">
        <v>0</v>
      </c>
      <c r="M71" s="45">
        <f t="shared" si="7"/>
        <v>0</v>
      </c>
      <c r="N71" s="45">
        <f>IF(F71=1,VLOOKUP(G71,PR!$B$2:$F$70,5,),0)</f>
        <v>0</v>
      </c>
      <c r="O71" s="42">
        <f t="shared" si="8"/>
        <v>0</v>
      </c>
      <c r="P71" s="45">
        <f>IF(F71=1,VLOOKUP(G71,PR!$B$2:$F$70,4,FALSE),0)</f>
        <v>0</v>
      </c>
      <c r="Q71" s="45">
        <f t="shared" si="9"/>
        <v>0</v>
      </c>
      <c r="R71" s="45">
        <f>IF(F71=2,VLOOKUP(G71,PR!$B$2:$F$70,3,FALSE),0)</f>
        <v>0</v>
      </c>
      <c r="S71" s="45">
        <f t="shared" si="10"/>
        <v>0</v>
      </c>
      <c r="T71" s="42">
        <f t="shared" si="11"/>
        <v>0</v>
      </c>
    </row>
    <row r="72" spans="1:20">
      <c r="A72" s="16"/>
      <c r="B72" s="40">
        <f>IFERROR(VLOOKUP(A72,REVERSECHARGE!$A$6:$C$89,2,),0)</f>
        <v>0</v>
      </c>
      <c r="C72" s="40">
        <f>IFERROR(VLOOKUP(A72,REVERSECHARGE!$A$6:$C$89,3,),0)</f>
        <v>0</v>
      </c>
      <c r="D72" s="40">
        <f>IFERROR(VLOOKUP(C72,SALEMASTER!$C$6:$D$89,2,),0)</f>
        <v>0</v>
      </c>
      <c r="E72" s="40">
        <f>IFERROR(VLOOKUP(C72,REVERSECHARGE!$C$6:$E$89,3,),0)</f>
        <v>0</v>
      </c>
      <c r="F72" s="19"/>
      <c r="G72" s="16"/>
      <c r="H72" s="42">
        <f>IFERROR(VLOOKUP(G72,PR!$B$2:$F$70,2,),0)</f>
        <v>0</v>
      </c>
      <c r="I72" s="20"/>
      <c r="J72" s="21"/>
      <c r="K72" s="45">
        <f t="shared" si="6"/>
        <v>0</v>
      </c>
      <c r="L72" s="21">
        <v>0</v>
      </c>
      <c r="M72" s="45">
        <f t="shared" si="7"/>
        <v>0</v>
      </c>
      <c r="N72" s="45">
        <f>IF(F72=1,VLOOKUP(G72,PR!$B$2:$F$70,5,),0)</f>
        <v>0</v>
      </c>
      <c r="O72" s="42">
        <f t="shared" si="8"/>
        <v>0</v>
      </c>
      <c r="P72" s="45">
        <f>IF(F72=1,VLOOKUP(G72,PR!$B$2:$F$70,4,FALSE),0)</f>
        <v>0</v>
      </c>
      <c r="Q72" s="45">
        <f t="shared" si="9"/>
        <v>0</v>
      </c>
      <c r="R72" s="45">
        <f>IF(F72=2,VLOOKUP(G72,PR!$B$2:$F$70,3,FALSE),0)</f>
        <v>0</v>
      </c>
      <c r="S72" s="45">
        <f t="shared" si="10"/>
        <v>0</v>
      </c>
      <c r="T72" s="42">
        <f t="shared" si="11"/>
        <v>0</v>
      </c>
    </row>
    <row r="73" spans="1:20">
      <c r="A73" s="16"/>
      <c r="B73" s="40">
        <f>IFERROR(VLOOKUP(A73,REVERSECHARGE!$A$6:$C$89,2,),0)</f>
        <v>0</v>
      </c>
      <c r="C73" s="40">
        <f>IFERROR(VLOOKUP(A73,REVERSECHARGE!$A$6:$C$89,3,),0)</f>
        <v>0</v>
      </c>
      <c r="D73" s="40">
        <f>IFERROR(VLOOKUP(C73,SALEMASTER!$C$6:$D$89,2,),0)</f>
        <v>0</v>
      </c>
      <c r="E73" s="40">
        <f>IFERROR(VLOOKUP(C73,REVERSECHARGE!$C$6:$E$89,3,),0)</f>
        <v>0</v>
      </c>
      <c r="F73" s="19"/>
      <c r="G73" s="16"/>
      <c r="H73" s="42">
        <f>IFERROR(VLOOKUP(G73,PR!$B$2:$F$70,2,),0)</f>
        <v>0</v>
      </c>
      <c r="I73" s="20"/>
      <c r="J73" s="21"/>
      <c r="K73" s="45">
        <f t="shared" si="6"/>
        <v>0</v>
      </c>
      <c r="L73" s="21">
        <v>0</v>
      </c>
      <c r="M73" s="45">
        <f t="shared" si="7"/>
        <v>0</v>
      </c>
      <c r="N73" s="45">
        <f>IF(F73=1,VLOOKUP(G73,PR!$B$2:$F$70,5,),0)</f>
        <v>0</v>
      </c>
      <c r="O73" s="42">
        <f t="shared" si="8"/>
        <v>0</v>
      </c>
      <c r="P73" s="45">
        <f>IF(F73=1,VLOOKUP(G73,PR!$B$2:$F$70,4,FALSE),0)</f>
        <v>0</v>
      </c>
      <c r="Q73" s="45">
        <f t="shared" si="9"/>
        <v>0</v>
      </c>
      <c r="R73" s="45">
        <f>IF(F73=2,VLOOKUP(G73,PR!$B$2:$F$70,3,FALSE),0)</f>
        <v>0</v>
      </c>
      <c r="S73" s="45">
        <f t="shared" si="10"/>
        <v>0</v>
      </c>
      <c r="T73" s="42">
        <f t="shared" si="11"/>
        <v>0</v>
      </c>
    </row>
    <row r="74" spans="1:20">
      <c r="A74" s="16"/>
      <c r="B74" s="40">
        <f>IFERROR(VLOOKUP(A74,REVERSECHARGE!$A$6:$C$89,2,),0)</f>
        <v>0</v>
      </c>
      <c r="C74" s="40">
        <f>IFERROR(VLOOKUP(A74,REVERSECHARGE!$A$6:$C$89,3,),0)</f>
        <v>0</v>
      </c>
      <c r="D74" s="40">
        <f>IFERROR(VLOOKUP(C74,SALEMASTER!$C$6:$D$89,2,),0)</f>
        <v>0</v>
      </c>
      <c r="E74" s="40">
        <f>IFERROR(VLOOKUP(C74,REVERSECHARGE!$C$6:$E$89,3,),0)</f>
        <v>0</v>
      </c>
      <c r="F74" s="19"/>
      <c r="G74" s="16"/>
      <c r="H74" s="42">
        <f>IFERROR(VLOOKUP(G74,PR!$B$2:$F$70,2,),0)</f>
        <v>0</v>
      </c>
      <c r="I74" s="20"/>
      <c r="J74" s="21"/>
      <c r="K74" s="45">
        <f t="shared" si="6"/>
        <v>0</v>
      </c>
      <c r="L74" s="21">
        <v>0</v>
      </c>
      <c r="M74" s="45">
        <f t="shared" si="7"/>
        <v>0</v>
      </c>
      <c r="N74" s="45">
        <f>IF(F74=1,VLOOKUP(G74,PR!$B$2:$F$70,5,),0)</f>
        <v>0</v>
      </c>
      <c r="O74" s="42">
        <f t="shared" si="8"/>
        <v>0</v>
      </c>
      <c r="P74" s="45">
        <f>IF(F74=1,VLOOKUP(G74,PR!$B$2:$F$70,4,FALSE),0)</f>
        <v>0</v>
      </c>
      <c r="Q74" s="45">
        <f t="shared" si="9"/>
        <v>0</v>
      </c>
      <c r="R74" s="45">
        <f>IF(F74=2,VLOOKUP(G74,PR!$B$2:$F$70,3,FALSE),0)</f>
        <v>0</v>
      </c>
      <c r="S74" s="45">
        <f t="shared" si="10"/>
        <v>0</v>
      </c>
      <c r="T74" s="42">
        <f t="shared" si="11"/>
        <v>0</v>
      </c>
    </row>
    <row r="75" spans="1:20">
      <c r="A75" s="16"/>
      <c r="B75" s="40">
        <f>IFERROR(VLOOKUP(A75,REVERSECHARGE!$A$6:$C$89,2,),0)</f>
        <v>0</v>
      </c>
      <c r="C75" s="40">
        <f>IFERROR(VLOOKUP(A75,REVERSECHARGE!$A$6:$C$89,3,),0)</f>
        <v>0</v>
      </c>
      <c r="D75" s="40">
        <f>IFERROR(VLOOKUP(C75,SALEMASTER!$C$6:$D$89,2,),0)</f>
        <v>0</v>
      </c>
      <c r="E75" s="40">
        <f>IFERROR(VLOOKUP(C75,REVERSECHARGE!$C$6:$E$89,3,),0)</f>
        <v>0</v>
      </c>
      <c r="F75" s="19"/>
      <c r="G75" s="16"/>
      <c r="H75" s="42">
        <f>IFERROR(VLOOKUP(G75,PR!$B$2:$F$70,2,),0)</f>
        <v>0</v>
      </c>
      <c r="I75" s="20"/>
      <c r="J75" s="21"/>
      <c r="K75" s="45">
        <f t="shared" si="6"/>
        <v>0</v>
      </c>
      <c r="L75" s="21">
        <v>0</v>
      </c>
      <c r="M75" s="45">
        <f t="shared" si="7"/>
        <v>0</v>
      </c>
      <c r="N75" s="45">
        <f>IF(F75=1,VLOOKUP(G75,PR!$B$2:$F$70,5,),0)</f>
        <v>0</v>
      </c>
      <c r="O75" s="42">
        <f t="shared" si="8"/>
        <v>0</v>
      </c>
      <c r="P75" s="45">
        <f>IF(F75=1,VLOOKUP(G75,PR!$B$2:$F$70,4,FALSE),0)</f>
        <v>0</v>
      </c>
      <c r="Q75" s="45">
        <f t="shared" si="9"/>
        <v>0</v>
      </c>
      <c r="R75" s="45">
        <f>IF(F75=2,VLOOKUP(G75,PR!$B$2:$F$70,3,FALSE),0)</f>
        <v>0</v>
      </c>
      <c r="S75" s="45">
        <f t="shared" si="10"/>
        <v>0</v>
      </c>
      <c r="T75" s="42">
        <f t="shared" si="11"/>
        <v>0</v>
      </c>
    </row>
    <row r="76" spans="1:20">
      <c r="A76" s="16"/>
      <c r="B76" s="40">
        <f>IFERROR(VLOOKUP(A76,REVERSECHARGE!$A$6:$C$89,2,),0)</f>
        <v>0</v>
      </c>
      <c r="C76" s="40">
        <f>IFERROR(VLOOKUP(A76,REVERSECHARGE!$A$6:$C$89,3,),0)</f>
        <v>0</v>
      </c>
      <c r="D76" s="40">
        <f>IFERROR(VLOOKUP(C76,SALEMASTER!$C$6:$D$89,2,),0)</f>
        <v>0</v>
      </c>
      <c r="E76" s="40">
        <f>IFERROR(VLOOKUP(C76,REVERSECHARGE!$C$6:$E$89,3,),0)</f>
        <v>0</v>
      </c>
      <c r="F76" s="19"/>
      <c r="G76" s="16"/>
      <c r="H76" s="42">
        <f>IFERROR(VLOOKUP(G76,PR!$B$2:$F$70,2,),0)</f>
        <v>0</v>
      </c>
      <c r="I76" s="20"/>
      <c r="J76" s="21"/>
      <c r="K76" s="45">
        <f t="shared" si="6"/>
        <v>0</v>
      </c>
      <c r="L76" s="21">
        <v>0</v>
      </c>
      <c r="M76" s="45">
        <f t="shared" si="7"/>
        <v>0</v>
      </c>
      <c r="N76" s="45">
        <f>IF(F76=1,VLOOKUP(G76,PR!$B$2:$F$70,5,),0)</f>
        <v>0</v>
      </c>
      <c r="O76" s="42">
        <f t="shared" si="8"/>
        <v>0</v>
      </c>
      <c r="P76" s="45">
        <f>IF(F76=1,VLOOKUP(G76,PR!$B$2:$F$70,4,FALSE),0)</f>
        <v>0</v>
      </c>
      <c r="Q76" s="45">
        <f t="shared" si="9"/>
        <v>0</v>
      </c>
      <c r="R76" s="45">
        <f>IF(F76=2,VLOOKUP(G76,PR!$B$2:$F$70,3,FALSE),0)</f>
        <v>0</v>
      </c>
      <c r="S76" s="45">
        <f t="shared" si="10"/>
        <v>0</v>
      </c>
      <c r="T76" s="42">
        <f t="shared" si="11"/>
        <v>0</v>
      </c>
    </row>
    <row r="77" spans="1:20">
      <c r="A77" s="16"/>
      <c r="B77" s="40">
        <f>IFERROR(VLOOKUP(A77,REVERSECHARGE!$A$6:$C$89,2,),0)</f>
        <v>0</v>
      </c>
      <c r="C77" s="40">
        <f>IFERROR(VLOOKUP(A77,REVERSECHARGE!$A$6:$C$89,3,),0)</f>
        <v>0</v>
      </c>
      <c r="D77" s="40">
        <f>IFERROR(VLOOKUP(C77,SALEMASTER!$C$6:$D$89,2,),0)</f>
        <v>0</v>
      </c>
      <c r="E77" s="40">
        <f>IFERROR(VLOOKUP(C77,REVERSECHARGE!$C$6:$E$89,3,),0)</f>
        <v>0</v>
      </c>
      <c r="F77" s="19"/>
      <c r="G77" s="16"/>
      <c r="H77" s="42">
        <f>IFERROR(VLOOKUP(G77,PR!$B$2:$F$70,2,),0)</f>
        <v>0</v>
      </c>
      <c r="I77" s="20"/>
      <c r="J77" s="21"/>
      <c r="K77" s="45">
        <f t="shared" si="6"/>
        <v>0</v>
      </c>
      <c r="L77" s="21">
        <v>0</v>
      </c>
      <c r="M77" s="45">
        <f t="shared" si="7"/>
        <v>0</v>
      </c>
      <c r="N77" s="45">
        <f>IF(F77=1,VLOOKUP(G77,PR!$B$2:$F$70,5,),0)</f>
        <v>0</v>
      </c>
      <c r="O77" s="42">
        <f t="shared" si="8"/>
        <v>0</v>
      </c>
      <c r="P77" s="45">
        <f>IF(F77=1,VLOOKUP(G77,PR!$B$2:$F$70,4,FALSE),0)</f>
        <v>0</v>
      </c>
      <c r="Q77" s="45">
        <f t="shared" si="9"/>
        <v>0</v>
      </c>
      <c r="R77" s="45">
        <f>IF(F77=2,VLOOKUP(G77,PR!$B$2:$F$70,3,FALSE),0)</f>
        <v>0</v>
      </c>
      <c r="S77" s="45">
        <f t="shared" si="10"/>
        <v>0</v>
      </c>
      <c r="T77" s="42">
        <f t="shared" si="11"/>
        <v>0</v>
      </c>
    </row>
    <row r="78" spans="1:20">
      <c r="A78" s="16"/>
      <c r="B78" s="40">
        <f>IFERROR(VLOOKUP(A78,REVERSECHARGE!$A$6:$C$89,2,),0)</f>
        <v>0</v>
      </c>
      <c r="C78" s="40">
        <f>IFERROR(VLOOKUP(A78,REVERSECHARGE!$A$6:$C$89,3,),0)</f>
        <v>0</v>
      </c>
      <c r="D78" s="40">
        <f>IFERROR(VLOOKUP(C78,SALEMASTER!$C$6:$D$89,2,),0)</f>
        <v>0</v>
      </c>
      <c r="E78" s="40">
        <f>IFERROR(VLOOKUP(C78,REVERSECHARGE!$C$6:$E$89,3,),0)</f>
        <v>0</v>
      </c>
      <c r="F78" s="19"/>
      <c r="G78" s="16"/>
      <c r="H78" s="42">
        <f>IFERROR(VLOOKUP(G78,PR!$B$2:$F$70,2,),0)</f>
        <v>0</v>
      </c>
      <c r="I78" s="20"/>
      <c r="J78" s="21"/>
      <c r="K78" s="45">
        <f t="shared" si="6"/>
        <v>0</v>
      </c>
      <c r="L78" s="21">
        <v>0</v>
      </c>
      <c r="M78" s="45">
        <f t="shared" si="7"/>
        <v>0</v>
      </c>
      <c r="N78" s="45">
        <f>IF(F78=1,VLOOKUP(G78,PR!$B$2:$F$70,5,),0)</f>
        <v>0</v>
      </c>
      <c r="O78" s="42">
        <f t="shared" si="8"/>
        <v>0</v>
      </c>
      <c r="P78" s="45">
        <f>IF(F78=1,VLOOKUP(G78,PR!$B$2:$F$70,4,FALSE),0)</f>
        <v>0</v>
      </c>
      <c r="Q78" s="45">
        <f t="shared" si="9"/>
        <v>0</v>
      </c>
      <c r="R78" s="45">
        <f>IF(F78=2,VLOOKUP(G78,PR!$B$2:$F$70,3,FALSE),0)</f>
        <v>0</v>
      </c>
      <c r="S78" s="45">
        <f t="shared" si="10"/>
        <v>0</v>
      </c>
      <c r="T78" s="42">
        <f t="shared" si="11"/>
        <v>0</v>
      </c>
    </row>
    <row r="79" spans="1:20">
      <c r="A79" s="16"/>
      <c r="B79" s="40">
        <f>IFERROR(VLOOKUP(A79,REVERSECHARGE!$A$6:$C$89,2,),0)</f>
        <v>0</v>
      </c>
      <c r="C79" s="40">
        <f>IFERROR(VLOOKUP(A79,REVERSECHARGE!$A$6:$C$89,3,),0)</f>
        <v>0</v>
      </c>
      <c r="D79" s="40">
        <f>IFERROR(VLOOKUP(C79,SALEMASTER!$C$6:$D$89,2,),0)</f>
        <v>0</v>
      </c>
      <c r="E79" s="40">
        <f>IFERROR(VLOOKUP(C79,REVERSECHARGE!$C$6:$E$89,3,),0)</f>
        <v>0</v>
      </c>
      <c r="F79" s="19"/>
      <c r="G79" s="16"/>
      <c r="H79" s="42">
        <f>IFERROR(VLOOKUP(G79,PR!$B$2:$F$70,2,),0)</f>
        <v>0</v>
      </c>
      <c r="I79" s="20"/>
      <c r="J79" s="21"/>
      <c r="K79" s="45">
        <f>I79*J79</f>
        <v>0</v>
      </c>
      <c r="L79" s="21">
        <v>0</v>
      </c>
      <c r="M79" s="45">
        <f t="shared" si="7"/>
        <v>0</v>
      </c>
      <c r="N79" s="45">
        <f>IF(F79=1,VLOOKUP(G79,PR!$B$2:$F$70,5,),0)</f>
        <v>0</v>
      </c>
      <c r="O79" s="42">
        <f t="shared" si="8"/>
        <v>0</v>
      </c>
      <c r="P79" s="45">
        <f>IF(F79=1,VLOOKUP(G79,PR!$B$2:$F$70,4,FALSE),0)</f>
        <v>0</v>
      </c>
      <c r="Q79" s="45">
        <f t="shared" si="9"/>
        <v>0</v>
      </c>
      <c r="R79" s="45">
        <f>IF(F79=2,VLOOKUP(G79,PR!$B$2:$F$70,3,FALSE),0)</f>
        <v>0</v>
      </c>
      <c r="S79" s="45">
        <f t="shared" si="10"/>
        <v>0</v>
      </c>
      <c r="T79" s="42">
        <f t="shared" si="11"/>
        <v>0</v>
      </c>
    </row>
    <row r="80" spans="1:20">
      <c r="A80" s="16"/>
      <c r="B80" s="40">
        <f>IFERROR(VLOOKUP(A80,REVERSECHARGE!$A$6:$C$89,2,),0)</f>
        <v>0</v>
      </c>
      <c r="C80" s="40">
        <f>IFERROR(VLOOKUP(A80,REVERSECHARGE!$A$6:$C$89,3,),0)</f>
        <v>0</v>
      </c>
      <c r="D80" s="40">
        <f>IFERROR(VLOOKUP(C80,SALEMASTER!$C$6:$D$89,2,),0)</f>
        <v>0</v>
      </c>
      <c r="E80" s="40">
        <f>IFERROR(VLOOKUP(C80,REVERSECHARGE!$C$6:$E$89,3,),0)</f>
        <v>0</v>
      </c>
      <c r="F80" s="19"/>
      <c r="G80" s="16"/>
      <c r="H80" s="42">
        <f>IFERROR(VLOOKUP(G80,PR!$B$2:$F$70,2,),0)</f>
        <v>0</v>
      </c>
      <c r="I80" s="20"/>
      <c r="J80" s="21"/>
      <c r="K80" s="45">
        <f t="shared" si="6"/>
        <v>0</v>
      </c>
      <c r="L80" s="21">
        <v>0</v>
      </c>
      <c r="M80" s="45">
        <f t="shared" si="7"/>
        <v>0</v>
      </c>
      <c r="N80" s="45">
        <f>IF(F80=1,VLOOKUP(G80,PR!$B$2:$F$70,5,),0)</f>
        <v>0</v>
      </c>
      <c r="O80" s="42">
        <f t="shared" si="8"/>
        <v>0</v>
      </c>
      <c r="P80" s="45">
        <f>IF(F80=1,VLOOKUP(G80,PR!$B$2:$F$70,4,FALSE),0)</f>
        <v>0</v>
      </c>
      <c r="Q80" s="45">
        <f t="shared" si="9"/>
        <v>0</v>
      </c>
      <c r="R80" s="45">
        <f>IF(F80=2,VLOOKUP(G80,PR!$B$2:$F$70,3,FALSE),0)</f>
        <v>0</v>
      </c>
      <c r="S80" s="45">
        <f t="shared" si="10"/>
        <v>0</v>
      </c>
      <c r="T80" s="42">
        <f t="shared" si="11"/>
        <v>0</v>
      </c>
    </row>
    <row r="81" spans="1:20">
      <c r="A81" s="16"/>
      <c r="B81" s="40">
        <f>IFERROR(VLOOKUP(A81,REVERSECHARGE!$A$6:$C$89,2,),0)</f>
        <v>0</v>
      </c>
      <c r="C81" s="40">
        <f>IFERROR(VLOOKUP(A81,REVERSECHARGE!$A$6:$C$89,3,),0)</f>
        <v>0</v>
      </c>
      <c r="D81" s="40">
        <f>IFERROR(VLOOKUP(C81,SALEMASTER!$C$6:$D$89,2,),0)</f>
        <v>0</v>
      </c>
      <c r="E81" s="40">
        <f>IFERROR(VLOOKUP(C81,REVERSECHARGE!$C$6:$E$89,3,),0)</f>
        <v>0</v>
      </c>
      <c r="F81" s="19"/>
      <c r="G81" s="16"/>
      <c r="H81" s="42">
        <f>IFERROR(VLOOKUP(G81,PR!$B$2:$F$70,2,),0)</f>
        <v>0</v>
      </c>
      <c r="I81" s="20"/>
      <c r="J81" s="21"/>
      <c r="K81" s="45">
        <f t="shared" si="6"/>
        <v>0</v>
      </c>
      <c r="L81" s="21">
        <v>0</v>
      </c>
      <c r="M81" s="45">
        <f t="shared" si="7"/>
        <v>0</v>
      </c>
      <c r="N81" s="45">
        <f>IF(F81=1,VLOOKUP(G81,PR!$B$2:$F$70,5,),0)</f>
        <v>0</v>
      </c>
      <c r="O81" s="42">
        <f t="shared" si="8"/>
        <v>0</v>
      </c>
      <c r="P81" s="45">
        <f>IF(F81=1,VLOOKUP(G81,PR!$B$2:$F$70,4,FALSE),0)</f>
        <v>0</v>
      </c>
      <c r="Q81" s="45">
        <f t="shared" si="9"/>
        <v>0</v>
      </c>
      <c r="R81" s="45">
        <f>IF(F81=2,VLOOKUP(G81,PR!$B$2:$F$70,3,FALSE),0)</f>
        <v>0</v>
      </c>
      <c r="S81" s="45">
        <f t="shared" si="10"/>
        <v>0</v>
      </c>
      <c r="T81" s="42">
        <f t="shared" si="11"/>
        <v>0</v>
      </c>
    </row>
    <row r="82" spans="1:20">
      <c r="A82" s="16"/>
      <c r="B82" s="40">
        <f>IFERROR(VLOOKUP(A82,REVERSECHARGE!$A$6:$C$89,2,),0)</f>
        <v>0</v>
      </c>
      <c r="C82" s="40">
        <f>IFERROR(VLOOKUP(A82,REVERSECHARGE!$A$6:$C$89,3,),0)</f>
        <v>0</v>
      </c>
      <c r="D82" s="40">
        <f>IFERROR(VLOOKUP(C82,SALEMASTER!$C$6:$D$89,2,),0)</f>
        <v>0</v>
      </c>
      <c r="E82" s="40">
        <f>IFERROR(VLOOKUP(C82,REVERSECHARGE!$C$6:$E$89,3,),0)</f>
        <v>0</v>
      </c>
      <c r="F82" s="19"/>
      <c r="G82" s="16"/>
      <c r="H82" s="42">
        <f>IFERROR(VLOOKUP(G82,PR!$B$2:$F$70,2,),0)</f>
        <v>0</v>
      </c>
      <c r="I82" s="20"/>
      <c r="J82" s="21"/>
      <c r="K82" s="45">
        <f t="shared" si="6"/>
        <v>0</v>
      </c>
      <c r="L82" s="21">
        <v>0</v>
      </c>
      <c r="M82" s="45">
        <f t="shared" si="7"/>
        <v>0</v>
      </c>
      <c r="N82" s="45">
        <f>IF(F82=1,VLOOKUP(G82,PR!$B$2:$F$70,5,),0)</f>
        <v>0</v>
      </c>
      <c r="O82" s="42">
        <f t="shared" si="8"/>
        <v>0</v>
      </c>
      <c r="P82" s="45">
        <f>IF(F82=1,VLOOKUP(G82,PR!$B$2:$F$70,4,FALSE),0)</f>
        <v>0</v>
      </c>
      <c r="Q82" s="45">
        <f t="shared" si="9"/>
        <v>0</v>
      </c>
      <c r="R82" s="45">
        <f>IF(F82=2,VLOOKUP(G82,PR!$B$2:$F$70,3,FALSE),0)</f>
        <v>0</v>
      </c>
      <c r="S82" s="45">
        <f t="shared" si="10"/>
        <v>0</v>
      </c>
      <c r="T82" s="42">
        <f t="shared" si="11"/>
        <v>0</v>
      </c>
    </row>
    <row r="83" spans="1:20">
      <c r="A83" s="16"/>
      <c r="B83" s="40">
        <f>IFERROR(VLOOKUP(A83,REVERSECHARGE!$A$6:$C$89,2,),0)</f>
        <v>0</v>
      </c>
      <c r="C83" s="40">
        <f>IFERROR(VLOOKUP(A83,REVERSECHARGE!$A$6:$C$89,3,),0)</f>
        <v>0</v>
      </c>
      <c r="D83" s="40">
        <f>IFERROR(VLOOKUP(C83,SALEMASTER!$C$6:$D$89,2,),0)</f>
        <v>0</v>
      </c>
      <c r="E83" s="40">
        <f>IFERROR(VLOOKUP(C83,REVERSECHARGE!$C$6:$E$89,3,),0)</f>
        <v>0</v>
      </c>
      <c r="F83" s="19"/>
      <c r="G83" s="16"/>
      <c r="H83" s="42">
        <f>IFERROR(VLOOKUP(G83,PR!$B$2:$F$70,2,),0)</f>
        <v>0</v>
      </c>
      <c r="I83" s="20"/>
      <c r="J83" s="21"/>
      <c r="K83" s="45">
        <f t="shared" si="6"/>
        <v>0</v>
      </c>
      <c r="L83" s="21">
        <v>0</v>
      </c>
      <c r="M83" s="45">
        <f t="shared" si="7"/>
        <v>0</v>
      </c>
      <c r="N83" s="45">
        <f>IF(F83=1,VLOOKUP(G83,PR!$B$2:$F$70,5,),0)</f>
        <v>0</v>
      </c>
      <c r="O83" s="42">
        <f t="shared" si="8"/>
        <v>0</v>
      </c>
      <c r="P83" s="45">
        <f>IF(F83=1,VLOOKUP(G83,PR!$B$2:$F$70,4,FALSE),0)</f>
        <v>0</v>
      </c>
      <c r="Q83" s="45">
        <f t="shared" si="9"/>
        <v>0</v>
      </c>
      <c r="R83" s="45">
        <f>IF(F83=2,VLOOKUP(G83,PR!$B$2:$F$70,3,FALSE),0)</f>
        <v>0</v>
      </c>
      <c r="S83" s="45">
        <f>M83*R83%</f>
        <v>0</v>
      </c>
      <c r="T83" s="42">
        <f t="shared" si="11"/>
        <v>0</v>
      </c>
    </row>
    <row r="84" spans="1:20">
      <c r="A84" s="16"/>
      <c r="B84" s="40">
        <f>IFERROR(VLOOKUP(A84,REVERSECHARGE!$A$6:$C$89,2,),0)</f>
        <v>0</v>
      </c>
      <c r="C84" s="40">
        <f>IFERROR(VLOOKUP(A84,REVERSECHARGE!$A$6:$C$89,3,),0)</f>
        <v>0</v>
      </c>
      <c r="D84" s="40">
        <f>IFERROR(VLOOKUP(C84,SALEMASTER!$C$6:$D$89,2,),0)</f>
        <v>0</v>
      </c>
      <c r="E84" s="40">
        <f>IFERROR(VLOOKUP(C84,REVERSECHARGE!$C$6:$E$89,3,),0)</f>
        <v>0</v>
      </c>
      <c r="F84" s="19"/>
      <c r="G84" s="16"/>
      <c r="H84" s="42">
        <f>IFERROR(VLOOKUP(G84,PR!$B$2:$F$70,2,),0)</f>
        <v>0</v>
      </c>
      <c r="I84" s="20"/>
      <c r="J84" s="21"/>
      <c r="K84" s="45">
        <f t="shared" si="6"/>
        <v>0</v>
      </c>
      <c r="L84" s="21">
        <v>0</v>
      </c>
      <c r="M84" s="45">
        <f t="shared" si="7"/>
        <v>0</v>
      </c>
      <c r="N84" s="45">
        <f>IF(F84=1,VLOOKUP(G84,PR!$B$2:$F$70,5,),0)</f>
        <v>0</v>
      </c>
      <c r="O84" s="42">
        <f t="shared" si="8"/>
        <v>0</v>
      </c>
      <c r="P84" s="45">
        <f>IF(F84=1,VLOOKUP(G84,PR!$B$2:$F$70,4,FALSE),0)</f>
        <v>0</v>
      </c>
      <c r="Q84" s="45">
        <f t="shared" si="9"/>
        <v>0</v>
      </c>
      <c r="R84" s="45">
        <f>IF(F84=2,VLOOKUP(G84,PR!$B$2:$F$70,3,FALSE),0)</f>
        <v>0</v>
      </c>
      <c r="S84" s="45">
        <f t="shared" si="10"/>
        <v>0</v>
      </c>
      <c r="T84" s="42">
        <f t="shared" si="11"/>
        <v>0</v>
      </c>
    </row>
    <row r="85" spans="1:20">
      <c r="A85" s="16"/>
      <c r="B85" s="40">
        <f>IFERROR(VLOOKUP(A85,REVERSECHARGE!$A$6:$C$89,2,),0)</f>
        <v>0</v>
      </c>
      <c r="C85" s="40">
        <f>IFERROR(VLOOKUP(A85,REVERSECHARGE!$A$6:$C$89,3,),0)</f>
        <v>0</v>
      </c>
      <c r="D85" s="40">
        <f>IFERROR(VLOOKUP(C85,SALEMASTER!$C$6:$D$89,2,),0)</f>
        <v>0</v>
      </c>
      <c r="E85" s="40">
        <f>IFERROR(VLOOKUP(C85,REVERSECHARGE!$C$6:$E$89,3,),0)</f>
        <v>0</v>
      </c>
      <c r="F85" s="19"/>
      <c r="G85" s="16"/>
      <c r="H85" s="42">
        <f>IFERROR(VLOOKUP(G85,PR!$B$2:$F$70,2,),0)</f>
        <v>0</v>
      </c>
      <c r="I85" s="20"/>
      <c r="J85" s="21"/>
      <c r="K85" s="45">
        <f t="shared" si="6"/>
        <v>0</v>
      </c>
      <c r="L85" s="21">
        <v>0</v>
      </c>
      <c r="M85" s="45">
        <f t="shared" si="7"/>
        <v>0</v>
      </c>
      <c r="N85" s="45">
        <f>IF(F85=1,VLOOKUP(G85,PR!$B$2:$F$70,5,),0)</f>
        <v>0</v>
      </c>
      <c r="O85" s="42">
        <f t="shared" si="8"/>
        <v>0</v>
      </c>
      <c r="P85" s="45">
        <f>IF(F85=1,VLOOKUP(G85,PR!$B$2:$F$70,4,FALSE),0)</f>
        <v>0</v>
      </c>
      <c r="Q85" s="45">
        <f t="shared" si="9"/>
        <v>0</v>
      </c>
      <c r="R85" s="45">
        <f>IF(F85=2,VLOOKUP(G85,PR!$B$2:$F$70,3,FALSE),0)</f>
        <v>0</v>
      </c>
      <c r="S85" s="45">
        <f t="shared" si="10"/>
        <v>0</v>
      </c>
      <c r="T85" s="42">
        <f t="shared" si="11"/>
        <v>0</v>
      </c>
    </row>
    <row r="86" spans="1:20">
      <c r="A86" s="16"/>
      <c r="B86" s="40">
        <f>IFERROR(VLOOKUP(A86,REVERSECHARGE!$A$6:$C$89,2,),0)</f>
        <v>0</v>
      </c>
      <c r="C86" s="40">
        <f>IFERROR(VLOOKUP(A86,REVERSECHARGE!$A$6:$C$89,3,),0)</f>
        <v>0</v>
      </c>
      <c r="D86" s="40">
        <f>IFERROR(VLOOKUP(C86,SALEMASTER!$C$6:$D$89,2,),0)</f>
        <v>0</v>
      </c>
      <c r="E86" s="40">
        <f>IFERROR(VLOOKUP(C86,REVERSECHARGE!$C$6:$E$89,3,),0)</f>
        <v>0</v>
      </c>
      <c r="F86" s="19"/>
      <c r="G86" s="16"/>
      <c r="H86" s="42">
        <f>IFERROR(VLOOKUP(G86,PR!$B$2:$F$70,2,),0)</f>
        <v>0</v>
      </c>
      <c r="I86" s="20"/>
      <c r="J86" s="21"/>
      <c r="K86" s="45">
        <f t="shared" si="6"/>
        <v>0</v>
      </c>
      <c r="L86" s="21">
        <v>0</v>
      </c>
      <c r="M86" s="45">
        <f t="shared" si="7"/>
        <v>0</v>
      </c>
      <c r="N86" s="45">
        <f>IF(F86=1,VLOOKUP(G86,PR!$B$2:$F$70,5,),0)</f>
        <v>0</v>
      </c>
      <c r="O86" s="42">
        <f t="shared" si="8"/>
        <v>0</v>
      </c>
      <c r="P86" s="45">
        <f>IF(F86=1,VLOOKUP(G86,PR!$B$2:$F$70,4,FALSE),0)</f>
        <v>0</v>
      </c>
      <c r="Q86" s="45">
        <f t="shared" si="9"/>
        <v>0</v>
      </c>
      <c r="R86" s="45">
        <f>IF(F86=2,VLOOKUP(G86,PR!$B$2:$F$70,3,FALSE),0)</f>
        <v>0</v>
      </c>
      <c r="S86" s="45">
        <f t="shared" si="10"/>
        <v>0</v>
      </c>
      <c r="T86" s="42">
        <f t="shared" si="11"/>
        <v>0</v>
      </c>
    </row>
    <row r="87" spans="1:20">
      <c r="A87" s="16"/>
      <c r="B87" s="40">
        <f>IFERROR(VLOOKUP(A87,REVERSECHARGE!$A$6:$C$89,2,),0)</f>
        <v>0</v>
      </c>
      <c r="C87" s="40">
        <f>IFERROR(VLOOKUP(A87,REVERSECHARGE!$A$6:$C$89,3,),0)</f>
        <v>0</v>
      </c>
      <c r="D87" s="40">
        <f>IFERROR(VLOOKUP(C87,SALEMASTER!$C$6:$D$89,2,),0)</f>
        <v>0</v>
      </c>
      <c r="E87" s="40">
        <f>IFERROR(VLOOKUP(C87,REVERSECHARGE!$C$6:$E$89,3,),0)</f>
        <v>0</v>
      </c>
      <c r="F87" s="19"/>
      <c r="G87" s="16"/>
      <c r="H87" s="42">
        <f>IFERROR(VLOOKUP(G87,PR!$B$2:$F$70,2,),0)</f>
        <v>0</v>
      </c>
      <c r="I87" s="20"/>
      <c r="J87" s="21"/>
      <c r="K87" s="45">
        <f t="shared" si="6"/>
        <v>0</v>
      </c>
      <c r="L87" s="21">
        <v>0</v>
      </c>
      <c r="M87" s="45">
        <f t="shared" si="7"/>
        <v>0</v>
      </c>
      <c r="N87" s="45">
        <f>IF(F87=1,VLOOKUP(G87,PR!$B$2:$F$70,5,),0)</f>
        <v>0</v>
      </c>
      <c r="O87" s="42">
        <f t="shared" si="8"/>
        <v>0</v>
      </c>
      <c r="P87" s="45">
        <f>IF(F87=1,VLOOKUP(G87,PR!$B$2:$F$70,4,FALSE),0)</f>
        <v>0</v>
      </c>
      <c r="Q87" s="45">
        <f t="shared" si="9"/>
        <v>0</v>
      </c>
      <c r="R87" s="45">
        <f>IF(F87=2,VLOOKUP(G87,PR!$B$2:$F$70,3,FALSE),0)</f>
        <v>0</v>
      </c>
      <c r="S87" s="45">
        <f t="shared" si="10"/>
        <v>0</v>
      </c>
      <c r="T87" s="42">
        <f t="shared" si="11"/>
        <v>0</v>
      </c>
    </row>
    <row r="88" spans="1:20">
      <c r="A88" s="16"/>
      <c r="B88" s="40">
        <f>IFERROR(VLOOKUP(A88,REVERSECHARGE!$A$6:$C$89,2,),0)</f>
        <v>0</v>
      </c>
      <c r="C88" s="40">
        <f>IFERROR(VLOOKUP(A88,REVERSECHARGE!$A$6:$C$89,3,),0)</f>
        <v>0</v>
      </c>
      <c r="D88" s="40">
        <f>IFERROR(VLOOKUP(C88,SALEMASTER!$C$6:$D$89,2,),0)</f>
        <v>0</v>
      </c>
      <c r="E88" s="40">
        <f>IFERROR(VLOOKUP(C88,REVERSECHARGE!$C$6:$E$89,3,),0)</f>
        <v>0</v>
      </c>
      <c r="F88" s="19"/>
      <c r="G88" s="24"/>
      <c r="H88" s="43">
        <f>IFERROR(VLOOKUP(G88,PR!$B$2:$F$70,2,),0)</f>
        <v>0</v>
      </c>
      <c r="I88" s="25"/>
      <c r="J88" s="26"/>
      <c r="K88" s="43">
        <f t="shared" si="6"/>
        <v>0</v>
      </c>
      <c r="L88" s="21">
        <v>0</v>
      </c>
      <c r="M88" s="43">
        <f t="shared" si="7"/>
        <v>0</v>
      </c>
      <c r="N88" s="45">
        <f>IF(F88=1,VLOOKUP(G88,PR!$B$2:$F$70,5,),0)</f>
        <v>0</v>
      </c>
      <c r="O88" s="43">
        <f t="shared" si="8"/>
        <v>0</v>
      </c>
      <c r="P88" s="45">
        <f>IF(F88=1,VLOOKUP(G88,PR!$B$2:$F$70,4,FALSE),0)</f>
        <v>0</v>
      </c>
      <c r="Q88" s="47">
        <f t="shared" si="9"/>
        <v>0</v>
      </c>
      <c r="R88" s="45">
        <f>IF(F88=2,VLOOKUP(G88,PR!$B$2:$F$70,3,FALSE),0)</f>
        <v>0</v>
      </c>
      <c r="S88" s="47">
        <f t="shared" si="10"/>
        <v>0</v>
      </c>
      <c r="T88" s="42">
        <f t="shared" si="11"/>
        <v>0</v>
      </c>
    </row>
    <row r="89" spans="1:20">
      <c r="A89" s="31" t="s">
        <v>36</v>
      </c>
      <c r="B89" s="32"/>
      <c r="C89" s="32"/>
      <c r="D89" s="32"/>
      <c r="E89" s="32"/>
      <c r="F89" s="32"/>
      <c r="G89" s="32"/>
      <c r="H89" s="32"/>
      <c r="I89" s="32"/>
      <c r="J89" s="33"/>
      <c r="K89" s="27">
        <f>SUM(K5:K88)</f>
        <v>0</v>
      </c>
      <c r="L89" s="27">
        <f t="shared" ref="L89:M89" si="12">SUM(L5:L88)</f>
        <v>0</v>
      </c>
      <c r="M89" s="27">
        <f t="shared" si="12"/>
        <v>0</v>
      </c>
      <c r="N89" s="28">
        <f>SUM(O5:O88)</f>
        <v>0</v>
      </c>
      <c r="O89" s="29"/>
      <c r="P89" s="28">
        <f>SUM(Q5:Q88)</f>
        <v>0</v>
      </c>
      <c r="Q89" s="29"/>
      <c r="R89" s="28">
        <f>SUM(S5:S88)</f>
        <v>0</v>
      </c>
      <c r="S89" s="29"/>
      <c r="T89" s="102">
        <f>SUM(T5:T88)</f>
        <v>0</v>
      </c>
    </row>
  </sheetData>
  <sheetProtection password="CC16" sheet="1" objects="1" scenarios="1"/>
  <dataConsolidate/>
  <mergeCells count="3">
    <mergeCell ref="N2:O2"/>
    <mergeCell ref="P2:Q2"/>
    <mergeCell ref="R2:S2"/>
  </mergeCells>
  <dataValidations count="3">
    <dataValidation type="list" allowBlank="1" showInputMessage="1" showErrorMessage="1" prompt="SELECT FROM DROP LIST&#10;" sqref="G5:G88">
      <formula1>unique</formula1>
    </dataValidation>
    <dataValidation type="list" allowBlank="1" showInputMessage="1" showErrorMessage="1" sqref="F5:F88">
      <formula1>inter</formula1>
    </dataValidation>
    <dataValidation type="list" allowBlank="1" showInputMessage="1" showErrorMessage="1" sqref="A5:A88">
      <formula1>reverse</formula1>
    </dataValidation>
  </dataValidation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1"/>
  <dimension ref="A1:T89"/>
  <sheetViews>
    <sheetView workbookViewId="0"/>
  </sheetViews>
  <sheetFormatPr defaultRowHeight="15"/>
  <cols>
    <col min="1" max="1" width="15.7109375" style="8" customWidth="1"/>
    <col min="2" max="2" width="15" style="8" customWidth="1"/>
    <col min="3" max="3" width="26.7109375" style="8" customWidth="1"/>
    <col min="4" max="4" width="15.7109375" style="8" customWidth="1"/>
    <col min="5" max="5" width="16.28515625" style="8" customWidth="1"/>
    <col min="6" max="6" width="9.140625" style="8"/>
    <col min="7" max="7" width="15.7109375" style="8" customWidth="1"/>
    <col min="8" max="8" width="11.7109375" style="8" customWidth="1"/>
    <col min="9" max="16384" width="9.140625" style="8"/>
  </cols>
  <sheetData>
    <row r="1" spans="1:20" ht="24.75" customHeight="1"/>
    <row r="2" spans="1:20" ht="120">
      <c r="A2" s="9" t="s">
        <v>24</v>
      </c>
      <c r="B2" s="36" t="s">
        <v>23</v>
      </c>
      <c r="C2" s="36" t="s">
        <v>20</v>
      </c>
      <c r="D2" s="34" t="s">
        <v>21</v>
      </c>
      <c r="E2" s="36" t="s">
        <v>30</v>
      </c>
      <c r="F2" s="9" t="s">
        <v>548</v>
      </c>
      <c r="G2" s="9" t="s">
        <v>31</v>
      </c>
      <c r="H2" s="36" t="s">
        <v>28</v>
      </c>
      <c r="I2" s="10" t="s">
        <v>32</v>
      </c>
      <c r="J2" s="126" t="s">
        <v>2</v>
      </c>
      <c r="K2" s="38" t="s">
        <v>33</v>
      </c>
      <c r="L2" s="126" t="s">
        <v>3</v>
      </c>
      <c r="M2" s="38" t="s">
        <v>34</v>
      </c>
      <c r="N2" s="279" t="s">
        <v>9</v>
      </c>
      <c r="O2" s="280"/>
      <c r="P2" s="279" t="s">
        <v>8</v>
      </c>
      <c r="Q2" s="280"/>
      <c r="R2" s="279" t="s">
        <v>10</v>
      </c>
      <c r="S2" s="280"/>
      <c r="T2" s="34" t="s">
        <v>267</v>
      </c>
    </row>
    <row r="3" spans="1:20">
      <c r="A3" s="116"/>
      <c r="B3" s="51"/>
      <c r="C3" s="52"/>
      <c r="D3" s="52"/>
      <c r="E3" s="52"/>
      <c r="F3" s="117"/>
      <c r="G3" s="116"/>
      <c r="H3" s="51"/>
      <c r="I3" s="117"/>
      <c r="J3" s="118"/>
      <c r="K3" s="54"/>
      <c r="L3" s="118"/>
      <c r="M3" s="56"/>
      <c r="N3" s="12"/>
      <c r="O3" s="13"/>
      <c r="P3" s="14"/>
      <c r="Q3" s="13"/>
      <c r="R3" s="14"/>
      <c r="S3" s="13"/>
      <c r="T3" s="110"/>
    </row>
    <row r="4" spans="1:20">
      <c r="A4" s="119"/>
      <c r="B4" s="40"/>
      <c r="C4" s="40"/>
      <c r="D4" s="40"/>
      <c r="E4" s="40"/>
      <c r="F4" s="119"/>
      <c r="G4" s="119"/>
      <c r="H4" s="40"/>
      <c r="I4" s="119"/>
      <c r="J4" s="92"/>
      <c r="K4" s="55"/>
      <c r="L4" s="92"/>
      <c r="M4" s="55"/>
      <c r="N4" s="17" t="s">
        <v>2</v>
      </c>
      <c r="O4" s="18" t="s">
        <v>35</v>
      </c>
      <c r="P4" s="18" t="s">
        <v>2</v>
      </c>
      <c r="Q4" s="18" t="s">
        <v>35</v>
      </c>
      <c r="R4" s="18" t="s">
        <v>2</v>
      </c>
      <c r="S4" s="18" t="s">
        <v>35</v>
      </c>
      <c r="T4" s="35"/>
    </row>
    <row r="5" spans="1:20">
      <c r="A5" s="16"/>
      <c r="B5" s="40">
        <f>IFERROR(VLOOKUP(A5,REVERSECHARGE!$A$6:$C$89,2,),0)</f>
        <v>0</v>
      </c>
      <c r="C5" s="40">
        <f>IFERROR(VLOOKUP(A5,REVERSECHARGE!$A$6:$C$89,3,),0)</f>
        <v>0</v>
      </c>
      <c r="D5" s="40">
        <f>IFERROR(VLOOKUP(C5,SALEMASTER!$C$6:$D$89,2,),0)</f>
        <v>0</v>
      </c>
      <c r="E5" s="40">
        <f>IFERROR(VLOOKUP(C5,REVERSECHARGE!$C$6:$E$89,3,),0)</f>
        <v>0</v>
      </c>
      <c r="F5" s="19"/>
      <c r="G5" s="16"/>
      <c r="H5" s="41">
        <f>IFERROR(VLOOKUP(G5,PR!$B$2:$F$70,2,),0)</f>
        <v>0</v>
      </c>
      <c r="I5" s="20"/>
      <c r="J5" s="21"/>
      <c r="K5" s="45">
        <f>I5*J5</f>
        <v>0</v>
      </c>
      <c r="L5" s="21"/>
      <c r="M5" s="45">
        <f>K5-L5</f>
        <v>0</v>
      </c>
      <c r="N5" s="45">
        <f>IF(F5=1,VLOOKUP(G5,PR!$B$2:$F$70,5,),0)</f>
        <v>0</v>
      </c>
      <c r="O5" s="46">
        <f>M5*N5%</f>
        <v>0</v>
      </c>
      <c r="P5" s="45">
        <f>IF(F5=1,VLOOKUP(G5,PR!$B$2:$F$70,4,FALSE),0)</f>
        <v>0</v>
      </c>
      <c r="Q5" s="45">
        <f>M5*P5%</f>
        <v>0</v>
      </c>
      <c r="R5" s="45">
        <f>IF(F5=2,VLOOKUP(G5,PR!$B$2:$F$70,3,FALSE),0)</f>
        <v>0</v>
      </c>
      <c r="S5" s="45">
        <f>M5*R5%</f>
        <v>0</v>
      </c>
      <c r="T5" s="42">
        <f>M5+O5+Q5+S5</f>
        <v>0</v>
      </c>
    </row>
    <row r="6" spans="1:20">
      <c r="A6" s="16"/>
      <c r="B6" s="40">
        <f>IFERROR(VLOOKUP(A6,REVERSECHARGE!$A$6:$C$89,2,),0)</f>
        <v>0</v>
      </c>
      <c r="C6" s="40">
        <f>IFERROR(VLOOKUP(A6,REVERSECHARGE!$A$6:$C$89,3,),0)</f>
        <v>0</v>
      </c>
      <c r="D6" s="40">
        <f>IFERROR(VLOOKUP(C6,SALEMASTER!$C$6:$D$89,2,),0)</f>
        <v>0</v>
      </c>
      <c r="E6" s="40">
        <f>IFERROR(VLOOKUP(C6,REVERSECHARGE!$C$6:$E$89,3,),0)</f>
        <v>0</v>
      </c>
      <c r="F6" s="19"/>
      <c r="G6" s="16"/>
      <c r="H6" s="42">
        <f>IFERROR(VLOOKUP(G6,PR!$B$2:$F$70,2,),0)</f>
        <v>0</v>
      </c>
      <c r="I6" s="20"/>
      <c r="J6" s="21"/>
      <c r="K6" s="45">
        <f t="shared" ref="K6:K69" si="0">I6*J6</f>
        <v>0</v>
      </c>
      <c r="L6" s="21"/>
      <c r="M6" s="45">
        <f t="shared" ref="M6:M69" si="1">K6-L6</f>
        <v>0</v>
      </c>
      <c r="N6" s="45">
        <f>IF(F6=1,VLOOKUP(G6,PR!$B$2:$F$70,5,),0)</f>
        <v>0</v>
      </c>
      <c r="O6" s="42">
        <f t="shared" ref="O6:O69" si="2">M6*N6%</f>
        <v>0</v>
      </c>
      <c r="P6" s="45">
        <f>IF(F6=1,VLOOKUP(G6,PR!$B$2:$F$70,4,FALSE),0)</f>
        <v>0</v>
      </c>
      <c r="Q6" s="45">
        <f t="shared" ref="Q6:Q69" si="3">M6*P6%</f>
        <v>0</v>
      </c>
      <c r="R6" s="45">
        <f>IF(F6=2,VLOOKUP(G6,PR!$B$2:$F$70,3,FALSE),0)</f>
        <v>0</v>
      </c>
      <c r="S6" s="45">
        <f t="shared" ref="S6:S69" si="4">M6*R6%</f>
        <v>0</v>
      </c>
      <c r="T6" s="42">
        <f t="shared" ref="T6:T69" si="5">M6+O6+Q6+S6</f>
        <v>0</v>
      </c>
    </row>
    <row r="7" spans="1:20">
      <c r="A7" s="16"/>
      <c r="B7" s="40">
        <f>IFERROR(VLOOKUP(A7,REVERSECHARGE!$A$6:$C$89,2,),0)</f>
        <v>0</v>
      </c>
      <c r="C7" s="40">
        <f>IFERROR(VLOOKUP(A7,REVERSECHARGE!$A$6:$C$89,3,),0)</f>
        <v>0</v>
      </c>
      <c r="D7" s="40">
        <f>IFERROR(VLOOKUP(C7,SALEMASTER!$C$6:$D$89,2,),0)</f>
        <v>0</v>
      </c>
      <c r="E7" s="40">
        <f>IFERROR(VLOOKUP(C7,REVERSECHARGE!$C$6:$E$89,3,),0)</f>
        <v>0</v>
      </c>
      <c r="F7" s="19"/>
      <c r="G7" s="16"/>
      <c r="H7" s="42">
        <f>IFERROR(VLOOKUP(G7,PR!$B$2:$F$70,2,),0)</f>
        <v>0</v>
      </c>
      <c r="I7" s="20"/>
      <c r="J7" s="21"/>
      <c r="K7" s="45">
        <f t="shared" si="0"/>
        <v>0</v>
      </c>
      <c r="L7" s="21">
        <v>0</v>
      </c>
      <c r="M7" s="45">
        <f t="shared" si="1"/>
        <v>0</v>
      </c>
      <c r="N7" s="45">
        <f>IF(F7=1,VLOOKUP(G7,PR!$B$2:$F$70,5,),0)</f>
        <v>0</v>
      </c>
      <c r="O7" s="42">
        <f t="shared" si="2"/>
        <v>0</v>
      </c>
      <c r="P7" s="45">
        <f>IF(F7=1,VLOOKUP(G7,PR!$B$2:$F$70,4,FALSE),0)</f>
        <v>0</v>
      </c>
      <c r="Q7" s="45">
        <f t="shared" si="3"/>
        <v>0</v>
      </c>
      <c r="R7" s="45">
        <f>IF(F7=2,VLOOKUP(G7,PR!$B$2:$F$70,3,FALSE),0)</f>
        <v>0</v>
      </c>
      <c r="S7" s="45">
        <f t="shared" si="4"/>
        <v>0</v>
      </c>
      <c r="T7" s="42">
        <f t="shared" si="5"/>
        <v>0</v>
      </c>
    </row>
    <row r="8" spans="1:20">
      <c r="A8" s="16"/>
      <c r="B8" s="40">
        <f>IFERROR(VLOOKUP(A8,REVERSECHARGE!$A$6:$C$89,2,),0)</f>
        <v>0</v>
      </c>
      <c r="C8" s="40">
        <f>IFERROR(VLOOKUP(A8,REVERSECHARGE!$A$6:$C$89,3,),0)</f>
        <v>0</v>
      </c>
      <c r="D8" s="40">
        <f>IFERROR(VLOOKUP(C8,SALEMASTER!$C$6:$D$89,2,),0)</f>
        <v>0</v>
      </c>
      <c r="E8" s="40">
        <f>IFERROR(VLOOKUP(C8,REVERSECHARGE!$C$6:$E$89,3,),0)</f>
        <v>0</v>
      </c>
      <c r="F8" s="19"/>
      <c r="G8" s="16"/>
      <c r="H8" s="42">
        <f>IFERROR(VLOOKUP(G8,PR!$B$2:$F$70,2,),0)</f>
        <v>0</v>
      </c>
      <c r="I8" s="20"/>
      <c r="J8" s="21"/>
      <c r="K8" s="45">
        <f t="shared" si="0"/>
        <v>0</v>
      </c>
      <c r="L8" s="21">
        <v>0</v>
      </c>
      <c r="M8" s="45">
        <f t="shared" si="1"/>
        <v>0</v>
      </c>
      <c r="N8" s="45">
        <f>IF(F8=1,VLOOKUP(G8,PR!$B$2:$F$70,5,),0)</f>
        <v>0</v>
      </c>
      <c r="O8" s="42">
        <f t="shared" si="2"/>
        <v>0</v>
      </c>
      <c r="P8" s="45">
        <f>IF(F8=1,VLOOKUP(G8,PR!$B$2:$F$70,4,FALSE),0)</f>
        <v>0</v>
      </c>
      <c r="Q8" s="45">
        <f t="shared" si="3"/>
        <v>0</v>
      </c>
      <c r="R8" s="45">
        <f>IF(F8=2,VLOOKUP(G8,PR!$B$2:$F$70,3,FALSE),0)</f>
        <v>0</v>
      </c>
      <c r="S8" s="45">
        <f t="shared" si="4"/>
        <v>0</v>
      </c>
      <c r="T8" s="42">
        <f t="shared" si="5"/>
        <v>0</v>
      </c>
    </row>
    <row r="9" spans="1:20">
      <c r="A9" s="16"/>
      <c r="B9" s="40">
        <f>IFERROR(VLOOKUP(A9,REVERSECHARGE!$A$6:$C$89,2,),0)</f>
        <v>0</v>
      </c>
      <c r="C9" s="40">
        <f>IFERROR(VLOOKUP(A9,REVERSECHARGE!$A$6:$C$89,3,),0)</f>
        <v>0</v>
      </c>
      <c r="D9" s="40">
        <f>IFERROR(VLOOKUP(C9,SALEMASTER!$C$6:$D$89,2,),0)</f>
        <v>0</v>
      </c>
      <c r="E9" s="40">
        <f>IFERROR(VLOOKUP(C9,REVERSECHARGE!$C$6:$E$89,3,),0)</f>
        <v>0</v>
      </c>
      <c r="F9" s="19"/>
      <c r="G9" s="16"/>
      <c r="H9" s="42">
        <f>IFERROR(VLOOKUP(G9,PR!$B$2:$F$70,2,),0)</f>
        <v>0</v>
      </c>
      <c r="I9" s="20"/>
      <c r="J9" s="21"/>
      <c r="K9" s="45">
        <f t="shared" si="0"/>
        <v>0</v>
      </c>
      <c r="L9" s="21">
        <v>0</v>
      </c>
      <c r="M9" s="45">
        <f t="shared" si="1"/>
        <v>0</v>
      </c>
      <c r="N9" s="45">
        <f>IF(F9=1,VLOOKUP(G9,PR!$B$2:$F$70,5,),0)</f>
        <v>0</v>
      </c>
      <c r="O9" s="42">
        <f t="shared" si="2"/>
        <v>0</v>
      </c>
      <c r="P9" s="45">
        <f>IF(F9=1,VLOOKUP(G9,PR!$B$2:$F$70,4,FALSE),0)</f>
        <v>0</v>
      </c>
      <c r="Q9" s="45">
        <f t="shared" si="3"/>
        <v>0</v>
      </c>
      <c r="R9" s="45">
        <f>IF(F9=2,VLOOKUP(G9,PR!$B$2:$F$70,3,FALSE),0)</f>
        <v>0</v>
      </c>
      <c r="S9" s="45">
        <f t="shared" si="4"/>
        <v>0</v>
      </c>
      <c r="T9" s="42">
        <f t="shared" si="5"/>
        <v>0</v>
      </c>
    </row>
    <row r="10" spans="1:20">
      <c r="A10" s="16"/>
      <c r="B10" s="40">
        <f>IFERROR(VLOOKUP(A10,REVERSECHARGE!$A$6:$C$89,2,),0)</f>
        <v>0</v>
      </c>
      <c r="C10" s="40">
        <f>IFERROR(VLOOKUP(A10,REVERSECHARGE!$A$6:$C$89,3,),0)</f>
        <v>0</v>
      </c>
      <c r="D10" s="40">
        <f>IFERROR(VLOOKUP(C10,SALEMASTER!$C$6:$D$89,2,),0)</f>
        <v>0</v>
      </c>
      <c r="E10" s="40">
        <f>IFERROR(VLOOKUP(C10,REVERSECHARGE!$C$6:$E$89,3,),0)</f>
        <v>0</v>
      </c>
      <c r="F10" s="19"/>
      <c r="G10" s="16"/>
      <c r="H10" s="42">
        <f>IFERROR(VLOOKUP(G10,PR!$B$2:$F$70,2,),0)</f>
        <v>0</v>
      </c>
      <c r="I10" s="20"/>
      <c r="J10" s="21"/>
      <c r="K10" s="45">
        <f t="shared" si="0"/>
        <v>0</v>
      </c>
      <c r="L10" s="21">
        <v>0</v>
      </c>
      <c r="M10" s="45">
        <f t="shared" si="1"/>
        <v>0</v>
      </c>
      <c r="N10" s="45">
        <f>IF(F10=1,VLOOKUP(G10,PR!$B$2:$F$70,5,),0)</f>
        <v>0</v>
      </c>
      <c r="O10" s="42">
        <f t="shared" si="2"/>
        <v>0</v>
      </c>
      <c r="P10" s="45">
        <f>IF(F10=1,VLOOKUP(G10,PR!$B$2:$F$70,4,FALSE),0)</f>
        <v>0</v>
      </c>
      <c r="Q10" s="45">
        <f t="shared" si="3"/>
        <v>0</v>
      </c>
      <c r="R10" s="45">
        <f>IF(F10=2,VLOOKUP(G10,PR!$B$2:$F$70,3,FALSE),0)</f>
        <v>0</v>
      </c>
      <c r="S10" s="45">
        <f t="shared" si="4"/>
        <v>0</v>
      </c>
      <c r="T10" s="42">
        <f t="shared" si="5"/>
        <v>0</v>
      </c>
    </row>
    <row r="11" spans="1:20">
      <c r="A11" s="16"/>
      <c r="B11" s="40">
        <f>IFERROR(VLOOKUP(A11,REVERSECHARGE!$A$6:$C$89,2,),0)</f>
        <v>0</v>
      </c>
      <c r="C11" s="40">
        <f>IFERROR(VLOOKUP(A11,REVERSECHARGE!$A$6:$C$89,3,),0)</f>
        <v>0</v>
      </c>
      <c r="D11" s="40">
        <f>IFERROR(VLOOKUP(C11,SALEMASTER!$C$6:$D$89,2,),0)</f>
        <v>0</v>
      </c>
      <c r="E11" s="40">
        <f>IFERROR(VLOOKUP(C11,REVERSECHARGE!$C$6:$E$89,3,),0)</f>
        <v>0</v>
      </c>
      <c r="F11" s="19"/>
      <c r="G11" s="16"/>
      <c r="H11" s="42">
        <f>IFERROR(VLOOKUP(G11,PR!$B$2:$F$70,2,),0)</f>
        <v>0</v>
      </c>
      <c r="I11" s="20"/>
      <c r="J11" s="21"/>
      <c r="K11" s="45">
        <f t="shared" si="0"/>
        <v>0</v>
      </c>
      <c r="L11" s="21">
        <v>0</v>
      </c>
      <c r="M11" s="45">
        <f t="shared" si="1"/>
        <v>0</v>
      </c>
      <c r="N11" s="45">
        <f>IF(F11=1,VLOOKUP(G11,PR!$B$2:$F$70,5,),0)</f>
        <v>0</v>
      </c>
      <c r="O11" s="42">
        <f t="shared" si="2"/>
        <v>0</v>
      </c>
      <c r="P11" s="45">
        <f>IF(F11=1,VLOOKUP(G11,PR!$B$2:$F$70,4,FALSE),0)</f>
        <v>0</v>
      </c>
      <c r="Q11" s="45">
        <f t="shared" si="3"/>
        <v>0</v>
      </c>
      <c r="R11" s="45">
        <f>IF(F11=2,VLOOKUP(G11,PR!$B$2:$F$70,3,FALSE),0)</f>
        <v>0</v>
      </c>
      <c r="S11" s="45">
        <f t="shared" si="4"/>
        <v>0</v>
      </c>
      <c r="T11" s="42">
        <f t="shared" si="5"/>
        <v>0</v>
      </c>
    </row>
    <row r="12" spans="1:20">
      <c r="A12" s="16"/>
      <c r="B12" s="40">
        <f>IFERROR(VLOOKUP(A12,REVERSECHARGE!$A$6:$C$89,2,),0)</f>
        <v>0</v>
      </c>
      <c r="C12" s="40">
        <f>IFERROR(VLOOKUP(A12,REVERSECHARGE!$A$6:$C$89,3,),0)</f>
        <v>0</v>
      </c>
      <c r="D12" s="40">
        <f>IFERROR(VLOOKUP(C12,SALEMASTER!$C$6:$D$89,2,),0)</f>
        <v>0</v>
      </c>
      <c r="E12" s="40">
        <f>IFERROR(VLOOKUP(C12,REVERSECHARGE!$C$6:$E$89,3,),0)</f>
        <v>0</v>
      </c>
      <c r="F12" s="19"/>
      <c r="G12" s="16"/>
      <c r="H12" s="42">
        <f>IFERROR(VLOOKUP(G12,PR!$B$2:$F$70,2,),0)</f>
        <v>0</v>
      </c>
      <c r="I12" s="20"/>
      <c r="J12" s="21"/>
      <c r="K12" s="45">
        <f t="shared" si="0"/>
        <v>0</v>
      </c>
      <c r="L12" s="21">
        <v>0</v>
      </c>
      <c r="M12" s="45">
        <f t="shared" si="1"/>
        <v>0</v>
      </c>
      <c r="N12" s="45">
        <f>IF(F12=1,VLOOKUP(G12,PR!$B$2:$F$70,5,),0)</f>
        <v>0</v>
      </c>
      <c r="O12" s="42">
        <f t="shared" si="2"/>
        <v>0</v>
      </c>
      <c r="P12" s="45">
        <f>IF(F12=1,VLOOKUP(G12,PR!$B$2:$F$70,4,FALSE),0)</f>
        <v>0</v>
      </c>
      <c r="Q12" s="45">
        <f t="shared" si="3"/>
        <v>0</v>
      </c>
      <c r="R12" s="45">
        <f>IF(F12=2,VLOOKUP(G12,PR!$B$2:$F$70,3,FALSE),0)</f>
        <v>0</v>
      </c>
      <c r="S12" s="45">
        <f t="shared" si="4"/>
        <v>0</v>
      </c>
      <c r="T12" s="42">
        <f t="shared" si="5"/>
        <v>0</v>
      </c>
    </row>
    <row r="13" spans="1:20">
      <c r="A13" s="16"/>
      <c r="B13" s="40">
        <f>IFERROR(VLOOKUP(A13,REVERSECHARGE!$A$6:$C$89,2,),0)</f>
        <v>0</v>
      </c>
      <c r="C13" s="40">
        <f>IFERROR(VLOOKUP(A13,REVERSECHARGE!$A$6:$C$89,3,),0)</f>
        <v>0</v>
      </c>
      <c r="D13" s="40">
        <f>IFERROR(VLOOKUP(C13,SALEMASTER!$C$6:$D$89,2,),0)</f>
        <v>0</v>
      </c>
      <c r="E13" s="40">
        <f>IFERROR(VLOOKUP(C13,REVERSECHARGE!$C$6:$E$89,3,),0)</f>
        <v>0</v>
      </c>
      <c r="F13" s="19"/>
      <c r="G13" s="16"/>
      <c r="H13" s="42">
        <f>IFERROR(VLOOKUP(G13,PR!$B$2:$F$70,2,),0)</f>
        <v>0</v>
      </c>
      <c r="I13" s="20"/>
      <c r="J13" s="21"/>
      <c r="K13" s="45">
        <f t="shared" si="0"/>
        <v>0</v>
      </c>
      <c r="L13" s="21">
        <v>0</v>
      </c>
      <c r="M13" s="45">
        <f t="shared" si="1"/>
        <v>0</v>
      </c>
      <c r="N13" s="45">
        <f>IF(F13=1,VLOOKUP(G13,PR!$B$2:$F$70,5,),0)</f>
        <v>0</v>
      </c>
      <c r="O13" s="42">
        <f t="shared" si="2"/>
        <v>0</v>
      </c>
      <c r="P13" s="45">
        <f>IF(F13=1,VLOOKUP(G13,PR!$B$2:$F$70,4,FALSE),0)</f>
        <v>0</v>
      </c>
      <c r="Q13" s="45">
        <f t="shared" si="3"/>
        <v>0</v>
      </c>
      <c r="R13" s="45">
        <f>IF(F13=2,VLOOKUP(G13,PR!$B$2:$F$70,3,FALSE),0)</f>
        <v>0</v>
      </c>
      <c r="S13" s="45">
        <f t="shared" si="4"/>
        <v>0</v>
      </c>
      <c r="T13" s="42">
        <f t="shared" si="5"/>
        <v>0</v>
      </c>
    </row>
    <row r="14" spans="1:20">
      <c r="A14" s="16"/>
      <c r="B14" s="40">
        <f>IFERROR(VLOOKUP(A14,REVERSECHARGE!$A$6:$C$89,2,),0)</f>
        <v>0</v>
      </c>
      <c r="C14" s="40">
        <f>IFERROR(VLOOKUP(A14,REVERSECHARGE!$A$6:$C$89,3,),0)</f>
        <v>0</v>
      </c>
      <c r="D14" s="40">
        <f>IFERROR(VLOOKUP(C14,SALEMASTER!$C$6:$D$89,2,),0)</f>
        <v>0</v>
      </c>
      <c r="E14" s="40">
        <f>IFERROR(VLOOKUP(C14,REVERSECHARGE!$C$6:$E$89,3,),0)</f>
        <v>0</v>
      </c>
      <c r="F14" s="19"/>
      <c r="G14" s="16"/>
      <c r="H14" s="42">
        <f>IFERROR(VLOOKUP(G14,PR!$B$2:$F$70,2,),0)</f>
        <v>0</v>
      </c>
      <c r="I14" s="20"/>
      <c r="J14" s="21"/>
      <c r="K14" s="45">
        <f t="shared" si="0"/>
        <v>0</v>
      </c>
      <c r="L14" s="21">
        <v>0</v>
      </c>
      <c r="M14" s="45">
        <f t="shared" si="1"/>
        <v>0</v>
      </c>
      <c r="N14" s="45">
        <f>IF(F14=1,VLOOKUP(G14,PR!$B$2:$F$70,5,),0)</f>
        <v>0</v>
      </c>
      <c r="O14" s="42">
        <f t="shared" si="2"/>
        <v>0</v>
      </c>
      <c r="P14" s="45">
        <f>IF(F14=1,VLOOKUP(G14,PR!$B$2:$F$70,4,FALSE),0)</f>
        <v>0</v>
      </c>
      <c r="Q14" s="45">
        <f t="shared" si="3"/>
        <v>0</v>
      </c>
      <c r="R14" s="45">
        <f>IF(F14=2,VLOOKUP(G14,PR!$B$2:$F$70,3,FALSE),0)</f>
        <v>0</v>
      </c>
      <c r="S14" s="45">
        <f t="shared" si="4"/>
        <v>0</v>
      </c>
      <c r="T14" s="42">
        <f t="shared" si="5"/>
        <v>0</v>
      </c>
    </row>
    <row r="15" spans="1:20">
      <c r="A15" s="16"/>
      <c r="B15" s="40">
        <f>IFERROR(VLOOKUP(A15,REVERSECHARGE!$A$6:$C$89,2,),0)</f>
        <v>0</v>
      </c>
      <c r="C15" s="40">
        <f>IFERROR(VLOOKUP(A15,REVERSECHARGE!$A$6:$C$89,3,),0)</f>
        <v>0</v>
      </c>
      <c r="D15" s="40">
        <f>IFERROR(VLOOKUP(C15,SALEMASTER!$C$6:$D$89,2,),0)</f>
        <v>0</v>
      </c>
      <c r="E15" s="40">
        <f>IFERROR(VLOOKUP(C15,REVERSECHARGE!$C$6:$E$89,3,),0)</f>
        <v>0</v>
      </c>
      <c r="F15" s="19"/>
      <c r="G15" s="16"/>
      <c r="H15" s="42">
        <f>IFERROR(VLOOKUP(G15,PR!$B$2:$F$70,2,),0)</f>
        <v>0</v>
      </c>
      <c r="I15" s="20"/>
      <c r="J15" s="21"/>
      <c r="K15" s="45">
        <f t="shared" si="0"/>
        <v>0</v>
      </c>
      <c r="L15" s="21">
        <v>0</v>
      </c>
      <c r="M15" s="45">
        <f t="shared" si="1"/>
        <v>0</v>
      </c>
      <c r="N15" s="45">
        <f>IF(F15=1,VLOOKUP(G15,PR!$B$2:$F$70,5,),0)</f>
        <v>0</v>
      </c>
      <c r="O15" s="42">
        <f t="shared" si="2"/>
        <v>0</v>
      </c>
      <c r="P15" s="45">
        <f>IF(F15=1,VLOOKUP(G15,PR!$B$2:$F$70,4,FALSE),0)</f>
        <v>0</v>
      </c>
      <c r="Q15" s="45">
        <f t="shared" si="3"/>
        <v>0</v>
      </c>
      <c r="R15" s="45">
        <f>IF(F15=2,VLOOKUP(G15,PR!$B$2:$F$70,3,FALSE),0)</f>
        <v>0</v>
      </c>
      <c r="S15" s="45">
        <f t="shared" si="4"/>
        <v>0</v>
      </c>
      <c r="T15" s="42">
        <f t="shared" si="5"/>
        <v>0</v>
      </c>
    </row>
    <row r="16" spans="1:20">
      <c r="A16" s="16"/>
      <c r="B16" s="40">
        <f>IFERROR(VLOOKUP(A16,REVERSECHARGE!$A$6:$C$89,2,),0)</f>
        <v>0</v>
      </c>
      <c r="C16" s="40">
        <f>IFERROR(VLOOKUP(A16,REVERSECHARGE!$A$6:$C$89,3,),0)</f>
        <v>0</v>
      </c>
      <c r="D16" s="40">
        <f>IFERROR(VLOOKUP(C16,SALEMASTER!$C$6:$D$89,2,),0)</f>
        <v>0</v>
      </c>
      <c r="E16" s="40">
        <f>IFERROR(VLOOKUP(C16,REVERSECHARGE!$C$6:$E$89,3,),0)</f>
        <v>0</v>
      </c>
      <c r="F16" s="19"/>
      <c r="G16" s="16"/>
      <c r="H16" s="42">
        <f>IFERROR(VLOOKUP(G16,PR!$B$2:$F$70,2,),0)</f>
        <v>0</v>
      </c>
      <c r="I16" s="20"/>
      <c r="J16" s="21"/>
      <c r="K16" s="45">
        <f t="shared" si="0"/>
        <v>0</v>
      </c>
      <c r="L16" s="21">
        <v>0</v>
      </c>
      <c r="M16" s="45">
        <f t="shared" si="1"/>
        <v>0</v>
      </c>
      <c r="N16" s="45">
        <f>IF(F16=1,VLOOKUP(G16,PR!$B$2:$F$70,5,),0)</f>
        <v>0</v>
      </c>
      <c r="O16" s="42">
        <f t="shared" si="2"/>
        <v>0</v>
      </c>
      <c r="P16" s="45">
        <f>IF(F16=1,VLOOKUP(G16,PR!$B$2:$F$70,4,FALSE),0)</f>
        <v>0</v>
      </c>
      <c r="Q16" s="45">
        <f t="shared" si="3"/>
        <v>0</v>
      </c>
      <c r="R16" s="45">
        <f>IF(F16=2,VLOOKUP(G16,PR!$B$2:$F$70,3,FALSE),0)</f>
        <v>0</v>
      </c>
      <c r="S16" s="45">
        <f t="shared" si="4"/>
        <v>0</v>
      </c>
      <c r="T16" s="42">
        <f t="shared" si="5"/>
        <v>0</v>
      </c>
    </row>
    <row r="17" spans="1:20">
      <c r="A17" s="16"/>
      <c r="B17" s="40">
        <f>IFERROR(VLOOKUP(A17,REVERSECHARGE!$A$6:$C$89,2,),0)</f>
        <v>0</v>
      </c>
      <c r="C17" s="40">
        <f>IFERROR(VLOOKUP(A17,REVERSECHARGE!$A$6:$C$89,3,),0)</f>
        <v>0</v>
      </c>
      <c r="D17" s="40">
        <f>IFERROR(VLOOKUP(C17,SALEMASTER!$C$6:$D$89,2,),0)</f>
        <v>0</v>
      </c>
      <c r="E17" s="40">
        <f>IFERROR(VLOOKUP(C17,REVERSECHARGE!$C$6:$E$89,3,),0)</f>
        <v>0</v>
      </c>
      <c r="F17" s="19"/>
      <c r="G17" s="16"/>
      <c r="H17" s="42">
        <f>IFERROR(VLOOKUP(G17,PR!$B$2:$F$70,2,),0)</f>
        <v>0</v>
      </c>
      <c r="I17" s="20"/>
      <c r="J17" s="21"/>
      <c r="K17" s="45">
        <f t="shared" si="0"/>
        <v>0</v>
      </c>
      <c r="L17" s="21">
        <v>0</v>
      </c>
      <c r="M17" s="45">
        <f t="shared" si="1"/>
        <v>0</v>
      </c>
      <c r="N17" s="45">
        <f>IF(F17=1,VLOOKUP(G17,PR!$B$2:$F$70,5,),0)</f>
        <v>0</v>
      </c>
      <c r="O17" s="42">
        <f t="shared" si="2"/>
        <v>0</v>
      </c>
      <c r="P17" s="45">
        <f>IF(F17=1,VLOOKUP(G17,PR!$B$2:$F$70,4,FALSE),0)</f>
        <v>0</v>
      </c>
      <c r="Q17" s="45">
        <f t="shared" si="3"/>
        <v>0</v>
      </c>
      <c r="R17" s="45">
        <f>IF(F17=2,VLOOKUP(G17,PR!$B$2:$F$70,3,FALSE),0)</f>
        <v>0</v>
      </c>
      <c r="S17" s="45">
        <f t="shared" si="4"/>
        <v>0</v>
      </c>
      <c r="T17" s="42">
        <f t="shared" si="5"/>
        <v>0</v>
      </c>
    </row>
    <row r="18" spans="1:20">
      <c r="A18" s="16"/>
      <c r="B18" s="40">
        <f>IFERROR(VLOOKUP(A18,REVERSECHARGE!$A$6:$C$89,2,),0)</f>
        <v>0</v>
      </c>
      <c r="C18" s="40">
        <f>IFERROR(VLOOKUP(A18,REVERSECHARGE!$A$6:$C$89,3,),0)</f>
        <v>0</v>
      </c>
      <c r="D18" s="40">
        <f>IFERROR(VLOOKUP(C18,SALEMASTER!$C$6:$D$89,2,),0)</f>
        <v>0</v>
      </c>
      <c r="E18" s="40">
        <f>IFERROR(VLOOKUP(C18,REVERSECHARGE!$C$6:$E$89,3,),0)</f>
        <v>0</v>
      </c>
      <c r="F18" s="19"/>
      <c r="G18" s="16"/>
      <c r="H18" s="42">
        <f>IFERROR(VLOOKUP(G18,PR!$B$2:$F$70,2,),0)</f>
        <v>0</v>
      </c>
      <c r="I18" s="20"/>
      <c r="J18" s="21"/>
      <c r="K18" s="45">
        <f t="shared" si="0"/>
        <v>0</v>
      </c>
      <c r="L18" s="21">
        <v>0</v>
      </c>
      <c r="M18" s="45">
        <f t="shared" si="1"/>
        <v>0</v>
      </c>
      <c r="N18" s="45">
        <f>IF(F18=1,VLOOKUP(G18,PR!$B$2:$F$70,5,),0)</f>
        <v>0</v>
      </c>
      <c r="O18" s="42">
        <f t="shared" si="2"/>
        <v>0</v>
      </c>
      <c r="P18" s="45">
        <f>IF(F18=1,VLOOKUP(G18,PR!$B$2:$F$70,4,FALSE),0)</f>
        <v>0</v>
      </c>
      <c r="Q18" s="45">
        <f t="shared" si="3"/>
        <v>0</v>
      </c>
      <c r="R18" s="45">
        <f>IF(F18=2,VLOOKUP(G18,PR!$B$2:$F$70,3,FALSE),0)</f>
        <v>0</v>
      </c>
      <c r="S18" s="45">
        <f t="shared" si="4"/>
        <v>0</v>
      </c>
      <c r="T18" s="42">
        <f t="shared" si="5"/>
        <v>0</v>
      </c>
    </row>
    <row r="19" spans="1:20">
      <c r="A19" s="16"/>
      <c r="B19" s="40">
        <f>IFERROR(VLOOKUP(A19,REVERSECHARGE!$A$6:$C$89,2,),0)</f>
        <v>0</v>
      </c>
      <c r="C19" s="40">
        <f>IFERROR(VLOOKUP(A19,REVERSECHARGE!$A$6:$C$89,3,),0)</f>
        <v>0</v>
      </c>
      <c r="D19" s="40">
        <f>IFERROR(VLOOKUP(C19,SALEMASTER!$C$6:$D$89,2,),0)</f>
        <v>0</v>
      </c>
      <c r="E19" s="40">
        <f>IFERROR(VLOOKUP(C19,REVERSECHARGE!$C$6:$E$89,3,),0)</f>
        <v>0</v>
      </c>
      <c r="F19" s="19"/>
      <c r="G19" s="16"/>
      <c r="H19" s="42">
        <f>IFERROR(VLOOKUP(G19,PR!$B$2:$F$70,2,),0)</f>
        <v>0</v>
      </c>
      <c r="I19" s="20"/>
      <c r="J19" s="21"/>
      <c r="K19" s="45">
        <f t="shared" si="0"/>
        <v>0</v>
      </c>
      <c r="L19" s="21">
        <v>0</v>
      </c>
      <c r="M19" s="45">
        <f t="shared" si="1"/>
        <v>0</v>
      </c>
      <c r="N19" s="45">
        <f>IF(F19=1,VLOOKUP(G19,PR!$B$2:$F$70,5,),0)</f>
        <v>0</v>
      </c>
      <c r="O19" s="42">
        <f t="shared" si="2"/>
        <v>0</v>
      </c>
      <c r="P19" s="45">
        <f>IF(F19=1,VLOOKUP(G19,PR!$B$2:$F$70,4,FALSE),0)</f>
        <v>0</v>
      </c>
      <c r="Q19" s="45">
        <f t="shared" si="3"/>
        <v>0</v>
      </c>
      <c r="R19" s="45">
        <f>IF(F19=2,VLOOKUP(G19,PR!$B$2:$F$70,3,FALSE),0)</f>
        <v>0</v>
      </c>
      <c r="S19" s="45">
        <f t="shared" si="4"/>
        <v>0</v>
      </c>
      <c r="T19" s="42">
        <f t="shared" si="5"/>
        <v>0</v>
      </c>
    </row>
    <row r="20" spans="1:20">
      <c r="A20" s="16"/>
      <c r="B20" s="40">
        <f>IFERROR(VLOOKUP(A20,REVERSECHARGE!$A$6:$C$89,2,),0)</f>
        <v>0</v>
      </c>
      <c r="C20" s="40">
        <f>IFERROR(VLOOKUP(A20,REVERSECHARGE!$A$6:$C$89,3,),0)</f>
        <v>0</v>
      </c>
      <c r="D20" s="40">
        <f>IFERROR(VLOOKUP(C20,SALEMASTER!$C$6:$D$89,2,),0)</f>
        <v>0</v>
      </c>
      <c r="E20" s="40">
        <f>IFERROR(VLOOKUP(C20,REVERSECHARGE!$C$6:$E$89,3,),0)</f>
        <v>0</v>
      </c>
      <c r="F20" s="19"/>
      <c r="G20" s="16"/>
      <c r="H20" s="42">
        <f>IFERROR(VLOOKUP(G20,PR!$B$2:$F$70,2,),0)</f>
        <v>0</v>
      </c>
      <c r="I20" s="20"/>
      <c r="J20" s="21"/>
      <c r="K20" s="45">
        <f t="shared" si="0"/>
        <v>0</v>
      </c>
      <c r="L20" s="21">
        <v>0</v>
      </c>
      <c r="M20" s="45">
        <f t="shared" si="1"/>
        <v>0</v>
      </c>
      <c r="N20" s="45">
        <f>IF(F20=1,VLOOKUP(G20,PR!$B$2:$F$70,5,),0)</f>
        <v>0</v>
      </c>
      <c r="O20" s="42">
        <f t="shared" si="2"/>
        <v>0</v>
      </c>
      <c r="P20" s="45">
        <f>IF(F20=1,VLOOKUP(G20,PR!$B$2:$F$70,4,FALSE),0)</f>
        <v>0</v>
      </c>
      <c r="Q20" s="45">
        <f t="shared" si="3"/>
        <v>0</v>
      </c>
      <c r="R20" s="45">
        <f>IF(F20=2,VLOOKUP(G20,PR!$B$2:$F$70,3,FALSE),0)</f>
        <v>0</v>
      </c>
      <c r="S20" s="45">
        <f t="shared" si="4"/>
        <v>0</v>
      </c>
      <c r="T20" s="42">
        <f t="shared" si="5"/>
        <v>0</v>
      </c>
    </row>
    <row r="21" spans="1:20">
      <c r="A21" s="16"/>
      <c r="B21" s="40">
        <f>IFERROR(VLOOKUP(A21,REVERSECHARGE!$A$6:$C$89,2,),0)</f>
        <v>0</v>
      </c>
      <c r="C21" s="40">
        <f>IFERROR(VLOOKUP(A21,REVERSECHARGE!$A$6:$C$89,3,),0)</f>
        <v>0</v>
      </c>
      <c r="D21" s="40">
        <f>IFERROR(VLOOKUP(C21,SALEMASTER!$C$6:$D$89,2,),0)</f>
        <v>0</v>
      </c>
      <c r="E21" s="40">
        <f>IFERROR(VLOOKUP(C21,REVERSECHARGE!$C$6:$E$89,3,),0)</f>
        <v>0</v>
      </c>
      <c r="F21" s="19"/>
      <c r="G21" s="16"/>
      <c r="H21" s="42">
        <f>IFERROR(VLOOKUP(G21,PR!$B$2:$F$70,2,),0)</f>
        <v>0</v>
      </c>
      <c r="I21" s="20"/>
      <c r="J21" s="21"/>
      <c r="K21" s="45">
        <f t="shared" si="0"/>
        <v>0</v>
      </c>
      <c r="L21" s="21">
        <v>0</v>
      </c>
      <c r="M21" s="45">
        <f t="shared" si="1"/>
        <v>0</v>
      </c>
      <c r="N21" s="45">
        <f>IF(F21=1,VLOOKUP(G21,PR!$B$2:$F$70,5,),0)</f>
        <v>0</v>
      </c>
      <c r="O21" s="42">
        <f t="shared" si="2"/>
        <v>0</v>
      </c>
      <c r="P21" s="45">
        <f>IF(F21=1,VLOOKUP(G21,PR!$B$2:$F$70,4,FALSE),0)</f>
        <v>0</v>
      </c>
      <c r="Q21" s="45">
        <f t="shared" si="3"/>
        <v>0</v>
      </c>
      <c r="R21" s="45">
        <f>IF(F21=2,VLOOKUP(G21,PR!$B$2:$F$70,3,FALSE),0)</f>
        <v>0</v>
      </c>
      <c r="S21" s="45">
        <f t="shared" si="4"/>
        <v>0</v>
      </c>
      <c r="T21" s="42">
        <f t="shared" si="5"/>
        <v>0</v>
      </c>
    </row>
    <row r="22" spans="1:20">
      <c r="A22" s="16"/>
      <c r="B22" s="40">
        <f>IFERROR(VLOOKUP(A22,REVERSECHARGE!$A$6:$C$89,2,),0)</f>
        <v>0</v>
      </c>
      <c r="C22" s="40">
        <f>IFERROR(VLOOKUP(A22,REVERSECHARGE!$A$6:$C$89,3,),0)</f>
        <v>0</v>
      </c>
      <c r="D22" s="40">
        <f>IFERROR(VLOOKUP(C22,SALEMASTER!$C$6:$D$89,2,),0)</f>
        <v>0</v>
      </c>
      <c r="E22" s="40">
        <f>IFERROR(VLOOKUP(C22,REVERSECHARGE!$C$6:$E$89,3,),0)</f>
        <v>0</v>
      </c>
      <c r="F22" s="19"/>
      <c r="G22" s="16"/>
      <c r="H22" s="42">
        <f>IFERROR(VLOOKUP(G22,PR!$B$2:$F$70,2,),0)</f>
        <v>0</v>
      </c>
      <c r="I22" s="20"/>
      <c r="J22" s="21"/>
      <c r="K22" s="45">
        <f t="shared" si="0"/>
        <v>0</v>
      </c>
      <c r="L22" s="21">
        <v>0</v>
      </c>
      <c r="M22" s="45">
        <f t="shared" si="1"/>
        <v>0</v>
      </c>
      <c r="N22" s="45">
        <f>IF(F22=1,VLOOKUP(G22,PR!$B$2:$F$70,5,),0)</f>
        <v>0</v>
      </c>
      <c r="O22" s="42">
        <f t="shared" si="2"/>
        <v>0</v>
      </c>
      <c r="P22" s="45">
        <f>IF(F22=1,VLOOKUP(G22,PR!$B$2:$F$70,4,FALSE),0)</f>
        <v>0</v>
      </c>
      <c r="Q22" s="45">
        <f t="shared" si="3"/>
        <v>0</v>
      </c>
      <c r="R22" s="45">
        <f>IF(F22=2,VLOOKUP(G22,PR!$B$2:$F$70,3,FALSE),0)</f>
        <v>0</v>
      </c>
      <c r="S22" s="45">
        <f t="shared" si="4"/>
        <v>0</v>
      </c>
      <c r="T22" s="42">
        <f t="shared" si="5"/>
        <v>0</v>
      </c>
    </row>
    <row r="23" spans="1:20">
      <c r="A23" s="16"/>
      <c r="B23" s="40">
        <f>IFERROR(VLOOKUP(A23,REVERSECHARGE!$A$6:$C$89,2,),0)</f>
        <v>0</v>
      </c>
      <c r="C23" s="40">
        <f>IFERROR(VLOOKUP(A23,REVERSECHARGE!$A$6:$C$89,3,),0)</f>
        <v>0</v>
      </c>
      <c r="D23" s="40">
        <f>IFERROR(VLOOKUP(C23,SALEMASTER!$C$6:$D$89,2,),0)</f>
        <v>0</v>
      </c>
      <c r="E23" s="40">
        <f>IFERROR(VLOOKUP(C23,REVERSECHARGE!$C$6:$E$89,3,),0)</f>
        <v>0</v>
      </c>
      <c r="F23" s="19"/>
      <c r="G23" s="16"/>
      <c r="H23" s="42">
        <f>IFERROR(VLOOKUP(G23,PR!$B$2:$F$70,2,),0)</f>
        <v>0</v>
      </c>
      <c r="I23" s="20"/>
      <c r="J23" s="21"/>
      <c r="K23" s="45">
        <f t="shared" si="0"/>
        <v>0</v>
      </c>
      <c r="L23" s="21">
        <v>0</v>
      </c>
      <c r="M23" s="45">
        <f t="shared" si="1"/>
        <v>0</v>
      </c>
      <c r="N23" s="45">
        <f>IF(F23=1,VLOOKUP(G23,PR!$B$2:$F$70,5,),0)</f>
        <v>0</v>
      </c>
      <c r="O23" s="42">
        <f t="shared" si="2"/>
        <v>0</v>
      </c>
      <c r="P23" s="45">
        <f>IF(F23=1,VLOOKUP(G23,PR!$B$2:$F$70,4,FALSE),0)</f>
        <v>0</v>
      </c>
      <c r="Q23" s="45">
        <f t="shared" si="3"/>
        <v>0</v>
      </c>
      <c r="R23" s="45">
        <f>IF(F23=2,VLOOKUP(G23,PR!$B$2:$F$70,3,FALSE),0)</f>
        <v>0</v>
      </c>
      <c r="S23" s="45">
        <f t="shared" si="4"/>
        <v>0</v>
      </c>
      <c r="T23" s="42">
        <f t="shared" si="5"/>
        <v>0</v>
      </c>
    </row>
    <row r="24" spans="1:20">
      <c r="A24" s="16"/>
      <c r="B24" s="40">
        <f>IFERROR(VLOOKUP(A24,REVERSECHARGE!$A$6:$C$89,2,),0)</f>
        <v>0</v>
      </c>
      <c r="C24" s="40">
        <f>IFERROR(VLOOKUP(A24,REVERSECHARGE!$A$6:$C$89,3,),0)</f>
        <v>0</v>
      </c>
      <c r="D24" s="40">
        <f>IFERROR(VLOOKUP(C24,SALEMASTER!$C$6:$D$89,2,),0)</f>
        <v>0</v>
      </c>
      <c r="E24" s="40">
        <f>IFERROR(VLOOKUP(C24,REVERSECHARGE!$C$6:$E$89,3,),0)</f>
        <v>0</v>
      </c>
      <c r="F24" s="19"/>
      <c r="G24" s="16"/>
      <c r="H24" s="42">
        <f>IFERROR(VLOOKUP(G24,PR!$B$2:$F$70,2,),0)</f>
        <v>0</v>
      </c>
      <c r="I24" s="20"/>
      <c r="J24" s="21"/>
      <c r="K24" s="45">
        <f t="shared" si="0"/>
        <v>0</v>
      </c>
      <c r="L24" s="21">
        <v>0</v>
      </c>
      <c r="M24" s="45">
        <f t="shared" si="1"/>
        <v>0</v>
      </c>
      <c r="N24" s="45">
        <f>IF(F24=1,VLOOKUP(G24,PR!$B$2:$F$70,5,),0)</f>
        <v>0</v>
      </c>
      <c r="O24" s="42">
        <f t="shared" si="2"/>
        <v>0</v>
      </c>
      <c r="P24" s="45">
        <f>IF(F24=1,VLOOKUP(G24,PR!$B$2:$F$70,4,FALSE),0)</f>
        <v>0</v>
      </c>
      <c r="Q24" s="45">
        <f t="shared" si="3"/>
        <v>0</v>
      </c>
      <c r="R24" s="45">
        <f>IF(F24=2,VLOOKUP(G24,PR!$B$2:$F$70,3,FALSE),0)</f>
        <v>0</v>
      </c>
      <c r="S24" s="45">
        <f t="shared" si="4"/>
        <v>0</v>
      </c>
      <c r="T24" s="42">
        <f t="shared" si="5"/>
        <v>0</v>
      </c>
    </row>
    <row r="25" spans="1:20">
      <c r="A25" s="16"/>
      <c r="B25" s="40">
        <f>IFERROR(VLOOKUP(A25,REVERSECHARGE!$A$6:$C$89,2,),0)</f>
        <v>0</v>
      </c>
      <c r="C25" s="40">
        <f>IFERROR(VLOOKUP(A25,REVERSECHARGE!$A$6:$C$89,3,),0)</f>
        <v>0</v>
      </c>
      <c r="D25" s="40">
        <f>IFERROR(VLOOKUP(C25,SALEMASTER!$C$6:$D$89,2,),0)</f>
        <v>0</v>
      </c>
      <c r="E25" s="40">
        <f>IFERROR(VLOOKUP(C25,REVERSECHARGE!$C$6:$E$89,3,),0)</f>
        <v>0</v>
      </c>
      <c r="F25" s="19"/>
      <c r="G25" s="16"/>
      <c r="H25" s="42">
        <f>IFERROR(VLOOKUP(G25,PR!$B$2:$F$70,2,),0)</f>
        <v>0</v>
      </c>
      <c r="I25" s="20"/>
      <c r="J25" s="21"/>
      <c r="K25" s="45">
        <f t="shared" si="0"/>
        <v>0</v>
      </c>
      <c r="L25" s="21">
        <v>0</v>
      </c>
      <c r="M25" s="45">
        <f t="shared" si="1"/>
        <v>0</v>
      </c>
      <c r="N25" s="45">
        <f>IF(F25=1,VLOOKUP(G25,PR!$B$2:$F$70,5,),0)</f>
        <v>0</v>
      </c>
      <c r="O25" s="42">
        <f t="shared" si="2"/>
        <v>0</v>
      </c>
      <c r="P25" s="45">
        <f>IF(F25=1,VLOOKUP(G25,PR!$B$2:$F$70,4,FALSE),0)</f>
        <v>0</v>
      </c>
      <c r="Q25" s="45">
        <f t="shared" si="3"/>
        <v>0</v>
      </c>
      <c r="R25" s="45">
        <f>IF(F25=2,VLOOKUP(G25,PR!$B$2:$F$70,3,FALSE),0)</f>
        <v>0</v>
      </c>
      <c r="S25" s="45">
        <f t="shared" si="4"/>
        <v>0</v>
      </c>
      <c r="T25" s="42">
        <f t="shared" si="5"/>
        <v>0</v>
      </c>
    </row>
    <row r="26" spans="1:20">
      <c r="A26" s="16"/>
      <c r="B26" s="40">
        <f>IFERROR(VLOOKUP(A26,REVERSECHARGE!$A$6:$C$89,2,),0)</f>
        <v>0</v>
      </c>
      <c r="C26" s="40">
        <f>IFERROR(VLOOKUP(A26,REVERSECHARGE!$A$6:$C$89,3,),0)</f>
        <v>0</v>
      </c>
      <c r="D26" s="40">
        <f>IFERROR(VLOOKUP(C26,SALEMASTER!$C$6:$D$89,2,),0)</f>
        <v>0</v>
      </c>
      <c r="E26" s="40">
        <f>IFERROR(VLOOKUP(C26,REVERSECHARGE!$C$6:$E$89,3,),0)</f>
        <v>0</v>
      </c>
      <c r="F26" s="19"/>
      <c r="G26" s="16"/>
      <c r="H26" s="42">
        <f>IFERROR(VLOOKUP(G26,PR!$B$2:$F$70,2,),0)</f>
        <v>0</v>
      </c>
      <c r="I26" s="20"/>
      <c r="J26" s="21"/>
      <c r="K26" s="45">
        <f t="shared" si="0"/>
        <v>0</v>
      </c>
      <c r="L26" s="21">
        <v>0</v>
      </c>
      <c r="M26" s="45">
        <f t="shared" si="1"/>
        <v>0</v>
      </c>
      <c r="N26" s="45">
        <f>IF(F26=1,VLOOKUP(G26,PR!$B$2:$F$70,5,),0)</f>
        <v>0</v>
      </c>
      <c r="O26" s="42">
        <f t="shared" si="2"/>
        <v>0</v>
      </c>
      <c r="P26" s="45">
        <f>IF(F26=1,VLOOKUP(G26,PR!$B$2:$F$70,4,FALSE),0)</f>
        <v>0</v>
      </c>
      <c r="Q26" s="45">
        <f t="shared" si="3"/>
        <v>0</v>
      </c>
      <c r="R26" s="45">
        <f>IF(F26=2,VLOOKUP(G26,PR!$B$2:$F$70,3,FALSE),0)</f>
        <v>0</v>
      </c>
      <c r="S26" s="45">
        <f t="shared" si="4"/>
        <v>0</v>
      </c>
      <c r="T26" s="42">
        <f t="shared" si="5"/>
        <v>0</v>
      </c>
    </row>
    <row r="27" spans="1:20">
      <c r="A27" s="16"/>
      <c r="B27" s="40">
        <f>IFERROR(VLOOKUP(A27,REVERSECHARGE!$A$6:$C$89,2,),0)</f>
        <v>0</v>
      </c>
      <c r="C27" s="40">
        <f>IFERROR(VLOOKUP(A27,REVERSECHARGE!$A$6:$C$89,3,),0)</f>
        <v>0</v>
      </c>
      <c r="D27" s="40">
        <f>IFERROR(VLOOKUP(C27,SALEMASTER!$C$6:$D$89,2,),0)</f>
        <v>0</v>
      </c>
      <c r="E27" s="40">
        <f>IFERROR(VLOOKUP(C27,REVERSECHARGE!$C$6:$E$89,3,),0)</f>
        <v>0</v>
      </c>
      <c r="F27" s="19"/>
      <c r="G27" s="16"/>
      <c r="H27" s="42">
        <f>IFERROR(VLOOKUP(G27,PR!$B$2:$F$70,2,),0)</f>
        <v>0</v>
      </c>
      <c r="I27" s="20"/>
      <c r="J27" s="21"/>
      <c r="K27" s="45">
        <f t="shared" si="0"/>
        <v>0</v>
      </c>
      <c r="L27" s="21">
        <v>0</v>
      </c>
      <c r="M27" s="45">
        <f t="shared" si="1"/>
        <v>0</v>
      </c>
      <c r="N27" s="45">
        <f>IF(F27=1,VLOOKUP(G27,PR!$B$2:$F$70,5,),0)</f>
        <v>0</v>
      </c>
      <c r="O27" s="42">
        <f t="shared" si="2"/>
        <v>0</v>
      </c>
      <c r="P27" s="45">
        <f>IF(F27=1,VLOOKUP(G27,PR!$B$2:$F$70,4,FALSE),0)</f>
        <v>0</v>
      </c>
      <c r="Q27" s="45">
        <f t="shared" si="3"/>
        <v>0</v>
      </c>
      <c r="R27" s="45">
        <f>IF(F27=2,VLOOKUP(G27,PR!$B$2:$F$70,3,FALSE),0)</f>
        <v>0</v>
      </c>
      <c r="S27" s="45">
        <f t="shared" si="4"/>
        <v>0</v>
      </c>
      <c r="T27" s="42">
        <f t="shared" si="5"/>
        <v>0</v>
      </c>
    </row>
    <row r="28" spans="1:20">
      <c r="A28" s="16"/>
      <c r="B28" s="40">
        <f>IFERROR(VLOOKUP(A28,REVERSECHARGE!$A$6:$C$89,2,),0)</f>
        <v>0</v>
      </c>
      <c r="C28" s="40">
        <f>IFERROR(VLOOKUP(A28,REVERSECHARGE!$A$6:$C$89,3,),0)</f>
        <v>0</v>
      </c>
      <c r="D28" s="40">
        <f>IFERROR(VLOOKUP(C28,SALEMASTER!$C$6:$D$89,2,),0)</f>
        <v>0</v>
      </c>
      <c r="E28" s="40">
        <f>IFERROR(VLOOKUP(C28,REVERSECHARGE!$C$6:$E$89,3,),0)</f>
        <v>0</v>
      </c>
      <c r="F28" s="19"/>
      <c r="G28" s="16"/>
      <c r="H28" s="42">
        <f>IFERROR(VLOOKUP(G28,PR!$B$2:$F$70,2,),0)</f>
        <v>0</v>
      </c>
      <c r="I28" s="20"/>
      <c r="J28" s="21"/>
      <c r="K28" s="45">
        <f t="shared" si="0"/>
        <v>0</v>
      </c>
      <c r="L28" s="21">
        <v>0</v>
      </c>
      <c r="M28" s="45">
        <f t="shared" si="1"/>
        <v>0</v>
      </c>
      <c r="N28" s="45">
        <f>IF(F28=1,VLOOKUP(G28,PR!$B$2:$F$70,5,),0)</f>
        <v>0</v>
      </c>
      <c r="O28" s="42">
        <f t="shared" si="2"/>
        <v>0</v>
      </c>
      <c r="P28" s="45">
        <f>IF(F28=1,VLOOKUP(G28,PR!$B$2:$F$70,4,FALSE),0)</f>
        <v>0</v>
      </c>
      <c r="Q28" s="45">
        <f t="shared" si="3"/>
        <v>0</v>
      </c>
      <c r="R28" s="45">
        <f>IF(F28=2,VLOOKUP(G28,PR!$B$2:$F$70,3,FALSE),0)</f>
        <v>0</v>
      </c>
      <c r="S28" s="45">
        <f t="shared" si="4"/>
        <v>0</v>
      </c>
      <c r="T28" s="42">
        <f t="shared" si="5"/>
        <v>0</v>
      </c>
    </row>
    <row r="29" spans="1:20">
      <c r="A29" s="16"/>
      <c r="B29" s="40">
        <f>IFERROR(VLOOKUP(A29,REVERSECHARGE!$A$6:$C$89,2,),0)</f>
        <v>0</v>
      </c>
      <c r="C29" s="40">
        <f>IFERROR(VLOOKUP(A29,REVERSECHARGE!$A$6:$C$89,3,),0)</f>
        <v>0</v>
      </c>
      <c r="D29" s="40">
        <f>IFERROR(VLOOKUP(C29,SALEMASTER!$C$6:$D$89,2,),0)</f>
        <v>0</v>
      </c>
      <c r="E29" s="40">
        <f>IFERROR(VLOOKUP(C29,REVERSECHARGE!$C$6:$E$89,3,),0)</f>
        <v>0</v>
      </c>
      <c r="F29" s="19"/>
      <c r="G29" s="16"/>
      <c r="H29" s="42">
        <f>IFERROR(VLOOKUP(G29,PR!$B$2:$F$70,2,),0)</f>
        <v>0</v>
      </c>
      <c r="I29" s="20"/>
      <c r="J29" s="21"/>
      <c r="K29" s="45">
        <f t="shared" si="0"/>
        <v>0</v>
      </c>
      <c r="L29" s="21">
        <v>0</v>
      </c>
      <c r="M29" s="45">
        <f t="shared" si="1"/>
        <v>0</v>
      </c>
      <c r="N29" s="45">
        <f>IF(F29=1,VLOOKUP(G29,PR!$B$2:$F$70,5,),0)</f>
        <v>0</v>
      </c>
      <c r="O29" s="42">
        <f t="shared" si="2"/>
        <v>0</v>
      </c>
      <c r="P29" s="45">
        <f>IF(F29=1,VLOOKUP(G29,PR!$B$2:$F$70,4,FALSE),0)</f>
        <v>0</v>
      </c>
      <c r="Q29" s="45">
        <f t="shared" si="3"/>
        <v>0</v>
      </c>
      <c r="R29" s="45">
        <f>IF(F29=2,VLOOKUP(G29,PR!$B$2:$F$70,3,FALSE),0)</f>
        <v>0</v>
      </c>
      <c r="S29" s="45">
        <f t="shared" si="4"/>
        <v>0</v>
      </c>
      <c r="T29" s="42">
        <f t="shared" si="5"/>
        <v>0</v>
      </c>
    </row>
    <row r="30" spans="1:20">
      <c r="A30" s="16"/>
      <c r="B30" s="40">
        <f>IFERROR(VLOOKUP(A30,REVERSECHARGE!$A$6:$C$89,2,),0)</f>
        <v>0</v>
      </c>
      <c r="C30" s="40">
        <f>IFERROR(VLOOKUP(A30,REVERSECHARGE!$A$6:$C$89,3,),0)</f>
        <v>0</v>
      </c>
      <c r="D30" s="40">
        <f>IFERROR(VLOOKUP(C30,SALEMASTER!$C$6:$D$89,2,),0)</f>
        <v>0</v>
      </c>
      <c r="E30" s="40">
        <f>IFERROR(VLOOKUP(C30,REVERSECHARGE!$C$6:$E$89,3,),0)</f>
        <v>0</v>
      </c>
      <c r="F30" s="19"/>
      <c r="G30" s="16"/>
      <c r="H30" s="42">
        <f>IFERROR(VLOOKUP(G30,PR!$B$2:$F$70,2,),0)</f>
        <v>0</v>
      </c>
      <c r="I30" s="20"/>
      <c r="J30" s="21"/>
      <c r="K30" s="45">
        <f t="shared" si="0"/>
        <v>0</v>
      </c>
      <c r="L30" s="21">
        <v>0</v>
      </c>
      <c r="M30" s="45">
        <f t="shared" si="1"/>
        <v>0</v>
      </c>
      <c r="N30" s="45">
        <f>IF(F30=1,VLOOKUP(G30,PR!$B$2:$F$70,5,),0)</f>
        <v>0</v>
      </c>
      <c r="O30" s="42">
        <f t="shared" si="2"/>
        <v>0</v>
      </c>
      <c r="P30" s="45">
        <f>IF(F30=1,VLOOKUP(G30,PR!$B$2:$F$70,4,FALSE),0)</f>
        <v>0</v>
      </c>
      <c r="Q30" s="45">
        <f t="shared" si="3"/>
        <v>0</v>
      </c>
      <c r="R30" s="45">
        <f>IF(F30=2,VLOOKUP(G30,PR!$B$2:$F$70,3,FALSE),0)</f>
        <v>0</v>
      </c>
      <c r="S30" s="45">
        <f t="shared" si="4"/>
        <v>0</v>
      </c>
      <c r="T30" s="42">
        <f t="shared" si="5"/>
        <v>0</v>
      </c>
    </row>
    <row r="31" spans="1:20">
      <c r="A31" s="16"/>
      <c r="B31" s="40">
        <f>IFERROR(VLOOKUP(A31,REVERSECHARGE!$A$6:$C$89,2,),0)</f>
        <v>0</v>
      </c>
      <c r="C31" s="40">
        <f>IFERROR(VLOOKUP(A31,REVERSECHARGE!$A$6:$C$89,3,),0)</f>
        <v>0</v>
      </c>
      <c r="D31" s="40">
        <f>IFERROR(VLOOKUP(C31,SALEMASTER!$C$6:$D$89,2,),0)</f>
        <v>0</v>
      </c>
      <c r="E31" s="40">
        <f>IFERROR(VLOOKUP(C31,REVERSECHARGE!$C$6:$E$89,3,),0)</f>
        <v>0</v>
      </c>
      <c r="F31" s="19"/>
      <c r="G31" s="16"/>
      <c r="H31" s="42">
        <f>IFERROR(VLOOKUP(G31,PR!$B$2:$F$70,2,),0)</f>
        <v>0</v>
      </c>
      <c r="I31" s="20"/>
      <c r="J31" s="21"/>
      <c r="K31" s="45">
        <f t="shared" si="0"/>
        <v>0</v>
      </c>
      <c r="L31" s="21">
        <v>0</v>
      </c>
      <c r="M31" s="45">
        <f t="shared" si="1"/>
        <v>0</v>
      </c>
      <c r="N31" s="45">
        <f>IF(F31=1,VLOOKUP(G31,PR!$B$2:$F$70,5,),0)</f>
        <v>0</v>
      </c>
      <c r="O31" s="42">
        <f t="shared" si="2"/>
        <v>0</v>
      </c>
      <c r="P31" s="45">
        <f>IF(F31=1,VLOOKUP(G31,PR!$B$2:$F$70,4,FALSE),0)</f>
        <v>0</v>
      </c>
      <c r="Q31" s="45">
        <f t="shared" si="3"/>
        <v>0</v>
      </c>
      <c r="R31" s="45">
        <f>IF(F31=2,VLOOKUP(G31,PR!$B$2:$F$70,3,FALSE),0)</f>
        <v>0</v>
      </c>
      <c r="S31" s="45">
        <f t="shared" si="4"/>
        <v>0</v>
      </c>
      <c r="T31" s="42">
        <f t="shared" si="5"/>
        <v>0</v>
      </c>
    </row>
    <row r="32" spans="1:20">
      <c r="A32" s="16"/>
      <c r="B32" s="40">
        <f>IFERROR(VLOOKUP(A32,REVERSECHARGE!$A$6:$C$89,2,),0)</f>
        <v>0</v>
      </c>
      <c r="C32" s="40">
        <f>IFERROR(VLOOKUP(A32,REVERSECHARGE!$A$6:$C$89,3,),0)</f>
        <v>0</v>
      </c>
      <c r="D32" s="40">
        <f>IFERROR(VLOOKUP(C32,SALEMASTER!$C$6:$D$89,2,),0)</f>
        <v>0</v>
      </c>
      <c r="E32" s="40">
        <f>IFERROR(VLOOKUP(C32,REVERSECHARGE!$C$6:$E$89,3,),0)</f>
        <v>0</v>
      </c>
      <c r="F32" s="19"/>
      <c r="G32" s="16"/>
      <c r="H32" s="42">
        <f>IFERROR(VLOOKUP(G32,PR!$B$2:$F$70,2,),0)</f>
        <v>0</v>
      </c>
      <c r="I32" s="20"/>
      <c r="J32" s="21"/>
      <c r="K32" s="45">
        <f t="shared" si="0"/>
        <v>0</v>
      </c>
      <c r="L32" s="21">
        <v>0</v>
      </c>
      <c r="M32" s="45">
        <f t="shared" si="1"/>
        <v>0</v>
      </c>
      <c r="N32" s="45">
        <f>IF(F32=1,VLOOKUP(G32,PR!$B$2:$F$70,5,),0)</f>
        <v>0</v>
      </c>
      <c r="O32" s="42">
        <f t="shared" si="2"/>
        <v>0</v>
      </c>
      <c r="P32" s="45">
        <f>IF(F32=1,VLOOKUP(G32,PR!$B$2:$F$70,4,FALSE),0)</f>
        <v>0</v>
      </c>
      <c r="Q32" s="45">
        <f t="shared" si="3"/>
        <v>0</v>
      </c>
      <c r="R32" s="45">
        <f>IF(F32=2,VLOOKUP(G32,PR!$B$2:$F$70,3,FALSE),0)</f>
        <v>0</v>
      </c>
      <c r="S32" s="45">
        <f t="shared" si="4"/>
        <v>0</v>
      </c>
      <c r="T32" s="42">
        <f t="shared" si="5"/>
        <v>0</v>
      </c>
    </row>
    <row r="33" spans="1:20">
      <c r="A33" s="16"/>
      <c r="B33" s="40">
        <f>IFERROR(VLOOKUP(A33,REVERSECHARGE!$A$6:$C$89,2,),0)</f>
        <v>0</v>
      </c>
      <c r="C33" s="40">
        <f>IFERROR(VLOOKUP(A33,REVERSECHARGE!$A$6:$C$89,3,),0)</f>
        <v>0</v>
      </c>
      <c r="D33" s="40">
        <f>IFERROR(VLOOKUP(C33,SALEMASTER!$C$6:$D$89,2,),0)</f>
        <v>0</v>
      </c>
      <c r="E33" s="40">
        <f>IFERROR(VLOOKUP(C33,REVERSECHARGE!$C$6:$E$89,3,),0)</f>
        <v>0</v>
      </c>
      <c r="F33" s="19"/>
      <c r="G33" s="16"/>
      <c r="H33" s="42">
        <f>IFERROR(VLOOKUP(G33,PR!$B$2:$F$70,2,),0)</f>
        <v>0</v>
      </c>
      <c r="I33" s="20"/>
      <c r="J33" s="21"/>
      <c r="K33" s="45">
        <f t="shared" si="0"/>
        <v>0</v>
      </c>
      <c r="L33" s="21">
        <v>0</v>
      </c>
      <c r="M33" s="45">
        <f t="shared" si="1"/>
        <v>0</v>
      </c>
      <c r="N33" s="45">
        <f>IF(F33=1,VLOOKUP(G33,PR!$B$2:$F$70,5,),0)</f>
        <v>0</v>
      </c>
      <c r="O33" s="42">
        <f t="shared" si="2"/>
        <v>0</v>
      </c>
      <c r="P33" s="45">
        <f>IF(F33=1,VLOOKUP(G33,PR!$B$2:$F$70,4,FALSE),0)</f>
        <v>0</v>
      </c>
      <c r="Q33" s="45">
        <f t="shared" si="3"/>
        <v>0</v>
      </c>
      <c r="R33" s="45">
        <f>IF(F33=2,VLOOKUP(G33,PR!$B$2:$F$70,3,FALSE),0)</f>
        <v>0</v>
      </c>
      <c r="S33" s="45">
        <f t="shared" si="4"/>
        <v>0</v>
      </c>
      <c r="T33" s="42">
        <f t="shared" si="5"/>
        <v>0</v>
      </c>
    </row>
    <row r="34" spans="1:20">
      <c r="A34" s="16"/>
      <c r="B34" s="40">
        <f>IFERROR(VLOOKUP(A34,REVERSECHARGE!$A$6:$C$89,2,),0)</f>
        <v>0</v>
      </c>
      <c r="C34" s="40">
        <f>IFERROR(VLOOKUP(A34,REVERSECHARGE!$A$6:$C$89,3,),0)</f>
        <v>0</v>
      </c>
      <c r="D34" s="40">
        <f>IFERROR(VLOOKUP(C34,SALEMASTER!$C$6:$D$89,2,),0)</f>
        <v>0</v>
      </c>
      <c r="E34" s="40">
        <f>IFERROR(VLOOKUP(C34,REVERSECHARGE!$C$6:$E$89,3,),0)</f>
        <v>0</v>
      </c>
      <c r="F34" s="19"/>
      <c r="G34" s="16"/>
      <c r="H34" s="42">
        <f>IFERROR(VLOOKUP(G34,PR!$B$2:$F$70,2,),0)</f>
        <v>0</v>
      </c>
      <c r="I34" s="20"/>
      <c r="J34" s="21"/>
      <c r="K34" s="45">
        <f t="shared" si="0"/>
        <v>0</v>
      </c>
      <c r="L34" s="21">
        <v>0</v>
      </c>
      <c r="M34" s="45">
        <f t="shared" si="1"/>
        <v>0</v>
      </c>
      <c r="N34" s="45">
        <f>IF(F34=1,VLOOKUP(G34,PR!$B$2:$F$70,5,),0)</f>
        <v>0</v>
      </c>
      <c r="O34" s="42">
        <f t="shared" si="2"/>
        <v>0</v>
      </c>
      <c r="P34" s="45">
        <f>IF(F34=1,VLOOKUP(G34,PR!$B$2:$F$70,4,FALSE),0)</f>
        <v>0</v>
      </c>
      <c r="Q34" s="45">
        <f t="shared" si="3"/>
        <v>0</v>
      </c>
      <c r="R34" s="45">
        <f>IF(F34=2,VLOOKUP(G34,PR!$B$2:$F$70,3,FALSE),0)</f>
        <v>0</v>
      </c>
      <c r="S34" s="45">
        <f t="shared" si="4"/>
        <v>0</v>
      </c>
      <c r="T34" s="42">
        <f t="shared" si="5"/>
        <v>0</v>
      </c>
    </row>
    <row r="35" spans="1:20">
      <c r="A35" s="16"/>
      <c r="B35" s="40">
        <f>IFERROR(VLOOKUP(A35,REVERSECHARGE!$A$6:$C$89,2,),0)</f>
        <v>0</v>
      </c>
      <c r="C35" s="40">
        <f>IFERROR(VLOOKUP(A35,REVERSECHARGE!$A$6:$C$89,3,),0)</f>
        <v>0</v>
      </c>
      <c r="D35" s="40">
        <f>IFERROR(VLOOKUP(C35,SALEMASTER!$C$6:$D$89,2,),0)</f>
        <v>0</v>
      </c>
      <c r="E35" s="40">
        <f>IFERROR(VLOOKUP(C35,REVERSECHARGE!$C$6:$E$89,3,),0)</f>
        <v>0</v>
      </c>
      <c r="F35" s="19"/>
      <c r="G35" s="16"/>
      <c r="H35" s="42">
        <f>IFERROR(VLOOKUP(G35,PR!$B$2:$F$70,2,),0)</f>
        <v>0</v>
      </c>
      <c r="I35" s="20"/>
      <c r="J35" s="21"/>
      <c r="K35" s="45">
        <f t="shared" si="0"/>
        <v>0</v>
      </c>
      <c r="L35" s="21">
        <v>0</v>
      </c>
      <c r="M35" s="45">
        <f t="shared" si="1"/>
        <v>0</v>
      </c>
      <c r="N35" s="45">
        <f>IF(F35=1,VLOOKUP(G35,PR!$B$2:$F$70,5,),0)</f>
        <v>0</v>
      </c>
      <c r="O35" s="42">
        <f t="shared" si="2"/>
        <v>0</v>
      </c>
      <c r="P35" s="45">
        <f>IF(F35=1,VLOOKUP(G35,PR!$B$2:$F$70,4,FALSE),0)</f>
        <v>0</v>
      </c>
      <c r="Q35" s="45">
        <f t="shared" si="3"/>
        <v>0</v>
      </c>
      <c r="R35" s="45">
        <f>IF(F35=2,VLOOKUP(G35,PR!$B$2:$F$70,3,FALSE),0)</f>
        <v>0</v>
      </c>
      <c r="S35" s="45">
        <f t="shared" si="4"/>
        <v>0</v>
      </c>
      <c r="T35" s="42">
        <f t="shared" si="5"/>
        <v>0</v>
      </c>
    </row>
    <row r="36" spans="1:20">
      <c r="A36" s="16"/>
      <c r="B36" s="40">
        <f>IFERROR(VLOOKUP(A36,REVERSECHARGE!$A$6:$C$89,2,),0)</f>
        <v>0</v>
      </c>
      <c r="C36" s="40">
        <f>IFERROR(VLOOKUP(A36,REVERSECHARGE!$A$6:$C$89,3,),0)</f>
        <v>0</v>
      </c>
      <c r="D36" s="40">
        <f>IFERROR(VLOOKUP(C36,SALEMASTER!$C$6:$D$89,2,),0)</f>
        <v>0</v>
      </c>
      <c r="E36" s="40">
        <f>IFERROR(VLOOKUP(C36,REVERSECHARGE!$C$6:$E$89,3,),0)</f>
        <v>0</v>
      </c>
      <c r="F36" s="19"/>
      <c r="G36" s="16"/>
      <c r="H36" s="42">
        <f>IFERROR(VLOOKUP(G36,PR!$B$2:$F$70,2,),0)</f>
        <v>0</v>
      </c>
      <c r="I36" s="20"/>
      <c r="J36" s="21"/>
      <c r="K36" s="45">
        <f t="shared" si="0"/>
        <v>0</v>
      </c>
      <c r="L36" s="21">
        <v>0</v>
      </c>
      <c r="M36" s="45">
        <f t="shared" si="1"/>
        <v>0</v>
      </c>
      <c r="N36" s="45">
        <f>IF(F36=1,VLOOKUP(G36,PR!$B$2:$F$70,5,),0)</f>
        <v>0</v>
      </c>
      <c r="O36" s="42">
        <f t="shared" si="2"/>
        <v>0</v>
      </c>
      <c r="P36" s="45">
        <f>IF(F36=1,VLOOKUP(G36,PR!$B$2:$F$70,4,FALSE),0)</f>
        <v>0</v>
      </c>
      <c r="Q36" s="45">
        <f t="shared" si="3"/>
        <v>0</v>
      </c>
      <c r="R36" s="45">
        <f>IF(F36=2,VLOOKUP(G36,PR!$B$2:$F$70,3,FALSE),0)</f>
        <v>0</v>
      </c>
      <c r="S36" s="45">
        <f t="shared" si="4"/>
        <v>0</v>
      </c>
      <c r="T36" s="42">
        <f t="shared" si="5"/>
        <v>0</v>
      </c>
    </row>
    <row r="37" spans="1:20">
      <c r="A37" s="16"/>
      <c r="B37" s="40">
        <f>IFERROR(VLOOKUP(A37,REVERSECHARGE!$A$6:$C$89,2,),0)</f>
        <v>0</v>
      </c>
      <c r="C37" s="40">
        <f>IFERROR(VLOOKUP(A37,REVERSECHARGE!$A$6:$C$89,3,),0)</f>
        <v>0</v>
      </c>
      <c r="D37" s="40">
        <f>IFERROR(VLOOKUP(C37,SALEMASTER!$C$6:$D$89,2,),0)</f>
        <v>0</v>
      </c>
      <c r="E37" s="40">
        <f>IFERROR(VLOOKUP(C37,REVERSECHARGE!$C$6:$E$89,3,),0)</f>
        <v>0</v>
      </c>
      <c r="F37" s="19"/>
      <c r="G37" s="16"/>
      <c r="H37" s="42">
        <f>IFERROR(VLOOKUP(G37,PR!$B$2:$F$70,2,),0)</f>
        <v>0</v>
      </c>
      <c r="I37" s="20"/>
      <c r="J37" s="21"/>
      <c r="K37" s="45">
        <f t="shared" si="0"/>
        <v>0</v>
      </c>
      <c r="L37" s="21">
        <v>0</v>
      </c>
      <c r="M37" s="45">
        <f t="shared" si="1"/>
        <v>0</v>
      </c>
      <c r="N37" s="45">
        <f>IF(F37=1,VLOOKUP(G37,PR!$B$2:$F$70,5,),0)</f>
        <v>0</v>
      </c>
      <c r="O37" s="42">
        <f t="shared" si="2"/>
        <v>0</v>
      </c>
      <c r="P37" s="45">
        <f>IF(F37=1,VLOOKUP(G37,PR!$B$2:$F$70,4,FALSE),0)</f>
        <v>0</v>
      </c>
      <c r="Q37" s="45">
        <f t="shared" si="3"/>
        <v>0</v>
      </c>
      <c r="R37" s="45">
        <f>IF(F37=2,VLOOKUP(G37,PR!$B$2:$F$70,3,FALSE),0)</f>
        <v>0</v>
      </c>
      <c r="S37" s="45">
        <f t="shared" si="4"/>
        <v>0</v>
      </c>
      <c r="T37" s="42">
        <f t="shared" si="5"/>
        <v>0</v>
      </c>
    </row>
    <row r="38" spans="1:20">
      <c r="A38" s="16"/>
      <c r="B38" s="40">
        <f>IFERROR(VLOOKUP(A38,REVERSECHARGE!$A$6:$C$89,2,),0)</f>
        <v>0</v>
      </c>
      <c r="C38" s="40">
        <f>IFERROR(VLOOKUP(A38,REVERSECHARGE!$A$6:$C$89,3,),0)</f>
        <v>0</v>
      </c>
      <c r="D38" s="40">
        <f>IFERROR(VLOOKUP(C38,SALEMASTER!$C$6:$D$89,2,),0)</f>
        <v>0</v>
      </c>
      <c r="E38" s="40">
        <f>IFERROR(VLOOKUP(C38,REVERSECHARGE!$C$6:$E$89,3,),0)</f>
        <v>0</v>
      </c>
      <c r="F38" s="19"/>
      <c r="G38" s="16"/>
      <c r="H38" s="42">
        <f>IFERROR(VLOOKUP(G38,PR!$B$2:$F$70,2,),0)</f>
        <v>0</v>
      </c>
      <c r="I38" s="20"/>
      <c r="J38" s="21"/>
      <c r="K38" s="45">
        <f t="shared" si="0"/>
        <v>0</v>
      </c>
      <c r="L38" s="21">
        <v>0</v>
      </c>
      <c r="M38" s="45">
        <f t="shared" si="1"/>
        <v>0</v>
      </c>
      <c r="N38" s="45">
        <f>IF(F38=1,VLOOKUP(G38,PR!$B$2:$F$70,5,),0)</f>
        <v>0</v>
      </c>
      <c r="O38" s="42">
        <f t="shared" si="2"/>
        <v>0</v>
      </c>
      <c r="P38" s="45">
        <f>IF(F38=1,VLOOKUP(G38,PR!$B$2:$F$70,4,FALSE),0)</f>
        <v>0</v>
      </c>
      <c r="Q38" s="45">
        <f t="shared" si="3"/>
        <v>0</v>
      </c>
      <c r="R38" s="45">
        <f>IF(F38=2,VLOOKUP(G38,PR!$B$2:$F$70,3,FALSE),0)</f>
        <v>0</v>
      </c>
      <c r="S38" s="45">
        <f t="shared" si="4"/>
        <v>0</v>
      </c>
      <c r="T38" s="42">
        <f t="shared" si="5"/>
        <v>0</v>
      </c>
    </row>
    <row r="39" spans="1:20">
      <c r="A39" s="16"/>
      <c r="B39" s="40">
        <f>IFERROR(VLOOKUP(A39,REVERSECHARGE!$A$6:$C$89,2,),0)</f>
        <v>0</v>
      </c>
      <c r="C39" s="40">
        <f>IFERROR(VLOOKUP(A39,REVERSECHARGE!$A$6:$C$89,3,),0)</f>
        <v>0</v>
      </c>
      <c r="D39" s="40">
        <f>IFERROR(VLOOKUP(C39,SALEMASTER!$C$6:$D$89,2,),0)</f>
        <v>0</v>
      </c>
      <c r="E39" s="40">
        <f>IFERROR(VLOOKUP(C39,REVERSECHARGE!$C$6:$E$89,3,),0)</f>
        <v>0</v>
      </c>
      <c r="F39" s="19"/>
      <c r="G39" s="16"/>
      <c r="H39" s="42">
        <f>IFERROR(VLOOKUP(G39,PR!$B$2:$F$70,2,),0)</f>
        <v>0</v>
      </c>
      <c r="I39" s="20"/>
      <c r="J39" s="21"/>
      <c r="K39" s="45">
        <f t="shared" si="0"/>
        <v>0</v>
      </c>
      <c r="L39" s="21">
        <v>0</v>
      </c>
      <c r="M39" s="45">
        <f t="shared" si="1"/>
        <v>0</v>
      </c>
      <c r="N39" s="45">
        <f>IF(F39=1,VLOOKUP(G39,PR!$B$2:$F$70,5,),0)</f>
        <v>0</v>
      </c>
      <c r="O39" s="42">
        <f t="shared" si="2"/>
        <v>0</v>
      </c>
      <c r="P39" s="45">
        <f>IF(F39=1,VLOOKUP(G39,PR!$B$2:$F$70,4,FALSE),0)</f>
        <v>0</v>
      </c>
      <c r="Q39" s="45">
        <f t="shared" si="3"/>
        <v>0</v>
      </c>
      <c r="R39" s="45">
        <f>IF(F39=2,VLOOKUP(G39,PR!$B$2:$F$70,3,FALSE),0)</f>
        <v>0</v>
      </c>
      <c r="S39" s="45">
        <f t="shared" si="4"/>
        <v>0</v>
      </c>
      <c r="T39" s="42">
        <f t="shared" si="5"/>
        <v>0</v>
      </c>
    </row>
    <row r="40" spans="1:20">
      <c r="A40" s="16"/>
      <c r="B40" s="40">
        <f>IFERROR(VLOOKUP(A40,REVERSECHARGE!$A$6:$C$89,2,),0)</f>
        <v>0</v>
      </c>
      <c r="C40" s="40">
        <f>IFERROR(VLOOKUP(A40,REVERSECHARGE!$A$6:$C$89,3,),0)</f>
        <v>0</v>
      </c>
      <c r="D40" s="40">
        <f>IFERROR(VLOOKUP(C40,SALEMASTER!$C$6:$D$89,2,),0)</f>
        <v>0</v>
      </c>
      <c r="E40" s="40">
        <f>IFERROR(VLOOKUP(C40,REVERSECHARGE!$C$6:$E$89,3,),0)</f>
        <v>0</v>
      </c>
      <c r="F40" s="19"/>
      <c r="G40" s="16"/>
      <c r="H40" s="42">
        <f>IFERROR(VLOOKUP(G40,PR!$B$2:$F$70,2,),0)</f>
        <v>0</v>
      </c>
      <c r="I40" s="20"/>
      <c r="J40" s="21"/>
      <c r="K40" s="45">
        <f t="shared" si="0"/>
        <v>0</v>
      </c>
      <c r="L40" s="21">
        <v>0</v>
      </c>
      <c r="M40" s="45">
        <f t="shared" si="1"/>
        <v>0</v>
      </c>
      <c r="N40" s="45">
        <f>IF(F40=1,VLOOKUP(G40,PR!$B$2:$F$70,5,),0)</f>
        <v>0</v>
      </c>
      <c r="O40" s="42">
        <f t="shared" si="2"/>
        <v>0</v>
      </c>
      <c r="P40" s="45">
        <f>IF(F40=1,VLOOKUP(G40,PR!$B$2:$F$70,4,FALSE),0)</f>
        <v>0</v>
      </c>
      <c r="Q40" s="45">
        <f t="shared" si="3"/>
        <v>0</v>
      </c>
      <c r="R40" s="45">
        <f>IF(F40=2,VLOOKUP(G40,PR!$B$2:$F$70,3,FALSE),0)</f>
        <v>0</v>
      </c>
      <c r="S40" s="45">
        <f t="shared" si="4"/>
        <v>0</v>
      </c>
      <c r="T40" s="42">
        <f t="shared" si="5"/>
        <v>0</v>
      </c>
    </row>
    <row r="41" spans="1:20">
      <c r="A41" s="16"/>
      <c r="B41" s="40">
        <f>IFERROR(VLOOKUP(A41,REVERSECHARGE!$A$6:$C$89,2,),0)</f>
        <v>0</v>
      </c>
      <c r="C41" s="40">
        <f>IFERROR(VLOOKUP(A41,REVERSECHARGE!$A$6:$C$89,3,),0)</f>
        <v>0</v>
      </c>
      <c r="D41" s="40">
        <f>IFERROR(VLOOKUP(C41,SALEMASTER!$C$6:$D$89,2,),0)</f>
        <v>0</v>
      </c>
      <c r="E41" s="40">
        <f>IFERROR(VLOOKUP(C41,REVERSECHARGE!$C$6:$E$89,3,),0)</f>
        <v>0</v>
      </c>
      <c r="F41" s="19"/>
      <c r="G41" s="16"/>
      <c r="H41" s="42">
        <f>IFERROR(VLOOKUP(G41,PR!$B$2:$F$70,2,),0)</f>
        <v>0</v>
      </c>
      <c r="I41" s="20"/>
      <c r="J41" s="21"/>
      <c r="K41" s="45">
        <f t="shared" si="0"/>
        <v>0</v>
      </c>
      <c r="L41" s="21">
        <v>0</v>
      </c>
      <c r="M41" s="45">
        <f t="shared" si="1"/>
        <v>0</v>
      </c>
      <c r="N41" s="45">
        <f>IF(F41=1,VLOOKUP(G41,PR!$B$2:$F$70,5,),0)</f>
        <v>0</v>
      </c>
      <c r="O41" s="42">
        <f t="shared" si="2"/>
        <v>0</v>
      </c>
      <c r="P41" s="45">
        <f>IF(F41=1,VLOOKUP(G41,PR!$B$2:$F$70,4,FALSE),0)</f>
        <v>0</v>
      </c>
      <c r="Q41" s="45">
        <f t="shared" si="3"/>
        <v>0</v>
      </c>
      <c r="R41" s="45">
        <f>IF(F41=2,VLOOKUP(G41,PR!$B$2:$F$70,3,FALSE),0)</f>
        <v>0</v>
      </c>
      <c r="S41" s="45">
        <f t="shared" si="4"/>
        <v>0</v>
      </c>
      <c r="T41" s="42">
        <f t="shared" si="5"/>
        <v>0</v>
      </c>
    </row>
    <row r="42" spans="1:20">
      <c r="A42" s="16"/>
      <c r="B42" s="40">
        <f>IFERROR(VLOOKUP(A42,REVERSECHARGE!$A$6:$C$89,2,),0)</f>
        <v>0</v>
      </c>
      <c r="C42" s="40">
        <f>IFERROR(VLOOKUP(A42,REVERSECHARGE!$A$6:$C$89,3,),0)</f>
        <v>0</v>
      </c>
      <c r="D42" s="40">
        <f>IFERROR(VLOOKUP(C42,SALEMASTER!$C$6:$D$89,2,),0)</f>
        <v>0</v>
      </c>
      <c r="E42" s="40">
        <f>IFERROR(VLOOKUP(C42,REVERSECHARGE!$C$6:$E$89,3,),0)</f>
        <v>0</v>
      </c>
      <c r="F42" s="19"/>
      <c r="G42" s="16"/>
      <c r="H42" s="42">
        <f>IFERROR(VLOOKUP(G42,PR!$B$2:$F$70,2,),0)</f>
        <v>0</v>
      </c>
      <c r="I42" s="20"/>
      <c r="J42" s="21"/>
      <c r="K42" s="45">
        <f t="shared" si="0"/>
        <v>0</v>
      </c>
      <c r="L42" s="21">
        <v>0</v>
      </c>
      <c r="M42" s="45">
        <f t="shared" si="1"/>
        <v>0</v>
      </c>
      <c r="N42" s="45">
        <f>IF(F42=1,VLOOKUP(G42,PR!$B$2:$F$70,5,),0)</f>
        <v>0</v>
      </c>
      <c r="O42" s="42">
        <f t="shared" si="2"/>
        <v>0</v>
      </c>
      <c r="P42" s="45">
        <f>IF(F42=1,VLOOKUP(G42,PR!$B$2:$F$70,4,FALSE),0)</f>
        <v>0</v>
      </c>
      <c r="Q42" s="45">
        <f t="shared" si="3"/>
        <v>0</v>
      </c>
      <c r="R42" s="45">
        <f>IF(F42=2,VLOOKUP(G42,PR!$B$2:$F$70,3,FALSE),0)</f>
        <v>0</v>
      </c>
      <c r="S42" s="45">
        <f t="shared" si="4"/>
        <v>0</v>
      </c>
      <c r="T42" s="42">
        <f t="shared" si="5"/>
        <v>0</v>
      </c>
    </row>
    <row r="43" spans="1:20">
      <c r="A43" s="16"/>
      <c r="B43" s="40">
        <f>IFERROR(VLOOKUP(A43,REVERSECHARGE!$A$6:$C$89,2,),0)</f>
        <v>0</v>
      </c>
      <c r="C43" s="40">
        <f>IFERROR(VLOOKUP(A43,REVERSECHARGE!$A$6:$C$89,3,),0)</f>
        <v>0</v>
      </c>
      <c r="D43" s="40">
        <f>IFERROR(VLOOKUP(C43,SALEMASTER!$C$6:$D$89,2,),0)</f>
        <v>0</v>
      </c>
      <c r="E43" s="40">
        <f>IFERROR(VLOOKUP(C43,REVERSECHARGE!$C$6:$E$89,3,),0)</f>
        <v>0</v>
      </c>
      <c r="F43" s="19"/>
      <c r="G43" s="16"/>
      <c r="H43" s="42">
        <f>IFERROR(VLOOKUP(G43,PR!$B$2:$F$70,2,),0)</f>
        <v>0</v>
      </c>
      <c r="I43" s="20"/>
      <c r="J43" s="21"/>
      <c r="K43" s="45">
        <f t="shared" si="0"/>
        <v>0</v>
      </c>
      <c r="L43" s="21">
        <v>0</v>
      </c>
      <c r="M43" s="45">
        <f t="shared" si="1"/>
        <v>0</v>
      </c>
      <c r="N43" s="45">
        <f>IF(F43=1,VLOOKUP(G43,PR!$B$2:$F$70,5,),0)</f>
        <v>0</v>
      </c>
      <c r="O43" s="42">
        <f t="shared" si="2"/>
        <v>0</v>
      </c>
      <c r="P43" s="45">
        <f>IF(F43=1,VLOOKUP(G43,PR!$B$2:$F$70,4,FALSE),0)</f>
        <v>0</v>
      </c>
      <c r="Q43" s="45">
        <f t="shared" si="3"/>
        <v>0</v>
      </c>
      <c r="R43" s="45">
        <f>IF(F43=2,VLOOKUP(G43,PR!$B$2:$F$70,3,FALSE),0)</f>
        <v>0</v>
      </c>
      <c r="S43" s="45">
        <f t="shared" si="4"/>
        <v>0</v>
      </c>
      <c r="T43" s="42">
        <f t="shared" si="5"/>
        <v>0</v>
      </c>
    </row>
    <row r="44" spans="1:20">
      <c r="A44" s="16"/>
      <c r="B44" s="40">
        <f>IFERROR(VLOOKUP(A44,REVERSECHARGE!$A$6:$C$89,2,),0)</f>
        <v>0</v>
      </c>
      <c r="C44" s="40">
        <f>IFERROR(VLOOKUP(A44,REVERSECHARGE!$A$6:$C$89,3,),0)</f>
        <v>0</v>
      </c>
      <c r="D44" s="40">
        <f>IFERROR(VLOOKUP(C44,SALEMASTER!$C$6:$D$89,2,),0)</f>
        <v>0</v>
      </c>
      <c r="E44" s="40">
        <f>IFERROR(VLOOKUP(C44,REVERSECHARGE!$C$6:$E$89,3,),0)</f>
        <v>0</v>
      </c>
      <c r="F44" s="19"/>
      <c r="G44" s="16"/>
      <c r="H44" s="42">
        <f>IFERROR(VLOOKUP(G44,PR!$B$2:$F$70,2,),0)</f>
        <v>0</v>
      </c>
      <c r="I44" s="20"/>
      <c r="J44" s="21"/>
      <c r="K44" s="45">
        <f t="shared" si="0"/>
        <v>0</v>
      </c>
      <c r="L44" s="21">
        <v>0</v>
      </c>
      <c r="M44" s="45">
        <f t="shared" si="1"/>
        <v>0</v>
      </c>
      <c r="N44" s="45">
        <f>IF(F44=1,VLOOKUP(G44,PR!$B$2:$F$70,5,),0)</f>
        <v>0</v>
      </c>
      <c r="O44" s="42">
        <f t="shared" si="2"/>
        <v>0</v>
      </c>
      <c r="P44" s="45">
        <f>IF(F44=1,VLOOKUP(G44,PR!$B$2:$F$70,4,FALSE),0)</f>
        <v>0</v>
      </c>
      <c r="Q44" s="45">
        <f t="shared" si="3"/>
        <v>0</v>
      </c>
      <c r="R44" s="45">
        <f>IF(F44=2,VLOOKUP(G44,PR!$B$2:$F$70,3,FALSE),0)</f>
        <v>0</v>
      </c>
      <c r="S44" s="45">
        <f t="shared" si="4"/>
        <v>0</v>
      </c>
      <c r="T44" s="42">
        <f t="shared" si="5"/>
        <v>0</v>
      </c>
    </row>
    <row r="45" spans="1:20">
      <c r="A45" s="16"/>
      <c r="B45" s="40">
        <f>IFERROR(VLOOKUP(A45,REVERSECHARGE!$A$6:$C$89,2,),0)</f>
        <v>0</v>
      </c>
      <c r="C45" s="40">
        <f>IFERROR(VLOOKUP(A45,REVERSECHARGE!$A$6:$C$89,3,),0)</f>
        <v>0</v>
      </c>
      <c r="D45" s="40">
        <f>IFERROR(VLOOKUP(C45,SALEMASTER!$C$6:$D$89,2,),0)</f>
        <v>0</v>
      </c>
      <c r="E45" s="40">
        <f>IFERROR(VLOOKUP(C45,REVERSECHARGE!$C$6:$E$89,3,),0)</f>
        <v>0</v>
      </c>
      <c r="F45" s="19"/>
      <c r="G45" s="16"/>
      <c r="H45" s="42">
        <f>IFERROR(VLOOKUP(G45,PR!$B$2:$F$70,2,),0)</f>
        <v>0</v>
      </c>
      <c r="I45" s="20"/>
      <c r="J45" s="21"/>
      <c r="K45" s="45">
        <f t="shared" si="0"/>
        <v>0</v>
      </c>
      <c r="L45" s="21">
        <v>0</v>
      </c>
      <c r="M45" s="45">
        <f t="shared" si="1"/>
        <v>0</v>
      </c>
      <c r="N45" s="45">
        <f>IF(F45=1,VLOOKUP(G45,PR!$B$2:$F$70,5,),0)</f>
        <v>0</v>
      </c>
      <c r="O45" s="42">
        <f t="shared" si="2"/>
        <v>0</v>
      </c>
      <c r="P45" s="45">
        <f>IF(F45=1,VLOOKUP(G45,PR!$B$2:$F$70,4,FALSE),0)</f>
        <v>0</v>
      </c>
      <c r="Q45" s="45">
        <f t="shared" si="3"/>
        <v>0</v>
      </c>
      <c r="R45" s="45">
        <f>IF(F45=2,VLOOKUP(G45,PR!$B$2:$F$70,3,FALSE),0)</f>
        <v>0</v>
      </c>
      <c r="S45" s="45">
        <f t="shared" si="4"/>
        <v>0</v>
      </c>
      <c r="T45" s="42">
        <f t="shared" si="5"/>
        <v>0</v>
      </c>
    </row>
    <row r="46" spans="1:20">
      <c r="A46" s="16"/>
      <c r="B46" s="40">
        <f>IFERROR(VLOOKUP(A46,REVERSECHARGE!$A$6:$C$89,2,),0)</f>
        <v>0</v>
      </c>
      <c r="C46" s="40">
        <f>IFERROR(VLOOKUP(A46,REVERSECHARGE!$A$6:$C$89,3,),0)</f>
        <v>0</v>
      </c>
      <c r="D46" s="40">
        <f>IFERROR(VLOOKUP(C46,SALEMASTER!$C$6:$D$89,2,),0)</f>
        <v>0</v>
      </c>
      <c r="E46" s="40">
        <f>IFERROR(VLOOKUP(C46,REVERSECHARGE!$C$6:$E$89,3,),0)</f>
        <v>0</v>
      </c>
      <c r="F46" s="19"/>
      <c r="G46" s="16"/>
      <c r="H46" s="42">
        <f>IFERROR(VLOOKUP(G46,PR!$B$2:$F$70,2,),0)</f>
        <v>0</v>
      </c>
      <c r="I46" s="20"/>
      <c r="J46" s="21"/>
      <c r="K46" s="45">
        <f t="shared" si="0"/>
        <v>0</v>
      </c>
      <c r="L46" s="21">
        <v>0</v>
      </c>
      <c r="M46" s="45">
        <f t="shared" si="1"/>
        <v>0</v>
      </c>
      <c r="N46" s="45">
        <f>IF(F46=1,VLOOKUP(G46,PR!$B$2:$F$70,5,),0)</f>
        <v>0</v>
      </c>
      <c r="O46" s="42">
        <f t="shared" si="2"/>
        <v>0</v>
      </c>
      <c r="P46" s="45">
        <f>IF(F46=1,VLOOKUP(G46,PR!$B$2:$F$70,4,FALSE),0)</f>
        <v>0</v>
      </c>
      <c r="Q46" s="45">
        <f t="shared" si="3"/>
        <v>0</v>
      </c>
      <c r="R46" s="45">
        <f>IF(F46=2,VLOOKUP(G46,PR!$B$2:$F$70,3,FALSE),0)</f>
        <v>0</v>
      </c>
      <c r="S46" s="45">
        <f t="shared" si="4"/>
        <v>0</v>
      </c>
      <c r="T46" s="42">
        <f t="shared" si="5"/>
        <v>0</v>
      </c>
    </row>
    <row r="47" spans="1:20">
      <c r="A47" s="16"/>
      <c r="B47" s="40">
        <f>IFERROR(VLOOKUP(A47,REVERSECHARGE!$A$6:$C$89,2,),0)</f>
        <v>0</v>
      </c>
      <c r="C47" s="40">
        <f>IFERROR(VLOOKUP(A47,REVERSECHARGE!$A$6:$C$89,3,),0)</f>
        <v>0</v>
      </c>
      <c r="D47" s="40">
        <f>IFERROR(VLOOKUP(C47,SALEMASTER!$C$6:$D$89,2,),0)</f>
        <v>0</v>
      </c>
      <c r="E47" s="40">
        <f>IFERROR(VLOOKUP(C47,REVERSECHARGE!$C$6:$E$89,3,),0)</f>
        <v>0</v>
      </c>
      <c r="F47" s="19"/>
      <c r="G47" s="16"/>
      <c r="H47" s="42">
        <f>IFERROR(VLOOKUP(G47,PR!$B$2:$F$70,2,),0)</f>
        <v>0</v>
      </c>
      <c r="I47" s="20"/>
      <c r="J47" s="21"/>
      <c r="K47" s="45">
        <f t="shared" si="0"/>
        <v>0</v>
      </c>
      <c r="L47" s="21">
        <v>0</v>
      </c>
      <c r="M47" s="45">
        <f t="shared" si="1"/>
        <v>0</v>
      </c>
      <c r="N47" s="45">
        <f>IF(F47=1,VLOOKUP(G47,PR!$B$2:$F$70,5,),0)</f>
        <v>0</v>
      </c>
      <c r="O47" s="42">
        <f t="shared" si="2"/>
        <v>0</v>
      </c>
      <c r="P47" s="45">
        <f>IF(F47=1,VLOOKUP(G47,PR!$B$2:$F$70,4,FALSE),0)</f>
        <v>0</v>
      </c>
      <c r="Q47" s="45">
        <f t="shared" si="3"/>
        <v>0</v>
      </c>
      <c r="R47" s="45">
        <f>IF(F47=2,VLOOKUP(G47,PR!$B$2:$F$70,3,FALSE),0)</f>
        <v>0</v>
      </c>
      <c r="S47" s="45">
        <f t="shared" si="4"/>
        <v>0</v>
      </c>
      <c r="T47" s="42">
        <f t="shared" si="5"/>
        <v>0</v>
      </c>
    </row>
    <row r="48" spans="1:20">
      <c r="A48" s="16"/>
      <c r="B48" s="40">
        <f>IFERROR(VLOOKUP(A48,REVERSECHARGE!$A$6:$C$89,2,),0)</f>
        <v>0</v>
      </c>
      <c r="C48" s="40">
        <f>IFERROR(VLOOKUP(A48,REVERSECHARGE!$A$6:$C$89,3,),0)</f>
        <v>0</v>
      </c>
      <c r="D48" s="40">
        <f>IFERROR(VLOOKUP(C48,SALEMASTER!$C$6:$D$89,2,),0)</f>
        <v>0</v>
      </c>
      <c r="E48" s="40">
        <f>IFERROR(VLOOKUP(C48,REVERSECHARGE!$C$6:$E$89,3,),0)</f>
        <v>0</v>
      </c>
      <c r="F48" s="19"/>
      <c r="G48" s="16"/>
      <c r="H48" s="42">
        <f>IFERROR(VLOOKUP(G48,PR!$B$2:$F$70,2,),0)</f>
        <v>0</v>
      </c>
      <c r="I48" s="20"/>
      <c r="J48" s="21"/>
      <c r="K48" s="45">
        <f t="shared" si="0"/>
        <v>0</v>
      </c>
      <c r="L48" s="21">
        <v>0</v>
      </c>
      <c r="M48" s="45">
        <f t="shared" si="1"/>
        <v>0</v>
      </c>
      <c r="N48" s="45">
        <f>IF(F48=1,VLOOKUP(G48,PR!$B$2:$F$70,5,),0)</f>
        <v>0</v>
      </c>
      <c r="O48" s="42">
        <f t="shared" si="2"/>
        <v>0</v>
      </c>
      <c r="P48" s="45">
        <f>IF(F48=1,VLOOKUP(G48,PR!$B$2:$F$70,4,FALSE),0)</f>
        <v>0</v>
      </c>
      <c r="Q48" s="45">
        <f t="shared" si="3"/>
        <v>0</v>
      </c>
      <c r="R48" s="45">
        <f>IF(F48=2,VLOOKUP(G48,PR!$B$2:$F$70,3,FALSE),0)</f>
        <v>0</v>
      </c>
      <c r="S48" s="45">
        <f t="shared" si="4"/>
        <v>0</v>
      </c>
      <c r="T48" s="42">
        <f t="shared" si="5"/>
        <v>0</v>
      </c>
    </row>
    <row r="49" spans="1:20">
      <c r="A49" s="16"/>
      <c r="B49" s="40">
        <f>IFERROR(VLOOKUP(A49,REVERSECHARGE!$A$6:$C$89,2,),0)</f>
        <v>0</v>
      </c>
      <c r="C49" s="40">
        <f>IFERROR(VLOOKUP(A49,REVERSECHARGE!$A$6:$C$89,3,),0)</f>
        <v>0</v>
      </c>
      <c r="D49" s="40">
        <f>IFERROR(VLOOKUP(C49,SALEMASTER!$C$6:$D$89,2,),0)</f>
        <v>0</v>
      </c>
      <c r="E49" s="40">
        <f>IFERROR(VLOOKUP(C49,REVERSECHARGE!$C$6:$E$89,3,),0)</f>
        <v>0</v>
      </c>
      <c r="F49" s="19"/>
      <c r="G49" s="16"/>
      <c r="H49" s="42">
        <f>IFERROR(VLOOKUP(G49,PR!$B$2:$F$70,2,),0)</f>
        <v>0</v>
      </c>
      <c r="I49" s="20"/>
      <c r="J49" s="21"/>
      <c r="K49" s="45">
        <f t="shared" si="0"/>
        <v>0</v>
      </c>
      <c r="L49" s="21">
        <v>0</v>
      </c>
      <c r="M49" s="45">
        <f t="shared" si="1"/>
        <v>0</v>
      </c>
      <c r="N49" s="45">
        <f>IF(F49=1,VLOOKUP(G49,PR!$B$2:$F$70,5,),0)</f>
        <v>0</v>
      </c>
      <c r="O49" s="42">
        <f t="shared" si="2"/>
        <v>0</v>
      </c>
      <c r="P49" s="45">
        <f>IF(F49=1,VLOOKUP(G49,PR!$B$2:$F$70,4,FALSE),0)</f>
        <v>0</v>
      </c>
      <c r="Q49" s="45">
        <f t="shared" si="3"/>
        <v>0</v>
      </c>
      <c r="R49" s="45">
        <f>IF(F49=2,VLOOKUP(G49,PR!$B$2:$F$70,3,FALSE),0)</f>
        <v>0</v>
      </c>
      <c r="S49" s="45">
        <f t="shared" si="4"/>
        <v>0</v>
      </c>
      <c r="T49" s="42">
        <f t="shared" si="5"/>
        <v>0</v>
      </c>
    </row>
    <row r="50" spans="1:20">
      <c r="A50" s="16"/>
      <c r="B50" s="40">
        <f>IFERROR(VLOOKUP(A50,REVERSECHARGE!$A$6:$C$89,2,),0)</f>
        <v>0</v>
      </c>
      <c r="C50" s="40">
        <f>IFERROR(VLOOKUP(A50,REVERSECHARGE!$A$6:$C$89,3,),0)</f>
        <v>0</v>
      </c>
      <c r="D50" s="40">
        <f>IFERROR(VLOOKUP(C50,SALEMASTER!$C$6:$D$89,2,),0)</f>
        <v>0</v>
      </c>
      <c r="E50" s="40">
        <f>IFERROR(VLOOKUP(C50,REVERSECHARGE!$C$6:$E$89,3,),0)</f>
        <v>0</v>
      </c>
      <c r="F50" s="19"/>
      <c r="G50" s="16"/>
      <c r="H50" s="42">
        <f>IFERROR(VLOOKUP(G50,PR!$B$2:$F$70,2,),0)</f>
        <v>0</v>
      </c>
      <c r="I50" s="20"/>
      <c r="J50" s="21"/>
      <c r="K50" s="45">
        <f t="shared" si="0"/>
        <v>0</v>
      </c>
      <c r="L50" s="21">
        <v>0</v>
      </c>
      <c r="M50" s="45">
        <f t="shared" si="1"/>
        <v>0</v>
      </c>
      <c r="N50" s="45">
        <f>IF(F50=1,VLOOKUP(G50,PR!$B$2:$F$70,5,),0)</f>
        <v>0</v>
      </c>
      <c r="O50" s="42">
        <f t="shared" si="2"/>
        <v>0</v>
      </c>
      <c r="P50" s="45">
        <f>IF(F50=1,VLOOKUP(G50,PR!$B$2:$F$70,4,FALSE),0)</f>
        <v>0</v>
      </c>
      <c r="Q50" s="45">
        <f t="shared" si="3"/>
        <v>0</v>
      </c>
      <c r="R50" s="45">
        <f>IF(F50=2,VLOOKUP(G50,PR!$B$2:$F$70,3,FALSE),0)</f>
        <v>0</v>
      </c>
      <c r="S50" s="45">
        <f t="shared" si="4"/>
        <v>0</v>
      </c>
      <c r="T50" s="42">
        <f t="shared" si="5"/>
        <v>0</v>
      </c>
    </row>
    <row r="51" spans="1:20">
      <c r="A51" s="16"/>
      <c r="B51" s="40">
        <f>IFERROR(VLOOKUP(A51,REVERSECHARGE!$A$6:$C$89,2,),0)</f>
        <v>0</v>
      </c>
      <c r="C51" s="40">
        <f>IFERROR(VLOOKUP(A51,REVERSECHARGE!$A$6:$C$89,3,),0)</f>
        <v>0</v>
      </c>
      <c r="D51" s="40">
        <f>IFERROR(VLOOKUP(C51,SALEMASTER!$C$6:$D$89,2,),0)</f>
        <v>0</v>
      </c>
      <c r="E51" s="40">
        <f>IFERROR(VLOOKUP(C51,REVERSECHARGE!$C$6:$E$89,3,),0)</f>
        <v>0</v>
      </c>
      <c r="F51" s="19"/>
      <c r="G51" s="16"/>
      <c r="H51" s="42">
        <f>IFERROR(VLOOKUP(G51,PR!$B$2:$F$70,2,),0)</f>
        <v>0</v>
      </c>
      <c r="I51" s="20"/>
      <c r="J51" s="21"/>
      <c r="K51" s="45">
        <f t="shared" si="0"/>
        <v>0</v>
      </c>
      <c r="L51" s="21">
        <v>0</v>
      </c>
      <c r="M51" s="45">
        <f t="shared" si="1"/>
        <v>0</v>
      </c>
      <c r="N51" s="45">
        <f>IF(F51=1,VLOOKUP(G51,PR!$B$2:$F$70,5,),0)</f>
        <v>0</v>
      </c>
      <c r="O51" s="42">
        <f t="shared" si="2"/>
        <v>0</v>
      </c>
      <c r="P51" s="45">
        <f>IF(F51=1,VLOOKUP(G51,PR!$B$2:$F$70,4,FALSE),0)</f>
        <v>0</v>
      </c>
      <c r="Q51" s="45">
        <f t="shared" si="3"/>
        <v>0</v>
      </c>
      <c r="R51" s="45">
        <f>IF(F51=2,VLOOKUP(G51,PR!$B$2:$F$70,3,FALSE),0)</f>
        <v>0</v>
      </c>
      <c r="S51" s="45">
        <f t="shared" si="4"/>
        <v>0</v>
      </c>
      <c r="T51" s="42">
        <f t="shared" si="5"/>
        <v>0</v>
      </c>
    </row>
    <row r="52" spans="1:20">
      <c r="A52" s="16"/>
      <c r="B52" s="40">
        <f>IFERROR(VLOOKUP(A52,REVERSECHARGE!$A$6:$C$89,2,),0)</f>
        <v>0</v>
      </c>
      <c r="C52" s="40">
        <f>IFERROR(VLOOKUP(A52,REVERSECHARGE!$A$6:$C$89,3,),0)</f>
        <v>0</v>
      </c>
      <c r="D52" s="40">
        <f>IFERROR(VLOOKUP(C52,SALEMASTER!$C$6:$D$89,2,),0)</f>
        <v>0</v>
      </c>
      <c r="E52" s="40">
        <f>IFERROR(VLOOKUP(C52,REVERSECHARGE!$C$6:$E$89,3,),0)</f>
        <v>0</v>
      </c>
      <c r="F52" s="19"/>
      <c r="G52" s="16"/>
      <c r="H52" s="42">
        <f>IFERROR(VLOOKUP(G52,PR!$B$2:$F$70,2,),0)</f>
        <v>0</v>
      </c>
      <c r="I52" s="20"/>
      <c r="J52" s="21"/>
      <c r="K52" s="45">
        <f t="shared" si="0"/>
        <v>0</v>
      </c>
      <c r="L52" s="21">
        <v>0</v>
      </c>
      <c r="M52" s="45">
        <f t="shared" si="1"/>
        <v>0</v>
      </c>
      <c r="N52" s="45">
        <f>IF(F52=1,VLOOKUP(G52,PR!$B$2:$F$70,5,),0)</f>
        <v>0</v>
      </c>
      <c r="O52" s="42">
        <f t="shared" si="2"/>
        <v>0</v>
      </c>
      <c r="P52" s="45">
        <f>IF(F52=1,VLOOKUP(G52,PR!$B$2:$F$70,4,FALSE),0)</f>
        <v>0</v>
      </c>
      <c r="Q52" s="45">
        <f t="shared" si="3"/>
        <v>0</v>
      </c>
      <c r="R52" s="45">
        <f>IF(F52=2,VLOOKUP(G52,PR!$B$2:$F$70,3,FALSE),0)</f>
        <v>0</v>
      </c>
      <c r="S52" s="45">
        <f t="shared" si="4"/>
        <v>0</v>
      </c>
      <c r="T52" s="42">
        <f t="shared" si="5"/>
        <v>0</v>
      </c>
    </row>
    <row r="53" spans="1:20">
      <c r="A53" s="16"/>
      <c r="B53" s="40">
        <f>IFERROR(VLOOKUP(A53,REVERSECHARGE!$A$6:$C$89,2,),0)</f>
        <v>0</v>
      </c>
      <c r="C53" s="40">
        <f>IFERROR(VLOOKUP(A53,REVERSECHARGE!$A$6:$C$89,3,),0)</f>
        <v>0</v>
      </c>
      <c r="D53" s="40">
        <f>IFERROR(VLOOKUP(C53,SALEMASTER!$C$6:$D$89,2,),0)</f>
        <v>0</v>
      </c>
      <c r="E53" s="40">
        <f>IFERROR(VLOOKUP(C53,REVERSECHARGE!$C$6:$E$89,3,),0)</f>
        <v>0</v>
      </c>
      <c r="F53" s="19"/>
      <c r="G53" s="16"/>
      <c r="H53" s="42">
        <f>IFERROR(VLOOKUP(G53,PR!$B$2:$F$70,2,),0)</f>
        <v>0</v>
      </c>
      <c r="I53" s="20"/>
      <c r="J53" s="21"/>
      <c r="K53" s="45">
        <f t="shared" si="0"/>
        <v>0</v>
      </c>
      <c r="L53" s="21">
        <v>0</v>
      </c>
      <c r="M53" s="45">
        <f t="shared" si="1"/>
        <v>0</v>
      </c>
      <c r="N53" s="45">
        <f>IF(F53=1,VLOOKUP(G53,PR!$B$2:$F$70,5,),0)</f>
        <v>0</v>
      </c>
      <c r="O53" s="42">
        <f t="shared" si="2"/>
        <v>0</v>
      </c>
      <c r="P53" s="45">
        <f>IF(F53=1,VLOOKUP(G53,PR!$B$2:$F$70,4,FALSE),0)</f>
        <v>0</v>
      </c>
      <c r="Q53" s="45">
        <f t="shared" si="3"/>
        <v>0</v>
      </c>
      <c r="R53" s="45">
        <f>IF(F53=2,VLOOKUP(G53,PR!$B$2:$F$70,3,FALSE),0)</f>
        <v>0</v>
      </c>
      <c r="S53" s="45">
        <f t="shared" si="4"/>
        <v>0</v>
      </c>
      <c r="T53" s="42">
        <f t="shared" si="5"/>
        <v>0</v>
      </c>
    </row>
    <row r="54" spans="1:20">
      <c r="A54" s="16"/>
      <c r="B54" s="40">
        <f>IFERROR(VLOOKUP(A54,REVERSECHARGE!$A$6:$C$89,2,),0)</f>
        <v>0</v>
      </c>
      <c r="C54" s="40">
        <f>IFERROR(VLOOKUP(A54,REVERSECHARGE!$A$6:$C$89,3,),0)</f>
        <v>0</v>
      </c>
      <c r="D54" s="40">
        <f>IFERROR(VLOOKUP(C54,SALEMASTER!$C$6:$D$89,2,),0)</f>
        <v>0</v>
      </c>
      <c r="E54" s="40">
        <f>IFERROR(VLOOKUP(C54,REVERSECHARGE!$C$6:$E$89,3,),0)</f>
        <v>0</v>
      </c>
      <c r="F54" s="19"/>
      <c r="G54" s="16"/>
      <c r="H54" s="42">
        <f>IFERROR(VLOOKUP(G54,PR!$B$2:$F$70,2,),0)</f>
        <v>0</v>
      </c>
      <c r="I54" s="20"/>
      <c r="J54" s="21"/>
      <c r="K54" s="45">
        <f t="shared" si="0"/>
        <v>0</v>
      </c>
      <c r="L54" s="21">
        <v>0</v>
      </c>
      <c r="M54" s="45">
        <f t="shared" si="1"/>
        <v>0</v>
      </c>
      <c r="N54" s="45">
        <f>IF(F54=1,VLOOKUP(G54,PR!$B$2:$F$70,5,),0)</f>
        <v>0</v>
      </c>
      <c r="O54" s="42">
        <f t="shared" si="2"/>
        <v>0</v>
      </c>
      <c r="P54" s="45">
        <f>IF(F54=1,VLOOKUP(G54,PR!$B$2:$F$70,4,FALSE),0)</f>
        <v>0</v>
      </c>
      <c r="Q54" s="45">
        <f t="shared" si="3"/>
        <v>0</v>
      </c>
      <c r="R54" s="45">
        <f>IF(F54=2,VLOOKUP(G54,PR!$B$2:$F$70,3,FALSE),0)</f>
        <v>0</v>
      </c>
      <c r="S54" s="45">
        <f t="shared" si="4"/>
        <v>0</v>
      </c>
      <c r="T54" s="42">
        <f t="shared" si="5"/>
        <v>0</v>
      </c>
    </row>
    <row r="55" spans="1:20">
      <c r="A55" s="16"/>
      <c r="B55" s="40">
        <f>IFERROR(VLOOKUP(A55,REVERSECHARGE!$A$6:$C$89,2,),0)</f>
        <v>0</v>
      </c>
      <c r="C55" s="40">
        <f>IFERROR(VLOOKUP(A55,REVERSECHARGE!$A$6:$C$89,3,),0)</f>
        <v>0</v>
      </c>
      <c r="D55" s="40">
        <f>IFERROR(VLOOKUP(C55,SALEMASTER!$C$6:$D$89,2,),0)</f>
        <v>0</v>
      </c>
      <c r="E55" s="40">
        <f>IFERROR(VLOOKUP(C55,REVERSECHARGE!$C$6:$E$89,3,),0)</f>
        <v>0</v>
      </c>
      <c r="F55" s="19"/>
      <c r="G55" s="16"/>
      <c r="H55" s="42">
        <f>IFERROR(VLOOKUP(G55,PR!$B$2:$F$70,2,),0)</f>
        <v>0</v>
      </c>
      <c r="I55" s="20"/>
      <c r="J55" s="21"/>
      <c r="K55" s="45">
        <f t="shared" si="0"/>
        <v>0</v>
      </c>
      <c r="L55" s="21">
        <v>0</v>
      </c>
      <c r="M55" s="45">
        <f t="shared" si="1"/>
        <v>0</v>
      </c>
      <c r="N55" s="45">
        <f>IF(F55=1,VLOOKUP(G55,PR!$B$2:$F$70,5,),0)</f>
        <v>0</v>
      </c>
      <c r="O55" s="42">
        <f t="shared" si="2"/>
        <v>0</v>
      </c>
      <c r="P55" s="45">
        <f>IF(F55=1,VLOOKUP(G55,PR!$B$2:$F$70,4,FALSE),0)</f>
        <v>0</v>
      </c>
      <c r="Q55" s="45">
        <f t="shared" si="3"/>
        <v>0</v>
      </c>
      <c r="R55" s="45">
        <f>IF(F55=2,VLOOKUP(G55,PR!$B$2:$F$70,3,FALSE),0)</f>
        <v>0</v>
      </c>
      <c r="S55" s="45">
        <f t="shared" si="4"/>
        <v>0</v>
      </c>
      <c r="T55" s="42">
        <f t="shared" si="5"/>
        <v>0</v>
      </c>
    </row>
    <row r="56" spans="1:20">
      <c r="A56" s="16"/>
      <c r="B56" s="40">
        <f>IFERROR(VLOOKUP(A56,REVERSECHARGE!$A$6:$C$89,2,),0)</f>
        <v>0</v>
      </c>
      <c r="C56" s="40">
        <f>IFERROR(VLOOKUP(A56,REVERSECHARGE!$A$6:$C$89,3,),0)</f>
        <v>0</v>
      </c>
      <c r="D56" s="40">
        <f>IFERROR(VLOOKUP(C56,SALEMASTER!$C$6:$D$89,2,),0)</f>
        <v>0</v>
      </c>
      <c r="E56" s="40">
        <f>IFERROR(VLOOKUP(C56,REVERSECHARGE!$C$6:$E$89,3,),0)</f>
        <v>0</v>
      </c>
      <c r="F56" s="19"/>
      <c r="G56" s="16"/>
      <c r="H56" s="42">
        <f>IFERROR(VLOOKUP(G56,PR!$B$2:$F$70,2,),0)</f>
        <v>0</v>
      </c>
      <c r="I56" s="20"/>
      <c r="J56" s="21"/>
      <c r="K56" s="45">
        <f t="shared" si="0"/>
        <v>0</v>
      </c>
      <c r="L56" s="21">
        <v>0</v>
      </c>
      <c r="M56" s="45">
        <f t="shared" si="1"/>
        <v>0</v>
      </c>
      <c r="N56" s="45">
        <f>IF(F56=1,VLOOKUP(G56,PR!$B$2:$F$70,5,),0)</f>
        <v>0</v>
      </c>
      <c r="O56" s="42">
        <f t="shared" si="2"/>
        <v>0</v>
      </c>
      <c r="P56" s="45">
        <f>IF(F56=1,VLOOKUP(G56,PR!$B$2:$F$70,4,FALSE),0)</f>
        <v>0</v>
      </c>
      <c r="Q56" s="45">
        <f t="shared" si="3"/>
        <v>0</v>
      </c>
      <c r="R56" s="45">
        <f>IF(F56=2,VLOOKUP(G56,PR!$B$2:$F$70,3,FALSE),0)</f>
        <v>0</v>
      </c>
      <c r="S56" s="45">
        <f t="shared" si="4"/>
        <v>0</v>
      </c>
      <c r="T56" s="42">
        <f t="shared" si="5"/>
        <v>0</v>
      </c>
    </row>
    <row r="57" spans="1:20">
      <c r="A57" s="16"/>
      <c r="B57" s="40">
        <f>IFERROR(VLOOKUP(A57,REVERSECHARGE!$A$6:$C$89,2,),0)</f>
        <v>0</v>
      </c>
      <c r="C57" s="40">
        <f>IFERROR(VLOOKUP(A57,REVERSECHARGE!$A$6:$C$89,3,),0)</f>
        <v>0</v>
      </c>
      <c r="D57" s="40">
        <f>IFERROR(VLOOKUP(C57,SALEMASTER!$C$6:$D$89,2,),0)</f>
        <v>0</v>
      </c>
      <c r="E57" s="40">
        <f>IFERROR(VLOOKUP(C57,REVERSECHARGE!$C$6:$E$89,3,),0)</f>
        <v>0</v>
      </c>
      <c r="F57" s="19"/>
      <c r="G57" s="16"/>
      <c r="H57" s="42">
        <f>IFERROR(VLOOKUP(G57,PR!$B$2:$F$70,2,),0)</f>
        <v>0</v>
      </c>
      <c r="I57" s="20"/>
      <c r="J57" s="21"/>
      <c r="K57" s="45">
        <f t="shared" si="0"/>
        <v>0</v>
      </c>
      <c r="L57" s="21">
        <v>0</v>
      </c>
      <c r="M57" s="45">
        <f t="shared" si="1"/>
        <v>0</v>
      </c>
      <c r="N57" s="45">
        <f>IF(F57=1,VLOOKUP(G57,PR!$B$2:$F$70,5,),0)</f>
        <v>0</v>
      </c>
      <c r="O57" s="42">
        <f t="shared" si="2"/>
        <v>0</v>
      </c>
      <c r="P57" s="45">
        <f>IF(F57=1,VLOOKUP(G57,PR!$B$2:$F$70,4,FALSE),0)</f>
        <v>0</v>
      </c>
      <c r="Q57" s="45">
        <f t="shared" si="3"/>
        <v>0</v>
      </c>
      <c r="R57" s="45">
        <f>IF(F57=2,VLOOKUP(G57,PR!$B$2:$F$70,3,FALSE),0)</f>
        <v>0</v>
      </c>
      <c r="S57" s="45">
        <f t="shared" si="4"/>
        <v>0</v>
      </c>
      <c r="T57" s="42">
        <f t="shared" si="5"/>
        <v>0</v>
      </c>
    </row>
    <row r="58" spans="1:20">
      <c r="A58" s="16"/>
      <c r="B58" s="40">
        <f>IFERROR(VLOOKUP(A58,REVERSECHARGE!$A$6:$C$89,2,),0)</f>
        <v>0</v>
      </c>
      <c r="C58" s="40">
        <f>IFERROR(VLOOKUP(A58,REVERSECHARGE!$A$6:$C$89,3,),0)</f>
        <v>0</v>
      </c>
      <c r="D58" s="40">
        <f>IFERROR(VLOOKUP(C58,SALEMASTER!$C$6:$D$89,2,),0)</f>
        <v>0</v>
      </c>
      <c r="E58" s="40">
        <f>IFERROR(VLOOKUP(C58,REVERSECHARGE!$C$6:$E$89,3,),0)</f>
        <v>0</v>
      </c>
      <c r="F58" s="19"/>
      <c r="G58" s="16"/>
      <c r="H58" s="42">
        <f>IFERROR(VLOOKUP(G58,PR!$B$2:$F$70,2,),0)</f>
        <v>0</v>
      </c>
      <c r="I58" s="20"/>
      <c r="J58" s="21"/>
      <c r="K58" s="45">
        <f t="shared" si="0"/>
        <v>0</v>
      </c>
      <c r="L58" s="21">
        <v>0</v>
      </c>
      <c r="M58" s="45">
        <f t="shared" si="1"/>
        <v>0</v>
      </c>
      <c r="N58" s="45">
        <f>IF(F58=1,VLOOKUP(G58,PR!$B$2:$F$70,5,),0)</f>
        <v>0</v>
      </c>
      <c r="O58" s="42">
        <f t="shared" si="2"/>
        <v>0</v>
      </c>
      <c r="P58" s="45">
        <f>IF(F58=1,VLOOKUP(G58,PR!$B$2:$F$70,4,FALSE),0)</f>
        <v>0</v>
      </c>
      <c r="Q58" s="45">
        <f t="shared" si="3"/>
        <v>0</v>
      </c>
      <c r="R58" s="45">
        <f>IF(F58=2,VLOOKUP(G58,PR!$B$2:$F$70,3,FALSE),0)</f>
        <v>0</v>
      </c>
      <c r="S58" s="45">
        <f t="shared" si="4"/>
        <v>0</v>
      </c>
      <c r="T58" s="42">
        <f t="shared" si="5"/>
        <v>0</v>
      </c>
    </row>
    <row r="59" spans="1:20">
      <c r="A59" s="16"/>
      <c r="B59" s="40">
        <f>IFERROR(VLOOKUP(A59,REVERSECHARGE!$A$6:$C$89,2,),0)</f>
        <v>0</v>
      </c>
      <c r="C59" s="40">
        <f>IFERROR(VLOOKUP(A59,REVERSECHARGE!$A$6:$C$89,3,),0)</f>
        <v>0</v>
      </c>
      <c r="D59" s="40">
        <f>IFERROR(VLOOKUP(C59,SALEMASTER!$C$6:$D$89,2,),0)</f>
        <v>0</v>
      </c>
      <c r="E59" s="40">
        <f>IFERROR(VLOOKUP(C59,REVERSECHARGE!$C$6:$E$89,3,),0)</f>
        <v>0</v>
      </c>
      <c r="F59" s="19"/>
      <c r="G59" s="16"/>
      <c r="H59" s="42">
        <f>IFERROR(VLOOKUP(G59,PR!$B$2:$F$70,2,),0)</f>
        <v>0</v>
      </c>
      <c r="I59" s="20"/>
      <c r="J59" s="21"/>
      <c r="K59" s="45">
        <f t="shared" si="0"/>
        <v>0</v>
      </c>
      <c r="L59" s="21">
        <v>0</v>
      </c>
      <c r="M59" s="45">
        <f t="shared" si="1"/>
        <v>0</v>
      </c>
      <c r="N59" s="45">
        <f>IF(F59=1,VLOOKUP(G59,PR!$B$2:$F$70,5,),0)</f>
        <v>0</v>
      </c>
      <c r="O59" s="42">
        <f t="shared" si="2"/>
        <v>0</v>
      </c>
      <c r="P59" s="45">
        <f>IF(F59=1,VLOOKUP(G59,PR!$B$2:$F$70,4,FALSE),0)</f>
        <v>0</v>
      </c>
      <c r="Q59" s="45">
        <f t="shared" si="3"/>
        <v>0</v>
      </c>
      <c r="R59" s="45">
        <f>IF(F59=2,VLOOKUP(G59,PR!$B$2:$F$70,3,FALSE),0)</f>
        <v>0</v>
      </c>
      <c r="S59" s="45">
        <f t="shared" si="4"/>
        <v>0</v>
      </c>
      <c r="T59" s="42">
        <f t="shared" si="5"/>
        <v>0</v>
      </c>
    </row>
    <row r="60" spans="1:20">
      <c r="A60" s="16"/>
      <c r="B60" s="40">
        <f>IFERROR(VLOOKUP(A60,REVERSECHARGE!$A$6:$C$89,2,),0)</f>
        <v>0</v>
      </c>
      <c r="C60" s="40">
        <f>IFERROR(VLOOKUP(A60,REVERSECHARGE!$A$6:$C$89,3,),0)</f>
        <v>0</v>
      </c>
      <c r="D60" s="40">
        <f>IFERROR(VLOOKUP(C60,SALEMASTER!$C$6:$D$89,2,),0)</f>
        <v>0</v>
      </c>
      <c r="E60" s="40">
        <f>IFERROR(VLOOKUP(C60,REVERSECHARGE!$C$6:$E$89,3,),0)</f>
        <v>0</v>
      </c>
      <c r="F60" s="19"/>
      <c r="G60" s="16"/>
      <c r="H60" s="42">
        <f>IFERROR(VLOOKUP(G60,PR!$B$2:$F$70,2,),0)</f>
        <v>0</v>
      </c>
      <c r="I60" s="20"/>
      <c r="J60" s="21"/>
      <c r="K60" s="45">
        <f t="shared" si="0"/>
        <v>0</v>
      </c>
      <c r="L60" s="21">
        <v>0</v>
      </c>
      <c r="M60" s="45">
        <f t="shared" si="1"/>
        <v>0</v>
      </c>
      <c r="N60" s="45">
        <f>IF(F60=1,VLOOKUP(G60,PR!$B$2:$F$70,5,),0)</f>
        <v>0</v>
      </c>
      <c r="O60" s="42">
        <f t="shared" si="2"/>
        <v>0</v>
      </c>
      <c r="P60" s="45">
        <f>IF(F60=1,VLOOKUP(G60,PR!$B$2:$F$70,4,FALSE),0)</f>
        <v>0</v>
      </c>
      <c r="Q60" s="45">
        <f t="shared" si="3"/>
        <v>0</v>
      </c>
      <c r="R60" s="45">
        <f>IF(F60=2,VLOOKUP(G60,PR!$B$2:$F$70,3,FALSE),0)</f>
        <v>0</v>
      </c>
      <c r="S60" s="45">
        <f t="shared" si="4"/>
        <v>0</v>
      </c>
      <c r="T60" s="42">
        <f t="shared" si="5"/>
        <v>0</v>
      </c>
    </row>
    <row r="61" spans="1:20">
      <c r="A61" s="16"/>
      <c r="B61" s="40">
        <f>IFERROR(VLOOKUP(A61,REVERSECHARGE!$A$6:$C$89,2,),0)</f>
        <v>0</v>
      </c>
      <c r="C61" s="40">
        <f>IFERROR(VLOOKUP(A61,REVERSECHARGE!$A$6:$C$89,3,),0)</f>
        <v>0</v>
      </c>
      <c r="D61" s="40">
        <f>IFERROR(VLOOKUP(C61,SALEMASTER!$C$6:$D$89,2,),0)</f>
        <v>0</v>
      </c>
      <c r="E61" s="40">
        <f>IFERROR(VLOOKUP(C61,REVERSECHARGE!$C$6:$E$89,3,),0)</f>
        <v>0</v>
      </c>
      <c r="F61" s="19"/>
      <c r="G61" s="16"/>
      <c r="H61" s="42">
        <f>IFERROR(VLOOKUP(G61,PR!$B$2:$F$70,2,),0)</f>
        <v>0</v>
      </c>
      <c r="I61" s="20"/>
      <c r="J61" s="21"/>
      <c r="K61" s="45">
        <f t="shared" si="0"/>
        <v>0</v>
      </c>
      <c r="L61" s="21">
        <v>0</v>
      </c>
      <c r="M61" s="45">
        <f t="shared" si="1"/>
        <v>0</v>
      </c>
      <c r="N61" s="45">
        <f>IF(F61=1,VLOOKUP(G61,PR!$B$2:$F$70,5,),0)</f>
        <v>0</v>
      </c>
      <c r="O61" s="42">
        <f t="shared" si="2"/>
        <v>0</v>
      </c>
      <c r="P61" s="45">
        <f>IF(F61=1,VLOOKUP(G61,PR!$B$2:$F$70,4,FALSE),0)</f>
        <v>0</v>
      </c>
      <c r="Q61" s="45">
        <f t="shared" si="3"/>
        <v>0</v>
      </c>
      <c r="R61" s="45">
        <f>IF(F61=2,VLOOKUP(G61,PR!$B$2:$F$70,3,FALSE),0)</f>
        <v>0</v>
      </c>
      <c r="S61" s="45">
        <f t="shared" si="4"/>
        <v>0</v>
      </c>
      <c r="T61" s="42">
        <f t="shared" si="5"/>
        <v>0</v>
      </c>
    </row>
    <row r="62" spans="1:20">
      <c r="A62" s="16"/>
      <c r="B62" s="40">
        <f>IFERROR(VLOOKUP(A62,REVERSECHARGE!$A$6:$C$89,2,),0)</f>
        <v>0</v>
      </c>
      <c r="C62" s="40">
        <f>IFERROR(VLOOKUP(A62,REVERSECHARGE!$A$6:$C$89,3,),0)</f>
        <v>0</v>
      </c>
      <c r="D62" s="40">
        <f>IFERROR(VLOOKUP(C62,SALEMASTER!$C$6:$D$89,2,),0)</f>
        <v>0</v>
      </c>
      <c r="E62" s="40">
        <f>IFERROR(VLOOKUP(C62,REVERSECHARGE!$C$6:$E$89,3,),0)</f>
        <v>0</v>
      </c>
      <c r="F62" s="19"/>
      <c r="G62" s="16"/>
      <c r="H62" s="42">
        <f>IFERROR(VLOOKUP(G62,PR!$B$2:$F$70,2,),0)</f>
        <v>0</v>
      </c>
      <c r="I62" s="20"/>
      <c r="J62" s="21"/>
      <c r="K62" s="45">
        <f t="shared" si="0"/>
        <v>0</v>
      </c>
      <c r="L62" s="21">
        <v>0</v>
      </c>
      <c r="M62" s="45">
        <f t="shared" si="1"/>
        <v>0</v>
      </c>
      <c r="N62" s="45">
        <f>IF(F62=1,VLOOKUP(G62,PR!$B$2:$F$70,5,),0)</f>
        <v>0</v>
      </c>
      <c r="O62" s="42">
        <f t="shared" si="2"/>
        <v>0</v>
      </c>
      <c r="P62" s="45">
        <f>IF(F62=1,VLOOKUP(G62,PR!$B$2:$F$70,4,FALSE),0)</f>
        <v>0</v>
      </c>
      <c r="Q62" s="45">
        <f t="shared" si="3"/>
        <v>0</v>
      </c>
      <c r="R62" s="45">
        <f>IF(F62=2,VLOOKUP(G62,PR!$B$2:$F$70,3,FALSE),0)</f>
        <v>0</v>
      </c>
      <c r="S62" s="45">
        <f t="shared" si="4"/>
        <v>0</v>
      </c>
      <c r="T62" s="42">
        <f t="shared" si="5"/>
        <v>0</v>
      </c>
    </row>
    <row r="63" spans="1:20">
      <c r="A63" s="16"/>
      <c r="B63" s="40">
        <f>IFERROR(VLOOKUP(A63,REVERSECHARGE!$A$6:$C$89,2,),0)</f>
        <v>0</v>
      </c>
      <c r="C63" s="40">
        <f>IFERROR(VLOOKUP(A63,REVERSECHARGE!$A$6:$C$89,3,),0)</f>
        <v>0</v>
      </c>
      <c r="D63" s="40">
        <f>IFERROR(VLOOKUP(C63,SALEMASTER!$C$6:$D$89,2,),0)</f>
        <v>0</v>
      </c>
      <c r="E63" s="40">
        <f>IFERROR(VLOOKUP(C63,REVERSECHARGE!$C$6:$E$89,3,),0)</f>
        <v>0</v>
      </c>
      <c r="F63" s="19"/>
      <c r="G63" s="16"/>
      <c r="H63" s="42">
        <f>IFERROR(VLOOKUP(G63,PR!$B$2:$F$70,2,),0)</f>
        <v>0</v>
      </c>
      <c r="I63" s="20"/>
      <c r="J63" s="21"/>
      <c r="K63" s="45">
        <f t="shared" si="0"/>
        <v>0</v>
      </c>
      <c r="L63" s="21">
        <v>0</v>
      </c>
      <c r="M63" s="45">
        <f t="shared" si="1"/>
        <v>0</v>
      </c>
      <c r="N63" s="45">
        <f>IF(F63=1,VLOOKUP(G63,PR!$B$2:$F$70,5,),0)</f>
        <v>0</v>
      </c>
      <c r="O63" s="42">
        <f t="shared" si="2"/>
        <v>0</v>
      </c>
      <c r="P63" s="45">
        <f>IF(F63=1,VLOOKUP(G63,PR!$B$2:$F$70,4,FALSE),0)</f>
        <v>0</v>
      </c>
      <c r="Q63" s="45">
        <f t="shared" si="3"/>
        <v>0</v>
      </c>
      <c r="R63" s="45">
        <f>IF(F63=2,VLOOKUP(G63,PR!$B$2:$F$70,3,FALSE),0)</f>
        <v>0</v>
      </c>
      <c r="S63" s="45">
        <f t="shared" si="4"/>
        <v>0</v>
      </c>
      <c r="T63" s="42">
        <f t="shared" si="5"/>
        <v>0</v>
      </c>
    </row>
    <row r="64" spans="1:20">
      <c r="A64" s="16"/>
      <c r="B64" s="40">
        <f>IFERROR(VLOOKUP(A64,REVERSECHARGE!$A$6:$C$89,2,),0)</f>
        <v>0</v>
      </c>
      <c r="C64" s="40">
        <f>IFERROR(VLOOKUP(A64,REVERSECHARGE!$A$6:$C$89,3,),0)</f>
        <v>0</v>
      </c>
      <c r="D64" s="40">
        <f>IFERROR(VLOOKUP(C64,SALEMASTER!$C$6:$D$89,2,),0)</f>
        <v>0</v>
      </c>
      <c r="E64" s="40">
        <f>IFERROR(VLOOKUP(C64,REVERSECHARGE!$C$6:$E$89,3,),0)</f>
        <v>0</v>
      </c>
      <c r="F64" s="19"/>
      <c r="G64" s="16"/>
      <c r="H64" s="42">
        <f>IFERROR(VLOOKUP(G64,PR!$B$2:$F$70,2,),0)</f>
        <v>0</v>
      </c>
      <c r="I64" s="20"/>
      <c r="J64" s="21"/>
      <c r="K64" s="45">
        <f t="shared" si="0"/>
        <v>0</v>
      </c>
      <c r="L64" s="21">
        <v>0</v>
      </c>
      <c r="M64" s="45">
        <f t="shared" si="1"/>
        <v>0</v>
      </c>
      <c r="N64" s="45">
        <f>IF(F64=1,VLOOKUP(G64,PR!$B$2:$F$70,5,),0)</f>
        <v>0</v>
      </c>
      <c r="O64" s="42">
        <f t="shared" si="2"/>
        <v>0</v>
      </c>
      <c r="P64" s="45">
        <f>IF(F64=1,VLOOKUP(G64,PR!$B$2:$F$70,4,FALSE),0)</f>
        <v>0</v>
      </c>
      <c r="Q64" s="45">
        <f t="shared" si="3"/>
        <v>0</v>
      </c>
      <c r="R64" s="45">
        <f>IF(F64=2,VLOOKUP(G64,PR!$B$2:$F$70,3,FALSE),0)</f>
        <v>0</v>
      </c>
      <c r="S64" s="45">
        <f t="shared" si="4"/>
        <v>0</v>
      </c>
      <c r="T64" s="42">
        <f t="shared" si="5"/>
        <v>0</v>
      </c>
    </row>
    <row r="65" spans="1:20">
      <c r="A65" s="16"/>
      <c r="B65" s="40">
        <f>IFERROR(VLOOKUP(A65,REVERSECHARGE!$A$6:$C$89,2,),0)</f>
        <v>0</v>
      </c>
      <c r="C65" s="40">
        <f>IFERROR(VLOOKUP(A65,REVERSECHARGE!$A$6:$C$89,3,),0)</f>
        <v>0</v>
      </c>
      <c r="D65" s="40">
        <f>IFERROR(VLOOKUP(C65,SALEMASTER!$C$6:$D$89,2,),0)</f>
        <v>0</v>
      </c>
      <c r="E65" s="40">
        <f>IFERROR(VLOOKUP(C65,REVERSECHARGE!$C$6:$E$89,3,),0)</f>
        <v>0</v>
      </c>
      <c r="F65" s="19"/>
      <c r="G65" s="16"/>
      <c r="H65" s="42">
        <f>IFERROR(VLOOKUP(G65,PR!$B$2:$F$70,2,),0)</f>
        <v>0</v>
      </c>
      <c r="I65" s="20"/>
      <c r="J65" s="21"/>
      <c r="K65" s="45">
        <f t="shared" si="0"/>
        <v>0</v>
      </c>
      <c r="L65" s="21">
        <v>0</v>
      </c>
      <c r="M65" s="45">
        <f t="shared" si="1"/>
        <v>0</v>
      </c>
      <c r="N65" s="45">
        <f>IF(F65=1,VLOOKUP(G65,PR!$B$2:$F$70,5,),0)</f>
        <v>0</v>
      </c>
      <c r="O65" s="42">
        <f t="shared" si="2"/>
        <v>0</v>
      </c>
      <c r="P65" s="45">
        <f>IF(F65=1,VLOOKUP(G65,PR!$B$2:$F$70,4,FALSE),0)</f>
        <v>0</v>
      </c>
      <c r="Q65" s="45">
        <f t="shared" si="3"/>
        <v>0</v>
      </c>
      <c r="R65" s="45">
        <f>IF(F65=2,VLOOKUP(G65,PR!$B$2:$F$70,3,FALSE),0)</f>
        <v>0</v>
      </c>
      <c r="S65" s="45">
        <f t="shared" si="4"/>
        <v>0</v>
      </c>
      <c r="T65" s="42">
        <f t="shared" si="5"/>
        <v>0</v>
      </c>
    </row>
    <row r="66" spans="1:20">
      <c r="A66" s="16"/>
      <c r="B66" s="40">
        <f>IFERROR(VLOOKUP(A66,REVERSECHARGE!$A$6:$C$89,2,),0)</f>
        <v>0</v>
      </c>
      <c r="C66" s="40">
        <f>IFERROR(VLOOKUP(A66,REVERSECHARGE!$A$6:$C$89,3,),0)</f>
        <v>0</v>
      </c>
      <c r="D66" s="40">
        <f>IFERROR(VLOOKUP(C66,SALEMASTER!$C$6:$D$89,2,),0)</f>
        <v>0</v>
      </c>
      <c r="E66" s="40">
        <f>IFERROR(VLOOKUP(C66,REVERSECHARGE!$C$6:$E$89,3,),0)</f>
        <v>0</v>
      </c>
      <c r="F66" s="19"/>
      <c r="G66" s="16"/>
      <c r="H66" s="42">
        <f>IFERROR(VLOOKUP(G66,PR!$B$2:$F$70,2,),0)</f>
        <v>0</v>
      </c>
      <c r="I66" s="20"/>
      <c r="J66" s="21"/>
      <c r="K66" s="45">
        <f t="shared" si="0"/>
        <v>0</v>
      </c>
      <c r="L66" s="21">
        <v>0</v>
      </c>
      <c r="M66" s="45">
        <f t="shared" si="1"/>
        <v>0</v>
      </c>
      <c r="N66" s="45">
        <f>IF(F66=1,VLOOKUP(G66,PR!$B$2:$F$70,5,),0)</f>
        <v>0</v>
      </c>
      <c r="O66" s="42">
        <f t="shared" si="2"/>
        <v>0</v>
      </c>
      <c r="P66" s="45">
        <f>IF(F66=1,VLOOKUP(G66,PR!$B$2:$F$70,4,FALSE),0)</f>
        <v>0</v>
      </c>
      <c r="Q66" s="45">
        <f t="shared" si="3"/>
        <v>0</v>
      </c>
      <c r="R66" s="45">
        <f>IF(F66=2,VLOOKUP(G66,PR!$B$2:$F$70,3,FALSE),0)</f>
        <v>0</v>
      </c>
      <c r="S66" s="45">
        <f t="shared" si="4"/>
        <v>0</v>
      </c>
      <c r="T66" s="42">
        <f t="shared" si="5"/>
        <v>0</v>
      </c>
    </row>
    <row r="67" spans="1:20">
      <c r="A67" s="16"/>
      <c r="B67" s="40">
        <f>IFERROR(VLOOKUP(A67,REVERSECHARGE!$A$6:$C$89,2,),0)</f>
        <v>0</v>
      </c>
      <c r="C67" s="40">
        <f>IFERROR(VLOOKUP(A67,REVERSECHARGE!$A$6:$C$89,3,),0)</f>
        <v>0</v>
      </c>
      <c r="D67" s="40">
        <f>IFERROR(VLOOKUP(C67,SALEMASTER!$C$6:$D$89,2,),0)</f>
        <v>0</v>
      </c>
      <c r="E67" s="40">
        <f>IFERROR(VLOOKUP(C67,REVERSECHARGE!$C$6:$E$89,3,),0)</f>
        <v>0</v>
      </c>
      <c r="F67" s="19"/>
      <c r="G67" s="16"/>
      <c r="H67" s="42">
        <f>IFERROR(VLOOKUP(G67,PR!$B$2:$F$70,2,),0)</f>
        <v>0</v>
      </c>
      <c r="I67" s="20"/>
      <c r="J67" s="21"/>
      <c r="K67" s="45">
        <f t="shared" si="0"/>
        <v>0</v>
      </c>
      <c r="L67" s="21">
        <v>0</v>
      </c>
      <c r="M67" s="45">
        <f t="shared" si="1"/>
        <v>0</v>
      </c>
      <c r="N67" s="45">
        <f>IF(F67=1,VLOOKUP(G67,PR!$B$2:$F$70,5,),0)</f>
        <v>0</v>
      </c>
      <c r="O67" s="42">
        <f t="shared" si="2"/>
        <v>0</v>
      </c>
      <c r="P67" s="45">
        <f>IF(F67=1,VLOOKUP(G67,PR!$B$2:$F$70,4,FALSE),0)</f>
        <v>0</v>
      </c>
      <c r="Q67" s="45">
        <f t="shared" si="3"/>
        <v>0</v>
      </c>
      <c r="R67" s="45">
        <f>IF(F67=2,VLOOKUP(G67,PR!$B$2:$F$70,3,FALSE),0)</f>
        <v>0</v>
      </c>
      <c r="S67" s="45">
        <f t="shared" si="4"/>
        <v>0</v>
      </c>
      <c r="T67" s="42">
        <f t="shared" si="5"/>
        <v>0</v>
      </c>
    </row>
    <row r="68" spans="1:20">
      <c r="A68" s="16"/>
      <c r="B68" s="40">
        <f>IFERROR(VLOOKUP(A68,REVERSECHARGE!$A$6:$C$89,2,),0)</f>
        <v>0</v>
      </c>
      <c r="C68" s="40">
        <f>IFERROR(VLOOKUP(A68,REVERSECHARGE!$A$6:$C$89,3,),0)</f>
        <v>0</v>
      </c>
      <c r="D68" s="40">
        <f>IFERROR(VLOOKUP(C68,SALEMASTER!$C$6:$D$89,2,),0)</f>
        <v>0</v>
      </c>
      <c r="E68" s="40">
        <f>IFERROR(VLOOKUP(C68,REVERSECHARGE!$C$6:$E$89,3,),0)</f>
        <v>0</v>
      </c>
      <c r="F68" s="19"/>
      <c r="G68" s="16"/>
      <c r="H68" s="42">
        <f>IFERROR(VLOOKUP(G68,PR!$B$2:$F$70,2,),0)</f>
        <v>0</v>
      </c>
      <c r="I68" s="20"/>
      <c r="J68" s="21"/>
      <c r="K68" s="45">
        <f t="shared" si="0"/>
        <v>0</v>
      </c>
      <c r="L68" s="21">
        <v>0</v>
      </c>
      <c r="M68" s="45">
        <f t="shared" si="1"/>
        <v>0</v>
      </c>
      <c r="N68" s="45">
        <f>IF(F68=1,VLOOKUP(G68,PR!$B$2:$F$70,5,),0)</f>
        <v>0</v>
      </c>
      <c r="O68" s="42">
        <f t="shared" si="2"/>
        <v>0</v>
      </c>
      <c r="P68" s="45">
        <f>IF(F68=1,VLOOKUP(G68,PR!$B$2:$F$70,4,FALSE),0)</f>
        <v>0</v>
      </c>
      <c r="Q68" s="45">
        <f t="shared" si="3"/>
        <v>0</v>
      </c>
      <c r="R68" s="45">
        <f>IF(F68=2,VLOOKUP(G68,PR!$B$2:$F$70,3,FALSE),0)</f>
        <v>0</v>
      </c>
      <c r="S68" s="45">
        <f t="shared" si="4"/>
        <v>0</v>
      </c>
      <c r="T68" s="42">
        <f t="shared" si="5"/>
        <v>0</v>
      </c>
    </row>
    <row r="69" spans="1:20">
      <c r="A69" s="16"/>
      <c r="B69" s="40">
        <f>IFERROR(VLOOKUP(A69,REVERSECHARGE!$A$6:$C$89,2,),0)</f>
        <v>0</v>
      </c>
      <c r="C69" s="40">
        <f>IFERROR(VLOOKUP(A69,REVERSECHARGE!$A$6:$C$89,3,),0)</f>
        <v>0</v>
      </c>
      <c r="D69" s="40">
        <f>IFERROR(VLOOKUP(C69,SALEMASTER!$C$6:$D$89,2,),0)</f>
        <v>0</v>
      </c>
      <c r="E69" s="40">
        <f>IFERROR(VLOOKUP(C69,REVERSECHARGE!$C$6:$E$89,3,),0)</f>
        <v>0</v>
      </c>
      <c r="F69" s="19"/>
      <c r="G69" s="16"/>
      <c r="H69" s="42">
        <f>IFERROR(VLOOKUP(G69,PR!$B$2:$F$70,2,),0)</f>
        <v>0</v>
      </c>
      <c r="I69" s="20"/>
      <c r="J69" s="21"/>
      <c r="K69" s="45">
        <f t="shared" si="0"/>
        <v>0</v>
      </c>
      <c r="L69" s="21">
        <v>0</v>
      </c>
      <c r="M69" s="45">
        <f t="shared" si="1"/>
        <v>0</v>
      </c>
      <c r="N69" s="45">
        <f>IF(F69=1,VLOOKUP(G69,PR!$B$2:$F$70,5,),0)</f>
        <v>0</v>
      </c>
      <c r="O69" s="42">
        <f t="shared" si="2"/>
        <v>0</v>
      </c>
      <c r="P69" s="45">
        <f>IF(F69=1,VLOOKUP(G69,PR!$B$2:$F$70,4,FALSE),0)</f>
        <v>0</v>
      </c>
      <c r="Q69" s="45">
        <f t="shared" si="3"/>
        <v>0</v>
      </c>
      <c r="R69" s="45">
        <f>IF(F69=2,VLOOKUP(G69,PR!$B$2:$F$70,3,FALSE),0)</f>
        <v>0</v>
      </c>
      <c r="S69" s="45">
        <f t="shared" si="4"/>
        <v>0</v>
      </c>
      <c r="T69" s="42">
        <f t="shared" si="5"/>
        <v>0</v>
      </c>
    </row>
    <row r="70" spans="1:20">
      <c r="A70" s="16"/>
      <c r="B70" s="40">
        <f>IFERROR(VLOOKUP(A70,REVERSECHARGE!$A$6:$C$89,2,),0)</f>
        <v>0</v>
      </c>
      <c r="C70" s="40">
        <f>IFERROR(VLOOKUP(A70,REVERSECHARGE!$A$6:$C$89,3,),0)</f>
        <v>0</v>
      </c>
      <c r="D70" s="40">
        <f>IFERROR(VLOOKUP(C70,SALEMASTER!$C$6:$D$89,2,),0)</f>
        <v>0</v>
      </c>
      <c r="E70" s="40">
        <f>IFERROR(VLOOKUP(C70,REVERSECHARGE!$C$6:$E$89,3,),0)</f>
        <v>0</v>
      </c>
      <c r="F70" s="19"/>
      <c r="G70" s="16"/>
      <c r="H70" s="42">
        <f>IFERROR(VLOOKUP(G70,PR!$B$2:$F$70,2,),0)</f>
        <v>0</v>
      </c>
      <c r="I70" s="20"/>
      <c r="J70" s="21"/>
      <c r="K70" s="45">
        <f t="shared" ref="K70:K88" si="6">I70*J70</f>
        <v>0</v>
      </c>
      <c r="L70" s="21">
        <v>0</v>
      </c>
      <c r="M70" s="45">
        <f t="shared" ref="M70:M88" si="7">K70-L70</f>
        <v>0</v>
      </c>
      <c r="N70" s="45">
        <f>IF(F70=1,VLOOKUP(G70,PR!$B$2:$F$70,5,),0)</f>
        <v>0</v>
      </c>
      <c r="O70" s="42">
        <f t="shared" ref="O70:O88" si="8">M70*N70%</f>
        <v>0</v>
      </c>
      <c r="P70" s="45">
        <f>IF(F70=1,VLOOKUP(G70,PR!$B$2:$F$70,4,FALSE),0)</f>
        <v>0</v>
      </c>
      <c r="Q70" s="45">
        <f t="shared" ref="Q70:Q88" si="9">M70*P70%</f>
        <v>0</v>
      </c>
      <c r="R70" s="45">
        <f>IF(F70=2,VLOOKUP(G70,PR!$B$2:$F$70,3,FALSE),0)</f>
        <v>0</v>
      </c>
      <c r="S70" s="45">
        <f t="shared" ref="S70:S88" si="10">M70*R70%</f>
        <v>0</v>
      </c>
      <c r="T70" s="42">
        <f t="shared" ref="T70:T88" si="11">M70+O70+Q70+S70</f>
        <v>0</v>
      </c>
    </row>
    <row r="71" spans="1:20">
      <c r="A71" s="16"/>
      <c r="B71" s="40">
        <f>IFERROR(VLOOKUP(A71,REVERSECHARGE!$A$6:$C$89,2,),0)</f>
        <v>0</v>
      </c>
      <c r="C71" s="40">
        <f>IFERROR(VLOOKUP(A71,REVERSECHARGE!$A$6:$C$89,3,),0)</f>
        <v>0</v>
      </c>
      <c r="D71" s="40">
        <f>IFERROR(VLOOKUP(C71,SALEMASTER!$C$6:$D$89,2,),0)</f>
        <v>0</v>
      </c>
      <c r="E71" s="40">
        <f>IFERROR(VLOOKUP(C71,REVERSECHARGE!$C$6:$E$89,3,),0)</f>
        <v>0</v>
      </c>
      <c r="F71" s="19"/>
      <c r="G71" s="16"/>
      <c r="H71" s="42">
        <f>IFERROR(VLOOKUP(G71,PR!$B$2:$F$70,2,),0)</f>
        <v>0</v>
      </c>
      <c r="I71" s="20"/>
      <c r="J71" s="21"/>
      <c r="K71" s="45">
        <f t="shared" si="6"/>
        <v>0</v>
      </c>
      <c r="L71" s="21">
        <v>0</v>
      </c>
      <c r="M71" s="45">
        <f t="shared" si="7"/>
        <v>0</v>
      </c>
      <c r="N71" s="45">
        <f>IF(F71=1,VLOOKUP(G71,PR!$B$2:$F$70,5,),0)</f>
        <v>0</v>
      </c>
      <c r="O71" s="42">
        <f t="shared" si="8"/>
        <v>0</v>
      </c>
      <c r="P71" s="45">
        <f>IF(F71=1,VLOOKUP(G71,PR!$B$2:$F$70,4,FALSE),0)</f>
        <v>0</v>
      </c>
      <c r="Q71" s="45">
        <f t="shared" si="9"/>
        <v>0</v>
      </c>
      <c r="R71" s="45">
        <f>IF(F71=2,VLOOKUP(G71,PR!$B$2:$F$70,3,FALSE),0)</f>
        <v>0</v>
      </c>
      <c r="S71" s="45">
        <f t="shared" si="10"/>
        <v>0</v>
      </c>
      <c r="T71" s="42">
        <f t="shared" si="11"/>
        <v>0</v>
      </c>
    </row>
    <row r="72" spans="1:20">
      <c r="A72" s="16"/>
      <c r="B72" s="40">
        <f>IFERROR(VLOOKUP(A72,REVERSECHARGE!$A$6:$C$89,2,),0)</f>
        <v>0</v>
      </c>
      <c r="C72" s="40">
        <f>IFERROR(VLOOKUP(A72,REVERSECHARGE!$A$6:$C$89,3,),0)</f>
        <v>0</v>
      </c>
      <c r="D72" s="40">
        <f>IFERROR(VLOOKUP(C72,SALEMASTER!$C$6:$D$89,2,),0)</f>
        <v>0</v>
      </c>
      <c r="E72" s="40">
        <f>IFERROR(VLOOKUP(C72,REVERSECHARGE!$C$6:$E$89,3,),0)</f>
        <v>0</v>
      </c>
      <c r="F72" s="19"/>
      <c r="G72" s="16"/>
      <c r="H72" s="42">
        <f>IFERROR(VLOOKUP(G72,PR!$B$2:$F$70,2,),0)</f>
        <v>0</v>
      </c>
      <c r="I72" s="20"/>
      <c r="J72" s="21"/>
      <c r="K72" s="45">
        <f t="shared" si="6"/>
        <v>0</v>
      </c>
      <c r="L72" s="21">
        <v>0</v>
      </c>
      <c r="M72" s="45">
        <f t="shared" si="7"/>
        <v>0</v>
      </c>
      <c r="N72" s="45">
        <f>IF(F72=1,VLOOKUP(G72,PR!$B$2:$F$70,5,),0)</f>
        <v>0</v>
      </c>
      <c r="O72" s="42">
        <f t="shared" si="8"/>
        <v>0</v>
      </c>
      <c r="P72" s="45">
        <f>IF(F72=1,VLOOKUP(G72,PR!$B$2:$F$70,4,FALSE),0)</f>
        <v>0</v>
      </c>
      <c r="Q72" s="45">
        <f t="shared" si="9"/>
        <v>0</v>
      </c>
      <c r="R72" s="45">
        <f>IF(F72=2,VLOOKUP(G72,PR!$B$2:$F$70,3,FALSE),0)</f>
        <v>0</v>
      </c>
      <c r="S72" s="45">
        <f t="shared" si="10"/>
        <v>0</v>
      </c>
      <c r="T72" s="42">
        <f t="shared" si="11"/>
        <v>0</v>
      </c>
    </row>
    <row r="73" spans="1:20">
      <c r="A73" s="16"/>
      <c r="B73" s="40">
        <f>IFERROR(VLOOKUP(A73,REVERSECHARGE!$A$6:$C$89,2,),0)</f>
        <v>0</v>
      </c>
      <c r="C73" s="40">
        <f>IFERROR(VLOOKUP(A73,REVERSECHARGE!$A$6:$C$89,3,),0)</f>
        <v>0</v>
      </c>
      <c r="D73" s="40">
        <f>IFERROR(VLOOKUP(C73,SALEMASTER!$C$6:$D$89,2,),0)</f>
        <v>0</v>
      </c>
      <c r="E73" s="40">
        <f>IFERROR(VLOOKUP(C73,REVERSECHARGE!$C$6:$E$89,3,),0)</f>
        <v>0</v>
      </c>
      <c r="F73" s="19"/>
      <c r="G73" s="16"/>
      <c r="H73" s="42">
        <f>IFERROR(VLOOKUP(G73,PR!$B$2:$F$70,2,),0)</f>
        <v>0</v>
      </c>
      <c r="I73" s="20"/>
      <c r="J73" s="21"/>
      <c r="K73" s="45">
        <f t="shared" si="6"/>
        <v>0</v>
      </c>
      <c r="L73" s="21">
        <v>0</v>
      </c>
      <c r="M73" s="45">
        <f t="shared" si="7"/>
        <v>0</v>
      </c>
      <c r="N73" s="45">
        <f>IF(F73=1,VLOOKUP(G73,PR!$B$2:$F$70,5,),0)</f>
        <v>0</v>
      </c>
      <c r="O73" s="42">
        <f t="shared" si="8"/>
        <v>0</v>
      </c>
      <c r="P73" s="45">
        <f>IF(F73=1,VLOOKUP(G73,PR!$B$2:$F$70,4,FALSE),0)</f>
        <v>0</v>
      </c>
      <c r="Q73" s="45">
        <f t="shared" si="9"/>
        <v>0</v>
      </c>
      <c r="R73" s="45">
        <f>IF(F73=2,VLOOKUP(G73,PR!$B$2:$F$70,3,FALSE),0)</f>
        <v>0</v>
      </c>
      <c r="S73" s="45">
        <f t="shared" si="10"/>
        <v>0</v>
      </c>
      <c r="T73" s="42">
        <f t="shared" si="11"/>
        <v>0</v>
      </c>
    </row>
    <row r="74" spans="1:20">
      <c r="A74" s="16"/>
      <c r="B74" s="40">
        <f>IFERROR(VLOOKUP(A74,REVERSECHARGE!$A$6:$C$89,2,),0)</f>
        <v>0</v>
      </c>
      <c r="C74" s="40">
        <f>IFERROR(VLOOKUP(A74,REVERSECHARGE!$A$6:$C$89,3,),0)</f>
        <v>0</v>
      </c>
      <c r="D74" s="40">
        <f>IFERROR(VLOOKUP(C74,SALEMASTER!$C$6:$D$89,2,),0)</f>
        <v>0</v>
      </c>
      <c r="E74" s="40">
        <f>IFERROR(VLOOKUP(C74,REVERSECHARGE!$C$6:$E$89,3,),0)</f>
        <v>0</v>
      </c>
      <c r="F74" s="19"/>
      <c r="G74" s="16"/>
      <c r="H74" s="42">
        <f>IFERROR(VLOOKUP(G74,PR!$B$2:$F$70,2,),0)</f>
        <v>0</v>
      </c>
      <c r="I74" s="20"/>
      <c r="J74" s="21"/>
      <c r="K74" s="45">
        <f t="shared" si="6"/>
        <v>0</v>
      </c>
      <c r="L74" s="21">
        <v>0</v>
      </c>
      <c r="M74" s="45">
        <f t="shared" si="7"/>
        <v>0</v>
      </c>
      <c r="N74" s="45">
        <f>IF(F74=1,VLOOKUP(G74,PR!$B$2:$F$70,5,),0)</f>
        <v>0</v>
      </c>
      <c r="O74" s="42">
        <f t="shared" si="8"/>
        <v>0</v>
      </c>
      <c r="P74" s="45">
        <f>IF(F74=1,VLOOKUP(G74,PR!$B$2:$F$70,4,FALSE),0)</f>
        <v>0</v>
      </c>
      <c r="Q74" s="45">
        <f t="shared" si="9"/>
        <v>0</v>
      </c>
      <c r="R74" s="45">
        <f>IF(F74=2,VLOOKUP(G74,PR!$B$2:$F$70,3,FALSE),0)</f>
        <v>0</v>
      </c>
      <c r="S74" s="45">
        <f t="shared" si="10"/>
        <v>0</v>
      </c>
      <c r="T74" s="42">
        <f t="shared" si="11"/>
        <v>0</v>
      </c>
    </row>
    <row r="75" spans="1:20">
      <c r="A75" s="16"/>
      <c r="B75" s="40">
        <f>IFERROR(VLOOKUP(A75,REVERSECHARGE!$A$6:$C$89,2,),0)</f>
        <v>0</v>
      </c>
      <c r="C75" s="40">
        <f>IFERROR(VLOOKUP(A75,REVERSECHARGE!$A$6:$C$89,3,),0)</f>
        <v>0</v>
      </c>
      <c r="D75" s="40">
        <f>IFERROR(VLOOKUP(C75,SALEMASTER!$C$6:$D$89,2,),0)</f>
        <v>0</v>
      </c>
      <c r="E75" s="40">
        <f>IFERROR(VLOOKUP(C75,REVERSECHARGE!$C$6:$E$89,3,),0)</f>
        <v>0</v>
      </c>
      <c r="F75" s="19"/>
      <c r="G75" s="16"/>
      <c r="H75" s="42">
        <f>IFERROR(VLOOKUP(G75,PR!$B$2:$F$70,2,),0)</f>
        <v>0</v>
      </c>
      <c r="I75" s="20"/>
      <c r="J75" s="21"/>
      <c r="K75" s="45">
        <f t="shared" si="6"/>
        <v>0</v>
      </c>
      <c r="L75" s="21">
        <v>0</v>
      </c>
      <c r="M75" s="45">
        <f t="shared" si="7"/>
        <v>0</v>
      </c>
      <c r="N75" s="45">
        <f>IF(F75=1,VLOOKUP(G75,PR!$B$2:$F$70,5,),0)</f>
        <v>0</v>
      </c>
      <c r="O75" s="42">
        <f t="shared" si="8"/>
        <v>0</v>
      </c>
      <c r="P75" s="45">
        <f>IF(F75=1,VLOOKUP(G75,PR!$B$2:$F$70,4,FALSE),0)</f>
        <v>0</v>
      </c>
      <c r="Q75" s="45">
        <f t="shared" si="9"/>
        <v>0</v>
      </c>
      <c r="R75" s="45">
        <f>IF(F75=2,VLOOKUP(G75,PR!$B$2:$F$70,3,FALSE),0)</f>
        <v>0</v>
      </c>
      <c r="S75" s="45">
        <f t="shared" si="10"/>
        <v>0</v>
      </c>
      <c r="T75" s="42">
        <f t="shared" si="11"/>
        <v>0</v>
      </c>
    </row>
    <row r="76" spans="1:20">
      <c r="A76" s="16"/>
      <c r="B76" s="40">
        <f>IFERROR(VLOOKUP(A76,REVERSECHARGE!$A$6:$C$89,2,),0)</f>
        <v>0</v>
      </c>
      <c r="C76" s="40">
        <f>IFERROR(VLOOKUP(A76,REVERSECHARGE!$A$6:$C$89,3,),0)</f>
        <v>0</v>
      </c>
      <c r="D76" s="40">
        <f>IFERROR(VLOOKUP(C76,SALEMASTER!$C$6:$D$89,2,),0)</f>
        <v>0</v>
      </c>
      <c r="E76" s="40">
        <f>IFERROR(VLOOKUP(C76,REVERSECHARGE!$C$6:$E$89,3,),0)</f>
        <v>0</v>
      </c>
      <c r="F76" s="19"/>
      <c r="G76" s="16"/>
      <c r="H76" s="42">
        <f>IFERROR(VLOOKUP(G76,PR!$B$2:$F$70,2,),0)</f>
        <v>0</v>
      </c>
      <c r="I76" s="20"/>
      <c r="J76" s="21"/>
      <c r="K76" s="45">
        <f t="shared" si="6"/>
        <v>0</v>
      </c>
      <c r="L76" s="21">
        <v>0</v>
      </c>
      <c r="M76" s="45">
        <f t="shared" si="7"/>
        <v>0</v>
      </c>
      <c r="N76" s="45">
        <f>IF(F76=1,VLOOKUP(G76,PR!$B$2:$F$70,5,),0)</f>
        <v>0</v>
      </c>
      <c r="O76" s="42">
        <f t="shared" si="8"/>
        <v>0</v>
      </c>
      <c r="P76" s="45">
        <f>IF(F76=1,VLOOKUP(G76,PR!$B$2:$F$70,4,FALSE),0)</f>
        <v>0</v>
      </c>
      <c r="Q76" s="45">
        <f t="shared" si="9"/>
        <v>0</v>
      </c>
      <c r="R76" s="45">
        <f>IF(F76=2,VLOOKUP(G76,PR!$B$2:$F$70,3,FALSE),0)</f>
        <v>0</v>
      </c>
      <c r="S76" s="45">
        <f t="shared" si="10"/>
        <v>0</v>
      </c>
      <c r="T76" s="42">
        <f t="shared" si="11"/>
        <v>0</v>
      </c>
    </row>
    <row r="77" spans="1:20">
      <c r="A77" s="16"/>
      <c r="B77" s="40">
        <f>IFERROR(VLOOKUP(A77,REVERSECHARGE!$A$6:$C$89,2,),0)</f>
        <v>0</v>
      </c>
      <c r="C77" s="40">
        <f>IFERROR(VLOOKUP(A77,REVERSECHARGE!$A$6:$C$89,3,),0)</f>
        <v>0</v>
      </c>
      <c r="D77" s="40">
        <f>IFERROR(VLOOKUP(C77,SALEMASTER!$C$6:$D$89,2,),0)</f>
        <v>0</v>
      </c>
      <c r="E77" s="40">
        <f>IFERROR(VLOOKUP(C77,REVERSECHARGE!$C$6:$E$89,3,),0)</f>
        <v>0</v>
      </c>
      <c r="F77" s="19"/>
      <c r="G77" s="16"/>
      <c r="H77" s="42">
        <f>IFERROR(VLOOKUP(G77,PR!$B$2:$F$70,2,),0)</f>
        <v>0</v>
      </c>
      <c r="I77" s="20"/>
      <c r="J77" s="21"/>
      <c r="K77" s="45">
        <f t="shared" si="6"/>
        <v>0</v>
      </c>
      <c r="L77" s="21">
        <v>0</v>
      </c>
      <c r="M77" s="45">
        <f t="shared" si="7"/>
        <v>0</v>
      </c>
      <c r="N77" s="45">
        <f>IF(F77=1,VLOOKUP(G77,PR!$B$2:$F$70,5,),0)</f>
        <v>0</v>
      </c>
      <c r="O77" s="42">
        <f t="shared" si="8"/>
        <v>0</v>
      </c>
      <c r="P77" s="45">
        <f>IF(F77=1,VLOOKUP(G77,PR!$B$2:$F$70,4,FALSE),0)</f>
        <v>0</v>
      </c>
      <c r="Q77" s="45">
        <f t="shared" si="9"/>
        <v>0</v>
      </c>
      <c r="R77" s="45">
        <f>IF(F77=2,VLOOKUP(G77,PR!$B$2:$F$70,3,FALSE),0)</f>
        <v>0</v>
      </c>
      <c r="S77" s="45">
        <f t="shared" si="10"/>
        <v>0</v>
      </c>
      <c r="T77" s="42">
        <f t="shared" si="11"/>
        <v>0</v>
      </c>
    </row>
    <row r="78" spans="1:20">
      <c r="A78" s="16"/>
      <c r="B78" s="40">
        <f>IFERROR(VLOOKUP(A78,REVERSECHARGE!$A$6:$C$89,2,),0)</f>
        <v>0</v>
      </c>
      <c r="C78" s="40">
        <f>IFERROR(VLOOKUP(A78,REVERSECHARGE!$A$6:$C$89,3,),0)</f>
        <v>0</v>
      </c>
      <c r="D78" s="40">
        <f>IFERROR(VLOOKUP(C78,SALEMASTER!$C$6:$D$89,2,),0)</f>
        <v>0</v>
      </c>
      <c r="E78" s="40">
        <f>IFERROR(VLOOKUP(C78,REVERSECHARGE!$C$6:$E$89,3,),0)</f>
        <v>0</v>
      </c>
      <c r="F78" s="19"/>
      <c r="G78" s="16"/>
      <c r="H78" s="42">
        <f>IFERROR(VLOOKUP(G78,PR!$B$2:$F$70,2,),0)</f>
        <v>0</v>
      </c>
      <c r="I78" s="20"/>
      <c r="J78" s="21"/>
      <c r="K78" s="45">
        <f t="shared" si="6"/>
        <v>0</v>
      </c>
      <c r="L78" s="21">
        <v>0</v>
      </c>
      <c r="M78" s="45">
        <f t="shared" si="7"/>
        <v>0</v>
      </c>
      <c r="N78" s="45">
        <f>IF(F78=1,VLOOKUP(G78,PR!$B$2:$F$70,5,),0)</f>
        <v>0</v>
      </c>
      <c r="O78" s="42">
        <f t="shared" si="8"/>
        <v>0</v>
      </c>
      <c r="P78" s="45">
        <f>IF(F78=1,VLOOKUP(G78,PR!$B$2:$F$70,4,FALSE),0)</f>
        <v>0</v>
      </c>
      <c r="Q78" s="45">
        <f t="shared" si="9"/>
        <v>0</v>
      </c>
      <c r="R78" s="45">
        <f>IF(F78=2,VLOOKUP(G78,PR!$B$2:$F$70,3,FALSE),0)</f>
        <v>0</v>
      </c>
      <c r="S78" s="45">
        <f t="shared" si="10"/>
        <v>0</v>
      </c>
      <c r="T78" s="42">
        <f t="shared" si="11"/>
        <v>0</v>
      </c>
    </row>
    <row r="79" spans="1:20">
      <c r="A79" s="16"/>
      <c r="B79" s="40">
        <f>IFERROR(VLOOKUP(A79,REVERSECHARGE!$A$6:$C$89,2,),0)</f>
        <v>0</v>
      </c>
      <c r="C79" s="40">
        <f>IFERROR(VLOOKUP(A79,REVERSECHARGE!$A$6:$C$89,3,),0)</f>
        <v>0</v>
      </c>
      <c r="D79" s="40">
        <f>IFERROR(VLOOKUP(C79,SALEMASTER!$C$6:$D$89,2,),0)</f>
        <v>0</v>
      </c>
      <c r="E79" s="40">
        <f>IFERROR(VLOOKUP(C79,REVERSECHARGE!$C$6:$E$89,3,),0)</f>
        <v>0</v>
      </c>
      <c r="F79" s="19"/>
      <c r="G79" s="16"/>
      <c r="H79" s="42">
        <f>IFERROR(VLOOKUP(G79,PR!$B$2:$F$70,2,),0)</f>
        <v>0</v>
      </c>
      <c r="I79" s="20"/>
      <c r="J79" s="21"/>
      <c r="K79" s="45">
        <f>I79*J79</f>
        <v>0</v>
      </c>
      <c r="L79" s="21">
        <v>0</v>
      </c>
      <c r="M79" s="45">
        <f t="shared" si="7"/>
        <v>0</v>
      </c>
      <c r="N79" s="45">
        <f>IF(F79=1,VLOOKUP(G79,PR!$B$2:$F$70,5,),0)</f>
        <v>0</v>
      </c>
      <c r="O79" s="42">
        <f t="shared" si="8"/>
        <v>0</v>
      </c>
      <c r="P79" s="45">
        <f>IF(F79=1,VLOOKUP(G79,PR!$B$2:$F$70,4,FALSE),0)</f>
        <v>0</v>
      </c>
      <c r="Q79" s="45">
        <f t="shared" si="9"/>
        <v>0</v>
      </c>
      <c r="R79" s="45">
        <f>IF(F79=2,VLOOKUP(G79,PR!$B$2:$F$70,3,FALSE),0)</f>
        <v>0</v>
      </c>
      <c r="S79" s="45">
        <f t="shared" si="10"/>
        <v>0</v>
      </c>
      <c r="T79" s="42">
        <f t="shared" si="11"/>
        <v>0</v>
      </c>
    </row>
    <row r="80" spans="1:20">
      <c r="A80" s="16"/>
      <c r="B80" s="40">
        <f>IFERROR(VLOOKUP(A80,REVERSECHARGE!$A$6:$C$89,2,),0)</f>
        <v>0</v>
      </c>
      <c r="C80" s="40">
        <f>IFERROR(VLOOKUP(A80,REVERSECHARGE!$A$6:$C$89,3,),0)</f>
        <v>0</v>
      </c>
      <c r="D80" s="40">
        <f>IFERROR(VLOOKUP(C80,SALEMASTER!$C$6:$D$89,2,),0)</f>
        <v>0</v>
      </c>
      <c r="E80" s="40">
        <f>IFERROR(VLOOKUP(C80,REVERSECHARGE!$C$6:$E$89,3,),0)</f>
        <v>0</v>
      </c>
      <c r="F80" s="19"/>
      <c r="G80" s="16"/>
      <c r="H80" s="42">
        <f>IFERROR(VLOOKUP(G80,PR!$B$2:$F$70,2,),0)</f>
        <v>0</v>
      </c>
      <c r="I80" s="20"/>
      <c r="J80" s="21"/>
      <c r="K80" s="45">
        <f t="shared" si="6"/>
        <v>0</v>
      </c>
      <c r="L80" s="21">
        <v>0</v>
      </c>
      <c r="M80" s="45">
        <f t="shared" si="7"/>
        <v>0</v>
      </c>
      <c r="N80" s="45">
        <f>IF(F80=1,VLOOKUP(G80,PR!$B$2:$F$70,5,),0)</f>
        <v>0</v>
      </c>
      <c r="O80" s="42">
        <f t="shared" si="8"/>
        <v>0</v>
      </c>
      <c r="P80" s="45">
        <f>IF(F80=1,VLOOKUP(G80,PR!$B$2:$F$70,4,FALSE),0)</f>
        <v>0</v>
      </c>
      <c r="Q80" s="45">
        <f t="shared" si="9"/>
        <v>0</v>
      </c>
      <c r="R80" s="45">
        <f>IF(F80=2,VLOOKUP(G80,PR!$B$2:$F$70,3,FALSE),0)</f>
        <v>0</v>
      </c>
      <c r="S80" s="45">
        <f t="shared" si="10"/>
        <v>0</v>
      </c>
      <c r="T80" s="42">
        <f t="shared" si="11"/>
        <v>0</v>
      </c>
    </row>
    <row r="81" spans="1:20">
      <c r="A81" s="16"/>
      <c r="B81" s="40">
        <f>IFERROR(VLOOKUP(A81,REVERSECHARGE!$A$6:$C$89,2,),0)</f>
        <v>0</v>
      </c>
      <c r="C81" s="40">
        <f>IFERROR(VLOOKUP(A81,REVERSECHARGE!$A$6:$C$89,3,),0)</f>
        <v>0</v>
      </c>
      <c r="D81" s="40">
        <f>IFERROR(VLOOKUP(C81,SALEMASTER!$C$6:$D$89,2,),0)</f>
        <v>0</v>
      </c>
      <c r="E81" s="40">
        <f>IFERROR(VLOOKUP(C81,REVERSECHARGE!$C$6:$E$89,3,),0)</f>
        <v>0</v>
      </c>
      <c r="F81" s="19"/>
      <c r="G81" s="16"/>
      <c r="H81" s="42">
        <f>IFERROR(VLOOKUP(G81,PR!$B$2:$F$70,2,),0)</f>
        <v>0</v>
      </c>
      <c r="I81" s="20"/>
      <c r="J81" s="21"/>
      <c r="K81" s="45">
        <f t="shared" si="6"/>
        <v>0</v>
      </c>
      <c r="L81" s="21">
        <v>0</v>
      </c>
      <c r="M81" s="45">
        <f t="shared" si="7"/>
        <v>0</v>
      </c>
      <c r="N81" s="45">
        <f>IF(F81=1,VLOOKUP(G81,PR!$B$2:$F$70,5,),0)</f>
        <v>0</v>
      </c>
      <c r="O81" s="42">
        <f t="shared" si="8"/>
        <v>0</v>
      </c>
      <c r="P81" s="45">
        <f>IF(F81=1,VLOOKUP(G81,PR!$B$2:$F$70,4,FALSE),0)</f>
        <v>0</v>
      </c>
      <c r="Q81" s="45">
        <f t="shared" si="9"/>
        <v>0</v>
      </c>
      <c r="R81" s="45">
        <f>IF(F81=2,VLOOKUP(G81,PR!$B$2:$F$70,3,FALSE),0)</f>
        <v>0</v>
      </c>
      <c r="S81" s="45">
        <f t="shared" si="10"/>
        <v>0</v>
      </c>
      <c r="T81" s="42">
        <f t="shared" si="11"/>
        <v>0</v>
      </c>
    </row>
    <row r="82" spans="1:20">
      <c r="A82" s="16"/>
      <c r="B82" s="40">
        <f>IFERROR(VLOOKUP(A82,REVERSECHARGE!$A$6:$C$89,2,),0)</f>
        <v>0</v>
      </c>
      <c r="C82" s="40">
        <f>IFERROR(VLOOKUP(A82,REVERSECHARGE!$A$6:$C$89,3,),0)</f>
        <v>0</v>
      </c>
      <c r="D82" s="40">
        <f>IFERROR(VLOOKUP(C82,SALEMASTER!$C$6:$D$89,2,),0)</f>
        <v>0</v>
      </c>
      <c r="E82" s="40">
        <f>IFERROR(VLOOKUP(C82,REVERSECHARGE!$C$6:$E$89,3,),0)</f>
        <v>0</v>
      </c>
      <c r="F82" s="19"/>
      <c r="G82" s="16"/>
      <c r="H82" s="42">
        <f>IFERROR(VLOOKUP(G82,PR!$B$2:$F$70,2,),0)</f>
        <v>0</v>
      </c>
      <c r="I82" s="20"/>
      <c r="J82" s="21"/>
      <c r="K82" s="45">
        <f t="shared" si="6"/>
        <v>0</v>
      </c>
      <c r="L82" s="21">
        <v>0</v>
      </c>
      <c r="M82" s="45">
        <f t="shared" si="7"/>
        <v>0</v>
      </c>
      <c r="N82" s="45">
        <f>IF(F82=1,VLOOKUP(G82,PR!$B$2:$F$70,5,),0)</f>
        <v>0</v>
      </c>
      <c r="O82" s="42">
        <f t="shared" si="8"/>
        <v>0</v>
      </c>
      <c r="P82" s="45">
        <f>IF(F82=1,VLOOKUP(G82,PR!$B$2:$F$70,4,FALSE),0)</f>
        <v>0</v>
      </c>
      <c r="Q82" s="45">
        <f t="shared" si="9"/>
        <v>0</v>
      </c>
      <c r="R82" s="45">
        <f>IF(F82=2,VLOOKUP(G82,PR!$B$2:$F$70,3,FALSE),0)</f>
        <v>0</v>
      </c>
      <c r="S82" s="45">
        <f t="shared" si="10"/>
        <v>0</v>
      </c>
      <c r="T82" s="42">
        <f t="shared" si="11"/>
        <v>0</v>
      </c>
    </row>
    <row r="83" spans="1:20">
      <c r="A83" s="16"/>
      <c r="B83" s="40">
        <f>IFERROR(VLOOKUP(A83,REVERSECHARGE!$A$6:$C$89,2,),0)</f>
        <v>0</v>
      </c>
      <c r="C83" s="40">
        <f>IFERROR(VLOOKUP(A83,REVERSECHARGE!$A$6:$C$89,3,),0)</f>
        <v>0</v>
      </c>
      <c r="D83" s="40">
        <f>IFERROR(VLOOKUP(C83,SALEMASTER!$C$6:$D$89,2,),0)</f>
        <v>0</v>
      </c>
      <c r="E83" s="40">
        <f>IFERROR(VLOOKUP(C83,REVERSECHARGE!$C$6:$E$89,3,),0)</f>
        <v>0</v>
      </c>
      <c r="F83" s="19"/>
      <c r="G83" s="16"/>
      <c r="H83" s="42">
        <f>IFERROR(VLOOKUP(G83,PR!$B$2:$F$70,2,),0)</f>
        <v>0</v>
      </c>
      <c r="I83" s="20"/>
      <c r="J83" s="21"/>
      <c r="K83" s="45">
        <f t="shared" si="6"/>
        <v>0</v>
      </c>
      <c r="L83" s="21">
        <v>0</v>
      </c>
      <c r="M83" s="45">
        <f t="shared" si="7"/>
        <v>0</v>
      </c>
      <c r="N83" s="45">
        <f>IF(F83=1,VLOOKUP(G83,PR!$B$2:$F$70,5,),0)</f>
        <v>0</v>
      </c>
      <c r="O83" s="42">
        <f t="shared" si="8"/>
        <v>0</v>
      </c>
      <c r="P83" s="45">
        <f>IF(F83=1,VLOOKUP(G83,PR!$B$2:$F$70,4,FALSE),0)</f>
        <v>0</v>
      </c>
      <c r="Q83" s="45">
        <f t="shared" si="9"/>
        <v>0</v>
      </c>
      <c r="R83" s="45">
        <f>IF(F83=2,VLOOKUP(G83,PR!$B$2:$F$70,3,FALSE),0)</f>
        <v>0</v>
      </c>
      <c r="S83" s="45">
        <f>M83*R83%</f>
        <v>0</v>
      </c>
      <c r="T83" s="42">
        <f t="shared" si="11"/>
        <v>0</v>
      </c>
    </row>
    <row r="84" spans="1:20">
      <c r="A84" s="16"/>
      <c r="B84" s="40">
        <f>IFERROR(VLOOKUP(A84,REVERSECHARGE!$A$6:$C$89,2,),0)</f>
        <v>0</v>
      </c>
      <c r="C84" s="40">
        <f>IFERROR(VLOOKUP(A84,REVERSECHARGE!$A$6:$C$89,3,),0)</f>
        <v>0</v>
      </c>
      <c r="D84" s="40">
        <f>IFERROR(VLOOKUP(C84,SALEMASTER!$C$6:$D$89,2,),0)</f>
        <v>0</v>
      </c>
      <c r="E84" s="40">
        <f>IFERROR(VLOOKUP(C84,REVERSECHARGE!$C$6:$E$89,3,),0)</f>
        <v>0</v>
      </c>
      <c r="F84" s="19"/>
      <c r="G84" s="16"/>
      <c r="H84" s="42">
        <f>IFERROR(VLOOKUP(G84,PR!$B$2:$F$70,2,),0)</f>
        <v>0</v>
      </c>
      <c r="I84" s="20"/>
      <c r="J84" s="21"/>
      <c r="K84" s="45">
        <f t="shared" si="6"/>
        <v>0</v>
      </c>
      <c r="L84" s="21">
        <v>0</v>
      </c>
      <c r="M84" s="45">
        <f t="shared" si="7"/>
        <v>0</v>
      </c>
      <c r="N84" s="45">
        <f>IF(F84=1,VLOOKUP(G84,PR!$B$2:$F$70,5,),0)</f>
        <v>0</v>
      </c>
      <c r="O84" s="42">
        <f t="shared" si="8"/>
        <v>0</v>
      </c>
      <c r="P84" s="45">
        <f>IF(F84=1,VLOOKUP(G84,PR!$B$2:$F$70,4,FALSE),0)</f>
        <v>0</v>
      </c>
      <c r="Q84" s="45">
        <f t="shared" si="9"/>
        <v>0</v>
      </c>
      <c r="R84" s="45">
        <f>IF(F84=2,VLOOKUP(G84,PR!$B$2:$F$70,3,FALSE),0)</f>
        <v>0</v>
      </c>
      <c r="S84" s="45">
        <f t="shared" si="10"/>
        <v>0</v>
      </c>
      <c r="T84" s="42">
        <f t="shared" si="11"/>
        <v>0</v>
      </c>
    </row>
    <row r="85" spans="1:20">
      <c r="A85" s="16"/>
      <c r="B85" s="40">
        <f>IFERROR(VLOOKUP(A85,REVERSECHARGE!$A$6:$C$89,2,),0)</f>
        <v>0</v>
      </c>
      <c r="C85" s="40">
        <f>IFERROR(VLOOKUP(A85,REVERSECHARGE!$A$6:$C$89,3,),0)</f>
        <v>0</v>
      </c>
      <c r="D85" s="40">
        <f>IFERROR(VLOOKUP(C85,SALEMASTER!$C$6:$D$89,2,),0)</f>
        <v>0</v>
      </c>
      <c r="E85" s="40">
        <f>IFERROR(VLOOKUP(C85,REVERSECHARGE!$C$6:$E$89,3,),0)</f>
        <v>0</v>
      </c>
      <c r="F85" s="19"/>
      <c r="G85" s="16"/>
      <c r="H85" s="42">
        <f>IFERROR(VLOOKUP(G85,PR!$B$2:$F$70,2,),0)</f>
        <v>0</v>
      </c>
      <c r="I85" s="20"/>
      <c r="J85" s="21"/>
      <c r="K85" s="45">
        <f t="shared" si="6"/>
        <v>0</v>
      </c>
      <c r="L85" s="21">
        <v>0</v>
      </c>
      <c r="M85" s="45">
        <f t="shared" si="7"/>
        <v>0</v>
      </c>
      <c r="N85" s="45">
        <f>IF(F85=1,VLOOKUP(G85,PR!$B$2:$F$70,5,),0)</f>
        <v>0</v>
      </c>
      <c r="O85" s="42">
        <f t="shared" si="8"/>
        <v>0</v>
      </c>
      <c r="P85" s="45">
        <f>IF(F85=1,VLOOKUP(G85,PR!$B$2:$F$70,4,FALSE),0)</f>
        <v>0</v>
      </c>
      <c r="Q85" s="45">
        <f t="shared" si="9"/>
        <v>0</v>
      </c>
      <c r="R85" s="45">
        <f>IF(F85=2,VLOOKUP(G85,PR!$B$2:$F$70,3,FALSE),0)</f>
        <v>0</v>
      </c>
      <c r="S85" s="45">
        <f t="shared" si="10"/>
        <v>0</v>
      </c>
      <c r="T85" s="42">
        <f t="shared" si="11"/>
        <v>0</v>
      </c>
    </row>
    <row r="86" spans="1:20">
      <c r="A86" s="16"/>
      <c r="B86" s="40">
        <f>IFERROR(VLOOKUP(A86,REVERSECHARGE!$A$6:$C$89,2,),0)</f>
        <v>0</v>
      </c>
      <c r="C86" s="40">
        <f>IFERROR(VLOOKUP(A86,REVERSECHARGE!$A$6:$C$89,3,),0)</f>
        <v>0</v>
      </c>
      <c r="D86" s="40">
        <f>IFERROR(VLOOKUP(C86,SALEMASTER!$C$6:$D$89,2,),0)</f>
        <v>0</v>
      </c>
      <c r="E86" s="40">
        <f>IFERROR(VLOOKUP(C86,REVERSECHARGE!$C$6:$E$89,3,),0)</f>
        <v>0</v>
      </c>
      <c r="F86" s="19"/>
      <c r="G86" s="16"/>
      <c r="H86" s="42">
        <f>IFERROR(VLOOKUP(G86,PR!$B$2:$F$70,2,),0)</f>
        <v>0</v>
      </c>
      <c r="I86" s="20"/>
      <c r="J86" s="21"/>
      <c r="K86" s="45">
        <f t="shared" si="6"/>
        <v>0</v>
      </c>
      <c r="L86" s="21">
        <v>0</v>
      </c>
      <c r="M86" s="45">
        <f t="shared" si="7"/>
        <v>0</v>
      </c>
      <c r="N86" s="45">
        <f>IF(F86=1,VLOOKUP(G86,PR!$B$2:$F$70,5,),0)</f>
        <v>0</v>
      </c>
      <c r="O86" s="42">
        <f t="shared" si="8"/>
        <v>0</v>
      </c>
      <c r="P86" s="45">
        <f>IF(F86=1,VLOOKUP(G86,PR!$B$2:$F$70,4,FALSE),0)</f>
        <v>0</v>
      </c>
      <c r="Q86" s="45">
        <f t="shared" si="9"/>
        <v>0</v>
      </c>
      <c r="R86" s="45">
        <f>IF(F86=2,VLOOKUP(G86,PR!$B$2:$F$70,3,FALSE),0)</f>
        <v>0</v>
      </c>
      <c r="S86" s="45">
        <f t="shared" si="10"/>
        <v>0</v>
      </c>
      <c r="T86" s="42">
        <f t="shared" si="11"/>
        <v>0</v>
      </c>
    </row>
    <row r="87" spans="1:20">
      <c r="A87" s="16"/>
      <c r="B87" s="40">
        <f>IFERROR(VLOOKUP(A87,REVERSECHARGE!$A$6:$C$89,2,),0)</f>
        <v>0</v>
      </c>
      <c r="C87" s="40">
        <f>IFERROR(VLOOKUP(A87,REVERSECHARGE!$A$6:$C$89,3,),0)</f>
        <v>0</v>
      </c>
      <c r="D87" s="40">
        <f>IFERROR(VLOOKUP(C87,SALEMASTER!$C$6:$D$89,2,),0)</f>
        <v>0</v>
      </c>
      <c r="E87" s="40">
        <f>IFERROR(VLOOKUP(C87,REVERSECHARGE!$C$6:$E$89,3,),0)</f>
        <v>0</v>
      </c>
      <c r="F87" s="19"/>
      <c r="G87" s="16"/>
      <c r="H87" s="42">
        <f>IFERROR(VLOOKUP(G87,PR!$B$2:$F$70,2,),0)</f>
        <v>0</v>
      </c>
      <c r="I87" s="20"/>
      <c r="J87" s="21"/>
      <c r="K87" s="45">
        <f t="shared" si="6"/>
        <v>0</v>
      </c>
      <c r="L87" s="21">
        <v>0</v>
      </c>
      <c r="M87" s="45">
        <f t="shared" si="7"/>
        <v>0</v>
      </c>
      <c r="N87" s="45">
        <f>IF(F87=1,VLOOKUP(G87,PR!$B$2:$F$70,5,),0)</f>
        <v>0</v>
      </c>
      <c r="O87" s="42">
        <f t="shared" si="8"/>
        <v>0</v>
      </c>
      <c r="P87" s="45">
        <f>IF(F87=1,VLOOKUP(G87,PR!$B$2:$F$70,4,FALSE),0)</f>
        <v>0</v>
      </c>
      <c r="Q87" s="45">
        <f t="shared" si="9"/>
        <v>0</v>
      </c>
      <c r="R87" s="45">
        <f>IF(F87=2,VLOOKUP(G87,PR!$B$2:$F$70,3,FALSE),0)</f>
        <v>0</v>
      </c>
      <c r="S87" s="45">
        <f t="shared" si="10"/>
        <v>0</v>
      </c>
      <c r="T87" s="42">
        <f t="shared" si="11"/>
        <v>0</v>
      </c>
    </row>
    <row r="88" spans="1:20">
      <c r="A88" s="16"/>
      <c r="B88" s="40">
        <f>IFERROR(VLOOKUP(A88,REVERSECHARGE!$A$6:$C$89,2,),0)</f>
        <v>0</v>
      </c>
      <c r="C88" s="40">
        <f>IFERROR(VLOOKUP(A88,REVERSECHARGE!$A$6:$C$89,3,),0)</f>
        <v>0</v>
      </c>
      <c r="D88" s="40">
        <f>IFERROR(VLOOKUP(C88,SALEMASTER!$C$6:$D$89,2,),0)</f>
        <v>0</v>
      </c>
      <c r="E88" s="40">
        <f>IFERROR(VLOOKUP(C88,REVERSECHARGE!$C$6:$E$89,3,),0)</f>
        <v>0</v>
      </c>
      <c r="F88" s="19"/>
      <c r="G88" s="24"/>
      <c r="H88" s="43">
        <f>IFERROR(VLOOKUP(G88,PR!$B$2:$F$70,2,),0)</f>
        <v>0</v>
      </c>
      <c r="I88" s="25"/>
      <c r="J88" s="26"/>
      <c r="K88" s="43">
        <f t="shared" si="6"/>
        <v>0</v>
      </c>
      <c r="L88" s="21">
        <v>0</v>
      </c>
      <c r="M88" s="43">
        <f t="shared" si="7"/>
        <v>0</v>
      </c>
      <c r="N88" s="45">
        <f>IF(F88=1,VLOOKUP(G88,PR!$B$2:$F$70,5,),0)</f>
        <v>0</v>
      </c>
      <c r="O88" s="43">
        <f t="shared" si="8"/>
        <v>0</v>
      </c>
      <c r="P88" s="45">
        <f>IF(F88=1,VLOOKUP(G88,PR!$B$2:$F$70,4,FALSE),0)</f>
        <v>0</v>
      </c>
      <c r="Q88" s="47">
        <f t="shared" si="9"/>
        <v>0</v>
      </c>
      <c r="R88" s="45">
        <f>IF(F88=2,VLOOKUP(G88,PR!$B$2:$F$70,3,FALSE),0)</f>
        <v>0</v>
      </c>
      <c r="S88" s="47">
        <f t="shared" si="10"/>
        <v>0</v>
      </c>
      <c r="T88" s="42">
        <f t="shared" si="11"/>
        <v>0</v>
      </c>
    </row>
    <row r="89" spans="1:20">
      <c r="A89" s="31" t="s">
        <v>36</v>
      </c>
      <c r="B89" s="32"/>
      <c r="C89" s="32"/>
      <c r="D89" s="32"/>
      <c r="E89" s="32"/>
      <c r="F89" s="32"/>
      <c r="G89" s="32"/>
      <c r="H89" s="32"/>
      <c r="I89" s="32"/>
      <c r="J89" s="33"/>
      <c r="K89" s="27">
        <f>SUM(K5:K88)</f>
        <v>0</v>
      </c>
      <c r="L89" s="27">
        <f t="shared" ref="L89:M89" si="12">SUM(L5:L88)</f>
        <v>0</v>
      </c>
      <c r="M89" s="27">
        <f t="shared" si="12"/>
        <v>0</v>
      </c>
      <c r="N89" s="28">
        <f>SUM(O5:O88)</f>
        <v>0</v>
      </c>
      <c r="O89" s="29"/>
      <c r="P89" s="28">
        <f>SUM(Q5:Q88)</f>
        <v>0</v>
      </c>
      <c r="Q89" s="29"/>
      <c r="R89" s="28">
        <f>SUM(S5:S88)</f>
        <v>0</v>
      </c>
      <c r="S89" s="29"/>
      <c r="T89" s="102">
        <f>SUM(T5:T88)</f>
        <v>0</v>
      </c>
    </row>
  </sheetData>
  <sheetProtection password="CC16" sheet="1" objects="1" scenarios="1"/>
  <mergeCells count="3">
    <mergeCell ref="N2:O2"/>
    <mergeCell ref="P2:Q2"/>
    <mergeCell ref="R2:S2"/>
  </mergeCells>
  <dataValidations count="3">
    <dataValidation type="list" allowBlank="1" showInputMessage="1" showErrorMessage="1" sqref="A5:A88">
      <formula1>reverse</formula1>
    </dataValidation>
    <dataValidation type="list" allowBlank="1" showInputMessage="1" showErrorMessage="1" sqref="F5:F88">
      <formula1>inter</formula1>
    </dataValidation>
    <dataValidation type="list" allowBlank="1" showInputMessage="1" showErrorMessage="1" prompt="SELECT FROM DROP LIST&#10;" sqref="G5:G88">
      <formula1>unique</formula1>
    </dataValidation>
  </dataValidation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2"/>
  <dimension ref="A1:AI469"/>
  <sheetViews>
    <sheetView view="pageBreakPreview" zoomScale="90" zoomScaleSheetLayoutView="90" workbookViewId="0">
      <selection sqref="A1:B1"/>
    </sheetView>
  </sheetViews>
  <sheetFormatPr defaultRowHeight="15"/>
  <cols>
    <col min="1" max="1" width="5.5703125" style="62" customWidth="1"/>
    <col min="2" max="2" width="31" style="62" customWidth="1"/>
    <col min="3" max="4" width="9.7109375" style="62" customWidth="1"/>
    <col min="5" max="5" width="6.7109375" style="62" customWidth="1"/>
    <col min="6" max="6" width="12.7109375" style="62" customWidth="1"/>
    <col min="7" max="7" width="9.7109375" style="62" customWidth="1"/>
    <col min="8" max="8" width="12.7109375" style="62" customWidth="1"/>
    <col min="9" max="9" width="6.7109375" style="62" customWidth="1"/>
    <col min="10" max="10" width="12.7109375" style="62" customWidth="1"/>
    <col min="11" max="11" width="6.7109375" style="62" customWidth="1"/>
    <col min="12" max="12" width="12.7109375" style="62" customWidth="1"/>
    <col min="13" max="13" width="6.7109375" style="62" customWidth="1"/>
    <col min="14" max="14" width="12.7109375" style="62" customWidth="1"/>
    <col min="15" max="17" width="9.140625" style="62"/>
    <col min="18" max="18" width="27.85546875" style="62" customWidth="1"/>
    <col min="19" max="19" width="26.7109375" style="62" customWidth="1"/>
    <col min="20" max="16384" width="9.140625" style="62"/>
  </cols>
  <sheetData>
    <row r="1" spans="1:35" ht="101.25" customHeight="1">
      <c r="A1" s="307" t="s">
        <v>831</v>
      </c>
      <c r="B1" s="308"/>
      <c r="C1" s="309" t="s">
        <v>835</v>
      </c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1"/>
    </row>
    <row r="2" spans="1:35" s="127" customFormat="1" ht="22.5" customHeight="1">
      <c r="A2" s="312" t="s">
        <v>276</v>
      </c>
      <c r="B2" s="313"/>
      <c r="C2" s="244">
        <f>+INVOICE!C3</f>
        <v>0</v>
      </c>
      <c r="D2" s="245"/>
      <c r="E2" s="245"/>
      <c r="F2" s="246"/>
      <c r="G2" s="314" t="s">
        <v>543</v>
      </c>
      <c r="H2" s="315"/>
      <c r="I2" s="315"/>
      <c r="J2" s="315"/>
      <c r="K2" s="315"/>
      <c r="L2" s="315"/>
      <c r="M2" s="315"/>
      <c r="N2" s="316"/>
    </row>
    <row r="3" spans="1:35" s="127" customFormat="1" ht="39.75" customHeight="1">
      <c r="A3" s="305" t="s">
        <v>542</v>
      </c>
      <c r="B3" s="306"/>
      <c r="C3" s="273"/>
      <c r="D3" s="274"/>
      <c r="E3" s="274"/>
      <c r="F3" s="275"/>
      <c r="G3" s="253" t="s">
        <v>544</v>
      </c>
      <c r="H3" s="254"/>
      <c r="I3" s="255">
        <f>IFERROR(VLOOKUP(C4,SALEMASTER!$A$6:$C$89,3,FALSE),0)</f>
        <v>0</v>
      </c>
      <c r="J3" s="255"/>
      <c r="K3" s="255"/>
      <c r="L3" s="255"/>
      <c r="M3" s="255"/>
      <c r="N3" s="256"/>
    </row>
    <row r="4" spans="1:35" s="127" customFormat="1" ht="22.5" customHeight="1">
      <c r="A4" s="317" t="s">
        <v>814</v>
      </c>
      <c r="B4" s="318"/>
      <c r="C4" s="273"/>
      <c r="D4" s="274"/>
      <c r="E4" s="274"/>
      <c r="F4" s="275"/>
      <c r="G4" s="266" t="s">
        <v>545</v>
      </c>
      <c r="H4" s="267"/>
      <c r="I4" s="260">
        <f>IFERROR(VLOOKUP(I3,PR!$H$2:$I$113,2,FALSE),0)</f>
        <v>0</v>
      </c>
      <c r="J4" s="260"/>
      <c r="K4" s="260"/>
      <c r="L4" s="260"/>
      <c r="M4" s="260"/>
      <c r="N4" s="261"/>
    </row>
    <row r="5" spans="1:35" s="127" customFormat="1" ht="37.5" customHeight="1">
      <c r="A5" s="305" t="s">
        <v>826</v>
      </c>
      <c r="B5" s="306"/>
      <c r="C5" s="273"/>
      <c r="D5" s="274"/>
      <c r="E5" s="274"/>
      <c r="F5" s="275"/>
      <c r="G5" s="266"/>
      <c r="H5" s="267"/>
      <c r="I5" s="260"/>
      <c r="J5" s="260"/>
      <c r="K5" s="260"/>
      <c r="L5" s="260"/>
      <c r="M5" s="260"/>
      <c r="N5" s="261"/>
      <c r="AI5" s="127">
        <v>1</v>
      </c>
    </row>
    <row r="6" spans="1:35" s="127" customFormat="1" ht="24" customHeight="1">
      <c r="A6" s="319" t="s">
        <v>278</v>
      </c>
      <c r="B6" s="320"/>
      <c r="C6" s="321">
        <f>IFERROR(VLOOKUP(C5,CREDITNOTE1!$A$6:$C$89,2,FALSE),0)</f>
        <v>0</v>
      </c>
      <c r="D6" s="322"/>
      <c r="E6" s="322"/>
      <c r="F6" s="323"/>
      <c r="G6" s="262" t="s">
        <v>546</v>
      </c>
      <c r="H6" s="263"/>
      <c r="I6" s="264">
        <f>IFERROR(VLOOKUP(I3,PR!$H$2:$J$113,3,FALSE),0)</f>
        <v>0</v>
      </c>
      <c r="J6" s="264"/>
      <c r="K6" s="264"/>
      <c r="L6" s="264"/>
      <c r="M6" s="264"/>
      <c r="N6" s="265"/>
      <c r="AI6" s="127">
        <v>2</v>
      </c>
    </row>
    <row r="7" spans="1:35">
      <c r="A7" s="324" t="s">
        <v>0</v>
      </c>
      <c r="B7" s="326" t="s">
        <v>1</v>
      </c>
      <c r="C7" s="326" t="s">
        <v>4</v>
      </c>
      <c r="D7" s="324" t="s">
        <v>5</v>
      </c>
      <c r="E7" s="324" t="s">
        <v>2</v>
      </c>
      <c r="F7" s="326" t="s">
        <v>6</v>
      </c>
      <c r="G7" s="324" t="s">
        <v>3</v>
      </c>
      <c r="H7" s="326" t="s">
        <v>7</v>
      </c>
      <c r="I7" s="331" t="s">
        <v>8</v>
      </c>
      <c r="J7" s="331"/>
      <c r="K7" s="331" t="s">
        <v>9</v>
      </c>
      <c r="L7" s="331"/>
      <c r="M7" s="331" t="s">
        <v>10</v>
      </c>
      <c r="N7" s="331"/>
      <c r="S7" s="63"/>
    </row>
    <row r="8" spans="1:35" ht="31.5" customHeight="1">
      <c r="A8" s="325"/>
      <c r="B8" s="327"/>
      <c r="C8" s="327"/>
      <c r="D8" s="325"/>
      <c r="E8" s="325"/>
      <c r="F8" s="327"/>
      <c r="G8" s="325"/>
      <c r="H8" s="327"/>
      <c r="I8" s="108" t="s">
        <v>12</v>
      </c>
      <c r="J8" s="68" t="s">
        <v>11</v>
      </c>
      <c r="K8" s="108" t="s">
        <v>13</v>
      </c>
      <c r="L8" s="68" t="s">
        <v>11</v>
      </c>
      <c r="M8" s="108" t="s">
        <v>13</v>
      </c>
      <c r="N8" s="67" t="s">
        <v>11</v>
      </c>
      <c r="S8" s="63"/>
    </row>
    <row r="9" spans="1:35" ht="55.5" customHeight="1">
      <c r="A9" s="94">
        <v>1</v>
      </c>
      <c r="B9" s="94">
        <f>IFERROR(VLOOKUP(C5,CREDITNOTE1!$A$6:$S$89,7,FALSE),0)</f>
        <v>0</v>
      </c>
      <c r="C9" s="72">
        <f>IFERROR(VLOOKUP(B9,PR!$B$2:$F$70,2,FALSE),0)</f>
        <v>0</v>
      </c>
      <c r="D9" s="72">
        <f>IFERROR(VLOOKUP(C5,CREDITNOTE1!$A$6:$S$89,9,FALSE),0)</f>
        <v>0</v>
      </c>
      <c r="E9" s="72">
        <f>IFERROR(VLOOKUP(C5,CREDITNOTE1!$A$6:$S$89,10,FALSE),0)</f>
        <v>0</v>
      </c>
      <c r="F9" s="73">
        <f>D9*E9</f>
        <v>0</v>
      </c>
      <c r="G9" s="72">
        <f>IFERROR(VLOOKUP(C5,CREDITNOTE1!$A$6:$S$89,12,FALSE),0)</f>
        <v>0</v>
      </c>
      <c r="H9" s="73">
        <f>F9-G9</f>
        <v>0</v>
      </c>
      <c r="I9" s="72">
        <f>IFERROR(VLOOKUP(C5,CREDITNOTE1!$A$6:$S$89,16,FALSE),0)</f>
        <v>0</v>
      </c>
      <c r="J9" s="73">
        <f>H9*I9%</f>
        <v>0</v>
      </c>
      <c r="K9" s="72">
        <f>IFERROR(VLOOKUP(C5,CREDITNOTE1!$A$6:$S$89,14,FALSE),0)</f>
        <v>0</v>
      </c>
      <c r="L9" s="73">
        <f>H9*K9%</f>
        <v>0</v>
      </c>
      <c r="M9" s="72">
        <f>IFERROR(VLOOKUP(C5,CREDITNOTE1!$A$6:$S$89,18,FALSE),0)</f>
        <v>0</v>
      </c>
      <c r="N9" s="72">
        <f>H9*M9%</f>
        <v>0</v>
      </c>
      <c r="S9" s="63"/>
    </row>
    <row r="10" spans="1:35" ht="61.5" customHeight="1">
      <c r="A10" s="94">
        <v>2</v>
      </c>
      <c r="B10" s="94">
        <f>IFERROR(VLOOKUP(C5,CREDITNOTE2!$A$5:$S$88,7,FALSE),0)</f>
        <v>0</v>
      </c>
      <c r="C10" s="72">
        <f>IFERROR(VLOOKUP(B10,PR!$B$2:$F$70,2,FALSE),0)</f>
        <v>0</v>
      </c>
      <c r="D10" s="72">
        <f>IFERROR(VLOOKUP(C5,CREDITNOTE2!$A$5:$S$88,9,FALSE),0)</f>
        <v>0</v>
      </c>
      <c r="E10" s="72">
        <f>IFERROR(VLOOKUP(C5,CREDITNOTE2!$A$5:$S$88,10,FALSE),0)</f>
        <v>0</v>
      </c>
      <c r="F10" s="73">
        <f t="shared" ref="F10" si="0">D10*E10</f>
        <v>0</v>
      </c>
      <c r="G10" s="72">
        <f>IFERROR(VLOOKUP(C5,CREDITNOTE2!$A$5:$S$88,12,FALSE),0)</f>
        <v>0</v>
      </c>
      <c r="H10" s="73">
        <f t="shared" ref="H10" si="1">F10-G10</f>
        <v>0</v>
      </c>
      <c r="I10" s="72">
        <f>IFERROR(VLOOKUP(C5,CREDITNOTE2!$A$5:$S$88,16,FALSE),0)</f>
        <v>0</v>
      </c>
      <c r="J10" s="73">
        <f t="shared" ref="J10" si="2">H10*I10%</f>
        <v>0</v>
      </c>
      <c r="K10" s="72">
        <f>IFERROR(VLOOKUP(C5,CREDITNOTE2!$A$5:$S$88,14,FALSE),0)</f>
        <v>0</v>
      </c>
      <c r="L10" s="73">
        <f t="shared" ref="L10" si="3">H10*K10%</f>
        <v>0</v>
      </c>
      <c r="M10" s="72">
        <f>IFERROR(VLOOKUP(C5,CREDITNOTE2!$A$5:$S$88,18,FALSE),0)</f>
        <v>0</v>
      </c>
      <c r="N10" s="72">
        <f>H10*M10%</f>
        <v>0</v>
      </c>
    </row>
    <row r="11" spans="1:35" ht="42.75" customHeight="1">
      <c r="A11" s="339" t="s">
        <v>15</v>
      </c>
      <c r="B11" s="340"/>
      <c r="C11" s="340"/>
      <c r="D11" s="340"/>
      <c r="E11" s="341"/>
      <c r="F11" s="74">
        <v>0</v>
      </c>
      <c r="G11" s="74">
        <v>0</v>
      </c>
      <c r="H11" s="74">
        <v>0</v>
      </c>
      <c r="I11" s="74">
        <v>0</v>
      </c>
      <c r="J11" s="74">
        <v>0</v>
      </c>
      <c r="K11" s="74">
        <v>0</v>
      </c>
      <c r="L11" s="74">
        <v>0</v>
      </c>
      <c r="M11" s="74">
        <v>0</v>
      </c>
      <c r="N11" s="74">
        <v>0</v>
      </c>
    </row>
    <row r="12" spans="1:35" ht="42.75" customHeight="1">
      <c r="A12" s="332" t="s">
        <v>16</v>
      </c>
      <c r="B12" s="333"/>
      <c r="C12" s="333"/>
      <c r="D12" s="333"/>
      <c r="E12" s="334"/>
      <c r="F12" s="75">
        <f>SUM(F9:F11)</f>
        <v>0</v>
      </c>
      <c r="G12" s="75">
        <f>SUM(G9:G11)</f>
        <v>0</v>
      </c>
      <c r="H12" s="75">
        <f>SUM(H9:H11)</f>
        <v>0</v>
      </c>
      <c r="I12" s="76"/>
      <c r="J12" s="75">
        <f>SUM(J9:J11)</f>
        <v>0</v>
      </c>
      <c r="K12" s="76"/>
      <c r="L12" s="77">
        <f>SUM(L9:L11)</f>
        <v>0</v>
      </c>
      <c r="M12" s="76"/>
      <c r="N12" s="75">
        <f>SUM(N9:N11)</f>
        <v>0</v>
      </c>
    </row>
    <row r="13" spans="1:35" ht="27.75" customHeight="1">
      <c r="A13" s="332" t="s">
        <v>47</v>
      </c>
      <c r="B13" s="333"/>
      <c r="C13" s="333"/>
      <c r="D13" s="333"/>
      <c r="E13" s="333"/>
      <c r="F13" s="333"/>
      <c r="G13" s="333"/>
      <c r="H13" s="334"/>
      <c r="I13" s="335">
        <f>+H12+J12+L12+N12</f>
        <v>0</v>
      </c>
      <c r="J13" s="336"/>
      <c r="K13" s="336"/>
      <c r="L13" s="336"/>
      <c r="M13" s="336"/>
      <c r="N13" s="337"/>
    </row>
    <row r="14" spans="1:35" ht="30" customHeight="1">
      <c r="A14" s="332" t="s">
        <v>17</v>
      </c>
      <c r="B14" s="333"/>
      <c r="C14" s="333"/>
      <c r="D14" s="333"/>
      <c r="E14" s="333"/>
      <c r="F14" s="333"/>
      <c r="G14" s="333"/>
      <c r="H14" s="334"/>
      <c r="I14" s="338">
        <f>rup(I13)</f>
        <v>0</v>
      </c>
      <c r="J14" s="338"/>
      <c r="K14" s="338"/>
      <c r="L14" s="338"/>
      <c r="M14" s="338"/>
      <c r="N14" s="338"/>
    </row>
    <row r="15" spans="1:35" ht="18" customHeight="1">
      <c r="A15" s="328" t="s">
        <v>18</v>
      </c>
      <c r="B15" s="329"/>
      <c r="C15" s="329"/>
      <c r="D15" s="329"/>
      <c r="E15" s="329"/>
      <c r="F15" s="329"/>
      <c r="G15" s="329"/>
      <c r="H15" s="330"/>
      <c r="I15" s="76"/>
      <c r="J15" s="76">
        <f>IF(C3=1,J12,0)</f>
        <v>0</v>
      </c>
      <c r="K15" s="76"/>
      <c r="L15" s="76">
        <f>IF(C3=1,L12,0)</f>
        <v>0</v>
      </c>
      <c r="M15" s="76"/>
      <c r="N15" s="76">
        <f>IF(C3=1,N12,0)</f>
        <v>0</v>
      </c>
    </row>
    <row r="16" spans="1:35" ht="21">
      <c r="A16" s="343" t="s">
        <v>275</v>
      </c>
      <c r="B16" s="344"/>
      <c r="C16" s="344"/>
      <c r="D16" s="344"/>
      <c r="E16" s="344"/>
      <c r="F16" s="344"/>
      <c r="G16" s="344"/>
      <c r="H16" s="344"/>
      <c r="I16" s="344"/>
      <c r="J16" s="344"/>
      <c r="K16" s="344"/>
      <c r="L16" s="344"/>
      <c r="M16" s="344"/>
      <c r="N16" s="345"/>
    </row>
    <row r="17" spans="1:19">
      <c r="A17" s="69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346"/>
      <c r="M17" s="346"/>
      <c r="N17" s="347"/>
    </row>
    <row r="18" spans="1:19" ht="15.75">
      <c r="A18" s="69"/>
      <c r="B18" s="63"/>
      <c r="C18" s="63"/>
      <c r="D18" s="63"/>
      <c r="E18" s="63"/>
      <c r="F18" s="63"/>
      <c r="G18" s="63"/>
      <c r="H18" s="63"/>
      <c r="I18" s="63"/>
      <c r="J18" s="124" t="s">
        <v>274</v>
      </c>
      <c r="K18" s="124"/>
      <c r="L18" s="348">
        <f>+S19</f>
        <v>0</v>
      </c>
      <c r="M18" s="348"/>
      <c r="N18" s="349"/>
    </row>
    <row r="19" spans="1:19">
      <c r="A19" s="69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348"/>
      <c r="M19" s="348"/>
      <c r="N19" s="349"/>
      <c r="R19" s="122" t="s">
        <v>272</v>
      </c>
      <c r="S19" s="122"/>
    </row>
    <row r="20" spans="1:19">
      <c r="A20" s="69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348"/>
      <c r="M20" s="348"/>
      <c r="N20" s="349"/>
      <c r="R20" s="122"/>
      <c r="S20" s="122"/>
    </row>
    <row r="21" spans="1:19">
      <c r="A21" s="69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348"/>
      <c r="M21" s="348"/>
      <c r="N21" s="349"/>
      <c r="R21" s="123" t="s">
        <v>273</v>
      </c>
      <c r="S21" s="122"/>
    </row>
    <row r="22" spans="1:19" ht="15.75">
      <c r="A22" s="69"/>
      <c r="B22" s="63"/>
      <c r="C22" s="63"/>
      <c r="D22" s="63"/>
      <c r="E22" s="63"/>
      <c r="F22" s="63"/>
      <c r="G22" s="63"/>
      <c r="H22" s="63"/>
      <c r="I22" s="63"/>
      <c r="J22" s="350" t="s">
        <v>19</v>
      </c>
      <c r="K22" s="350"/>
      <c r="L22" s="348">
        <f>+S21</f>
        <v>0</v>
      </c>
      <c r="M22" s="348"/>
      <c r="N22" s="349"/>
    </row>
    <row r="23" spans="1:19" ht="15.75">
      <c r="A23" s="70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342"/>
      <c r="M23" s="342"/>
      <c r="N23" s="71"/>
    </row>
    <row r="206" spans="5:5">
      <c r="E206" s="62" t="s">
        <v>550</v>
      </c>
    </row>
    <row r="207" spans="5:5">
      <c r="E207" s="62" t="s">
        <v>551</v>
      </c>
    </row>
    <row r="208" spans="5:5">
      <c r="E208" s="62" t="s">
        <v>552</v>
      </c>
    </row>
    <row r="209" spans="5:5">
      <c r="E209" s="62" t="s">
        <v>553</v>
      </c>
    </row>
    <row r="210" spans="5:5">
      <c r="E210" s="62" t="s">
        <v>554</v>
      </c>
    </row>
    <row r="211" spans="5:5">
      <c r="E211" s="62" t="s">
        <v>555</v>
      </c>
    </row>
    <row r="212" spans="5:5">
      <c r="E212" s="62" t="s">
        <v>556</v>
      </c>
    </row>
    <row r="213" spans="5:5">
      <c r="E213" s="62" t="s">
        <v>557</v>
      </c>
    </row>
    <row r="214" spans="5:5">
      <c r="E214" s="62" t="s">
        <v>558</v>
      </c>
    </row>
    <row r="215" spans="5:5">
      <c r="E215" s="62" t="s">
        <v>559</v>
      </c>
    </row>
    <row r="216" spans="5:5">
      <c r="E216" s="62" t="s">
        <v>560</v>
      </c>
    </row>
    <row r="217" spans="5:5">
      <c r="E217" s="62" t="s">
        <v>561</v>
      </c>
    </row>
    <row r="218" spans="5:5">
      <c r="E218" s="62" t="s">
        <v>562</v>
      </c>
    </row>
    <row r="219" spans="5:5">
      <c r="E219" s="62" t="s">
        <v>563</v>
      </c>
    </row>
    <row r="220" spans="5:5">
      <c r="E220" s="62" t="s">
        <v>564</v>
      </c>
    </row>
    <row r="221" spans="5:5">
      <c r="E221" s="62" t="s">
        <v>565</v>
      </c>
    </row>
    <row r="222" spans="5:5">
      <c r="E222" s="62" t="s">
        <v>566</v>
      </c>
    </row>
    <row r="223" spans="5:5">
      <c r="E223" s="62" t="s">
        <v>567</v>
      </c>
    </row>
    <row r="224" spans="5:5">
      <c r="E224" s="62" t="s">
        <v>568</v>
      </c>
    </row>
    <row r="225" spans="5:5">
      <c r="E225" s="62" t="s">
        <v>569</v>
      </c>
    </row>
    <row r="226" spans="5:5">
      <c r="E226" s="62" t="s">
        <v>570</v>
      </c>
    </row>
    <row r="227" spans="5:5">
      <c r="E227" s="62" t="s">
        <v>571</v>
      </c>
    </row>
    <row r="228" spans="5:5">
      <c r="E228" s="62" t="s">
        <v>572</v>
      </c>
    </row>
    <row r="229" spans="5:5">
      <c r="E229" s="62" t="s">
        <v>573</v>
      </c>
    </row>
    <row r="230" spans="5:5">
      <c r="E230" s="62" t="s">
        <v>574</v>
      </c>
    </row>
    <row r="231" spans="5:5">
      <c r="E231" s="62" t="s">
        <v>575</v>
      </c>
    </row>
    <row r="232" spans="5:5">
      <c r="E232" s="62" t="s">
        <v>576</v>
      </c>
    </row>
    <row r="233" spans="5:5">
      <c r="E233" s="62" t="s">
        <v>577</v>
      </c>
    </row>
    <row r="234" spans="5:5">
      <c r="E234" s="62" t="s">
        <v>578</v>
      </c>
    </row>
    <row r="235" spans="5:5">
      <c r="E235" s="62" t="s">
        <v>579</v>
      </c>
    </row>
    <row r="236" spans="5:5">
      <c r="E236" s="62" t="s">
        <v>580</v>
      </c>
    </row>
    <row r="237" spans="5:5">
      <c r="E237" s="62" t="s">
        <v>581</v>
      </c>
    </row>
    <row r="238" spans="5:5">
      <c r="E238" s="62" t="s">
        <v>582</v>
      </c>
    </row>
    <row r="239" spans="5:5">
      <c r="E239" s="62" t="s">
        <v>583</v>
      </c>
    </row>
    <row r="240" spans="5:5">
      <c r="E240" s="62" t="s">
        <v>584</v>
      </c>
    </row>
    <row r="241" spans="5:5">
      <c r="E241" s="62" t="s">
        <v>585</v>
      </c>
    </row>
    <row r="242" spans="5:5">
      <c r="E242" s="62" t="s">
        <v>586</v>
      </c>
    </row>
    <row r="243" spans="5:5">
      <c r="E243" s="62" t="s">
        <v>587</v>
      </c>
    </row>
    <row r="244" spans="5:5">
      <c r="E244" s="62" t="s">
        <v>588</v>
      </c>
    </row>
    <row r="245" spans="5:5">
      <c r="E245" s="62" t="s">
        <v>589</v>
      </c>
    </row>
    <row r="246" spans="5:5">
      <c r="E246" s="62" t="s">
        <v>590</v>
      </c>
    </row>
    <row r="247" spans="5:5">
      <c r="E247" s="62" t="s">
        <v>591</v>
      </c>
    </row>
    <row r="248" spans="5:5">
      <c r="E248" s="62" t="s">
        <v>592</v>
      </c>
    </row>
    <row r="249" spans="5:5">
      <c r="E249" s="62" t="s">
        <v>593</v>
      </c>
    </row>
    <row r="250" spans="5:5">
      <c r="E250" s="62" t="s">
        <v>594</v>
      </c>
    </row>
    <row r="251" spans="5:5">
      <c r="E251" s="62" t="s">
        <v>595</v>
      </c>
    </row>
    <row r="252" spans="5:5">
      <c r="E252" s="62" t="s">
        <v>596</v>
      </c>
    </row>
    <row r="253" spans="5:5">
      <c r="E253" s="62" t="s">
        <v>597</v>
      </c>
    </row>
    <row r="254" spans="5:5">
      <c r="E254" s="62" t="s">
        <v>598</v>
      </c>
    </row>
    <row r="255" spans="5:5">
      <c r="E255" s="62" t="s">
        <v>599</v>
      </c>
    </row>
    <row r="256" spans="5:5">
      <c r="E256" s="62" t="s">
        <v>600</v>
      </c>
    </row>
    <row r="257" spans="5:5">
      <c r="E257" s="62" t="s">
        <v>601</v>
      </c>
    </row>
    <row r="258" spans="5:5">
      <c r="E258" s="62" t="s">
        <v>602</v>
      </c>
    </row>
    <row r="259" spans="5:5">
      <c r="E259" s="62" t="s">
        <v>603</v>
      </c>
    </row>
    <row r="260" spans="5:5">
      <c r="E260" s="62" t="s">
        <v>604</v>
      </c>
    </row>
    <row r="261" spans="5:5">
      <c r="E261" s="62" t="s">
        <v>605</v>
      </c>
    </row>
    <row r="262" spans="5:5">
      <c r="E262" s="62" t="s">
        <v>606</v>
      </c>
    </row>
    <row r="263" spans="5:5">
      <c r="E263" s="62" t="s">
        <v>607</v>
      </c>
    </row>
    <row r="264" spans="5:5">
      <c r="E264" s="62" t="s">
        <v>608</v>
      </c>
    </row>
    <row r="265" spans="5:5">
      <c r="E265" s="62" t="s">
        <v>609</v>
      </c>
    </row>
    <row r="266" spans="5:5">
      <c r="E266" s="62" t="s">
        <v>610</v>
      </c>
    </row>
    <row r="267" spans="5:5">
      <c r="E267" s="62" t="s">
        <v>611</v>
      </c>
    </row>
    <row r="268" spans="5:5">
      <c r="E268" s="62" t="s">
        <v>612</v>
      </c>
    </row>
    <row r="269" spans="5:5">
      <c r="E269" s="62" t="s">
        <v>613</v>
      </c>
    </row>
    <row r="270" spans="5:5">
      <c r="E270" s="62" t="s">
        <v>614</v>
      </c>
    </row>
    <row r="271" spans="5:5">
      <c r="E271" s="62" t="s">
        <v>615</v>
      </c>
    </row>
    <row r="272" spans="5:5">
      <c r="E272" s="62" t="s">
        <v>616</v>
      </c>
    </row>
    <row r="273" spans="5:5">
      <c r="E273" s="62" t="s">
        <v>617</v>
      </c>
    </row>
    <row r="274" spans="5:5">
      <c r="E274" s="62" t="s">
        <v>618</v>
      </c>
    </row>
    <row r="275" spans="5:5">
      <c r="E275" s="62" t="s">
        <v>619</v>
      </c>
    </row>
    <row r="276" spans="5:5">
      <c r="E276" s="62" t="s">
        <v>620</v>
      </c>
    </row>
    <row r="277" spans="5:5">
      <c r="E277" s="62" t="s">
        <v>621</v>
      </c>
    </row>
    <row r="278" spans="5:5">
      <c r="E278" s="62" t="s">
        <v>622</v>
      </c>
    </row>
    <row r="279" spans="5:5">
      <c r="E279" s="62" t="s">
        <v>623</v>
      </c>
    </row>
    <row r="280" spans="5:5">
      <c r="E280" s="62" t="s">
        <v>624</v>
      </c>
    </row>
    <row r="281" spans="5:5">
      <c r="E281" s="62" t="s">
        <v>625</v>
      </c>
    </row>
    <row r="282" spans="5:5">
      <c r="E282" s="62" t="s">
        <v>626</v>
      </c>
    </row>
    <row r="283" spans="5:5">
      <c r="E283" s="62" t="s">
        <v>627</v>
      </c>
    </row>
    <row r="284" spans="5:5">
      <c r="E284" s="62" t="s">
        <v>628</v>
      </c>
    </row>
    <row r="285" spans="5:5">
      <c r="E285" s="62" t="s">
        <v>629</v>
      </c>
    </row>
    <row r="286" spans="5:5">
      <c r="E286" s="62" t="s">
        <v>630</v>
      </c>
    </row>
    <row r="287" spans="5:5">
      <c r="E287" s="62" t="s">
        <v>631</v>
      </c>
    </row>
    <row r="288" spans="5:5">
      <c r="E288" s="62" t="s">
        <v>632</v>
      </c>
    </row>
    <row r="289" spans="5:5">
      <c r="E289" s="62" t="s">
        <v>633</v>
      </c>
    </row>
    <row r="290" spans="5:5">
      <c r="E290" s="62" t="s">
        <v>634</v>
      </c>
    </row>
    <row r="291" spans="5:5">
      <c r="E291" s="62" t="s">
        <v>635</v>
      </c>
    </row>
    <row r="292" spans="5:5">
      <c r="E292" s="62" t="s">
        <v>636</v>
      </c>
    </row>
    <row r="293" spans="5:5">
      <c r="E293" s="62" t="s">
        <v>637</v>
      </c>
    </row>
    <row r="294" spans="5:5">
      <c r="E294" s="62" t="s">
        <v>638</v>
      </c>
    </row>
    <row r="295" spans="5:5">
      <c r="E295" s="62" t="s">
        <v>639</v>
      </c>
    </row>
    <row r="296" spans="5:5">
      <c r="E296" s="62" t="s">
        <v>640</v>
      </c>
    </row>
    <row r="297" spans="5:5">
      <c r="E297" s="62" t="s">
        <v>641</v>
      </c>
    </row>
    <row r="298" spans="5:5">
      <c r="E298" s="62" t="s">
        <v>642</v>
      </c>
    </row>
    <row r="299" spans="5:5">
      <c r="E299" s="62" t="s">
        <v>643</v>
      </c>
    </row>
    <row r="300" spans="5:5">
      <c r="E300" s="62" t="s">
        <v>644</v>
      </c>
    </row>
    <row r="301" spans="5:5">
      <c r="E301" s="62" t="s">
        <v>645</v>
      </c>
    </row>
    <row r="302" spans="5:5">
      <c r="E302" s="62" t="s">
        <v>646</v>
      </c>
    </row>
    <row r="303" spans="5:5">
      <c r="E303" s="62" t="s">
        <v>647</v>
      </c>
    </row>
    <row r="304" spans="5:5">
      <c r="E304" s="62" t="s">
        <v>648</v>
      </c>
    </row>
    <row r="305" spans="5:5">
      <c r="E305" s="62" t="s">
        <v>649</v>
      </c>
    </row>
    <row r="306" spans="5:5">
      <c r="E306" s="62" t="s">
        <v>650</v>
      </c>
    </row>
    <row r="307" spans="5:5">
      <c r="E307" s="62" t="s">
        <v>651</v>
      </c>
    </row>
    <row r="308" spans="5:5">
      <c r="E308" s="62" t="s">
        <v>652</v>
      </c>
    </row>
    <row r="309" spans="5:5">
      <c r="E309" s="62" t="s">
        <v>653</v>
      </c>
    </row>
    <row r="310" spans="5:5">
      <c r="E310" s="62" t="s">
        <v>654</v>
      </c>
    </row>
    <row r="311" spans="5:5">
      <c r="E311" s="62" t="s">
        <v>655</v>
      </c>
    </row>
    <row r="312" spans="5:5">
      <c r="E312" s="62" t="s">
        <v>656</v>
      </c>
    </row>
    <row r="313" spans="5:5">
      <c r="E313" s="62" t="s">
        <v>657</v>
      </c>
    </row>
    <row r="314" spans="5:5">
      <c r="E314" s="62" t="s">
        <v>658</v>
      </c>
    </row>
    <row r="315" spans="5:5">
      <c r="E315" s="62" t="s">
        <v>659</v>
      </c>
    </row>
    <row r="316" spans="5:5">
      <c r="E316" s="62" t="s">
        <v>660</v>
      </c>
    </row>
    <row r="317" spans="5:5">
      <c r="E317" s="62" t="s">
        <v>661</v>
      </c>
    </row>
    <row r="318" spans="5:5">
      <c r="E318" s="62" t="s">
        <v>662</v>
      </c>
    </row>
    <row r="319" spans="5:5">
      <c r="E319" s="62" t="s">
        <v>663</v>
      </c>
    </row>
    <row r="320" spans="5:5">
      <c r="E320" s="62" t="s">
        <v>664</v>
      </c>
    </row>
    <row r="321" spans="5:5">
      <c r="E321" s="62" t="s">
        <v>665</v>
      </c>
    </row>
    <row r="322" spans="5:5">
      <c r="E322" s="62" t="s">
        <v>666</v>
      </c>
    </row>
    <row r="323" spans="5:5">
      <c r="E323" s="62" t="s">
        <v>667</v>
      </c>
    </row>
    <row r="324" spans="5:5">
      <c r="E324" s="62" t="s">
        <v>668</v>
      </c>
    </row>
    <row r="325" spans="5:5">
      <c r="E325" s="62" t="s">
        <v>669</v>
      </c>
    </row>
    <row r="326" spans="5:5">
      <c r="E326" s="62" t="s">
        <v>670</v>
      </c>
    </row>
    <row r="327" spans="5:5">
      <c r="E327" s="62" t="s">
        <v>671</v>
      </c>
    </row>
    <row r="328" spans="5:5">
      <c r="E328" s="62" t="s">
        <v>672</v>
      </c>
    </row>
    <row r="329" spans="5:5">
      <c r="E329" s="62" t="s">
        <v>673</v>
      </c>
    </row>
    <row r="330" spans="5:5">
      <c r="E330" s="62" t="s">
        <v>674</v>
      </c>
    </row>
    <row r="331" spans="5:5">
      <c r="E331" s="62" t="s">
        <v>675</v>
      </c>
    </row>
    <row r="332" spans="5:5">
      <c r="E332" s="62" t="s">
        <v>676</v>
      </c>
    </row>
    <row r="333" spans="5:5">
      <c r="E333" s="62" t="s">
        <v>677</v>
      </c>
    </row>
    <row r="334" spans="5:5">
      <c r="E334" s="62" t="s">
        <v>678</v>
      </c>
    </row>
    <row r="335" spans="5:5">
      <c r="E335" s="62" t="s">
        <v>679</v>
      </c>
    </row>
    <row r="336" spans="5:5">
      <c r="E336" s="62" t="s">
        <v>680</v>
      </c>
    </row>
    <row r="337" spans="5:5">
      <c r="E337" s="62" t="s">
        <v>681</v>
      </c>
    </row>
    <row r="338" spans="5:5">
      <c r="E338" s="62" t="s">
        <v>682</v>
      </c>
    </row>
    <row r="339" spans="5:5">
      <c r="E339" s="62" t="s">
        <v>683</v>
      </c>
    </row>
    <row r="340" spans="5:5">
      <c r="E340" s="62" t="s">
        <v>684</v>
      </c>
    </row>
    <row r="341" spans="5:5">
      <c r="E341" s="62" t="s">
        <v>685</v>
      </c>
    </row>
    <row r="342" spans="5:5">
      <c r="E342" s="62" t="s">
        <v>686</v>
      </c>
    </row>
    <row r="343" spans="5:5">
      <c r="E343" s="62" t="s">
        <v>687</v>
      </c>
    </row>
    <row r="344" spans="5:5">
      <c r="E344" s="62" t="s">
        <v>688</v>
      </c>
    </row>
    <row r="345" spans="5:5">
      <c r="E345" s="62" t="s">
        <v>689</v>
      </c>
    </row>
    <row r="346" spans="5:5">
      <c r="E346" s="62" t="s">
        <v>690</v>
      </c>
    </row>
    <row r="347" spans="5:5">
      <c r="E347" s="62" t="s">
        <v>691</v>
      </c>
    </row>
    <row r="348" spans="5:5">
      <c r="E348" s="62" t="s">
        <v>692</v>
      </c>
    </row>
    <row r="349" spans="5:5">
      <c r="E349" s="62" t="s">
        <v>693</v>
      </c>
    </row>
    <row r="350" spans="5:5">
      <c r="E350" s="62" t="s">
        <v>694</v>
      </c>
    </row>
    <row r="351" spans="5:5">
      <c r="E351" s="62" t="s">
        <v>695</v>
      </c>
    </row>
    <row r="352" spans="5:5">
      <c r="E352" s="62" t="s">
        <v>696</v>
      </c>
    </row>
    <row r="353" spans="5:5">
      <c r="E353" s="62" t="s">
        <v>697</v>
      </c>
    </row>
    <row r="354" spans="5:5">
      <c r="E354" s="62" t="s">
        <v>698</v>
      </c>
    </row>
    <row r="355" spans="5:5">
      <c r="E355" s="62" t="s">
        <v>699</v>
      </c>
    </row>
    <row r="356" spans="5:5">
      <c r="E356" s="62" t="s">
        <v>700</v>
      </c>
    </row>
    <row r="357" spans="5:5">
      <c r="E357" s="62" t="s">
        <v>701</v>
      </c>
    </row>
    <row r="358" spans="5:5">
      <c r="E358" s="62" t="s">
        <v>702</v>
      </c>
    </row>
    <row r="359" spans="5:5">
      <c r="E359" s="62" t="s">
        <v>703</v>
      </c>
    </row>
    <row r="360" spans="5:5">
      <c r="E360" s="62" t="s">
        <v>704</v>
      </c>
    </row>
    <row r="361" spans="5:5">
      <c r="E361" s="62" t="s">
        <v>705</v>
      </c>
    </row>
    <row r="362" spans="5:5">
      <c r="E362" s="62" t="s">
        <v>706</v>
      </c>
    </row>
    <row r="363" spans="5:5">
      <c r="E363" s="62" t="s">
        <v>707</v>
      </c>
    </row>
    <row r="364" spans="5:5">
      <c r="E364" s="62" t="s">
        <v>708</v>
      </c>
    </row>
    <row r="365" spans="5:5">
      <c r="E365" s="62" t="s">
        <v>709</v>
      </c>
    </row>
    <row r="366" spans="5:5">
      <c r="E366" s="62" t="s">
        <v>710</v>
      </c>
    </row>
    <row r="367" spans="5:5">
      <c r="E367" s="62" t="s">
        <v>711</v>
      </c>
    </row>
    <row r="368" spans="5:5">
      <c r="E368" s="62" t="s">
        <v>712</v>
      </c>
    </row>
    <row r="369" spans="5:5">
      <c r="E369" s="62" t="s">
        <v>713</v>
      </c>
    </row>
    <row r="370" spans="5:5">
      <c r="E370" s="62" t="s">
        <v>714</v>
      </c>
    </row>
    <row r="371" spans="5:5">
      <c r="E371" s="62" t="s">
        <v>715</v>
      </c>
    </row>
    <row r="372" spans="5:5">
      <c r="E372" s="62" t="s">
        <v>716</v>
      </c>
    </row>
    <row r="373" spans="5:5">
      <c r="E373" s="62" t="s">
        <v>717</v>
      </c>
    </row>
    <row r="374" spans="5:5">
      <c r="E374" s="62" t="s">
        <v>718</v>
      </c>
    </row>
    <row r="375" spans="5:5">
      <c r="E375" s="62" t="s">
        <v>719</v>
      </c>
    </row>
    <row r="376" spans="5:5">
      <c r="E376" s="62" t="s">
        <v>720</v>
      </c>
    </row>
    <row r="377" spans="5:5">
      <c r="E377" s="62" t="s">
        <v>721</v>
      </c>
    </row>
    <row r="378" spans="5:5">
      <c r="E378" s="62" t="s">
        <v>722</v>
      </c>
    </row>
    <row r="379" spans="5:5">
      <c r="E379" s="62" t="s">
        <v>723</v>
      </c>
    </row>
    <row r="380" spans="5:5">
      <c r="E380" s="62" t="s">
        <v>724</v>
      </c>
    </row>
    <row r="381" spans="5:5">
      <c r="E381" s="62" t="s">
        <v>725</v>
      </c>
    </row>
    <row r="382" spans="5:5">
      <c r="E382" s="62" t="s">
        <v>726</v>
      </c>
    </row>
    <row r="383" spans="5:5">
      <c r="E383" s="62" t="s">
        <v>727</v>
      </c>
    </row>
    <row r="384" spans="5:5">
      <c r="E384" s="62" t="s">
        <v>728</v>
      </c>
    </row>
    <row r="385" spans="5:5">
      <c r="E385" s="62" t="s">
        <v>729</v>
      </c>
    </row>
    <row r="386" spans="5:5">
      <c r="E386" s="62" t="s">
        <v>730</v>
      </c>
    </row>
    <row r="387" spans="5:5">
      <c r="E387" s="62" t="s">
        <v>731</v>
      </c>
    </row>
    <row r="388" spans="5:5">
      <c r="E388" s="62" t="s">
        <v>732</v>
      </c>
    </row>
    <row r="389" spans="5:5">
      <c r="E389" s="62" t="s">
        <v>733</v>
      </c>
    </row>
    <row r="390" spans="5:5">
      <c r="E390" s="62" t="s">
        <v>734</v>
      </c>
    </row>
    <row r="391" spans="5:5">
      <c r="E391" s="62" t="s">
        <v>735</v>
      </c>
    </row>
    <row r="392" spans="5:5">
      <c r="E392" s="62" t="s">
        <v>736</v>
      </c>
    </row>
    <row r="393" spans="5:5">
      <c r="E393" s="62" t="s">
        <v>737</v>
      </c>
    </row>
    <row r="394" spans="5:5">
      <c r="E394" s="62" t="s">
        <v>738</v>
      </c>
    </row>
    <row r="395" spans="5:5">
      <c r="E395" s="62" t="s">
        <v>739</v>
      </c>
    </row>
    <row r="396" spans="5:5">
      <c r="E396" s="62" t="s">
        <v>740</v>
      </c>
    </row>
    <row r="397" spans="5:5">
      <c r="E397" s="62" t="s">
        <v>741</v>
      </c>
    </row>
    <row r="398" spans="5:5">
      <c r="E398" s="62" t="s">
        <v>742</v>
      </c>
    </row>
    <row r="399" spans="5:5">
      <c r="E399" s="62" t="s">
        <v>743</v>
      </c>
    </row>
    <row r="400" spans="5:5">
      <c r="E400" s="62" t="s">
        <v>744</v>
      </c>
    </row>
    <row r="401" spans="5:5">
      <c r="E401" s="62" t="s">
        <v>745</v>
      </c>
    </row>
    <row r="402" spans="5:5">
      <c r="E402" s="62" t="s">
        <v>746</v>
      </c>
    </row>
    <row r="403" spans="5:5">
      <c r="E403" s="62" t="s">
        <v>747</v>
      </c>
    </row>
    <row r="404" spans="5:5">
      <c r="E404" s="62" t="s">
        <v>748</v>
      </c>
    </row>
    <row r="405" spans="5:5">
      <c r="E405" s="62" t="s">
        <v>749</v>
      </c>
    </row>
    <row r="406" spans="5:5">
      <c r="E406" s="62" t="s">
        <v>750</v>
      </c>
    </row>
    <row r="407" spans="5:5">
      <c r="E407" s="62" t="s">
        <v>751</v>
      </c>
    </row>
    <row r="408" spans="5:5">
      <c r="E408" s="62" t="s">
        <v>752</v>
      </c>
    </row>
    <row r="409" spans="5:5">
      <c r="E409" s="62" t="s">
        <v>753</v>
      </c>
    </row>
    <row r="410" spans="5:5">
      <c r="E410" s="62" t="s">
        <v>754</v>
      </c>
    </row>
    <row r="411" spans="5:5">
      <c r="E411" s="62" t="s">
        <v>755</v>
      </c>
    </row>
    <row r="412" spans="5:5">
      <c r="E412" s="62" t="s">
        <v>756</v>
      </c>
    </row>
    <row r="413" spans="5:5">
      <c r="E413" s="62" t="s">
        <v>757</v>
      </c>
    </row>
    <row r="414" spans="5:5">
      <c r="E414" s="62" t="s">
        <v>758</v>
      </c>
    </row>
    <row r="415" spans="5:5">
      <c r="E415" s="62" t="s">
        <v>759</v>
      </c>
    </row>
    <row r="416" spans="5:5">
      <c r="E416" s="62" t="s">
        <v>760</v>
      </c>
    </row>
    <row r="417" spans="5:5">
      <c r="E417" s="62" t="s">
        <v>761</v>
      </c>
    </row>
    <row r="418" spans="5:5">
      <c r="E418" s="62" t="s">
        <v>762</v>
      </c>
    </row>
    <row r="419" spans="5:5">
      <c r="E419" s="62" t="s">
        <v>763</v>
      </c>
    </row>
    <row r="420" spans="5:5">
      <c r="E420" s="62" t="s">
        <v>764</v>
      </c>
    </row>
    <row r="421" spans="5:5">
      <c r="E421" s="62" t="s">
        <v>765</v>
      </c>
    </row>
    <row r="422" spans="5:5">
      <c r="E422" s="62" t="s">
        <v>766</v>
      </c>
    </row>
    <row r="423" spans="5:5">
      <c r="E423" s="62" t="s">
        <v>767</v>
      </c>
    </row>
    <row r="424" spans="5:5">
      <c r="E424" s="62" t="s">
        <v>768</v>
      </c>
    </row>
    <row r="425" spans="5:5">
      <c r="E425" s="62" t="s">
        <v>769</v>
      </c>
    </row>
    <row r="426" spans="5:5">
      <c r="E426" s="62" t="s">
        <v>770</v>
      </c>
    </row>
    <row r="427" spans="5:5">
      <c r="E427" s="62" t="s">
        <v>771</v>
      </c>
    </row>
    <row r="428" spans="5:5">
      <c r="E428" s="62" t="s">
        <v>772</v>
      </c>
    </row>
    <row r="429" spans="5:5">
      <c r="E429" s="62" t="s">
        <v>773</v>
      </c>
    </row>
    <row r="430" spans="5:5">
      <c r="E430" s="62" t="s">
        <v>774</v>
      </c>
    </row>
    <row r="431" spans="5:5">
      <c r="E431" s="62" t="s">
        <v>775</v>
      </c>
    </row>
    <row r="432" spans="5:5">
      <c r="E432" s="62" t="s">
        <v>776</v>
      </c>
    </row>
    <row r="433" spans="5:5">
      <c r="E433" s="62" t="s">
        <v>777</v>
      </c>
    </row>
    <row r="434" spans="5:5">
      <c r="E434" s="62" t="s">
        <v>778</v>
      </c>
    </row>
    <row r="435" spans="5:5">
      <c r="E435" s="62" t="s">
        <v>779</v>
      </c>
    </row>
    <row r="436" spans="5:5">
      <c r="E436" s="62" t="s">
        <v>780</v>
      </c>
    </row>
    <row r="437" spans="5:5">
      <c r="E437" s="62" t="s">
        <v>781</v>
      </c>
    </row>
    <row r="438" spans="5:5">
      <c r="E438" s="62" t="s">
        <v>782</v>
      </c>
    </row>
    <row r="439" spans="5:5">
      <c r="E439" s="62" t="s">
        <v>783</v>
      </c>
    </row>
    <row r="440" spans="5:5">
      <c r="E440" s="62" t="s">
        <v>784</v>
      </c>
    </row>
    <row r="441" spans="5:5">
      <c r="E441" s="62" t="s">
        <v>785</v>
      </c>
    </row>
    <row r="442" spans="5:5">
      <c r="E442" s="62" t="s">
        <v>786</v>
      </c>
    </row>
    <row r="443" spans="5:5">
      <c r="E443" s="62" t="s">
        <v>787</v>
      </c>
    </row>
    <row r="444" spans="5:5">
      <c r="E444" s="62" t="s">
        <v>788</v>
      </c>
    </row>
    <row r="445" spans="5:5">
      <c r="E445" s="62" t="s">
        <v>789</v>
      </c>
    </row>
    <row r="446" spans="5:5">
      <c r="E446" s="62" t="s">
        <v>790</v>
      </c>
    </row>
    <row r="447" spans="5:5">
      <c r="E447" s="62" t="s">
        <v>791</v>
      </c>
    </row>
    <row r="448" spans="5:5">
      <c r="E448" s="62" t="s">
        <v>792</v>
      </c>
    </row>
    <row r="449" spans="5:5">
      <c r="E449" s="62" t="s">
        <v>793</v>
      </c>
    </row>
    <row r="450" spans="5:5">
      <c r="E450" s="62" t="s">
        <v>794</v>
      </c>
    </row>
    <row r="451" spans="5:5">
      <c r="E451" s="62" t="s">
        <v>795</v>
      </c>
    </row>
    <row r="452" spans="5:5">
      <c r="E452" s="62" t="s">
        <v>796</v>
      </c>
    </row>
    <row r="453" spans="5:5">
      <c r="E453" s="62" t="s">
        <v>797</v>
      </c>
    </row>
    <row r="454" spans="5:5">
      <c r="E454" s="62" t="s">
        <v>798</v>
      </c>
    </row>
    <row r="455" spans="5:5">
      <c r="E455" s="62" t="s">
        <v>799</v>
      </c>
    </row>
    <row r="456" spans="5:5">
      <c r="E456" s="62" t="s">
        <v>800</v>
      </c>
    </row>
    <row r="457" spans="5:5">
      <c r="E457" s="62" t="s">
        <v>801</v>
      </c>
    </row>
    <row r="458" spans="5:5">
      <c r="E458" s="62" t="s">
        <v>802</v>
      </c>
    </row>
    <row r="459" spans="5:5">
      <c r="E459" s="62" t="s">
        <v>803</v>
      </c>
    </row>
    <row r="460" spans="5:5">
      <c r="E460" s="62" t="s">
        <v>804</v>
      </c>
    </row>
    <row r="461" spans="5:5">
      <c r="E461" s="62" t="s">
        <v>805</v>
      </c>
    </row>
    <row r="462" spans="5:5">
      <c r="E462" s="62" t="s">
        <v>806</v>
      </c>
    </row>
    <row r="463" spans="5:5">
      <c r="E463" s="62" t="s">
        <v>807</v>
      </c>
    </row>
    <row r="464" spans="5:5">
      <c r="E464" s="62" t="s">
        <v>808</v>
      </c>
    </row>
    <row r="465" spans="5:5">
      <c r="E465" s="62" t="s">
        <v>809</v>
      </c>
    </row>
    <row r="466" spans="5:5">
      <c r="E466" s="62" t="s">
        <v>810</v>
      </c>
    </row>
    <row r="467" spans="5:5">
      <c r="E467" s="62" t="s">
        <v>811</v>
      </c>
    </row>
    <row r="468" spans="5:5">
      <c r="E468" s="62" t="s">
        <v>812</v>
      </c>
    </row>
    <row r="469" spans="5:5">
      <c r="E469" s="62" t="s">
        <v>813</v>
      </c>
    </row>
  </sheetData>
  <sheetProtection password="CC16" sheet="1" objects="1" scenarios="1"/>
  <mergeCells count="44">
    <mergeCell ref="L23:M23"/>
    <mergeCell ref="A16:N16"/>
    <mergeCell ref="L17:N17"/>
    <mergeCell ref="L18:N18"/>
    <mergeCell ref="L19:N21"/>
    <mergeCell ref="J22:K22"/>
    <mergeCell ref="L22:N22"/>
    <mergeCell ref="A15:H15"/>
    <mergeCell ref="G7:G8"/>
    <mergeCell ref="H7:H8"/>
    <mergeCell ref="I7:J7"/>
    <mergeCell ref="K7:L7"/>
    <mergeCell ref="A12:E12"/>
    <mergeCell ref="A13:H13"/>
    <mergeCell ref="I13:N13"/>
    <mergeCell ref="A14:H14"/>
    <mergeCell ref="I14:N14"/>
    <mergeCell ref="M7:N7"/>
    <mergeCell ref="A11:E11"/>
    <mergeCell ref="A6:B6"/>
    <mergeCell ref="C6:F6"/>
    <mergeCell ref="G6:H6"/>
    <mergeCell ref="I6:N6"/>
    <mergeCell ref="A7:A8"/>
    <mergeCell ref="B7:B8"/>
    <mergeCell ref="C7:C8"/>
    <mergeCell ref="D7:D8"/>
    <mergeCell ref="E7:E8"/>
    <mergeCell ref="F7:F8"/>
    <mergeCell ref="A4:B4"/>
    <mergeCell ref="C4:F4"/>
    <mergeCell ref="G4:H5"/>
    <mergeCell ref="I4:N5"/>
    <mergeCell ref="A5:B5"/>
    <mergeCell ref="C5:F5"/>
    <mergeCell ref="A3:B3"/>
    <mergeCell ref="C3:F3"/>
    <mergeCell ref="G3:H3"/>
    <mergeCell ref="I3:N3"/>
    <mergeCell ref="A1:B1"/>
    <mergeCell ref="C1:N1"/>
    <mergeCell ref="A2:B2"/>
    <mergeCell ref="C2:F2"/>
    <mergeCell ref="G2:N2"/>
  </mergeCells>
  <dataValidations count="3">
    <dataValidation type="list" allowBlank="1" showInputMessage="1" showErrorMessage="1" sqref="C3:F3">
      <formula1>KDC</formula1>
    </dataValidation>
    <dataValidation type="list" allowBlank="1" showInputMessage="1" showErrorMessage="1" sqref="C4:F4">
      <formula1>invoice</formula1>
    </dataValidation>
    <dataValidation type="list" allowBlank="1" showInputMessage="1" showErrorMessage="1" sqref="C5:F5">
      <formula1>$E$206:$E$469</formula1>
    </dataValidation>
  </dataValidations>
  <pageMargins left="0.7" right="0.7" top="0.75" bottom="0.75" header="0.3" footer="0.3"/>
  <pageSetup paperSize="9" scale="64" orientation="landscape" r:id="rId1"/>
  <ignoredErrors>
    <ignoredError sqref="C2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3"/>
  <dimension ref="A3:AG279"/>
  <sheetViews>
    <sheetView workbookViewId="0"/>
  </sheetViews>
  <sheetFormatPr defaultRowHeight="15"/>
  <cols>
    <col min="1" max="1" width="15.42578125" style="8" customWidth="1"/>
    <col min="2" max="2" width="16.5703125" style="8" customWidth="1"/>
    <col min="3" max="3" width="19.140625" style="8" customWidth="1"/>
    <col min="4" max="4" width="25.85546875" style="8" customWidth="1"/>
    <col min="5" max="5" width="17" style="8" customWidth="1"/>
    <col min="6" max="6" width="15.140625" style="8" customWidth="1"/>
    <col min="7" max="7" width="21.28515625" style="8" customWidth="1"/>
    <col min="8" max="8" width="11" style="8" customWidth="1"/>
    <col min="9" max="19" width="11.140625" style="8" customWidth="1"/>
    <col min="20" max="16384" width="9.140625" style="8"/>
  </cols>
  <sheetData>
    <row r="3" spans="1:20" ht="60">
      <c r="A3" s="9" t="s">
        <v>263</v>
      </c>
      <c r="B3" s="9" t="s">
        <v>23</v>
      </c>
      <c r="C3" s="9" t="s">
        <v>264</v>
      </c>
      <c r="D3" s="39" t="s">
        <v>21</v>
      </c>
      <c r="E3" s="39" t="s">
        <v>30</v>
      </c>
      <c r="F3" s="9" t="s">
        <v>43</v>
      </c>
      <c r="G3" s="9" t="s">
        <v>31</v>
      </c>
      <c r="H3" s="36" t="s">
        <v>28</v>
      </c>
      <c r="I3" s="10" t="s">
        <v>32</v>
      </c>
      <c r="J3" s="126" t="s">
        <v>2</v>
      </c>
      <c r="K3" s="125" t="s">
        <v>33</v>
      </c>
      <c r="L3" s="126" t="s">
        <v>3</v>
      </c>
      <c r="M3" s="38" t="s">
        <v>34</v>
      </c>
      <c r="N3" s="279" t="s">
        <v>9</v>
      </c>
      <c r="O3" s="280"/>
      <c r="P3" s="279" t="s">
        <v>8</v>
      </c>
      <c r="Q3" s="280"/>
      <c r="R3" s="279" t="s">
        <v>10</v>
      </c>
      <c r="S3" s="280"/>
      <c r="T3" s="109" t="s">
        <v>267</v>
      </c>
    </row>
    <row r="4" spans="1:20" s="15" customFormat="1">
      <c r="A4" s="116"/>
      <c r="B4" s="116"/>
      <c r="C4" s="117"/>
      <c r="D4" s="52"/>
      <c r="E4" s="52"/>
      <c r="F4" s="117"/>
      <c r="G4" s="116"/>
      <c r="H4" s="51"/>
      <c r="I4" s="117"/>
      <c r="J4" s="118"/>
      <c r="K4" s="54"/>
      <c r="L4" s="118"/>
      <c r="M4" s="56"/>
      <c r="N4" s="12"/>
      <c r="O4" s="13"/>
      <c r="P4" s="14"/>
      <c r="Q4" s="13"/>
      <c r="R4" s="14"/>
      <c r="S4" s="13"/>
      <c r="T4" s="40"/>
    </row>
    <row r="5" spans="1:20">
      <c r="A5" s="119"/>
      <c r="B5" s="119"/>
      <c r="C5" s="119"/>
      <c r="D5" s="40"/>
      <c r="E5" s="40"/>
      <c r="F5" s="119"/>
      <c r="G5" s="119"/>
      <c r="H5" s="40"/>
      <c r="I5" s="119"/>
      <c r="J5" s="92"/>
      <c r="K5" s="55"/>
      <c r="L5" s="92"/>
      <c r="M5" s="55"/>
      <c r="N5" s="17" t="s">
        <v>2</v>
      </c>
      <c r="O5" s="18" t="s">
        <v>35</v>
      </c>
      <c r="P5" s="18" t="s">
        <v>2</v>
      </c>
      <c r="Q5" s="18" t="s">
        <v>35</v>
      </c>
      <c r="R5" s="18" t="s">
        <v>2</v>
      </c>
      <c r="S5" s="18" t="s">
        <v>35</v>
      </c>
      <c r="T5" s="40"/>
    </row>
    <row r="6" spans="1:20">
      <c r="A6" s="16"/>
      <c r="B6" s="95"/>
      <c r="C6" s="16"/>
      <c r="D6" s="40">
        <f>IFERROR(VLOOKUP(C6,PR!$H$2:$J$113,2,),0)</f>
        <v>0</v>
      </c>
      <c r="E6" s="40">
        <f>IFERROR(VLOOKUP(C6,PR!$H$2:$J$113,3,),0)</f>
        <v>0</v>
      </c>
      <c r="F6" s="19"/>
      <c r="G6" s="16"/>
      <c r="H6" s="41">
        <f>IFERROR(VLOOKUP(G6,PR!$B$2:$F$70,2,),0)</f>
        <v>0</v>
      </c>
      <c r="I6" s="20"/>
      <c r="J6" s="21"/>
      <c r="K6" s="45">
        <f>I6*J6</f>
        <v>0</v>
      </c>
      <c r="L6" s="22"/>
      <c r="M6" s="45">
        <f>K6-L6</f>
        <v>0</v>
      </c>
      <c r="N6" s="45">
        <f>IF(F6=1,VLOOKUP(G6,PR!$B$2:$F$70,5,),0)</f>
        <v>0</v>
      </c>
      <c r="O6" s="46">
        <f>M6*N6%</f>
        <v>0</v>
      </c>
      <c r="P6" s="45">
        <f>IF(F6=1,VLOOKUP(G6,PR!$B$2:$F$70,4,FALSE),0)</f>
        <v>0</v>
      </c>
      <c r="Q6" s="45">
        <f>M6*P6%</f>
        <v>0</v>
      </c>
      <c r="R6" s="45">
        <f>IF(F6=2,VLOOKUP(G6,PR!$B$2:$F$70,3,FALSE),0)</f>
        <v>0</v>
      </c>
      <c r="S6" s="45">
        <f>M6*R6%</f>
        <v>0</v>
      </c>
      <c r="T6" s="42">
        <f>M6+O6+Q6+S6</f>
        <v>0</v>
      </c>
    </row>
    <row r="7" spans="1:20">
      <c r="A7" s="16"/>
      <c r="B7" s="23"/>
      <c r="C7" s="16"/>
      <c r="D7" s="40">
        <f>IFERROR(VLOOKUP(C7,PR!$H$2:$J$113,2,),0)</f>
        <v>0</v>
      </c>
      <c r="E7" s="40">
        <f>IFERROR(VLOOKUP(C7,PR!$H$2:$J$113,3,),0)</f>
        <v>0</v>
      </c>
      <c r="F7" s="19"/>
      <c r="G7" s="16"/>
      <c r="H7" s="42">
        <f>IFERROR(VLOOKUP(G7,PR!$B$2:$F$70,2,),0)</f>
        <v>0</v>
      </c>
      <c r="I7" s="20"/>
      <c r="J7" s="21"/>
      <c r="K7" s="45">
        <f t="shared" ref="K7:K70" si="0">I7*J7</f>
        <v>0</v>
      </c>
      <c r="L7" s="22">
        <v>0</v>
      </c>
      <c r="M7" s="45">
        <f t="shared" ref="M7:M70" si="1">K7-L7</f>
        <v>0</v>
      </c>
      <c r="N7" s="45">
        <f>IF(F7=1,VLOOKUP(G7,PR!$B$2:$F$70,5,),0)</f>
        <v>0</v>
      </c>
      <c r="O7" s="42">
        <f t="shared" ref="O7:O70" si="2">M7*N7%</f>
        <v>0</v>
      </c>
      <c r="P7" s="45">
        <f>IF(F7=1,VLOOKUP(G7,PR!$B$2:$F$70,4,FALSE),0)</f>
        <v>0</v>
      </c>
      <c r="Q7" s="45">
        <f t="shared" ref="Q7:Q70" si="3">M7*P7%</f>
        <v>0</v>
      </c>
      <c r="R7" s="45">
        <f>IF(F7=2,VLOOKUP(G7,PR!$B$2:$F$70,3,FALSE),0)</f>
        <v>0</v>
      </c>
      <c r="S7" s="45">
        <f t="shared" ref="S7:S70" si="4">M7*R7%</f>
        <v>0</v>
      </c>
      <c r="T7" s="42">
        <f t="shared" ref="T7:T70" si="5">M7+O7+Q7+S7</f>
        <v>0</v>
      </c>
    </row>
    <row r="8" spans="1:20">
      <c r="A8" s="16"/>
      <c r="B8" s="16"/>
      <c r="C8" s="16"/>
      <c r="D8" s="40">
        <f>IFERROR(VLOOKUP(C8,PR!$H$2:$J$113,2,),0)</f>
        <v>0</v>
      </c>
      <c r="E8" s="40">
        <f>IFERROR(VLOOKUP(C8,PR!$H$2:$J$113,3,),0)</f>
        <v>0</v>
      </c>
      <c r="F8" s="19"/>
      <c r="G8" s="16"/>
      <c r="H8" s="42">
        <f>IFERROR(VLOOKUP(G8,PR!$B$2:$F$70,2,),0)</f>
        <v>0</v>
      </c>
      <c r="I8" s="20"/>
      <c r="J8" s="21"/>
      <c r="K8" s="45">
        <f t="shared" si="0"/>
        <v>0</v>
      </c>
      <c r="L8" s="22">
        <v>0</v>
      </c>
      <c r="M8" s="45">
        <f t="shared" si="1"/>
        <v>0</v>
      </c>
      <c r="N8" s="45">
        <f>IF(F8=1,VLOOKUP(G8,PR!$B$2:$F$70,5,),0)</f>
        <v>0</v>
      </c>
      <c r="O8" s="42">
        <f t="shared" si="2"/>
        <v>0</v>
      </c>
      <c r="P8" s="45">
        <f>IF(F8=1,VLOOKUP(G8,PR!$B$2:$F$70,4,FALSE),0)</f>
        <v>0</v>
      </c>
      <c r="Q8" s="45">
        <f t="shared" si="3"/>
        <v>0</v>
      </c>
      <c r="R8" s="45">
        <f>IF(F8=2,VLOOKUP(G8,PR!$B$2:$F$70,3,FALSE),0)</f>
        <v>0</v>
      </c>
      <c r="S8" s="45">
        <f t="shared" si="4"/>
        <v>0</v>
      </c>
      <c r="T8" s="42">
        <f t="shared" si="5"/>
        <v>0</v>
      </c>
    </row>
    <row r="9" spans="1:20">
      <c r="A9" s="16"/>
      <c r="B9" s="16"/>
      <c r="C9" s="16"/>
      <c r="D9" s="40">
        <f>IFERROR(VLOOKUP(C9,PR!$H$2:$J$113,2,),0)</f>
        <v>0</v>
      </c>
      <c r="E9" s="40">
        <f>IFERROR(VLOOKUP(C9,PR!$H$2:$J$113,3,),0)</f>
        <v>0</v>
      </c>
      <c r="F9" s="19"/>
      <c r="G9" s="16"/>
      <c r="H9" s="42">
        <f>IFERROR(VLOOKUP(G9,PR!$B$2:$F$70,2,),0)</f>
        <v>0</v>
      </c>
      <c r="I9" s="20"/>
      <c r="J9" s="21"/>
      <c r="K9" s="45">
        <f t="shared" si="0"/>
        <v>0</v>
      </c>
      <c r="L9" s="22">
        <v>0</v>
      </c>
      <c r="M9" s="45">
        <f t="shared" si="1"/>
        <v>0</v>
      </c>
      <c r="N9" s="45">
        <f>IF(F9=1,VLOOKUP(G9,PR!$B$2:$F$70,5,),0)</f>
        <v>0</v>
      </c>
      <c r="O9" s="42">
        <f t="shared" si="2"/>
        <v>0</v>
      </c>
      <c r="P9" s="45">
        <f>IF(F9=1,VLOOKUP(G9,PR!$B$2:$F$70,4,FALSE),0)</f>
        <v>0</v>
      </c>
      <c r="Q9" s="45">
        <f t="shared" si="3"/>
        <v>0</v>
      </c>
      <c r="R9" s="45">
        <f>IF(F9=2,VLOOKUP(G9,PR!$B$2:$F$70,3,FALSE),0)</f>
        <v>0</v>
      </c>
      <c r="S9" s="45">
        <f t="shared" si="4"/>
        <v>0</v>
      </c>
      <c r="T9" s="42">
        <f t="shared" si="5"/>
        <v>0</v>
      </c>
    </row>
    <row r="10" spans="1:20">
      <c r="A10" s="16"/>
      <c r="B10" s="16"/>
      <c r="C10" s="16"/>
      <c r="D10" s="40">
        <f>IFERROR(VLOOKUP(C10,PR!$H$2:$J$113,2,),0)</f>
        <v>0</v>
      </c>
      <c r="E10" s="40">
        <f>IFERROR(VLOOKUP(C10,PR!$H$2:$J$113,3,),0)</f>
        <v>0</v>
      </c>
      <c r="F10" s="19"/>
      <c r="G10" s="16"/>
      <c r="H10" s="42">
        <f>IFERROR(VLOOKUP(G10,PR!$B$2:$F$70,2,),0)</f>
        <v>0</v>
      </c>
      <c r="I10" s="20"/>
      <c r="J10" s="21"/>
      <c r="K10" s="45">
        <f t="shared" si="0"/>
        <v>0</v>
      </c>
      <c r="L10" s="22">
        <v>0</v>
      </c>
      <c r="M10" s="45">
        <f t="shared" si="1"/>
        <v>0</v>
      </c>
      <c r="N10" s="45">
        <f>IF(F10=1,VLOOKUP(G10,PR!$B$2:$F$70,5,),0)</f>
        <v>0</v>
      </c>
      <c r="O10" s="42">
        <f t="shared" si="2"/>
        <v>0</v>
      </c>
      <c r="P10" s="45">
        <f>IF(F10=1,VLOOKUP(G10,PR!$B$2:$F$70,4,FALSE),0)</f>
        <v>0</v>
      </c>
      <c r="Q10" s="45">
        <f t="shared" si="3"/>
        <v>0</v>
      </c>
      <c r="R10" s="45">
        <f>IF(F10=2,VLOOKUP(G10,PR!$B$2:$F$70,3,FALSE),0)</f>
        <v>0</v>
      </c>
      <c r="S10" s="45">
        <f t="shared" si="4"/>
        <v>0</v>
      </c>
      <c r="T10" s="42">
        <f t="shared" si="5"/>
        <v>0</v>
      </c>
    </row>
    <row r="11" spans="1:20">
      <c r="A11" s="16"/>
      <c r="B11" s="16"/>
      <c r="C11" s="16"/>
      <c r="D11" s="40">
        <f>IFERROR(VLOOKUP(C11,PR!$H$2:$J$113,2,),0)</f>
        <v>0</v>
      </c>
      <c r="E11" s="40">
        <f>IFERROR(VLOOKUP(C11,PR!$H$2:$J$113,3,),0)</f>
        <v>0</v>
      </c>
      <c r="F11" s="19"/>
      <c r="G11" s="16"/>
      <c r="H11" s="42">
        <f>IFERROR(VLOOKUP(G11,PR!$B$2:$F$70,2,),0)</f>
        <v>0</v>
      </c>
      <c r="I11" s="20"/>
      <c r="J11" s="21"/>
      <c r="K11" s="45">
        <f t="shared" si="0"/>
        <v>0</v>
      </c>
      <c r="L11" s="22">
        <v>0</v>
      </c>
      <c r="M11" s="45">
        <f t="shared" si="1"/>
        <v>0</v>
      </c>
      <c r="N11" s="45">
        <f>IF(F11=1,VLOOKUP(G11,PR!$B$2:$F$70,5,),0)</f>
        <v>0</v>
      </c>
      <c r="O11" s="42">
        <f t="shared" si="2"/>
        <v>0</v>
      </c>
      <c r="P11" s="45">
        <f>IF(F11=1,VLOOKUP(G11,PR!$B$2:$F$70,4,FALSE),0)</f>
        <v>0</v>
      </c>
      <c r="Q11" s="45">
        <f t="shared" si="3"/>
        <v>0</v>
      </c>
      <c r="R11" s="45">
        <f>IF(F11=2,VLOOKUP(G11,PR!$B$2:$F$70,3,FALSE),0)</f>
        <v>0</v>
      </c>
      <c r="S11" s="45">
        <f t="shared" si="4"/>
        <v>0</v>
      </c>
      <c r="T11" s="42">
        <f t="shared" si="5"/>
        <v>0</v>
      </c>
    </row>
    <row r="12" spans="1:20">
      <c r="A12" s="16"/>
      <c r="B12" s="16"/>
      <c r="C12" s="16"/>
      <c r="D12" s="40">
        <f>IFERROR(VLOOKUP(C12,PR!$H$2:$J$113,2,),0)</f>
        <v>0</v>
      </c>
      <c r="E12" s="40">
        <f>IFERROR(VLOOKUP(C12,PR!$H$2:$J$113,3,),0)</f>
        <v>0</v>
      </c>
      <c r="F12" s="19"/>
      <c r="G12" s="16"/>
      <c r="H12" s="42">
        <f>IFERROR(VLOOKUP(G12,PR!$B$2:$F$70,2,),0)</f>
        <v>0</v>
      </c>
      <c r="I12" s="20"/>
      <c r="J12" s="21"/>
      <c r="K12" s="45">
        <f t="shared" si="0"/>
        <v>0</v>
      </c>
      <c r="L12" s="22">
        <v>0</v>
      </c>
      <c r="M12" s="45">
        <f t="shared" si="1"/>
        <v>0</v>
      </c>
      <c r="N12" s="45">
        <f>IF(F12=1,VLOOKUP(G12,PR!$B$2:$F$70,5,),0)</f>
        <v>0</v>
      </c>
      <c r="O12" s="42">
        <f t="shared" si="2"/>
        <v>0</v>
      </c>
      <c r="P12" s="45">
        <f>IF(F12=1,VLOOKUP(G12,PR!$B$2:$F$70,4,FALSE),0)</f>
        <v>0</v>
      </c>
      <c r="Q12" s="45">
        <f t="shared" si="3"/>
        <v>0</v>
      </c>
      <c r="R12" s="45">
        <f>IF(F12=2,VLOOKUP(G12,PR!$B$2:$F$70,3,FALSE),0)</f>
        <v>0</v>
      </c>
      <c r="S12" s="45">
        <f t="shared" si="4"/>
        <v>0</v>
      </c>
      <c r="T12" s="42">
        <f t="shared" si="5"/>
        <v>0</v>
      </c>
    </row>
    <row r="13" spans="1:20">
      <c r="A13" s="16"/>
      <c r="B13" s="16"/>
      <c r="C13" s="16"/>
      <c r="D13" s="40">
        <f>IFERROR(VLOOKUP(C13,PR!$H$2:$J$113,2,),0)</f>
        <v>0</v>
      </c>
      <c r="E13" s="40">
        <f>IFERROR(VLOOKUP(C13,PR!$H$2:$J$113,3,),0)</f>
        <v>0</v>
      </c>
      <c r="F13" s="19"/>
      <c r="G13" s="16"/>
      <c r="H13" s="42">
        <f>IFERROR(VLOOKUP(G13,PR!$B$2:$F$70,2,),0)</f>
        <v>0</v>
      </c>
      <c r="I13" s="20"/>
      <c r="J13" s="21"/>
      <c r="K13" s="45">
        <f t="shared" si="0"/>
        <v>0</v>
      </c>
      <c r="L13" s="22">
        <v>0</v>
      </c>
      <c r="M13" s="45">
        <f t="shared" si="1"/>
        <v>0</v>
      </c>
      <c r="N13" s="45">
        <f>IF(F13=1,VLOOKUP(G13,PR!$B$2:$F$70,5,),0)</f>
        <v>0</v>
      </c>
      <c r="O13" s="42">
        <f t="shared" si="2"/>
        <v>0</v>
      </c>
      <c r="P13" s="45">
        <f>IF(F13=1,VLOOKUP(G13,PR!$B$2:$F$70,4,FALSE),0)</f>
        <v>0</v>
      </c>
      <c r="Q13" s="45">
        <f t="shared" si="3"/>
        <v>0</v>
      </c>
      <c r="R13" s="45">
        <f>IF(F13=2,VLOOKUP(G13,PR!$B$2:$F$70,3,FALSE),0)</f>
        <v>0</v>
      </c>
      <c r="S13" s="45">
        <f t="shared" si="4"/>
        <v>0</v>
      </c>
      <c r="T13" s="42">
        <f t="shared" si="5"/>
        <v>0</v>
      </c>
    </row>
    <row r="14" spans="1:20">
      <c r="A14" s="16"/>
      <c r="B14" s="16"/>
      <c r="C14" s="16"/>
      <c r="D14" s="40">
        <f>IFERROR(VLOOKUP(C14,PR!$H$2:$J$113,2,),0)</f>
        <v>0</v>
      </c>
      <c r="E14" s="40">
        <f>IFERROR(VLOOKUP(C14,PR!$H$2:$J$113,3,),0)</f>
        <v>0</v>
      </c>
      <c r="F14" s="19"/>
      <c r="G14" s="16"/>
      <c r="H14" s="42">
        <f>IFERROR(VLOOKUP(G14,PR!$B$2:$F$70,2,),0)</f>
        <v>0</v>
      </c>
      <c r="I14" s="20"/>
      <c r="J14" s="21"/>
      <c r="K14" s="45">
        <f t="shared" si="0"/>
        <v>0</v>
      </c>
      <c r="L14" s="22">
        <v>0</v>
      </c>
      <c r="M14" s="45">
        <f t="shared" si="1"/>
        <v>0</v>
      </c>
      <c r="N14" s="45">
        <f>IF(F14=1,VLOOKUP(G14,PR!$B$2:$F$70,5,),0)</f>
        <v>0</v>
      </c>
      <c r="O14" s="42">
        <f t="shared" si="2"/>
        <v>0</v>
      </c>
      <c r="P14" s="45">
        <f>IF(F14=1,VLOOKUP(G14,PR!$B$2:$F$70,4,FALSE),0)</f>
        <v>0</v>
      </c>
      <c r="Q14" s="45">
        <f t="shared" si="3"/>
        <v>0</v>
      </c>
      <c r="R14" s="45">
        <f>IF(F14=2,VLOOKUP(G14,PR!$B$2:$F$70,3,FALSE),0)</f>
        <v>0</v>
      </c>
      <c r="S14" s="45">
        <f t="shared" si="4"/>
        <v>0</v>
      </c>
      <c r="T14" s="42">
        <f t="shared" si="5"/>
        <v>0</v>
      </c>
    </row>
    <row r="15" spans="1:20">
      <c r="A15" s="16"/>
      <c r="B15" s="16"/>
      <c r="C15" s="16"/>
      <c r="D15" s="40">
        <f>IFERROR(VLOOKUP(C15,PR!$H$2:$J$113,2,),0)</f>
        <v>0</v>
      </c>
      <c r="E15" s="40">
        <f>IFERROR(VLOOKUP(C15,PR!$H$2:$J$113,3,),0)</f>
        <v>0</v>
      </c>
      <c r="F15" s="19"/>
      <c r="G15" s="16"/>
      <c r="H15" s="42">
        <f>IFERROR(VLOOKUP(G15,PR!$B$2:$F$70,2,),0)</f>
        <v>0</v>
      </c>
      <c r="I15" s="20"/>
      <c r="J15" s="21"/>
      <c r="K15" s="45">
        <f t="shared" si="0"/>
        <v>0</v>
      </c>
      <c r="L15" s="22">
        <v>0</v>
      </c>
      <c r="M15" s="45">
        <f t="shared" si="1"/>
        <v>0</v>
      </c>
      <c r="N15" s="45">
        <f>IF(F15=1,VLOOKUP(G15,PR!$B$2:$F$70,5,),0)</f>
        <v>0</v>
      </c>
      <c r="O15" s="42">
        <f t="shared" si="2"/>
        <v>0</v>
      </c>
      <c r="P15" s="45">
        <f>IF(F15=1,VLOOKUP(G15,PR!$B$2:$F$70,4,FALSE),0)</f>
        <v>0</v>
      </c>
      <c r="Q15" s="45">
        <f t="shared" si="3"/>
        <v>0</v>
      </c>
      <c r="R15" s="45">
        <f>IF(F15=2,VLOOKUP(G15,PR!$B$2:$F$70,3,FALSE),0)</f>
        <v>0</v>
      </c>
      <c r="S15" s="45">
        <f t="shared" si="4"/>
        <v>0</v>
      </c>
      <c r="T15" s="42">
        <f t="shared" si="5"/>
        <v>0</v>
      </c>
    </row>
    <row r="16" spans="1:20">
      <c r="A16" s="16"/>
      <c r="B16" s="16"/>
      <c r="C16" s="16"/>
      <c r="D16" s="40">
        <f>IFERROR(VLOOKUP(C16,PR!$H$2:$J$113,2,),0)</f>
        <v>0</v>
      </c>
      <c r="E16" s="40">
        <f>IFERROR(VLOOKUP(C16,PR!$H$2:$J$113,3,),0)</f>
        <v>0</v>
      </c>
      <c r="F16" s="19"/>
      <c r="G16" s="16"/>
      <c r="H16" s="42">
        <f>IFERROR(VLOOKUP(G16,PR!$B$2:$F$70,2,),0)</f>
        <v>0</v>
      </c>
      <c r="I16" s="20"/>
      <c r="J16" s="21"/>
      <c r="K16" s="45">
        <f t="shared" si="0"/>
        <v>0</v>
      </c>
      <c r="L16" s="22">
        <v>0</v>
      </c>
      <c r="M16" s="45">
        <f t="shared" si="1"/>
        <v>0</v>
      </c>
      <c r="N16" s="45">
        <f>IF(F16=1,VLOOKUP(G16,PR!$B$2:$F$70,5,),0)</f>
        <v>0</v>
      </c>
      <c r="O16" s="42">
        <f t="shared" si="2"/>
        <v>0</v>
      </c>
      <c r="P16" s="45">
        <f>IF(F16=1,VLOOKUP(G16,PR!$B$2:$F$70,4,FALSE),0)</f>
        <v>0</v>
      </c>
      <c r="Q16" s="45">
        <f t="shared" si="3"/>
        <v>0</v>
      </c>
      <c r="R16" s="45">
        <f>IF(F16=2,VLOOKUP(G16,PR!$B$2:$F$70,3,FALSE),0)</f>
        <v>0</v>
      </c>
      <c r="S16" s="45">
        <f t="shared" si="4"/>
        <v>0</v>
      </c>
      <c r="T16" s="42">
        <f t="shared" si="5"/>
        <v>0</v>
      </c>
    </row>
    <row r="17" spans="1:20">
      <c r="A17" s="16"/>
      <c r="B17" s="16"/>
      <c r="C17" s="16"/>
      <c r="D17" s="40">
        <f>IFERROR(VLOOKUP(C17,PR!$H$2:$J$113,2,),0)</f>
        <v>0</v>
      </c>
      <c r="E17" s="40">
        <f>IFERROR(VLOOKUP(C17,PR!$H$2:$J$113,3,),0)</f>
        <v>0</v>
      </c>
      <c r="F17" s="19"/>
      <c r="G17" s="16"/>
      <c r="H17" s="42">
        <f>IFERROR(VLOOKUP(G17,PR!$B$2:$F$70,2,),0)</f>
        <v>0</v>
      </c>
      <c r="I17" s="20"/>
      <c r="J17" s="21"/>
      <c r="K17" s="45">
        <f t="shared" si="0"/>
        <v>0</v>
      </c>
      <c r="L17" s="22">
        <v>0</v>
      </c>
      <c r="M17" s="45">
        <f t="shared" si="1"/>
        <v>0</v>
      </c>
      <c r="N17" s="45">
        <f>IF(F17=1,VLOOKUP(G17,PR!$B$2:$F$70,5,),0)</f>
        <v>0</v>
      </c>
      <c r="O17" s="42">
        <f t="shared" si="2"/>
        <v>0</v>
      </c>
      <c r="P17" s="45">
        <f>IF(F17=1,VLOOKUP(G17,PR!$B$2:$F$70,4,FALSE),0)</f>
        <v>0</v>
      </c>
      <c r="Q17" s="45">
        <f t="shared" si="3"/>
        <v>0</v>
      </c>
      <c r="R17" s="45">
        <f>IF(F17=2,VLOOKUP(G17,PR!$B$2:$F$70,3,FALSE),0)</f>
        <v>0</v>
      </c>
      <c r="S17" s="45">
        <f t="shared" si="4"/>
        <v>0</v>
      </c>
      <c r="T17" s="42">
        <f t="shared" si="5"/>
        <v>0</v>
      </c>
    </row>
    <row r="18" spans="1:20">
      <c r="A18" s="16"/>
      <c r="B18" s="16"/>
      <c r="C18" s="16"/>
      <c r="D18" s="40">
        <f>IFERROR(VLOOKUP(C18,PR!$H$2:$J$113,2,),0)</f>
        <v>0</v>
      </c>
      <c r="E18" s="40">
        <f>IFERROR(VLOOKUP(C18,PR!$H$2:$J$113,3,),0)</f>
        <v>0</v>
      </c>
      <c r="F18" s="19"/>
      <c r="G18" s="16"/>
      <c r="H18" s="42">
        <f>IFERROR(VLOOKUP(G18,PR!$B$2:$F$70,2,),0)</f>
        <v>0</v>
      </c>
      <c r="I18" s="20"/>
      <c r="J18" s="21"/>
      <c r="K18" s="45">
        <f t="shared" si="0"/>
        <v>0</v>
      </c>
      <c r="L18" s="22">
        <v>0</v>
      </c>
      <c r="M18" s="45">
        <f t="shared" si="1"/>
        <v>0</v>
      </c>
      <c r="N18" s="45">
        <f>IF(F18=1,VLOOKUP(G18,PR!$B$2:$F$70,5,),0)</f>
        <v>0</v>
      </c>
      <c r="O18" s="42">
        <f t="shared" si="2"/>
        <v>0</v>
      </c>
      <c r="P18" s="45">
        <f>IF(F18=1,VLOOKUP(G18,PR!$B$2:$F$70,4,FALSE),0)</f>
        <v>0</v>
      </c>
      <c r="Q18" s="45">
        <f t="shared" si="3"/>
        <v>0</v>
      </c>
      <c r="R18" s="45">
        <f>IF(F18=2,VLOOKUP(G18,PR!$B$2:$F$70,3,FALSE),0)</f>
        <v>0</v>
      </c>
      <c r="S18" s="45">
        <f t="shared" si="4"/>
        <v>0</v>
      </c>
      <c r="T18" s="42">
        <f t="shared" si="5"/>
        <v>0</v>
      </c>
    </row>
    <row r="19" spans="1:20">
      <c r="A19" s="16"/>
      <c r="B19" s="16"/>
      <c r="C19" s="16"/>
      <c r="D19" s="40">
        <f>IFERROR(VLOOKUP(C19,PR!$H$2:$J$113,2,),0)</f>
        <v>0</v>
      </c>
      <c r="E19" s="40">
        <f>IFERROR(VLOOKUP(C19,PR!$H$2:$J$113,3,),0)</f>
        <v>0</v>
      </c>
      <c r="F19" s="19"/>
      <c r="G19" s="16"/>
      <c r="H19" s="42">
        <f>IFERROR(VLOOKUP(G19,PR!$B$2:$F$70,2,),0)</f>
        <v>0</v>
      </c>
      <c r="I19" s="20"/>
      <c r="J19" s="21"/>
      <c r="K19" s="45">
        <f t="shared" si="0"/>
        <v>0</v>
      </c>
      <c r="L19" s="22">
        <v>0</v>
      </c>
      <c r="M19" s="45">
        <f t="shared" si="1"/>
        <v>0</v>
      </c>
      <c r="N19" s="45">
        <f>IF(F19=1,VLOOKUP(G19,PR!$B$2:$F$70,5,),0)</f>
        <v>0</v>
      </c>
      <c r="O19" s="42">
        <f t="shared" si="2"/>
        <v>0</v>
      </c>
      <c r="P19" s="45">
        <f>IF(F19=1,VLOOKUP(G19,PR!$B$2:$F$70,4,FALSE),0)</f>
        <v>0</v>
      </c>
      <c r="Q19" s="45">
        <f t="shared" si="3"/>
        <v>0</v>
      </c>
      <c r="R19" s="45">
        <f>IF(F19=2,VLOOKUP(G19,PR!$B$2:$F$70,3,FALSE),0)</f>
        <v>0</v>
      </c>
      <c r="S19" s="45">
        <f t="shared" si="4"/>
        <v>0</v>
      </c>
      <c r="T19" s="42">
        <f t="shared" si="5"/>
        <v>0</v>
      </c>
    </row>
    <row r="20" spans="1:20">
      <c r="A20" s="16"/>
      <c r="B20" s="16"/>
      <c r="C20" s="16"/>
      <c r="D20" s="40">
        <f>IFERROR(VLOOKUP(C20,PR!$H$2:$J$113,2,),0)</f>
        <v>0</v>
      </c>
      <c r="E20" s="40">
        <f>IFERROR(VLOOKUP(C20,PR!$H$2:$J$113,3,),0)</f>
        <v>0</v>
      </c>
      <c r="F20" s="19"/>
      <c r="G20" s="16"/>
      <c r="H20" s="42">
        <f>IFERROR(VLOOKUP(G20,PR!$B$2:$F$70,2,),0)</f>
        <v>0</v>
      </c>
      <c r="I20" s="20"/>
      <c r="J20" s="21"/>
      <c r="K20" s="45">
        <f t="shared" si="0"/>
        <v>0</v>
      </c>
      <c r="L20" s="22">
        <v>0</v>
      </c>
      <c r="M20" s="45">
        <f t="shared" si="1"/>
        <v>0</v>
      </c>
      <c r="N20" s="45">
        <f>IF(F20=1,VLOOKUP(G20,PR!$B$2:$F$70,5,),0)</f>
        <v>0</v>
      </c>
      <c r="O20" s="42">
        <f t="shared" si="2"/>
        <v>0</v>
      </c>
      <c r="P20" s="45">
        <f>IF(F20=1,VLOOKUP(G20,PR!$B$2:$F$70,4,FALSE),0)</f>
        <v>0</v>
      </c>
      <c r="Q20" s="45">
        <f t="shared" si="3"/>
        <v>0</v>
      </c>
      <c r="R20" s="45">
        <f>IF(F20=2,VLOOKUP(G20,PR!$B$2:$F$70,3,FALSE),0)</f>
        <v>0</v>
      </c>
      <c r="S20" s="45">
        <f t="shared" si="4"/>
        <v>0</v>
      </c>
      <c r="T20" s="42">
        <f t="shared" si="5"/>
        <v>0</v>
      </c>
    </row>
    <row r="21" spans="1:20">
      <c r="A21" s="16"/>
      <c r="B21" s="16"/>
      <c r="C21" s="16"/>
      <c r="D21" s="40">
        <f>IFERROR(VLOOKUP(C21,PR!$H$2:$J$113,2,),0)</f>
        <v>0</v>
      </c>
      <c r="E21" s="40">
        <f>IFERROR(VLOOKUP(C21,PR!$H$2:$J$113,3,),0)</f>
        <v>0</v>
      </c>
      <c r="F21" s="19"/>
      <c r="G21" s="16"/>
      <c r="H21" s="42">
        <f>IFERROR(VLOOKUP(G21,PR!$B$2:$F$70,2,),0)</f>
        <v>0</v>
      </c>
      <c r="I21" s="20"/>
      <c r="J21" s="21"/>
      <c r="K21" s="45">
        <f t="shared" si="0"/>
        <v>0</v>
      </c>
      <c r="L21" s="22">
        <v>0</v>
      </c>
      <c r="M21" s="45">
        <f t="shared" si="1"/>
        <v>0</v>
      </c>
      <c r="N21" s="45">
        <f>IF(F21=1,VLOOKUP(G21,PR!$B$2:$F$70,5,),0)</f>
        <v>0</v>
      </c>
      <c r="O21" s="42">
        <f t="shared" si="2"/>
        <v>0</v>
      </c>
      <c r="P21" s="45">
        <f>IF(F21=1,VLOOKUP(G21,PR!$B$2:$F$70,4,FALSE),0)</f>
        <v>0</v>
      </c>
      <c r="Q21" s="45">
        <f t="shared" si="3"/>
        <v>0</v>
      </c>
      <c r="R21" s="45">
        <f>IF(F21=2,VLOOKUP(G21,PR!$B$2:$F$70,3,FALSE),0)</f>
        <v>0</v>
      </c>
      <c r="S21" s="45">
        <f t="shared" si="4"/>
        <v>0</v>
      </c>
      <c r="T21" s="42">
        <f t="shared" si="5"/>
        <v>0</v>
      </c>
    </row>
    <row r="22" spans="1:20">
      <c r="A22" s="16"/>
      <c r="B22" s="16"/>
      <c r="C22" s="16"/>
      <c r="D22" s="40">
        <f>IFERROR(VLOOKUP(C22,PR!$H$2:$J$113,2,),0)</f>
        <v>0</v>
      </c>
      <c r="E22" s="40">
        <f>IFERROR(VLOOKUP(C22,PR!$H$2:$J$113,3,),0)</f>
        <v>0</v>
      </c>
      <c r="F22" s="19"/>
      <c r="G22" s="16"/>
      <c r="H22" s="42">
        <f>IFERROR(VLOOKUP(G22,PR!$B$2:$F$70,2,),0)</f>
        <v>0</v>
      </c>
      <c r="I22" s="20"/>
      <c r="J22" s="21"/>
      <c r="K22" s="45">
        <f t="shared" si="0"/>
        <v>0</v>
      </c>
      <c r="L22" s="22">
        <v>0</v>
      </c>
      <c r="M22" s="45">
        <f t="shared" si="1"/>
        <v>0</v>
      </c>
      <c r="N22" s="45">
        <f>IF(F22=1,VLOOKUP(G22,PR!$B$2:$F$70,5,),0)</f>
        <v>0</v>
      </c>
      <c r="O22" s="42">
        <f t="shared" si="2"/>
        <v>0</v>
      </c>
      <c r="P22" s="45">
        <f>IF(F22=1,VLOOKUP(G22,PR!$B$2:$F$70,4,FALSE),0)</f>
        <v>0</v>
      </c>
      <c r="Q22" s="45">
        <f t="shared" si="3"/>
        <v>0</v>
      </c>
      <c r="R22" s="45">
        <f>IF(F22=2,VLOOKUP(G22,PR!$B$2:$F$70,3,FALSE),0)</f>
        <v>0</v>
      </c>
      <c r="S22" s="45">
        <f t="shared" si="4"/>
        <v>0</v>
      </c>
      <c r="T22" s="42">
        <f t="shared" si="5"/>
        <v>0</v>
      </c>
    </row>
    <row r="23" spans="1:20">
      <c r="A23" s="16"/>
      <c r="B23" s="16"/>
      <c r="C23" s="16"/>
      <c r="D23" s="40">
        <f>IFERROR(VLOOKUP(C23,PR!$H$2:$J$113,2,),0)</f>
        <v>0</v>
      </c>
      <c r="E23" s="40">
        <f>IFERROR(VLOOKUP(C23,PR!$H$2:$J$113,3,),0)</f>
        <v>0</v>
      </c>
      <c r="F23" s="19"/>
      <c r="G23" s="16"/>
      <c r="H23" s="42">
        <f>IFERROR(VLOOKUP(G23,PR!$B$2:$F$70,2,),0)</f>
        <v>0</v>
      </c>
      <c r="I23" s="20"/>
      <c r="J23" s="21"/>
      <c r="K23" s="45">
        <f t="shared" si="0"/>
        <v>0</v>
      </c>
      <c r="L23" s="22">
        <v>0</v>
      </c>
      <c r="M23" s="45">
        <f t="shared" si="1"/>
        <v>0</v>
      </c>
      <c r="N23" s="45">
        <f>IF(F23=1,VLOOKUP(G23,PR!$B$2:$F$70,5,),0)</f>
        <v>0</v>
      </c>
      <c r="O23" s="42">
        <f t="shared" si="2"/>
        <v>0</v>
      </c>
      <c r="P23" s="45">
        <f>IF(F23=1,VLOOKUP(G23,PR!$B$2:$F$70,4,FALSE),0)</f>
        <v>0</v>
      </c>
      <c r="Q23" s="45">
        <f t="shared" si="3"/>
        <v>0</v>
      </c>
      <c r="R23" s="45">
        <f>IF(F23=2,VLOOKUP(G23,PR!$B$2:$F$70,3,FALSE),0)</f>
        <v>0</v>
      </c>
      <c r="S23" s="45">
        <f t="shared" si="4"/>
        <v>0</v>
      </c>
      <c r="T23" s="42">
        <f t="shared" si="5"/>
        <v>0</v>
      </c>
    </row>
    <row r="24" spans="1:20">
      <c r="A24" s="16"/>
      <c r="B24" s="16"/>
      <c r="C24" s="16"/>
      <c r="D24" s="40">
        <f>IFERROR(VLOOKUP(C24,PR!$H$2:$J$113,2,),0)</f>
        <v>0</v>
      </c>
      <c r="E24" s="40">
        <f>IFERROR(VLOOKUP(C24,PR!$H$2:$J$113,3,),0)</f>
        <v>0</v>
      </c>
      <c r="F24" s="19"/>
      <c r="G24" s="16"/>
      <c r="H24" s="42">
        <f>IFERROR(VLOOKUP(G24,PR!$B$2:$F$70,2,),0)</f>
        <v>0</v>
      </c>
      <c r="I24" s="20"/>
      <c r="J24" s="21"/>
      <c r="K24" s="45">
        <f t="shared" si="0"/>
        <v>0</v>
      </c>
      <c r="L24" s="22">
        <v>0</v>
      </c>
      <c r="M24" s="45">
        <f t="shared" si="1"/>
        <v>0</v>
      </c>
      <c r="N24" s="45">
        <f>IF(F24=1,VLOOKUP(G24,PR!$B$2:$F$70,5,),0)</f>
        <v>0</v>
      </c>
      <c r="O24" s="42">
        <f t="shared" si="2"/>
        <v>0</v>
      </c>
      <c r="P24" s="45">
        <f>IF(F24=1,VLOOKUP(G24,PR!$B$2:$F$70,4,FALSE),0)</f>
        <v>0</v>
      </c>
      <c r="Q24" s="45">
        <f t="shared" si="3"/>
        <v>0</v>
      </c>
      <c r="R24" s="45">
        <f>IF(F24=2,VLOOKUP(G24,PR!$B$2:$F$70,3,FALSE),0)</f>
        <v>0</v>
      </c>
      <c r="S24" s="45">
        <f t="shared" si="4"/>
        <v>0</v>
      </c>
      <c r="T24" s="42">
        <f t="shared" si="5"/>
        <v>0</v>
      </c>
    </row>
    <row r="25" spans="1:20">
      <c r="A25" s="16"/>
      <c r="B25" s="16"/>
      <c r="C25" s="16"/>
      <c r="D25" s="40">
        <f>IFERROR(VLOOKUP(C25,PR!$H$2:$J$113,2,),0)</f>
        <v>0</v>
      </c>
      <c r="E25" s="40">
        <f>IFERROR(VLOOKUP(C25,PR!$H$2:$J$113,3,),0)</f>
        <v>0</v>
      </c>
      <c r="F25" s="19"/>
      <c r="G25" s="16"/>
      <c r="H25" s="42">
        <f>IFERROR(VLOOKUP(G25,PR!$B$2:$F$70,2,),0)</f>
        <v>0</v>
      </c>
      <c r="I25" s="20"/>
      <c r="J25" s="21"/>
      <c r="K25" s="45">
        <f t="shared" si="0"/>
        <v>0</v>
      </c>
      <c r="L25" s="22">
        <v>0</v>
      </c>
      <c r="M25" s="45">
        <f t="shared" si="1"/>
        <v>0</v>
      </c>
      <c r="N25" s="45">
        <f>IF(F25=1,VLOOKUP(G25,PR!$B$2:$F$70,5,),0)</f>
        <v>0</v>
      </c>
      <c r="O25" s="42">
        <f t="shared" si="2"/>
        <v>0</v>
      </c>
      <c r="P25" s="45">
        <f>IF(F25=1,VLOOKUP(G25,PR!$B$2:$F$70,4,FALSE),0)</f>
        <v>0</v>
      </c>
      <c r="Q25" s="45">
        <f t="shared" si="3"/>
        <v>0</v>
      </c>
      <c r="R25" s="45">
        <f>IF(F25=2,VLOOKUP(G25,PR!$B$2:$F$70,3,FALSE),0)</f>
        <v>0</v>
      </c>
      <c r="S25" s="45">
        <f t="shared" si="4"/>
        <v>0</v>
      </c>
      <c r="T25" s="42">
        <f t="shared" si="5"/>
        <v>0</v>
      </c>
    </row>
    <row r="26" spans="1:20">
      <c r="A26" s="16"/>
      <c r="B26" s="16"/>
      <c r="C26" s="16"/>
      <c r="D26" s="40">
        <f>IFERROR(VLOOKUP(C26,PR!$H$2:$J$113,2,),0)</f>
        <v>0</v>
      </c>
      <c r="E26" s="40">
        <f>IFERROR(VLOOKUP(C26,PR!$H$2:$J$113,3,),0)</f>
        <v>0</v>
      </c>
      <c r="F26" s="19"/>
      <c r="G26" s="16"/>
      <c r="H26" s="42">
        <f>IFERROR(VLOOKUP(G26,PR!$B$2:$F$70,2,),0)</f>
        <v>0</v>
      </c>
      <c r="I26" s="20"/>
      <c r="J26" s="21"/>
      <c r="K26" s="45">
        <f t="shared" si="0"/>
        <v>0</v>
      </c>
      <c r="L26" s="22">
        <v>0</v>
      </c>
      <c r="M26" s="45">
        <f t="shared" si="1"/>
        <v>0</v>
      </c>
      <c r="N26" s="45">
        <f>IF(F26=1,VLOOKUP(G26,PR!$B$2:$F$70,5,),0)</f>
        <v>0</v>
      </c>
      <c r="O26" s="42">
        <f t="shared" si="2"/>
        <v>0</v>
      </c>
      <c r="P26" s="45">
        <f>IF(F26=1,VLOOKUP(G26,PR!$B$2:$F$70,4,FALSE),0)</f>
        <v>0</v>
      </c>
      <c r="Q26" s="45">
        <f t="shared" si="3"/>
        <v>0</v>
      </c>
      <c r="R26" s="45">
        <f>IF(F26=2,VLOOKUP(G26,PR!$B$2:$F$70,3,FALSE),0)</f>
        <v>0</v>
      </c>
      <c r="S26" s="45">
        <f t="shared" si="4"/>
        <v>0</v>
      </c>
      <c r="T26" s="42">
        <f t="shared" si="5"/>
        <v>0</v>
      </c>
    </row>
    <row r="27" spans="1:20">
      <c r="A27" s="16"/>
      <c r="B27" s="16"/>
      <c r="C27" s="16"/>
      <c r="D27" s="40">
        <f>IFERROR(VLOOKUP(C27,PR!$H$2:$J$113,2,),0)</f>
        <v>0</v>
      </c>
      <c r="E27" s="40">
        <f>IFERROR(VLOOKUP(C27,PR!$H$2:$J$113,3,),0)</f>
        <v>0</v>
      </c>
      <c r="F27" s="19"/>
      <c r="G27" s="16"/>
      <c r="H27" s="42">
        <f>IFERROR(VLOOKUP(G27,PR!$B$2:$F$70,2,),0)</f>
        <v>0</v>
      </c>
      <c r="I27" s="20"/>
      <c r="J27" s="21"/>
      <c r="K27" s="45">
        <f t="shared" si="0"/>
        <v>0</v>
      </c>
      <c r="L27" s="22">
        <v>0</v>
      </c>
      <c r="M27" s="45">
        <f t="shared" si="1"/>
        <v>0</v>
      </c>
      <c r="N27" s="45">
        <f>IF(F27=1,VLOOKUP(G27,PR!$B$2:$F$70,5,),0)</f>
        <v>0</v>
      </c>
      <c r="O27" s="42">
        <f t="shared" si="2"/>
        <v>0</v>
      </c>
      <c r="P27" s="45">
        <f>IF(F27=1,VLOOKUP(G27,PR!$B$2:$F$70,4,FALSE),0)</f>
        <v>0</v>
      </c>
      <c r="Q27" s="45">
        <f t="shared" si="3"/>
        <v>0</v>
      </c>
      <c r="R27" s="45">
        <f>IF(F27=2,VLOOKUP(G27,PR!$B$2:$F$70,3,FALSE),0)</f>
        <v>0</v>
      </c>
      <c r="S27" s="45">
        <f t="shared" si="4"/>
        <v>0</v>
      </c>
      <c r="T27" s="42">
        <f t="shared" si="5"/>
        <v>0</v>
      </c>
    </row>
    <row r="28" spans="1:20">
      <c r="A28" s="16"/>
      <c r="B28" s="16"/>
      <c r="C28" s="16"/>
      <c r="D28" s="40">
        <f>IFERROR(VLOOKUP(C28,PR!$H$2:$J$113,2,),0)</f>
        <v>0</v>
      </c>
      <c r="E28" s="40">
        <f>IFERROR(VLOOKUP(C28,PR!$H$2:$J$113,3,),0)</f>
        <v>0</v>
      </c>
      <c r="F28" s="19"/>
      <c r="G28" s="16"/>
      <c r="H28" s="42">
        <f>IFERROR(VLOOKUP(G28,PR!$B$2:$F$70,2,),0)</f>
        <v>0</v>
      </c>
      <c r="I28" s="20"/>
      <c r="J28" s="21"/>
      <c r="K28" s="45">
        <f t="shared" si="0"/>
        <v>0</v>
      </c>
      <c r="L28" s="22">
        <v>0</v>
      </c>
      <c r="M28" s="45">
        <f t="shared" si="1"/>
        <v>0</v>
      </c>
      <c r="N28" s="45">
        <f>IF(F28=1,VLOOKUP(G28,PR!$B$2:$F$70,5,),0)</f>
        <v>0</v>
      </c>
      <c r="O28" s="42">
        <f t="shared" si="2"/>
        <v>0</v>
      </c>
      <c r="P28" s="45">
        <f>IF(F28=1,VLOOKUP(G28,PR!$B$2:$F$70,4,FALSE),0)</f>
        <v>0</v>
      </c>
      <c r="Q28" s="45">
        <f t="shared" si="3"/>
        <v>0</v>
      </c>
      <c r="R28" s="45">
        <f>IF(F28=2,VLOOKUP(G28,PR!$B$2:$F$70,3,FALSE),0)</f>
        <v>0</v>
      </c>
      <c r="S28" s="45">
        <f t="shared" si="4"/>
        <v>0</v>
      </c>
      <c r="T28" s="42">
        <f t="shared" si="5"/>
        <v>0</v>
      </c>
    </row>
    <row r="29" spans="1:20">
      <c r="A29" s="16"/>
      <c r="B29" s="16"/>
      <c r="C29" s="16"/>
      <c r="D29" s="40">
        <f>IFERROR(VLOOKUP(C29,PR!$H$2:$J$113,2,),0)</f>
        <v>0</v>
      </c>
      <c r="E29" s="40">
        <f>IFERROR(VLOOKUP(C29,PR!$H$2:$J$113,3,),0)</f>
        <v>0</v>
      </c>
      <c r="F29" s="19"/>
      <c r="G29" s="16"/>
      <c r="H29" s="42">
        <f>IFERROR(VLOOKUP(G29,PR!$B$2:$F$70,2,),0)</f>
        <v>0</v>
      </c>
      <c r="I29" s="20"/>
      <c r="J29" s="21"/>
      <c r="K29" s="45">
        <f t="shared" si="0"/>
        <v>0</v>
      </c>
      <c r="L29" s="22">
        <v>0</v>
      </c>
      <c r="M29" s="45">
        <f t="shared" si="1"/>
        <v>0</v>
      </c>
      <c r="N29" s="45">
        <f>IF(F29=1,VLOOKUP(G29,PR!$B$2:$F$70,5,),0)</f>
        <v>0</v>
      </c>
      <c r="O29" s="42">
        <f t="shared" si="2"/>
        <v>0</v>
      </c>
      <c r="P29" s="45">
        <f>IF(F29=1,VLOOKUP(G29,PR!$B$2:$F$70,4,FALSE),0)</f>
        <v>0</v>
      </c>
      <c r="Q29" s="45">
        <f t="shared" si="3"/>
        <v>0</v>
      </c>
      <c r="R29" s="45">
        <f>IF(F29=2,VLOOKUP(G29,PR!$B$2:$F$70,3,FALSE),0)</f>
        <v>0</v>
      </c>
      <c r="S29" s="45">
        <f t="shared" si="4"/>
        <v>0</v>
      </c>
      <c r="T29" s="42">
        <f t="shared" si="5"/>
        <v>0</v>
      </c>
    </row>
    <row r="30" spans="1:20">
      <c r="A30" s="16"/>
      <c r="B30" s="16"/>
      <c r="C30" s="16"/>
      <c r="D30" s="40">
        <f>IFERROR(VLOOKUP(C30,PR!$H$2:$J$113,2,),0)</f>
        <v>0</v>
      </c>
      <c r="E30" s="40">
        <f>IFERROR(VLOOKUP(C30,PR!$H$2:$J$113,3,),0)</f>
        <v>0</v>
      </c>
      <c r="F30" s="19"/>
      <c r="G30" s="16"/>
      <c r="H30" s="42">
        <f>IFERROR(VLOOKUP(G30,PR!$B$2:$F$70,2,),0)</f>
        <v>0</v>
      </c>
      <c r="I30" s="20"/>
      <c r="J30" s="21"/>
      <c r="K30" s="45">
        <f t="shared" si="0"/>
        <v>0</v>
      </c>
      <c r="L30" s="22">
        <v>0</v>
      </c>
      <c r="M30" s="45">
        <f t="shared" si="1"/>
        <v>0</v>
      </c>
      <c r="N30" s="45">
        <f>IF(F30=1,VLOOKUP(G30,PR!$B$2:$F$70,5,),0)</f>
        <v>0</v>
      </c>
      <c r="O30" s="42">
        <f t="shared" si="2"/>
        <v>0</v>
      </c>
      <c r="P30" s="45">
        <f>IF(F30=1,VLOOKUP(G30,PR!$B$2:$F$70,4,FALSE),0)</f>
        <v>0</v>
      </c>
      <c r="Q30" s="45">
        <f t="shared" si="3"/>
        <v>0</v>
      </c>
      <c r="R30" s="45">
        <f>IF(F30=2,VLOOKUP(G30,PR!$B$2:$F$70,3,FALSE),0)</f>
        <v>0</v>
      </c>
      <c r="S30" s="45">
        <f t="shared" si="4"/>
        <v>0</v>
      </c>
      <c r="T30" s="42">
        <f t="shared" si="5"/>
        <v>0</v>
      </c>
    </row>
    <row r="31" spans="1:20">
      <c r="A31" s="16"/>
      <c r="B31" s="16"/>
      <c r="C31" s="16"/>
      <c r="D31" s="40">
        <f>IFERROR(VLOOKUP(C31,PR!$H$2:$J$113,2,),0)</f>
        <v>0</v>
      </c>
      <c r="E31" s="40">
        <f>IFERROR(VLOOKUP(C31,PR!$H$2:$J$113,3,),0)</f>
        <v>0</v>
      </c>
      <c r="F31" s="19"/>
      <c r="G31" s="16"/>
      <c r="H31" s="42">
        <f>IFERROR(VLOOKUP(G31,PR!$B$2:$F$70,2,),0)</f>
        <v>0</v>
      </c>
      <c r="I31" s="20"/>
      <c r="J31" s="21"/>
      <c r="K31" s="45">
        <f t="shared" si="0"/>
        <v>0</v>
      </c>
      <c r="L31" s="22">
        <v>0</v>
      </c>
      <c r="M31" s="45">
        <f t="shared" si="1"/>
        <v>0</v>
      </c>
      <c r="N31" s="45">
        <f>IF(F31=1,VLOOKUP(G31,PR!$B$2:$F$70,5,),0)</f>
        <v>0</v>
      </c>
      <c r="O31" s="42">
        <f t="shared" si="2"/>
        <v>0</v>
      </c>
      <c r="P31" s="45">
        <f>IF(F31=1,VLOOKUP(G31,PR!$B$2:$F$70,4,FALSE),0)</f>
        <v>0</v>
      </c>
      <c r="Q31" s="45">
        <f t="shared" si="3"/>
        <v>0</v>
      </c>
      <c r="R31" s="45">
        <f>IF(F31=2,VLOOKUP(G31,PR!$B$2:$F$70,3,FALSE),0)</f>
        <v>0</v>
      </c>
      <c r="S31" s="45">
        <f t="shared" si="4"/>
        <v>0</v>
      </c>
      <c r="T31" s="42">
        <f t="shared" si="5"/>
        <v>0</v>
      </c>
    </row>
    <row r="32" spans="1:20">
      <c r="A32" s="16"/>
      <c r="B32" s="16"/>
      <c r="C32" s="16"/>
      <c r="D32" s="40">
        <f>IFERROR(VLOOKUP(C32,PR!$H$2:$J$113,2,),0)</f>
        <v>0</v>
      </c>
      <c r="E32" s="40">
        <f>IFERROR(VLOOKUP(C32,PR!$H$2:$J$113,3,),0)</f>
        <v>0</v>
      </c>
      <c r="F32" s="19"/>
      <c r="G32" s="16"/>
      <c r="H32" s="42">
        <f>IFERROR(VLOOKUP(G32,PR!$B$2:$F$70,2,),0)</f>
        <v>0</v>
      </c>
      <c r="I32" s="20"/>
      <c r="J32" s="21"/>
      <c r="K32" s="45">
        <f t="shared" si="0"/>
        <v>0</v>
      </c>
      <c r="L32" s="22">
        <v>0</v>
      </c>
      <c r="M32" s="45">
        <f t="shared" si="1"/>
        <v>0</v>
      </c>
      <c r="N32" s="45">
        <f>IF(F32=1,VLOOKUP(G32,PR!$B$2:$F$70,5,),0)</f>
        <v>0</v>
      </c>
      <c r="O32" s="42">
        <f t="shared" si="2"/>
        <v>0</v>
      </c>
      <c r="P32" s="45">
        <f>IF(F32=1,VLOOKUP(G32,PR!$B$2:$F$70,4,FALSE),0)</f>
        <v>0</v>
      </c>
      <c r="Q32" s="45">
        <f t="shared" si="3"/>
        <v>0</v>
      </c>
      <c r="R32" s="45">
        <f>IF(F32=2,VLOOKUP(G32,PR!$B$2:$F$70,3,FALSE),0)</f>
        <v>0</v>
      </c>
      <c r="S32" s="45">
        <f t="shared" si="4"/>
        <v>0</v>
      </c>
      <c r="T32" s="42">
        <f t="shared" si="5"/>
        <v>0</v>
      </c>
    </row>
    <row r="33" spans="1:20">
      <c r="A33" s="16"/>
      <c r="B33" s="16"/>
      <c r="C33" s="16"/>
      <c r="D33" s="40">
        <f>IFERROR(VLOOKUP(C33,PR!$H$2:$J$113,2,),0)</f>
        <v>0</v>
      </c>
      <c r="E33" s="40">
        <f>IFERROR(VLOOKUP(C33,PR!$H$2:$J$113,3,),0)</f>
        <v>0</v>
      </c>
      <c r="F33" s="19"/>
      <c r="G33" s="16"/>
      <c r="H33" s="42">
        <f>IFERROR(VLOOKUP(G33,PR!$B$2:$F$70,2,),0)</f>
        <v>0</v>
      </c>
      <c r="I33" s="20"/>
      <c r="J33" s="21"/>
      <c r="K33" s="45">
        <f t="shared" si="0"/>
        <v>0</v>
      </c>
      <c r="L33" s="22">
        <v>0</v>
      </c>
      <c r="M33" s="45">
        <f t="shared" si="1"/>
        <v>0</v>
      </c>
      <c r="N33" s="45">
        <f>IF(F33=1,VLOOKUP(G33,PR!$B$2:$F$70,5,),0)</f>
        <v>0</v>
      </c>
      <c r="O33" s="42">
        <f t="shared" si="2"/>
        <v>0</v>
      </c>
      <c r="P33" s="45">
        <f>IF(F33=1,VLOOKUP(G33,PR!$B$2:$F$70,4,FALSE),0)</f>
        <v>0</v>
      </c>
      <c r="Q33" s="45">
        <f t="shared" si="3"/>
        <v>0</v>
      </c>
      <c r="R33" s="45">
        <f>IF(F33=2,VLOOKUP(G33,PR!$B$2:$F$70,3,FALSE),0)</f>
        <v>0</v>
      </c>
      <c r="S33" s="45">
        <f t="shared" si="4"/>
        <v>0</v>
      </c>
      <c r="T33" s="42">
        <f t="shared" si="5"/>
        <v>0</v>
      </c>
    </row>
    <row r="34" spans="1:20">
      <c r="A34" s="16"/>
      <c r="B34" s="16"/>
      <c r="C34" s="16"/>
      <c r="D34" s="40">
        <f>IFERROR(VLOOKUP(C34,PR!$H$2:$J$113,2,),0)</f>
        <v>0</v>
      </c>
      <c r="E34" s="40">
        <f>IFERROR(VLOOKUP(C34,PR!$H$2:$J$113,3,),0)</f>
        <v>0</v>
      </c>
      <c r="F34" s="19"/>
      <c r="G34" s="16"/>
      <c r="H34" s="42">
        <f>IFERROR(VLOOKUP(G34,PR!$B$2:$F$70,2,),0)</f>
        <v>0</v>
      </c>
      <c r="I34" s="20"/>
      <c r="J34" s="21"/>
      <c r="K34" s="45">
        <f t="shared" si="0"/>
        <v>0</v>
      </c>
      <c r="L34" s="22">
        <v>0</v>
      </c>
      <c r="M34" s="45">
        <f t="shared" si="1"/>
        <v>0</v>
      </c>
      <c r="N34" s="45">
        <f>IF(F34=1,VLOOKUP(G34,PR!$B$2:$F$70,5,),0)</f>
        <v>0</v>
      </c>
      <c r="O34" s="42">
        <f t="shared" si="2"/>
        <v>0</v>
      </c>
      <c r="P34" s="45">
        <f>IF(F34=1,VLOOKUP(G34,PR!$B$2:$F$70,4,FALSE),0)</f>
        <v>0</v>
      </c>
      <c r="Q34" s="45">
        <f t="shared" si="3"/>
        <v>0</v>
      </c>
      <c r="R34" s="45">
        <f>IF(F34=2,VLOOKUP(G34,PR!$B$2:$F$70,3,FALSE),0)</f>
        <v>0</v>
      </c>
      <c r="S34" s="45">
        <f t="shared" si="4"/>
        <v>0</v>
      </c>
      <c r="T34" s="42">
        <f t="shared" si="5"/>
        <v>0</v>
      </c>
    </row>
    <row r="35" spans="1:20">
      <c r="A35" s="16"/>
      <c r="B35" s="16"/>
      <c r="C35" s="16"/>
      <c r="D35" s="40">
        <f>IFERROR(VLOOKUP(C35,PR!$H$2:$J$113,2,),0)</f>
        <v>0</v>
      </c>
      <c r="E35" s="40">
        <f>IFERROR(VLOOKUP(C35,PR!$H$2:$J$113,3,),0)</f>
        <v>0</v>
      </c>
      <c r="F35" s="19"/>
      <c r="G35" s="16"/>
      <c r="H35" s="42">
        <f>IFERROR(VLOOKUP(G35,PR!$B$2:$F$70,2,),0)</f>
        <v>0</v>
      </c>
      <c r="I35" s="20"/>
      <c r="J35" s="21"/>
      <c r="K35" s="45">
        <f t="shared" si="0"/>
        <v>0</v>
      </c>
      <c r="L35" s="22">
        <v>0</v>
      </c>
      <c r="M35" s="45">
        <f t="shared" si="1"/>
        <v>0</v>
      </c>
      <c r="N35" s="45">
        <f>IF(F35=1,VLOOKUP(G35,PR!$B$2:$F$70,5,),0)</f>
        <v>0</v>
      </c>
      <c r="O35" s="42">
        <f t="shared" si="2"/>
        <v>0</v>
      </c>
      <c r="P35" s="45">
        <f>IF(F35=1,VLOOKUP(G35,PR!$B$2:$F$70,4,FALSE),0)</f>
        <v>0</v>
      </c>
      <c r="Q35" s="45">
        <f t="shared" si="3"/>
        <v>0</v>
      </c>
      <c r="R35" s="45">
        <f>IF(F35=2,VLOOKUP(G35,PR!$B$2:$F$70,3,FALSE),0)</f>
        <v>0</v>
      </c>
      <c r="S35" s="45">
        <f t="shared" si="4"/>
        <v>0</v>
      </c>
      <c r="T35" s="42">
        <f t="shared" si="5"/>
        <v>0</v>
      </c>
    </row>
    <row r="36" spans="1:20">
      <c r="A36" s="16"/>
      <c r="B36" s="16"/>
      <c r="C36" s="16"/>
      <c r="D36" s="40">
        <f>IFERROR(VLOOKUP(C36,PR!$H$2:$J$113,2,),0)</f>
        <v>0</v>
      </c>
      <c r="E36" s="40">
        <f>IFERROR(VLOOKUP(C36,PR!$H$2:$J$113,3,),0)</f>
        <v>0</v>
      </c>
      <c r="F36" s="19"/>
      <c r="G36" s="16"/>
      <c r="H36" s="42">
        <f>IFERROR(VLOOKUP(G36,PR!$B$2:$F$70,2,),0)</f>
        <v>0</v>
      </c>
      <c r="I36" s="20"/>
      <c r="J36" s="21"/>
      <c r="K36" s="45">
        <f t="shared" si="0"/>
        <v>0</v>
      </c>
      <c r="L36" s="22">
        <v>0</v>
      </c>
      <c r="M36" s="45">
        <f t="shared" si="1"/>
        <v>0</v>
      </c>
      <c r="N36" s="45">
        <f>IF(F36=1,VLOOKUP(G36,PR!$B$2:$F$70,5,),0)</f>
        <v>0</v>
      </c>
      <c r="O36" s="42">
        <f t="shared" si="2"/>
        <v>0</v>
      </c>
      <c r="P36" s="45">
        <f>IF(F36=1,VLOOKUP(G36,PR!$B$2:$F$70,4,FALSE),0)</f>
        <v>0</v>
      </c>
      <c r="Q36" s="45">
        <f t="shared" si="3"/>
        <v>0</v>
      </c>
      <c r="R36" s="45">
        <f>IF(F36=2,VLOOKUP(G36,PR!$B$2:$F$70,3,FALSE),0)</f>
        <v>0</v>
      </c>
      <c r="S36" s="45">
        <f t="shared" si="4"/>
        <v>0</v>
      </c>
      <c r="T36" s="42">
        <f t="shared" si="5"/>
        <v>0</v>
      </c>
    </row>
    <row r="37" spans="1:20">
      <c r="A37" s="16"/>
      <c r="B37" s="16"/>
      <c r="C37" s="16"/>
      <c r="D37" s="40">
        <f>IFERROR(VLOOKUP(C37,PR!$H$2:$J$113,2,),0)</f>
        <v>0</v>
      </c>
      <c r="E37" s="40">
        <f>IFERROR(VLOOKUP(C37,PR!$H$2:$J$113,3,),0)</f>
        <v>0</v>
      </c>
      <c r="F37" s="19"/>
      <c r="G37" s="16"/>
      <c r="H37" s="42">
        <f>IFERROR(VLOOKUP(G37,PR!$B$2:$F$70,2,),0)</f>
        <v>0</v>
      </c>
      <c r="I37" s="20"/>
      <c r="J37" s="21"/>
      <c r="K37" s="45">
        <f t="shared" si="0"/>
        <v>0</v>
      </c>
      <c r="L37" s="22">
        <v>0</v>
      </c>
      <c r="M37" s="45">
        <f t="shared" si="1"/>
        <v>0</v>
      </c>
      <c r="N37" s="45">
        <f>IF(F37=1,VLOOKUP(G37,PR!$B$2:$F$70,5,),0)</f>
        <v>0</v>
      </c>
      <c r="O37" s="42">
        <f t="shared" si="2"/>
        <v>0</v>
      </c>
      <c r="P37" s="45">
        <f>IF(F37=1,VLOOKUP(G37,PR!$B$2:$F$70,4,FALSE),0)</f>
        <v>0</v>
      </c>
      <c r="Q37" s="45">
        <f t="shared" si="3"/>
        <v>0</v>
      </c>
      <c r="R37" s="45">
        <f>IF(F37=2,VLOOKUP(G37,PR!$B$2:$F$70,3,FALSE),0)</f>
        <v>0</v>
      </c>
      <c r="S37" s="45">
        <f t="shared" si="4"/>
        <v>0</v>
      </c>
      <c r="T37" s="42">
        <f t="shared" si="5"/>
        <v>0</v>
      </c>
    </row>
    <row r="38" spans="1:20">
      <c r="A38" s="16"/>
      <c r="B38" s="16"/>
      <c r="C38" s="16"/>
      <c r="D38" s="40">
        <f>IFERROR(VLOOKUP(C38,PR!$H$2:$J$113,2,),0)</f>
        <v>0</v>
      </c>
      <c r="E38" s="40">
        <f>IFERROR(VLOOKUP(C38,PR!$H$2:$J$113,3,),0)</f>
        <v>0</v>
      </c>
      <c r="F38" s="19"/>
      <c r="G38" s="16"/>
      <c r="H38" s="42">
        <f>IFERROR(VLOOKUP(G38,PR!$B$2:$F$70,2,),0)</f>
        <v>0</v>
      </c>
      <c r="I38" s="20"/>
      <c r="J38" s="21"/>
      <c r="K38" s="45">
        <f t="shared" si="0"/>
        <v>0</v>
      </c>
      <c r="L38" s="22">
        <v>0</v>
      </c>
      <c r="M38" s="45">
        <f t="shared" si="1"/>
        <v>0</v>
      </c>
      <c r="N38" s="45">
        <f>IF(F38=1,VLOOKUP(G38,PR!$B$2:$F$70,5,),0)</f>
        <v>0</v>
      </c>
      <c r="O38" s="42">
        <f t="shared" si="2"/>
        <v>0</v>
      </c>
      <c r="P38" s="45">
        <f>IF(F38=1,VLOOKUP(G38,PR!$B$2:$F$70,4,FALSE),0)</f>
        <v>0</v>
      </c>
      <c r="Q38" s="45">
        <f t="shared" si="3"/>
        <v>0</v>
      </c>
      <c r="R38" s="45">
        <f>IF(F38=2,VLOOKUP(G38,PR!$B$2:$F$70,3,FALSE),0)</f>
        <v>0</v>
      </c>
      <c r="S38" s="45">
        <f t="shared" si="4"/>
        <v>0</v>
      </c>
      <c r="T38" s="42">
        <f t="shared" si="5"/>
        <v>0</v>
      </c>
    </row>
    <row r="39" spans="1:20">
      <c r="A39" s="16"/>
      <c r="B39" s="16"/>
      <c r="C39" s="16"/>
      <c r="D39" s="40">
        <f>IFERROR(VLOOKUP(C39,PR!$H$2:$J$113,2,),0)</f>
        <v>0</v>
      </c>
      <c r="E39" s="40">
        <f>IFERROR(VLOOKUP(C39,PR!$H$2:$J$113,3,),0)</f>
        <v>0</v>
      </c>
      <c r="F39" s="19"/>
      <c r="G39" s="16"/>
      <c r="H39" s="42">
        <f>IFERROR(VLOOKUP(G39,PR!$B$2:$F$70,2,),0)</f>
        <v>0</v>
      </c>
      <c r="I39" s="20"/>
      <c r="J39" s="21"/>
      <c r="K39" s="45">
        <f t="shared" si="0"/>
        <v>0</v>
      </c>
      <c r="L39" s="22">
        <v>0</v>
      </c>
      <c r="M39" s="45">
        <f t="shared" si="1"/>
        <v>0</v>
      </c>
      <c r="N39" s="45">
        <f>IF(F39=1,VLOOKUP(G39,PR!$B$2:$F$70,5,),0)</f>
        <v>0</v>
      </c>
      <c r="O39" s="42">
        <f t="shared" si="2"/>
        <v>0</v>
      </c>
      <c r="P39" s="45">
        <f>IF(F39=1,VLOOKUP(G39,PR!$B$2:$F$70,4,FALSE),0)</f>
        <v>0</v>
      </c>
      <c r="Q39" s="45">
        <f t="shared" si="3"/>
        <v>0</v>
      </c>
      <c r="R39" s="45">
        <f>IF(F39=2,VLOOKUP(G39,PR!$B$2:$F$70,3,FALSE),0)</f>
        <v>0</v>
      </c>
      <c r="S39" s="45">
        <f t="shared" si="4"/>
        <v>0</v>
      </c>
      <c r="T39" s="42">
        <f t="shared" si="5"/>
        <v>0</v>
      </c>
    </row>
    <row r="40" spans="1:20">
      <c r="A40" s="16"/>
      <c r="B40" s="16"/>
      <c r="C40" s="16"/>
      <c r="D40" s="40">
        <f>IFERROR(VLOOKUP(C40,PR!$H$2:$J$113,2,),0)</f>
        <v>0</v>
      </c>
      <c r="E40" s="40">
        <f>IFERROR(VLOOKUP(C40,PR!$H$2:$J$113,3,),0)</f>
        <v>0</v>
      </c>
      <c r="F40" s="19"/>
      <c r="G40" s="16"/>
      <c r="H40" s="42">
        <f>IFERROR(VLOOKUP(G40,PR!$B$2:$F$70,2,),0)</f>
        <v>0</v>
      </c>
      <c r="I40" s="20"/>
      <c r="J40" s="21"/>
      <c r="K40" s="45">
        <f t="shared" si="0"/>
        <v>0</v>
      </c>
      <c r="L40" s="22">
        <v>0</v>
      </c>
      <c r="M40" s="45">
        <f t="shared" si="1"/>
        <v>0</v>
      </c>
      <c r="N40" s="45">
        <f>IF(F40=1,VLOOKUP(G40,PR!$B$2:$F$70,5,),0)</f>
        <v>0</v>
      </c>
      <c r="O40" s="42">
        <f t="shared" si="2"/>
        <v>0</v>
      </c>
      <c r="P40" s="45">
        <f>IF(F40=1,VLOOKUP(G40,PR!$B$2:$F$70,4,FALSE),0)</f>
        <v>0</v>
      </c>
      <c r="Q40" s="45">
        <f t="shared" si="3"/>
        <v>0</v>
      </c>
      <c r="R40" s="45">
        <f>IF(F40=2,VLOOKUP(G40,PR!$B$2:$F$70,3,FALSE),0)</f>
        <v>0</v>
      </c>
      <c r="S40" s="45">
        <f t="shared" si="4"/>
        <v>0</v>
      </c>
      <c r="T40" s="42">
        <f t="shared" si="5"/>
        <v>0</v>
      </c>
    </row>
    <row r="41" spans="1:20">
      <c r="A41" s="16"/>
      <c r="B41" s="16"/>
      <c r="C41" s="16"/>
      <c r="D41" s="40">
        <f>IFERROR(VLOOKUP(C41,PR!$H$2:$J$113,2,),0)</f>
        <v>0</v>
      </c>
      <c r="E41" s="40">
        <f>IFERROR(VLOOKUP(C41,PR!$H$2:$J$113,3,),0)</f>
        <v>0</v>
      </c>
      <c r="F41" s="19"/>
      <c r="G41" s="16"/>
      <c r="H41" s="42">
        <f>IFERROR(VLOOKUP(G41,PR!$B$2:$F$70,2,),0)</f>
        <v>0</v>
      </c>
      <c r="I41" s="20"/>
      <c r="J41" s="21"/>
      <c r="K41" s="45">
        <f t="shared" si="0"/>
        <v>0</v>
      </c>
      <c r="L41" s="22">
        <v>0</v>
      </c>
      <c r="M41" s="45">
        <f t="shared" si="1"/>
        <v>0</v>
      </c>
      <c r="N41" s="45">
        <f>IF(F41=1,VLOOKUP(G41,PR!$B$2:$F$70,5,),0)</f>
        <v>0</v>
      </c>
      <c r="O41" s="42">
        <f t="shared" si="2"/>
        <v>0</v>
      </c>
      <c r="P41" s="45">
        <f>IF(F41=1,VLOOKUP(G41,PR!$B$2:$F$70,4,FALSE),0)</f>
        <v>0</v>
      </c>
      <c r="Q41" s="45">
        <f t="shared" si="3"/>
        <v>0</v>
      </c>
      <c r="R41" s="45">
        <f>IF(F41=2,VLOOKUP(G41,PR!$B$2:$F$70,3,FALSE),0)</f>
        <v>0</v>
      </c>
      <c r="S41" s="45">
        <f t="shared" si="4"/>
        <v>0</v>
      </c>
      <c r="T41" s="42">
        <f t="shared" si="5"/>
        <v>0</v>
      </c>
    </row>
    <row r="42" spans="1:20">
      <c r="A42" s="16"/>
      <c r="B42" s="16"/>
      <c r="C42" s="16"/>
      <c r="D42" s="40">
        <f>IFERROR(VLOOKUP(C42,PR!$H$2:$J$113,2,),0)</f>
        <v>0</v>
      </c>
      <c r="E42" s="40">
        <f>IFERROR(VLOOKUP(C42,PR!$H$2:$J$113,3,),0)</f>
        <v>0</v>
      </c>
      <c r="F42" s="19"/>
      <c r="G42" s="16"/>
      <c r="H42" s="42">
        <f>IFERROR(VLOOKUP(G42,PR!$B$2:$F$70,2,),0)</f>
        <v>0</v>
      </c>
      <c r="I42" s="20"/>
      <c r="J42" s="21"/>
      <c r="K42" s="45">
        <f t="shared" si="0"/>
        <v>0</v>
      </c>
      <c r="L42" s="22">
        <v>0</v>
      </c>
      <c r="M42" s="45">
        <f t="shared" si="1"/>
        <v>0</v>
      </c>
      <c r="N42" s="45">
        <f>IF(F42=1,VLOOKUP(G42,PR!$B$2:$F$70,5,),0)</f>
        <v>0</v>
      </c>
      <c r="O42" s="42">
        <f t="shared" si="2"/>
        <v>0</v>
      </c>
      <c r="P42" s="45">
        <f>IF(F42=1,VLOOKUP(G42,PR!$B$2:$F$70,4,FALSE),0)</f>
        <v>0</v>
      </c>
      <c r="Q42" s="45">
        <f t="shared" si="3"/>
        <v>0</v>
      </c>
      <c r="R42" s="45">
        <f>IF(F42=2,VLOOKUP(G42,PR!$B$2:$F$70,3,FALSE),0)</f>
        <v>0</v>
      </c>
      <c r="S42" s="45">
        <f t="shared" si="4"/>
        <v>0</v>
      </c>
      <c r="T42" s="42">
        <f t="shared" si="5"/>
        <v>0</v>
      </c>
    </row>
    <row r="43" spans="1:20">
      <c r="A43" s="16"/>
      <c r="B43" s="16"/>
      <c r="C43" s="16"/>
      <c r="D43" s="40">
        <f>IFERROR(VLOOKUP(C43,PR!$H$2:$J$113,2,),0)</f>
        <v>0</v>
      </c>
      <c r="E43" s="40">
        <f>IFERROR(VLOOKUP(C43,PR!$H$2:$J$113,3,),0)</f>
        <v>0</v>
      </c>
      <c r="F43" s="19"/>
      <c r="G43" s="16"/>
      <c r="H43" s="42">
        <f>IFERROR(VLOOKUP(G43,PR!$B$2:$F$70,2,),0)</f>
        <v>0</v>
      </c>
      <c r="I43" s="20"/>
      <c r="J43" s="21"/>
      <c r="K43" s="45">
        <f t="shared" si="0"/>
        <v>0</v>
      </c>
      <c r="L43" s="22">
        <v>0</v>
      </c>
      <c r="M43" s="45">
        <f t="shared" si="1"/>
        <v>0</v>
      </c>
      <c r="N43" s="45">
        <f>IF(F43=1,VLOOKUP(G43,PR!$B$2:$F$70,5,),0)</f>
        <v>0</v>
      </c>
      <c r="O43" s="42">
        <f t="shared" si="2"/>
        <v>0</v>
      </c>
      <c r="P43" s="45">
        <f>IF(F43=1,VLOOKUP(G43,PR!$B$2:$F$70,4,FALSE),0)</f>
        <v>0</v>
      </c>
      <c r="Q43" s="45">
        <f t="shared" si="3"/>
        <v>0</v>
      </c>
      <c r="R43" s="45">
        <f>IF(F43=2,VLOOKUP(G43,PR!$B$2:$F$70,3,FALSE),0)</f>
        <v>0</v>
      </c>
      <c r="S43" s="45">
        <f t="shared" si="4"/>
        <v>0</v>
      </c>
      <c r="T43" s="42">
        <f t="shared" si="5"/>
        <v>0</v>
      </c>
    </row>
    <row r="44" spans="1:20">
      <c r="A44" s="16"/>
      <c r="B44" s="16"/>
      <c r="C44" s="16"/>
      <c r="D44" s="40">
        <f>IFERROR(VLOOKUP(C44,PR!$H$2:$J$113,2,),0)</f>
        <v>0</v>
      </c>
      <c r="E44" s="40">
        <f>IFERROR(VLOOKUP(C44,PR!$H$2:$J$113,3,),0)</f>
        <v>0</v>
      </c>
      <c r="F44" s="19"/>
      <c r="G44" s="16"/>
      <c r="H44" s="42">
        <f>IFERROR(VLOOKUP(G44,PR!$B$2:$F$70,2,),0)</f>
        <v>0</v>
      </c>
      <c r="I44" s="20"/>
      <c r="J44" s="21"/>
      <c r="K44" s="45">
        <f t="shared" si="0"/>
        <v>0</v>
      </c>
      <c r="L44" s="22">
        <v>0</v>
      </c>
      <c r="M44" s="45">
        <f t="shared" si="1"/>
        <v>0</v>
      </c>
      <c r="N44" s="45">
        <f>IF(F44=1,VLOOKUP(G44,PR!$B$2:$F$70,5,),0)</f>
        <v>0</v>
      </c>
      <c r="O44" s="42">
        <f t="shared" si="2"/>
        <v>0</v>
      </c>
      <c r="P44" s="45">
        <f>IF(F44=1,VLOOKUP(G44,PR!$B$2:$F$70,4,FALSE),0)</f>
        <v>0</v>
      </c>
      <c r="Q44" s="45">
        <f t="shared" si="3"/>
        <v>0</v>
      </c>
      <c r="R44" s="45">
        <f>IF(F44=2,VLOOKUP(G44,PR!$B$2:$F$70,3,FALSE),0)</f>
        <v>0</v>
      </c>
      <c r="S44" s="45">
        <f t="shared" si="4"/>
        <v>0</v>
      </c>
      <c r="T44" s="42">
        <f t="shared" si="5"/>
        <v>0</v>
      </c>
    </row>
    <row r="45" spans="1:20">
      <c r="A45" s="16"/>
      <c r="B45" s="16"/>
      <c r="C45" s="16"/>
      <c r="D45" s="40">
        <f>IFERROR(VLOOKUP(C45,PR!$H$2:$J$113,2,),0)</f>
        <v>0</v>
      </c>
      <c r="E45" s="40">
        <f>IFERROR(VLOOKUP(C45,PR!$H$2:$J$113,3,),0)</f>
        <v>0</v>
      </c>
      <c r="F45" s="19"/>
      <c r="G45" s="16"/>
      <c r="H45" s="42">
        <f>IFERROR(VLOOKUP(G45,PR!$B$2:$F$70,2,),0)</f>
        <v>0</v>
      </c>
      <c r="I45" s="20"/>
      <c r="J45" s="21"/>
      <c r="K45" s="45">
        <f t="shared" si="0"/>
        <v>0</v>
      </c>
      <c r="L45" s="22">
        <v>0</v>
      </c>
      <c r="M45" s="45">
        <f t="shared" si="1"/>
        <v>0</v>
      </c>
      <c r="N45" s="45">
        <f>IF(F45=1,VLOOKUP(G45,PR!$B$2:$F$70,5,),0)</f>
        <v>0</v>
      </c>
      <c r="O45" s="42">
        <f t="shared" si="2"/>
        <v>0</v>
      </c>
      <c r="P45" s="45">
        <f>IF(F45=1,VLOOKUP(G45,PR!$B$2:$F$70,4,FALSE),0)</f>
        <v>0</v>
      </c>
      <c r="Q45" s="45">
        <f t="shared" si="3"/>
        <v>0</v>
      </c>
      <c r="R45" s="45">
        <f>IF(F45=2,VLOOKUP(G45,PR!$B$2:$F$70,3,FALSE),0)</f>
        <v>0</v>
      </c>
      <c r="S45" s="45">
        <f t="shared" si="4"/>
        <v>0</v>
      </c>
      <c r="T45" s="42">
        <f t="shared" si="5"/>
        <v>0</v>
      </c>
    </row>
    <row r="46" spans="1:20">
      <c r="A46" s="16"/>
      <c r="B46" s="16"/>
      <c r="C46" s="16"/>
      <c r="D46" s="40">
        <f>IFERROR(VLOOKUP(C46,PR!$H$2:$J$113,2,),0)</f>
        <v>0</v>
      </c>
      <c r="E46" s="40">
        <f>IFERROR(VLOOKUP(C46,PR!$H$2:$J$113,3,),0)</f>
        <v>0</v>
      </c>
      <c r="F46" s="19"/>
      <c r="G46" s="16"/>
      <c r="H46" s="42">
        <f>IFERROR(VLOOKUP(G46,PR!$B$2:$F$70,2,),0)</f>
        <v>0</v>
      </c>
      <c r="I46" s="20"/>
      <c r="J46" s="21"/>
      <c r="K46" s="45">
        <f t="shared" si="0"/>
        <v>0</v>
      </c>
      <c r="L46" s="22">
        <v>0</v>
      </c>
      <c r="M46" s="45">
        <f t="shared" si="1"/>
        <v>0</v>
      </c>
      <c r="N46" s="45">
        <f>IF(F46=1,VLOOKUP(G46,PR!$B$2:$F$70,5,),0)</f>
        <v>0</v>
      </c>
      <c r="O46" s="42">
        <f t="shared" si="2"/>
        <v>0</v>
      </c>
      <c r="P46" s="45">
        <f>IF(F46=1,VLOOKUP(G46,PR!$B$2:$F$70,4,FALSE),0)</f>
        <v>0</v>
      </c>
      <c r="Q46" s="45">
        <f t="shared" si="3"/>
        <v>0</v>
      </c>
      <c r="R46" s="45">
        <f>IF(F46=2,VLOOKUP(G46,PR!$B$2:$F$70,3,FALSE),0)</f>
        <v>0</v>
      </c>
      <c r="S46" s="45">
        <f t="shared" si="4"/>
        <v>0</v>
      </c>
      <c r="T46" s="42">
        <f t="shared" si="5"/>
        <v>0</v>
      </c>
    </row>
    <row r="47" spans="1:20">
      <c r="A47" s="16"/>
      <c r="B47" s="16"/>
      <c r="C47" s="16"/>
      <c r="D47" s="40">
        <f>IFERROR(VLOOKUP(C47,PR!$H$2:$J$113,2,),0)</f>
        <v>0</v>
      </c>
      <c r="E47" s="40">
        <f>IFERROR(VLOOKUP(C47,PR!$H$2:$J$113,3,),0)</f>
        <v>0</v>
      </c>
      <c r="F47" s="19"/>
      <c r="G47" s="16"/>
      <c r="H47" s="42">
        <f>IFERROR(VLOOKUP(G47,PR!$B$2:$F$70,2,),0)</f>
        <v>0</v>
      </c>
      <c r="I47" s="20"/>
      <c r="J47" s="21"/>
      <c r="K47" s="45">
        <f t="shared" si="0"/>
        <v>0</v>
      </c>
      <c r="L47" s="22">
        <v>0</v>
      </c>
      <c r="M47" s="45">
        <f t="shared" si="1"/>
        <v>0</v>
      </c>
      <c r="N47" s="45">
        <f>IF(F47=1,VLOOKUP(G47,PR!$B$2:$F$70,5,),0)</f>
        <v>0</v>
      </c>
      <c r="O47" s="42">
        <f t="shared" si="2"/>
        <v>0</v>
      </c>
      <c r="P47" s="45">
        <f>IF(F47=1,VLOOKUP(G47,PR!$B$2:$F$70,4,FALSE),0)</f>
        <v>0</v>
      </c>
      <c r="Q47" s="45">
        <f t="shared" si="3"/>
        <v>0</v>
      </c>
      <c r="R47" s="45">
        <f>IF(F47=2,VLOOKUP(G47,PR!$B$2:$F$70,3,FALSE),0)</f>
        <v>0</v>
      </c>
      <c r="S47" s="45">
        <f t="shared" si="4"/>
        <v>0</v>
      </c>
      <c r="T47" s="42">
        <f t="shared" si="5"/>
        <v>0</v>
      </c>
    </row>
    <row r="48" spans="1:20">
      <c r="A48" s="16"/>
      <c r="B48" s="16"/>
      <c r="C48" s="16"/>
      <c r="D48" s="40">
        <f>IFERROR(VLOOKUP(C48,PR!$H$2:$J$113,2,),0)</f>
        <v>0</v>
      </c>
      <c r="E48" s="40">
        <f>IFERROR(VLOOKUP(C48,PR!$H$2:$J$113,3,),0)</f>
        <v>0</v>
      </c>
      <c r="F48" s="19"/>
      <c r="G48" s="16"/>
      <c r="H48" s="42">
        <f>IFERROR(VLOOKUP(G48,PR!$B$2:$F$70,2,),0)</f>
        <v>0</v>
      </c>
      <c r="I48" s="20"/>
      <c r="J48" s="21"/>
      <c r="K48" s="45">
        <f t="shared" si="0"/>
        <v>0</v>
      </c>
      <c r="L48" s="22">
        <v>0</v>
      </c>
      <c r="M48" s="45">
        <f t="shared" si="1"/>
        <v>0</v>
      </c>
      <c r="N48" s="45">
        <f>IF(F48=1,VLOOKUP(G48,PR!$B$2:$F$70,5,),0)</f>
        <v>0</v>
      </c>
      <c r="O48" s="42">
        <f t="shared" si="2"/>
        <v>0</v>
      </c>
      <c r="P48" s="45">
        <f>IF(F48=1,VLOOKUP(G48,PR!$B$2:$F$70,4,FALSE),0)</f>
        <v>0</v>
      </c>
      <c r="Q48" s="45">
        <f t="shared" si="3"/>
        <v>0</v>
      </c>
      <c r="R48" s="45">
        <f>IF(F48=2,VLOOKUP(G48,PR!$B$2:$F$70,3,FALSE),0)</f>
        <v>0</v>
      </c>
      <c r="S48" s="45">
        <f t="shared" si="4"/>
        <v>0</v>
      </c>
      <c r="T48" s="42">
        <f t="shared" si="5"/>
        <v>0</v>
      </c>
    </row>
    <row r="49" spans="1:20">
      <c r="A49" s="16"/>
      <c r="B49" s="16"/>
      <c r="C49" s="16"/>
      <c r="D49" s="40">
        <f>IFERROR(VLOOKUP(C49,PR!$H$2:$J$113,2,),0)</f>
        <v>0</v>
      </c>
      <c r="E49" s="40">
        <f>IFERROR(VLOOKUP(C49,PR!$H$2:$J$113,3,),0)</f>
        <v>0</v>
      </c>
      <c r="F49" s="19"/>
      <c r="G49" s="16"/>
      <c r="H49" s="42">
        <f>IFERROR(VLOOKUP(G49,PR!$B$2:$F$70,2,),0)</f>
        <v>0</v>
      </c>
      <c r="I49" s="20"/>
      <c r="J49" s="21"/>
      <c r="K49" s="45">
        <f t="shared" si="0"/>
        <v>0</v>
      </c>
      <c r="L49" s="22">
        <v>0</v>
      </c>
      <c r="M49" s="45">
        <f t="shared" si="1"/>
        <v>0</v>
      </c>
      <c r="N49" s="45">
        <f>IF(F49=1,VLOOKUP(G49,PR!$B$2:$F$70,5,),0)</f>
        <v>0</v>
      </c>
      <c r="O49" s="42">
        <f t="shared" si="2"/>
        <v>0</v>
      </c>
      <c r="P49" s="45">
        <f>IF(F49=1,VLOOKUP(G49,PR!$B$2:$F$70,4,FALSE),0)</f>
        <v>0</v>
      </c>
      <c r="Q49" s="45">
        <f t="shared" si="3"/>
        <v>0</v>
      </c>
      <c r="R49" s="45">
        <f>IF(F49=2,VLOOKUP(G49,PR!$B$2:$F$70,3,FALSE),0)</f>
        <v>0</v>
      </c>
      <c r="S49" s="45">
        <f t="shared" si="4"/>
        <v>0</v>
      </c>
      <c r="T49" s="42">
        <f t="shared" si="5"/>
        <v>0</v>
      </c>
    </row>
    <row r="50" spans="1:20">
      <c r="A50" s="16"/>
      <c r="B50" s="16"/>
      <c r="C50" s="16"/>
      <c r="D50" s="40">
        <f>IFERROR(VLOOKUP(C50,PR!$H$2:$J$113,2,),0)</f>
        <v>0</v>
      </c>
      <c r="E50" s="40">
        <f>IFERROR(VLOOKUP(C50,PR!$H$2:$J$113,3,),0)</f>
        <v>0</v>
      </c>
      <c r="F50" s="19"/>
      <c r="G50" s="16"/>
      <c r="H50" s="42">
        <f>IFERROR(VLOOKUP(G50,PR!$B$2:$F$70,2,),0)</f>
        <v>0</v>
      </c>
      <c r="I50" s="20"/>
      <c r="J50" s="21"/>
      <c r="K50" s="45">
        <f t="shared" si="0"/>
        <v>0</v>
      </c>
      <c r="L50" s="22">
        <v>0</v>
      </c>
      <c r="M50" s="45">
        <f t="shared" si="1"/>
        <v>0</v>
      </c>
      <c r="N50" s="45">
        <f>IF(F50=1,VLOOKUP(G50,PR!$B$2:$F$70,5,),0)</f>
        <v>0</v>
      </c>
      <c r="O50" s="42">
        <f t="shared" si="2"/>
        <v>0</v>
      </c>
      <c r="P50" s="45">
        <f>IF(F50=1,VLOOKUP(G50,PR!$B$2:$F$70,4,FALSE),0)</f>
        <v>0</v>
      </c>
      <c r="Q50" s="45">
        <f t="shared" si="3"/>
        <v>0</v>
      </c>
      <c r="R50" s="45">
        <f>IF(F50=2,VLOOKUP(G50,PR!$B$2:$F$70,3,FALSE),0)</f>
        <v>0</v>
      </c>
      <c r="S50" s="45">
        <f t="shared" si="4"/>
        <v>0</v>
      </c>
      <c r="T50" s="42">
        <f t="shared" si="5"/>
        <v>0</v>
      </c>
    </row>
    <row r="51" spans="1:20">
      <c r="A51" s="16"/>
      <c r="B51" s="16"/>
      <c r="C51" s="16"/>
      <c r="D51" s="40">
        <f>IFERROR(VLOOKUP(C51,PR!$H$2:$J$113,2,),0)</f>
        <v>0</v>
      </c>
      <c r="E51" s="40">
        <f>IFERROR(VLOOKUP(C51,PR!$H$2:$J$113,3,),0)</f>
        <v>0</v>
      </c>
      <c r="F51" s="19"/>
      <c r="G51" s="16"/>
      <c r="H51" s="42">
        <f>IFERROR(VLOOKUP(G51,PR!$B$2:$F$70,2,),0)</f>
        <v>0</v>
      </c>
      <c r="I51" s="20"/>
      <c r="J51" s="21"/>
      <c r="K51" s="45">
        <f t="shared" si="0"/>
        <v>0</v>
      </c>
      <c r="L51" s="22">
        <v>0</v>
      </c>
      <c r="M51" s="45">
        <f t="shared" si="1"/>
        <v>0</v>
      </c>
      <c r="N51" s="45">
        <f>IF(F51=1,VLOOKUP(G51,PR!$B$2:$F$70,5,),0)</f>
        <v>0</v>
      </c>
      <c r="O51" s="42">
        <f t="shared" si="2"/>
        <v>0</v>
      </c>
      <c r="P51" s="45">
        <f>IF(F51=1,VLOOKUP(G51,PR!$B$2:$F$70,4,FALSE),0)</f>
        <v>0</v>
      </c>
      <c r="Q51" s="45">
        <f t="shared" si="3"/>
        <v>0</v>
      </c>
      <c r="R51" s="45">
        <f>IF(F51=2,VLOOKUP(G51,PR!$B$2:$F$70,3,FALSE),0)</f>
        <v>0</v>
      </c>
      <c r="S51" s="45">
        <f t="shared" si="4"/>
        <v>0</v>
      </c>
      <c r="T51" s="42">
        <f t="shared" si="5"/>
        <v>0</v>
      </c>
    </row>
    <row r="52" spans="1:20">
      <c r="A52" s="16"/>
      <c r="B52" s="16"/>
      <c r="C52" s="16"/>
      <c r="D52" s="40">
        <f>IFERROR(VLOOKUP(C52,PR!$H$2:$J$113,2,),0)</f>
        <v>0</v>
      </c>
      <c r="E52" s="40">
        <f>IFERROR(VLOOKUP(C52,PR!$H$2:$J$113,3,),0)</f>
        <v>0</v>
      </c>
      <c r="F52" s="19"/>
      <c r="G52" s="16"/>
      <c r="H52" s="42">
        <f>IFERROR(VLOOKUP(G52,PR!$B$2:$F$70,2,),0)</f>
        <v>0</v>
      </c>
      <c r="I52" s="20"/>
      <c r="J52" s="21"/>
      <c r="K52" s="45">
        <f t="shared" si="0"/>
        <v>0</v>
      </c>
      <c r="L52" s="22">
        <v>0</v>
      </c>
      <c r="M52" s="45">
        <f t="shared" si="1"/>
        <v>0</v>
      </c>
      <c r="N52" s="45">
        <f>IF(F52=1,VLOOKUP(G52,PR!$B$2:$F$70,5,),0)</f>
        <v>0</v>
      </c>
      <c r="O52" s="42">
        <f t="shared" si="2"/>
        <v>0</v>
      </c>
      <c r="P52" s="45">
        <f>IF(F52=1,VLOOKUP(G52,PR!$B$2:$F$70,4,FALSE),0)</f>
        <v>0</v>
      </c>
      <c r="Q52" s="45">
        <f t="shared" si="3"/>
        <v>0</v>
      </c>
      <c r="R52" s="45">
        <f>IF(F52=2,VLOOKUP(G52,PR!$B$2:$F$70,3,FALSE),0)</f>
        <v>0</v>
      </c>
      <c r="S52" s="45">
        <f t="shared" si="4"/>
        <v>0</v>
      </c>
      <c r="T52" s="42">
        <f t="shared" si="5"/>
        <v>0</v>
      </c>
    </row>
    <row r="53" spans="1:20">
      <c r="A53" s="16"/>
      <c r="B53" s="16"/>
      <c r="C53" s="16"/>
      <c r="D53" s="40">
        <f>IFERROR(VLOOKUP(C53,PR!$H$2:$J$113,2,),0)</f>
        <v>0</v>
      </c>
      <c r="E53" s="40">
        <f>IFERROR(VLOOKUP(C53,PR!$H$2:$J$113,3,),0)</f>
        <v>0</v>
      </c>
      <c r="F53" s="19"/>
      <c r="G53" s="16"/>
      <c r="H53" s="42">
        <f>IFERROR(VLOOKUP(G53,PR!$B$2:$F$70,2,),0)</f>
        <v>0</v>
      </c>
      <c r="I53" s="20"/>
      <c r="J53" s="21"/>
      <c r="K53" s="45">
        <f t="shared" si="0"/>
        <v>0</v>
      </c>
      <c r="L53" s="22">
        <v>0</v>
      </c>
      <c r="M53" s="45">
        <f t="shared" si="1"/>
        <v>0</v>
      </c>
      <c r="N53" s="45">
        <f>IF(F53=1,VLOOKUP(G53,PR!$B$2:$F$70,5,),0)</f>
        <v>0</v>
      </c>
      <c r="O53" s="42">
        <f t="shared" si="2"/>
        <v>0</v>
      </c>
      <c r="P53" s="45">
        <f>IF(F53=1,VLOOKUP(G53,PR!$B$2:$F$70,4,FALSE),0)</f>
        <v>0</v>
      </c>
      <c r="Q53" s="45">
        <f t="shared" si="3"/>
        <v>0</v>
      </c>
      <c r="R53" s="45">
        <f>IF(F53=2,VLOOKUP(G53,PR!$B$2:$F$70,3,FALSE),0)</f>
        <v>0</v>
      </c>
      <c r="S53" s="45">
        <f t="shared" si="4"/>
        <v>0</v>
      </c>
      <c r="T53" s="42">
        <f t="shared" si="5"/>
        <v>0</v>
      </c>
    </row>
    <row r="54" spans="1:20">
      <c r="A54" s="16"/>
      <c r="B54" s="16"/>
      <c r="C54" s="16"/>
      <c r="D54" s="40">
        <f>IFERROR(VLOOKUP(C54,PR!$H$2:$J$113,2,),0)</f>
        <v>0</v>
      </c>
      <c r="E54" s="40">
        <f>IFERROR(VLOOKUP(C54,PR!$H$2:$J$113,3,),0)</f>
        <v>0</v>
      </c>
      <c r="F54" s="19"/>
      <c r="G54" s="16"/>
      <c r="H54" s="42">
        <f>IFERROR(VLOOKUP(G54,PR!$B$2:$F$70,2,),0)</f>
        <v>0</v>
      </c>
      <c r="I54" s="20"/>
      <c r="J54" s="21"/>
      <c r="K54" s="45">
        <f t="shared" si="0"/>
        <v>0</v>
      </c>
      <c r="L54" s="22">
        <v>0</v>
      </c>
      <c r="M54" s="45">
        <f t="shared" si="1"/>
        <v>0</v>
      </c>
      <c r="N54" s="45">
        <f>IF(F54=1,VLOOKUP(G54,PR!$B$2:$F$70,5,),0)</f>
        <v>0</v>
      </c>
      <c r="O54" s="42">
        <f t="shared" si="2"/>
        <v>0</v>
      </c>
      <c r="P54" s="45">
        <f>IF(F54=1,VLOOKUP(G54,PR!$B$2:$F$70,4,FALSE),0)</f>
        <v>0</v>
      </c>
      <c r="Q54" s="45">
        <f t="shared" si="3"/>
        <v>0</v>
      </c>
      <c r="R54" s="45">
        <f>IF(F54=2,VLOOKUP(G54,PR!$B$2:$F$70,3,FALSE),0)</f>
        <v>0</v>
      </c>
      <c r="S54" s="45">
        <f t="shared" si="4"/>
        <v>0</v>
      </c>
      <c r="T54" s="42">
        <f t="shared" si="5"/>
        <v>0</v>
      </c>
    </row>
    <row r="55" spans="1:20">
      <c r="A55" s="16"/>
      <c r="B55" s="16"/>
      <c r="C55" s="16"/>
      <c r="D55" s="40">
        <f>IFERROR(VLOOKUP(C55,PR!$H$2:$J$113,2,),0)</f>
        <v>0</v>
      </c>
      <c r="E55" s="40">
        <f>IFERROR(VLOOKUP(C55,PR!$H$2:$J$113,3,),0)</f>
        <v>0</v>
      </c>
      <c r="F55" s="19"/>
      <c r="G55" s="16"/>
      <c r="H55" s="42">
        <f>IFERROR(VLOOKUP(G55,PR!$B$2:$F$70,2,),0)</f>
        <v>0</v>
      </c>
      <c r="I55" s="20"/>
      <c r="J55" s="21"/>
      <c r="K55" s="45">
        <f t="shared" si="0"/>
        <v>0</v>
      </c>
      <c r="L55" s="22">
        <v>0</v>
      </c>
      <c r="M55" s="45">
        <f t="shared" si="1"/>
        <v>0</v>
      </c>
      <c r="N55" s="45">
        <f>IF(F55=1,VLOOKUP(G55,PR!$B$2:$F$70,5,),0)</f>
        <v>0</v>
      </c>
      <c r="O55" s="42">
        <f t="shared" si="2"/>
        <v>0</v>
      </c>
      <c r="P55" s="45">
        <f>IF(F55=1,VLOOKUP(G55,PR!$B$2:$F$70,4,FALSE),0)</f>
        <v>0</v>
      </c>
      <c r="Q55" s="45">
        <f t="shared" si="3"/>
        <v>0</v>
      </c>
      <c r="R55" s="45">
        <f>IF(F55=2,VLOOKUP(G55,PR!$B$2:$F$70,3,FALSE),0)</f>
        <v>0</v>
      </c>
      <c r="S55" s="45">
        <f t="shared" si="4"/>
        <v>0</v>
      </c>
      <c r="T55" s="42">
        <f t="shared" si="5"/>
        <v>0</v>
      </c>
    </row>
    <row r="56" spans="1:20">
      <c r="A56" s="16"/>
      <c r="B56" s="16"/>
      <c r="C56" s="16"/>
      <c r="D56" s="40">
        <f>IFERROR(VLOOKUP(C56,PR!$H$2:$J$113,2,),0)</f>
        <v>0</v>
      </c>
      <c r="E56" s="40">
        <f>IFERROR(VLOOKUP(C56,PR!$H$2:$J$113,3,),0)</f>
        <v>0</v>
      </c>
      <c r="F56" s="19"/>
      <c r="G56" s="16"/>
      <c r="H56" s="42">
        <f>IFERROR(VLOOKUP(G56,PR!$B$2:$F$70,2,),0)</f>
        <v>0</v>
      </c>
      <c r="I56" s="20"/>
      <c r="J56" s="21"/>
      <c r="K56" s="45">
        <f t="shared" si="0"/>
        <v>0</v>
      </c>
      <c r="L56" s="22">
        <v>0</v>
      </c>
      <c r="M56" s="45">
        <f t="shared" si="1"/>
        <v>0</v>
      </c>
      <c r="N56" s="45">
        <f>IF(F56=1,VLOOKUP(G56,PR!$B$2:$F$70,5,),0)</f>
        <v>0</v>
      </c>
      <c r="O56" s="42">
        <f t="shared" si="2"/>
        <v>0</v>
      </c>
      <c r="P56" s="45">
        <f>IF(F56=1,VLOOKUP(G56,PR!$B$2:$F$70,4,FALSE),0)</f>
        <v>0</v>
      </c>
      <c r="Q56" s="45">
        <f t="shared" si="3"/>
        <v>0</v>
      </c>
      <c r="R56" s="45">
        <f>IF(F56=2,VLOOKUP(G56,PR!$B$2:$F$70,3,FALSE),0)</f>
        <v>0</v>
      </c>
      <c r="S56" s="45">
        <f t="shared" si="4"/>
        <v>0</v>
      </c>
      <c r="T56" s="42">
        <f t="shared" si="5"/>
        <v>0</v>
      </c>
    </row>
    <row r="57" spans="1:20">
      <c r="A57" s="16"/>
      <c r="B57" s="16"/>
      <c r="C57" s="16"/>
      <c r="D57" s="40">
        <f>IFERROR(VLOOKUP(C57,PR!$H$2:$J$113,2,),0)</f>
        <v>0</v>
      </c>
      <c r="E57" s="40">
        <f>IFERROR(VLOOKUP(C57,PR!$H$2:$J$113,3,),0)</f>
        <v>0</v>
      </c>
      <c r="F57" s="19"/>
      <c r="G57" s="16"/>
      <c r="H57" s="42">
        <f>IFERROR(VLOOKUP(G57,PR!$B$2:$F$70,2,),0)</f>
        <v>0</v>
      </c>
      <c r="I57" s="20"/>
      <c r="J57" s="21"/>
      <c r="K57" s="45">
        <f t="shared" si="0"/>
        <v>0</v>
      </c>
      <c r="L57" s="22">
        <v>0</v>
      </c>
      <c r="M57" s="45">
        <f t="shared" si="1"/>
        <v>0</v>
      </c>
      <c r="N57" s="45">
        <f>IF(F57=1,VLOOKUP(G57,PR!$B$2:$F$70,5,),0)</f>
        <v>0</v>
      </c>
      <c r="O57" s="42">
        <f t="shared" si="2"/>
        <v>0</v>
      </c>
      <c r="P57" s="45">
        <f>IF(F57=1,VLOOKUP(G57,PR!$B$2:$F$70,4,FALSE),0)</f>
        <v>0</v>
      </c>
      <c r="Q57" s="45">
        <f t="shared" si="3"/>
        <v>0</v>
      </c>
      <c r="R57" s="45">
        <f>IF(F57=2,VLOOKUP(G57,PR!$B$2:$F$70,3,FALSE),0)</f>
        <v>0</v>
      </c>
      <c r="S57" s="45">
        <f t="shared" si="4"/>
        <v>0</v>
      </c>
      <c r="T57" s="42">
        <f t="shared" si="5"/>
        <v>0</v>
      </c>
    </row>
    <row r="58" spans="1:20">
      <c r="A58" s="16"/>
      <c r="B58" s="16"/>
      <c r="C58" s="16"/>
      <c r="D58" s="40">
        <f>IFERROR(VLOOKUP(C58,PR!$H$2:$J$113,2,),0)</f>
        <v>0</v>
      </c>
      <c r="E58" s="40">
        <f>IFERROR(VLOOKUP(C58,PR!$H$2:$J$113,3,),0)</f>
        <v>0</v>
      </c>
      <c r="F58" s="19"/>
      <c r="G58" s="16"/>
      <c r="H58" s="42">
        <f>IFERROR(VLOOKUP(G58,PR!$B$2:$F$70,2,),0)</f>
        <v>0</v>
      </c>
      <c r="I58" s="20"/>
      <c r="J58" s="21"/>
      <c r="K58" s="45">
        <f t="shared" si="0"/>
        <v>0</v>
      </c>
      <c r="L58" s="22">
        <v>0</v>
      </c>
      <c r="M58" s="45">
        <f t="shared" si="1"/>
        <v>0</v>
      </c>
      <c r="N58" s="45">
        <f>IF(F58=1,VLOOKUP(G58,PR!$B$2:$F$70,5,),0)</f>
        <v>0</v>
      </c>
      <c r="O58" s="42">
        <f t="shared" si="2"/>
        <v>0</v>
      </c>
      <c r="P58" s="45">
        <f>IF(F58=1,VLOOKUP(G58,PR!$B$2:$F$70,4,FALSE),0)</f>
        <v>0</v>
      </c>
      <c r="Q58" s="45">
        <f t="shared" si="3"/>
        <v>0</v>
      </c>
      <c r="R58" s="45">
        <f>IF(F58=2,VLOOKUP(G58,PR!$B$2:$F$70,3,FALSE),0)</f>
        <v>0</v>
      </c>
      <c r="S58" s="45">
        <f t="shared" si="4"/>
        <v>0</v>
      </c>
      <c r="T58" s="42">
        <f t="shared" si="5"/>
        <v>0</v>
      </c>
    </row>
    <row r="59" spans="1:20">
      <c r="A59" s="16"/>
      <c r="B59" s="16"/>
      <c r="C59" s="16"/>
      <c r="D59" s="40">
        <f>IFERROR(VLOOKUP(C59,PR!$H$2:$J$113,2,),0)</f>
        <v>0</v>
      </c>
      <c r="E59" s="40">
        <f>IFERROR(VLOOKUP(C59,PR!$H$2:$J$113,3,),0)</f>
        <v>0</v>
      </c>
      <c r="F59" s="19"/>
      <c r="G59" s="16"/>
      <c r="H59" s="42">
        <f>IFERROR(VLOOKUP(G59,PR!$B$2:$F$70,2,),0)</f>
        <v>0</v>
      </c>
      <c r="I59" s="20"/>
      <c r="J59" s="21"/>
      <c r="K59" s="45">
        <f t="shared" si="0"/>
        <v>0</v>
      </c>
      <c r="L59" s="22">
        <v>0</v>
      </c>
      <c r="M59" s="45">
        <f t="shared" si="1"/>
        <v>0</v>
      </c>
      <c r="N59" s="45">
        <f>IF(F59=1,VLOOKUP(G59,PR!$B$2:$F$70,5,),0)</f>
        <v>0</v>
      </c>
      <c r="O59" s="42">
        <f t="shared" si="2"/>
        <v>0</v>
      </c>
      <c r="P59" s="45">
        <f>IF(F59=1,VLOOKUP(G59,PR!$B$2:$F$70,4,FALSE),0)</f>
        <v>0</v>
      </c>
      <c r="Q59" s="45">
        <f t="shared" si="3"/>
        <v>0</v>
      </c>
      <c r="R59" s="45">
        <f>IF(F59=2,VLOOKUP(G59,PR!$B$2:$F$70,3,FALSE),0)</f>
        <v>0</v>
      </c>
      <c r="S59" s="45">
        <f t="shared" si="4"/>
        <v>0</v>
      </c>
      <c r="T59" s="42">
        <f t="shared" si="5"/>
        <v>0</v>
      </c>
    </row>
    <row r="60" spans="1:20">
      <c r="A60" s="16"/>
      <c r="B60" s="16"/>
      <c r="C60" s="16"/>
      <c r="D60" s="40">
        <f>IFERROR(VLOOKUP(C60,PR!$H$2:$J$113,2,),0)</f>
        <v>0</v>
      </c>
      <c r="E60" s="40">
        <f>IFERROR(VLOOKUP(C60,PR!$H$2:$J$113,3,),0)</f>
        <v>0</v>
      </c>
      <c r="F60" s="19"/>
      <c r="G60" s="16"/>
      <c r="H60" s="42">
        <f>IFERROR(VLOOKUP(G60,PR!$B$2:$F$70,2,),0)</f>
        <v>0</v>
      </c>
      <c r="I60" s="20"/>
      <c r="J60" s="21"/>
      <c r="K60" s="45">
        <f t="shared" si="0"/>
        <v>0</v>
      </c>
      <c r="L60" s="22">
        <v>0</v>
      </c>
      <c r="M60" s="45">
        <f t="shared" si="1"/>
        <v>0</v>
      </c>
      <c r="N60" s="45">
        <f>IF(F60=1,VLOOKUP(G60,PR!$B$2:$F$70,5,),0)</f>
        <v>0</v>
      </c>
      <c r="O60" s="42">
        <f t="shared" si="2"/>
        <v>0</v>
      </c>
      <c r="P60" s="45">
        <f>IF(F60=1,VLOOKUP(G60,PR!$B$2:$F$70,4,FALSE),0)</f>
        <v>0</v>
      </c>
      <c r="Q60" s="45">
        <f t="shared" si="3"/>
        <v>0</v>
      </c>
      <c r="R60" s="45">
        <f>IF(F60=2,VLOOKUP(G60,PR!$B$2:$F$70,3,FALSE),0)</f>
        <v>0</v>
      </c>
      <c r="S60" s="45">
        <f t="shared" si="4"/>
        <v>0</v>
      </c>
      <c r="T60" s="42">
        <f t="shared" si="5"/>
        <v>0</v>
      </c>
    </row>
    <row r="61" spans="1:20">
      <c r="A61" s="16"/>
      <c r="B61" s="16"/>
      <c r="C61" s="16"/>
      <c r="D61" s="40">
        <f>IFERROR(VLOOKUP(C61,PR!$H$2:$J$113,2,),0)</f>
        <v>0</v>
      </c>
      <c r="E61" s="40">
        <f>IFERROR(VLOOKUP(C61,PR!$H$2:$J$113,3,),0)</f>
        <v>0</v>
      </c>
      <c r="F61" s="19"/>
      <c r="G61" s="16"/>
      <c r="H61" s="42">
        <f>IFERROR(VLOOKUP(G61,PR!$B$2:$F$70,2,),0)</f>
        <v>0</v>
      </c>
      <c r="I61" s="20"/>
      <c r="J61" s="21"/>
      <c r="K61" s="45">
        <f t="shared" si="0"/>
        <v>0</v>
      </c>
      <c r="L61" s="22">
        <v>0</v>
      </c>
      <c r="M61" s="45">
        <f t="shared" si="1"/>
        <v>0</v>
      </c>
      <c r="N61" s="45">
        <f>IF(F61=1,VLOOKUP(G61,PR!$B$2:$F$70,5,),0)</f>
        <v>0</v>
      </c>
      <c r="O61" s="42">
        <f t="shared" si="2"/>
        <v>0</v>
      </c>
      <c r="P61" s="45">
        <f>IF(F61=1,VLOOKUP(G61,PR!$B$2:$F$70,4,FALSE),0)</f>
        <v>0</v>
      </c>
      <c r="Q61" s="45">
        <f t="shared" si="3"/>
        <v>0</v>
      </c>
      <c r="R61" s="45">
        <f>IF(F61=2,VLOOKUP(G61,PR!$B$2:$F$70,3,FALSE),0)</f>
        <v>0</v>
      </c>
      <c r="S61" s="45">
        <f t="shared" si="4"/>
        <v>0</v>
      </c>
      <c r="T61" s="42">
        <f t="shared" si="5"/>
        <v>0</v>
      </c>
    </row>
    <row r="62" spans="1:20">
      <c r="A62" s="16"/>
      <c r="B62" s="16"/>
      <c r="C62" s="16"/>
      <c r="D62" s="40">
        <f>IFERROR(VLOOKUP(C62,PR!$H$2:$J$113,2,),0)</f>
        <v>0</v>
      </c>
      <c r="E62" s="40">
        <f>IFERROR(VLOOKUP(C62,PR!$H$2:$J$113,3,),0)</f>
        <v>0</v>
      </c>
      <c r="F62" s="19"/>
      <c r="G62" s="16"/>
      <c r="H62" s="42">
        <f>IFERROR(VLOOKUP(G62,PR!$B$2:$F$70,2,),0)</f>
        <v>0</v>
      </c>
      <c r="I62" s="20"/>
      <c r="J62" s="21"/>
      <c r="K62" s="45">
        <f t="shared" si="0"/>
        <v>0</v>
      </c>
      <c r="L62" s="22">
        <v>0</v>
      </c>
      <c r="M62" s="45">
        <f t="shared" si="1"/>
        <v>0</v>
      </c>
      <c r="N62" s="45">
        <f>IF(F62=1,VLOOKUP(G62,PR!$B$2:$F$70,5,),0)</f>
        <v>0</v>
      </c>
      <c r="O62" s="42">
        <f t="shared" si="2"/>
        <v>0</v>
      </c>
      <c r="P62" s="45">
        <f>IF(F62=1,VLOOKUP(G62,PR!$B$2:$F$70,4,FALSE),0)</f>
        <v>0</v>
      </c>
      <c r="Q62" s="45">
        <f t="shared" si="3"/>
        <v>0</v>
      </c>
      <c r="R62" s="45">
        <f>IF(F62=2,VLOOKUP(G62,PR!$B$2:$F$70,3,FALSE),0)</f>
        <v>0</v>
      </c>
      <c r="S62" s="45">
        <f t="shared" si="4"/>
        <v>0</v>
      </c>
      <c r="T62" s="42">
        <f t="shared" si="5"/>
        <v>0</v>
      </c>
    </row>
    <row r="63" spans="1:20">
      <c r="A63" s="16"/>
      <c r="B63" s="16"/>
      <c r="C63" s="16"/>
      <c r="D63" s="40">
        <f>IFERROR(VLOOKUP(C63,PR!$H$2:$J$113,2,),0)</f>
        <v>0</v>
      </c>
      <c r="E63" s="40">
        <f>IFERROR(VLOOKUP(C63,PR!$H$2:$J$113,3,),0)</f>
        <v>0</v>
      </c>
      <c r="F63" s="19"/>
      <c r="G63" s="16"/>
      <c r="H63" s="42">
        <f>IFERROR(VLOOKUP(G63,PR!$B$2:$F$70,2,),0)</f>
        <v>0</v>
      </c>
      <c r="I63" s="20"/>
      <c r="J63" s="21"/>
      <c r="K63" s="45">
        <f t="shared" si="0"/>
        <v>0</v>
      </c>
      <c r="L63" s="22">
        <v>0</v>
      </c>
      <c r="M63" s="45">
        <f t="shared" si="1"/>
        <v>0</v>
      </c>
      <c r="N63" s="45">
        <f>IF(F63=1,VLOOKUP(G63,PR!$B$2:$F$70,5,),0)</f>
        <v>0</v>
      </c>
      <c r="O63" s="42">
        <f t="shared" si="2"/>
        <v>0</v>
      </c>
      <c r="P63" s="45">
        <f>IF(F63=1,VLOOKUP(G63,PR!$B$2:$F$70,4,FALSE),0)</f>
        <v>0</v>
      </c>
      <c r="Q63" s="45">
        <f t="shared" si="3"/>
        <v>0</v>
      </c>
      <c r="R63" s="45">
        <f>IF(F63=2,VLOOKUP(G63,PR!$B$2:$F$70,3,FALSE),0)</f>
        <v>0</v>
      </c>
      <c r="S63" s="45">
        <f t="shared" si="4"/>
        <v>0</v>
      </c>
      <c r="T63" s="42">
        <f t="shared" si="5"/>
        <v>0</v>
      </c>
    </row>
    <row r="64" spans="1:20">
      <c r="A64" s="16"/>
      <c r="B64" s="16"/>
      <c r="C64" s="16"/>
      <c r="D64" s="40">
        <f>IFERROR(VLOOKUP(C64,PR!$H$2:$J$113,2,),0)</f>
        <v>0</v>
      </c>
      <c r="E64" s="40">
        <f>IFERROR(VLOOKUP(C64,PR!$H$2:$J$113,3,),0)</f>
        <v>0</v>
      </c>
      <c r="F64" s="19"/>
      <c r="G64" s="16"/>
      <c r="H64" s="42">
        <f>IFERROR(VLOOKUP(G64,PR!$B$2:$F$70,2,),0)</f>
        <v>0</v>
      </c>
      <c r="I64" s="20"/>
      <c r="J64" s="21"/>
      <c r="K64" s="45">
        <f t="shared" si="0"/>
        <v>0</v>
      </c>
      <c r="L64" s="22">
        <v>0</v>
      </c>
      <c r="M64" s="45">
        <f t="shared" si="1"/>
        <v>0</v>
      </c>
      <c r="N64" s="45">
        <f>IF(F64=1,VLOOKUP(G64,PR!$B$2:$F$70,5,),0)</f>
        <v>0</v>
      </c>
      <c r="O64" s="42">
        <f t="shared" si="2"/>
        <v>0</v>
      </c>
      <c r="P64" s="45">
        <f>IF(F64=1,VLOOKUP(G64,PR!$B$2:$F$70,4,FALSE),0)</f>
        <v>0</v>
      </c>
      <c r="Q64" s="45">
        <f t="shared" si="3"/>
        <v>0</v>
      </c>
      <c r="R64" s="45">
        <f>IF(F64=2,VLOOKUP(G64,PR!$B$2:$F$70,3,FALSE),0)</f>
        <v>0</v>
      </c>
      <c r="S64" s="45">
        <f t="shared" si="4"/>
        <v>0</v>
      </c>
      <c r="T64" s="42">
        <f t="shared" si="5"/>
        <v>0</v>
      </c>
    </row>
    <row r="65" spans="1:33">
      <c r="A65" s="16"/>
      <c r="B65" s="16"/>
      <c r="C65" s="16"/>
      <c r="D65" s="40">
        <f>IFERROR(VLOOKUP(C65,PR!$H$2:$J$113,2,),0)</f>
        <v>0</v>
      </c>
      <c r="E65" s="40">
        <f>IFERROR(VLOOKUP(C65,PR!$H$2:$J$113,3,),0)</f>
        <v>0</v>
      </c>
      <c r="F65" s="19"/>
      <c r="G65" s="16"/>
      <c r="H65" s="42">
        <f>IFERROR(VLOOKUP(G65,PR!$B$2:$F$70,2,),0)</f>
        <v>0</v>
      </c>
      <c r="I65" s="20"/>
      <c r="J65" s="21"/>
      <c r="K65" s="45">
        <f t="shared" si="0"/>
        <v>0</v>
      </c>
      <c r="L65" s="22">
        <v>0</v>
      </c>
      <c r="M65" s="45">
        <f t="shared" si="1"/>
        <v>0</v>
      </c>
      <c r="N65" s="45">
        <f>IF(F65=1,VLOOKUP(G65,PR!$B$2:$F$70,5,),0)</f>
        <v>0</v>
      </c>
      <c r="O65" s="42">
        <f t="shared" si="2"/>
        <v>0</v>
      </c>
      <c r="P65" s="45">
        <f>IF(F65=1,VLOOKUP(G65,PR!$B$2:$F$70,4,FALSE),0)</f>
        <v>0</v>
      </c>
      <c r="Q65" s="45">
        <f t="shared" si="3"/>
        <v>0</v>
      </c>
      <c r="R65" s="45">
        <f>IF(F65=2,VLOOKUP(G65,PR!$B$2:$F$70,3,FALSE),0)</f>
        <v>0</v>
      </c>
      <c r="S65" s="45">
        <f t="shared" si="4"/>
        <v>0</v>
      </c>
      <c r="T65" s="42">
        <f t="shared" si="5"/>
        <v>0</v>
      </c>
    </row>
    <row r="66" spans="1:33">
      <c r="A66" s="16"/>
      <c r="B66" s="16"/>
      <c r="C66" s="16"/>
      <c r="D66" s="40">
        <f>IFERROR(VLOOKUP(C66,PR!$H$2:$J$113,2,),0)</f>
        <v>0</v>
      </c>
      <c r="E66" s="40">
        <f>IFERROR(VLOOKUP(C66,PR!$H$2:$J$113,3,),0)</f>
        <v>0</v>
      </c>
      <c r="F66" s="19"/>
      <c r="G66" s="16"/>
      <c r="H66" s="42">
        <f>IFERROR(VLOOKUP(G66,PR!$B$2:$F$70,2,),0)</f>
        <v>0</v>
      </c>
      <c r="I66" s="20"/>
      <c r="J66" s="21"/>
      <c r="K66" s="45">
        <f t="shared" si="0"/>
        <v>0</v>
      </c>
      <c r="L66" s="22">
        <v>0</v>
      </c>
      <c r="M66" s="45">
        <f t="shared" si="1"/>
        <v>0</v>
      </c>
      <c r="N66" s="45">
        <f>IF(F66=1,VLOOKUP(G66,PR!$B$2:$F$70,5,),0)</f>
        <v>0</v>
      </c>
      <c r="O66" s="42">
        <f t="shared" si="2"/>
        <v>0</v>
      </c>
      <c r="P66" s="45">
        <f>IF(F66=1,VLOOKUP(G66,PR!$B$2:$F$70,4,FALSE),0)</f>
        <v>0</v>
      </c>
      <c r="Q66" s="45">
        <f t="shared" si="3"/>
        <v>0</v>
      </c>
      <c r="R66" s="45">
        <f>IF(F66=2,VLOOKUP(G66,PR!$B$2:$F$70,3,FALSE),0)</f>
        <v>0</v>
      </c>
      <c r="S66" s="45">
        <f t="shared" si="4"/>
        <v>0</v>
      </c>
      <c r="T66" s="42">
        <f t="shared" si="5"/>
        <v>0</v>
      </c>
    </row>
    <row r="67" spans="1:33">
      <c r="A67" s="16"/>
      <c r="B67" s="16"/>
      <c r="C67" s="16"/>
      <c r="D67" s="40">
        <f>IFERROR(VLOOKUP(C67,PR!$H$2:$J$113,2,),0)</f>
        <v>0</v>
      </c>
      <c r="E67" s="40">
        <f>IFERROR(VLOOKUP(C67,PR!$H$2:$J$113,3,),0)</f>
        <v>0</v>
      </c>
      <c r="F67" s="19"/>
      <c r="G67" s="16"/>
      <c r="H67" s="42">
        <f>IFERROR(VLOOKUP(G67,PR!$B$2:$F$70,2,),0)</f>
        <v>0</v>
      </c>
      <c r="I67" s="20"/>
      <c r="J67" s="21"/>
      <c r="K67" s="45">
        <f t="shared" si="0"/>
        <v>0</v>
      </c>
      <c r="L67" s="22">
        <v>0</v>
      </c>
      <c r="M67" s="45">
        <f t="shared" si="1"/>
        <v>0</v>
      </c>
      <c r="N67" s="45">
        <f>IF(F67=1,VLOOKUP(G67,PR!$B$2:$F$70,5,),0)</f>
        <v>0</v>
      </c>
      <c r="O67" s="42">
        <f t="shared" si="2"/>
        <v>0</v>
      </c>
      <c r="P67" s="45">
        <f>IF(F67=1,VLOOKUP(G67,PR!$B$2:$F$70,4,FALSE),0)</f>
        <v>0</v>
      </c>
      <c r="Q67" s="45">
        <f t="shared" si="3"/>
        <v>0</v>
      </c>
      <c r="R67" s="45">
        <f>IF(F67=2,VLOOKUP(G67,PR!$B$2:$F$70,3,FALSE),0)</f>
        <v>0</v>
      </c>
      <c r="S67" s="45">
        <f t="shared" si="4"/>
        <v>0</v>
      </c>
      <c r="T67" s="42">
        <f t="shared" si="5"/>
        <v>0</v>
      </c>
    </row>
    <row r="68" spans="1:33">
      <c r="A68" s="16"/>
      <c r="B68" s="16"/>
      <c r="C68" s="16"/>
      <c r="D68" s="40">
        <f>IFERROR(VLOOKUP(C68,PR!$H$2:$J$113,2,),0)</f>
        <v>0</v>
      </c>
      <c r="E68" s="40">
        <f>IFERROR(VLOOKUP(C68,PR!$H$2:$J$113,3,),0)</f>
        <v>0</v>
      </c>
      <c r="F68" s="19"/>
      <c r="G68" s="16"/>
      <c r="H68" s="42">
        <f>IFERROR(VLOOKUP(G68,PR!$B$2:$F$70,2,),0)</f>
        <v>0</v>
      </c>
      <c r="I68" s="20"/>
      <c r="J68" s="21"/>
      <c r="K68" s="45">
        <f t="shared" si="0"/>
        <v>0</v>
      </c>
      <c r="L68" s="22">
        <v>0</v>
      </c>
      <c r="M68" s="45">
        <f t="shared" si="1"/>
        <v>0</v>
      </c>
      <c r="N68" s="45">
        <f>IF(F68=1,VLOOKUP(G68,PR!$B$2:$F$70,5,),0)</f>
        <v>0</v>
      </c>
      <c r="O68" s="42">
        <f t="shared" si="2"/>
        <v>0</v>
      </c>
      <c r="P68" s="45">
        <f>IF(F68=1,VLOOKUP(G68,PR!$B$2:$F$70,4,FALSE),0)</f>
        <v>0</v>
      </c>
      <c r="Q68" s="45">
        <f t="shared" si="3"/>
        <v>0</v>
      </c>
      <c r="R68" s="45">
        <f>IF(F68=2,VLOOKUP(G68,PR!$B$2:$F$70,3,FALSE),0)</f>
        <v>0</v>
      </c>
      <c r="S68" s="45">
        <f t="shared" si="4"/>
        <v>0</v>
      </c>
      <c r="T68" s="42">
        <f t="shared" si="5"/>
        <v>0</v>
      </c>
    </row>
    <row r="69" spans="1:33">
      <c r="A69" s="16"/>
      <c r="B69" s="16"/>
      <c r="C69" s="16"/>
      <c r="D69" s="40">
        <f>IFERROR(VLOOKUP(C69,PR!$H$2:$J$113,2,),0)</f>
        <v>0</v>
      </c>
      <c r="E69" s="40">
        <f>IFERROR(VLOOKUP(C69,PR!$H$2:$J$113,3,),0)</f>
        <v>0</v>
      </c>
      <c r="F69" s="19"/>
      <c r="G69" s="16"/>
      <c r="H69" s="42">
        <f>IFERROR(VLOOKUP(G69,PR!$B$2:$F$70,2,),0)</f>
        <v>0</v>
      </c>
      <c r="I69" s="20"/>
      <c r="J69" s="21"/>
      <c r="K69" s="45">
        <f t="shared" si="0"/>
        <v>0</v>
      </c>
      <c r="L69" s="22">
        <v>0</v>
      </c>
      <c r="M69" s="45">
        <f t="shared" si="1"/>
        <v>0</v>
      </c>
      <c r="N69" s="45">
        <f>IF(F69=1,VLOOKUP(G69,PR!$B$2:$F$70,5,),0)</f>
        <v>0</v>
      </c>
      <c r="O69" s="42">
        <f t="shared" si="2"/>
        <v>0</v>
      </c>
      <c r="P69" s="45">
        <f>IF(F69=1,VLOOKUP(G69,PR!$B$2:$F$70,4,FALSE),0)</f>
        <v>0</v>
      </c>
      <c r="Q69" s="45">
        <f t="shared" si="3"/>
        <v>0</v>
      </c>
      <c r="R69" s="45">
        <f>IF(F69=2,VLOOKUP(G69,PR!$B$2:$F$70,3,FALSE),0)</f>
        <v>0</v>
      </c>
      <c r="S69" s="45">
        <f t="shared" si="4"/>
        <v>0</v>
      </c>
      <c r="T69" s="42">
        <f t="shared" si="5"/>
        <v>0</v>
      </c>
    </row>
    <row r="70" spans="1:33">
      <c r="A70" s="16"/>
      <c r="B70" s="16"/>
      <c r="C70" s="16"/>
      <c r="D70" s="40">
        <f>IFERROR(VLOOKUP(C70,PR!$H$2:$J$113,2,),0)</f>
        <v>0</v>
      </c>
      <c r="E70" s="40">
        <f>IFERROR(VLOOKUP(C70,PR!$H$2:$J$113,3,),0)</f>
        <v>0</v>
      </c>
      <c r="F70" s="19"/>
      <c r="G70" s="16"/>
      <c r="H70" s="42">
        <f>IFERROR(VLOOKUP(G70,PR!$B$2:$F$70,2,),0)</f>
        <v>0</v>
      </c>
      <c r="I70" s="20"/>
      <c r="J70" s="21"/>
      <c r="K70" s="45">
        <f t="shared" si="0"/>
        <v>0</v>
      </c>
      <c r="L70" s="22">
        <v>0</v>
      </c>
      <c r="M70" s="45">
        <f t="shared" si="1"/>
        <v>0</v>
      </c>
      <c r="N70" s="45">
        <f>IF(F70=1,VLOOKUP(G70,PR!$B$2:$F$70,5,),0)</f>
        <v>0</v>
      </c>
      <c r="O70" s="42">
        <f t="shared" si="2"/>
        <v>0</v>
      </c>
      <c r="P70" s="45">
        <f>IF(F70=1,VLOOKUP(G70,PR!$B$2:$F$70,4,FALSE),0)</f>
        <v>0</v>
      </c>
      <c r="Q70" s="45">
        <f t="shared" si="3"/>
        <v>0</v>
      </c>
      <c r="R70" s="45">
        <f>IF(F70=2,VLOOKUP(G70,PR!$B$2:$F$70,3,FALSE),0)</f>
        <v>0</v>
      </c>
      <c r="S70" s="45">
        <f t="shared" si="4"/>
        <v>0</v>
      </c>
      <c r="T70" s="42">
        <f t="shared" si="5"/>
        <v>0</v>
      </c>
    </row>
    <row r="71" spans="1:33">
      <c r="A71" s="16"/>
      <c r="B71" s="16"/>
      <c r="C71" s="16"/>
      <c r="D71" s="40">
        <f>IFERROR(VLOOKUP(C71,PR!$H$2:$J$113,2,),0)</f>
        <v>0</v>
      </c>
      <c r="E71" s="40">
        <f>IFERROR(VLOOKUP(C71,PR!$H$2:$J$113,3,),0)</f>
        <v>0</v>
      </c>
      <c r="F71" s="19"/>
      <c r="G71" s="16"/>
      <c r="H71" s="42">
        <f>IFERROR(VLOOKUP(G71,PR!$B$2:$F$70,2,),0)</f>
        <v>0</v>
      </c>
      <c r="I71" s="20"/>
      <c r="J71" s="21"/>
      <c r="K71" s="45">
        <f t="shared" ref="K71:K89" si="6">I71*J71</f>
        <v>0</v>
      </c>
      <c r="L71" s="22">
        <v>0</v>
      </c>
      <c r="M71" s="45">
        <f t="shared" ref="M71:M89" si="7">K71-L71</f>
        <v>0</v>
      </c>
      <c r="N71" s="45">
        <f>IF(F71=1,VLOOKUP(G71,PR!$B$2:$F$70,5,),0)</f>
        <v>0</v>
      </c>
      <c r="O71" s="42">
        <f t="shared" ref="O71:O89" si="8">M71*N71%</f>
        <v>0</v>
      </c>
      <c r="P71" s="45">
        <f>IF(F71=1,VLOOKUP(G71,PR!$B$2:$F$70,4,FALSE),0)</f>
        <v>0</v>
      </c>
      <c r="Q71" s="45">
        <f t="shared" ref="Q71:Q89" si="9">M71*P71%</f>
        <v>0</v>
      </c>
      <c r="R71" s="45">
        <f>IF(F71=2,VLOOKUP(G71,PR!$B$2:$F$70,3,FALSE),0)</f>
        <v>0</v>
      </c>
      <c r="S71" s="45">
        <f t="shared" ref="S71:S89" si="10">M71*R71%</f>
        <v>0</v>
      </c>
      <c r="T71" s="42">
        <f t="shared" ref="T71:T89" si="11">M71+O71+Q71+S71</f>
        <v>0</v>
      </c>
    </row>
    <row r="72" spans="1:33">
      <c r="A72" s="16"/>
      <c r="B72" s="16"/>
      <c r="C72" s="16"/>
      <c r="D72" s="40">
        <f>IFERROR(VLOOKUP(C72,PR!$H$2:$J$113,2,),0)</f>
        <v>0</v>
      </c>
      <c r="E72" s="40">
        <f>IFERROR(VLOOKUP(C72,PR!$H$2:$J$113,3,),0)</f>
        <v>0</v>
      </c>
      <c r="F72" s="19"/>
      <c r="G72" s="16"/>
      <c r="H72" s="42">
        <f>IFERROR(VLOOKUP(G72,PR!$B$2:$F$70,2,),0)</f>
        <v>0</v>
      </c>
      <c r="I72" s="20"/>
      <c r="J72" s="21"/>
      <c r="K72" s="45">
        <f t="shared" si="6"/>
        <v>0</v>
      </c>
      <c r="L72" s="22">
        <v>0</v>
      </c>
      <c r="M72" s="45">
        <f t="shared" si="7"/>
        <v>0</v>
      </c>
      <c r="N72" s="45">
        <f>IF(F72=1,VLOOKUP(G72,PR!$B$2:$F$70,5,),0)</f>
        <v>0</v>
      </c>
      <c r="O72" s="42">
        <f t="shared" si="8"/>
        <v>0</v>
      </c>
      <c r="P72" s="45">
        <f>IF(F72=1,VLOOKUP(G72,PR!$B$2:$F$70,4,FALSE),0)</f>
        <v>0</v>
      </c>
      <c r="Q72" s="45">
        <f t="shared" si="9"/>
        <v>0</v>
      </c>
      <c r="R72" s="45">
        <f>IF(F72=2,VLOOKUP(G72,PR!$B$2:$F$70,3,FALSE),0)</f>
        <v>0</v>
      </c>
      <c r="S72" s="45">
        <f t="shared" si="10"/>
        <v>0</v>
      </c>
      <c r="T72" s="42">
        <f t="shared" si="11"/>
        <v>0</v>
      </c>
    </row>
    <row r="73" spans="1:33">
      <c r="A73" s="16"/>
      <c r="B73" s="16"/>
      <c r="C73" s="16"/>
      <c r="D73" s="40">
        <f>IFERROR(VLOOKUP(C73,PR!$H$2:$J$113,2,),0)</f>
        <v>0</v>
      </c>
      <c r="E73" s="40">
        <f>IFERROR(VLOOKUP(C73,PR!$H$2:$J$113,3,),0)</f>
        <v>0</v>
      </c>
      <c r="F73" s="19"/>
      <c r="G73" s="16"/>
      <c r="H73" s="42">
        <f>IFERROR(VLOOKUP(G73,PR!$B$2:$F$70,2,),0)</f>
        <v>0</v>
      </c>
      <c r="I73" s="20"/>
      <c r="J73" s="21"/>
      <c r="K73" s="45">
        <f t="shared" si="6"/>
        <v>0</v>
      </c>
      <c r="L73" s="22">
        <v>0</v>
      </c>
      <c r="M73" s="45">
        <f t="shared" si="7"/>
        <v>0</v>
      </c>
      <c r="N73" s="45">
        <f>IF(F73=1,VLOOKUP(G73,PR!$B$2:$F$70,5,),0)</f>
        <v>0</v>
      </c>
      <c r="O73" s="42">
        <f t="shared" si="8"/>
        <v>0</v>
      </c>
      <c r="P73" s="45">
        <f>IF(F73=1,VLOOKUP(G73,PR!$B$2:$F$70,4,FALSE),0)</f>
        <v>0</v>
      </c>
      <c r="Q73" s="45">
        <f t="shared" si="9"/>
        <v>0</v>
      </c>
      <c r="R73" s="45">
        <f>IF(F73=2,VLOOKUP(G73,PR!$B$2:$F$70,3,FALSE),0)</f>
        <v>0</v>
      </c>
      <c r="S73" s="45">
        <f t="shared" si="10"/>
        <v>0</v>
      </c>
      <c r="T73" s="42">
        <f t="shared" si="11"/>
        <v>0</v>
      </c>
    </row>
    <row r="74" spans="1:33">
      <c r="A74" s="16"/>
      <c r="B74" s="16"/>
      <c r="C74" s="16"/>
      <c r="D74" s="40">
        <f>IFERROR(VLOOKUP(C74,PR!$H$2:$J$113,2,),0)</f>
        <v>0</v>
      </c>
      <c r="E74" s="40">
        <f>IFERROR(VLOOKUP(C74,PR!$H$2:$J$113,3,),0)</f>
        <v>0</v>
      </c>
      <c r="F74" s="19"/>
      <c r="G74" s="16"/>
      <c r="H74" s="42">
        <f>IFERROR(VLOOKUP(G74,PR!$B$2:$F$70,2,),0)</f>
        <v>0</v>
      </c>
      <c r="I74" s="20"/>
      <c r="J74" s="21"/>
      <c r="K74" s="45">
        <f t="shared" si="6"/>
        <v>0</v>
      </c>
      <c r="L74" s="22">
        <v>0</v>
      </c>
      <c r="M74" s="45">
        <f t="shared" si="7"/>
        <v>0</v>
      </c>
      <c r="N74" s="45">
        <f>IF(F74=1,VLOOKUP(G74,PR!$B$2:$F$70,5,),0)</f>
        <v>0</v>
      </c>
      <c r="O74" s="42">
        <f t="shared" si="8"/>
        <v>0</v>
      </c>
      <c r="P74" s="45">
        <f>IF(F74=1,VLOOKUP(G74,PR!$B$2:$F$70,4,FALSE),0)</f>
        <v>0</v>
      </c>
      <c r="Q74" s="45">
        <f t="shared" si="9"/>
        <v>0</v>
      </c>
      <c r="R74" s="45">
        <f>IF(F74=2,VLOOKUP(G74,PR!$B$2:$F$70,3,FALSE),0)</f>
        <v>0</v>
      </c>
      <c r="S74" s="45">
        <f t="shared" si="10"/>
        <v>0</v>
      </c>
      <c r="T74" s="42">
        <f t="shared" si="11"/>
        <v>0</v>
      </c>
      <c r="AG74" s="8" t="s">
        <v>48</v>
      </c>
    </row>
    <row r="75" spans="1:33">
      <c r="A75" s="16"/>
      <c r="B75" s="16"/>
      <c r="C75" s="16"/>
      <c r="D75" s="40">
        <f>IFERROR(VLOOKUP(C75,PR!$H$2:$J$113,2,),0)</f>
        <v>0</v>
      </c>
      <c r="E75" s="40">
        <f>IFERROR(VLOOKUP(C75,PR!$H$2:$J$113,3,),0)</f>
        <v>0</v>
      </c>
      <c r="F75" s="19"/>
      <c r="G75" s="16"/>
      <c r="H75" s="42">
        <f>IFERROR(VLOOKUP(G75,PR!$B$2:$F$70,2,),0)</f>
        <v>0</v>
      </c>
      <c r="I75" s="20"/>
      <c r="J75" s="21"/>
      <c r="K75" s="45">
        <f t="shared" si="6"/>
        <v>0</v>
      </c>
      <c r="L75" s="22">
        <v>0</v>
      </c>
      <c r="M75" s="45">
        <f t="shared" si="7"/>
        <v>0</v>
      </c>
      <c r="N75" s="45">
        <f>IF(F75=1,VLOOKUP(G75,PR!$B$2:$F$70,5,),0)</f>
        <v>0</v>
      </c>
      <c r="O75" s="42">
        <f t="shared" si="8"/>
        <v>0</v>
      </c>
      <c r="P75" s="45">
        <f>IF(F75=1,VLOOKUP(G75,PR!$B$2:$F$70,4,FALSE),0)</f>
        <v>0</v>
      </c>
      <c r="Q75" s="45">
        <f t="shared" si="9"/>
        <v>0</v>
      </c>
      <c r="R75" s="45">
        <f>IF(F75=2,VLOOKUP(G75,PR!$B$2:$F$70,3,FALSE),0)</f>
        <v>0</v>
      </c>
      <c r="S75" s="45">
        <f t="shared" si="10"/>
        <v>0</v>
      </c>
      <c r="T75" s="42">
        <f t="shared" si="11"/>
        <v>0</v>
      </c>
      <c r="AG75" s="8" t="s">
        <v>49</v>
      </c>
    </row>
    <row r="76" spans="1:33">
      <c r="A76" s="16"/>
      <c r="B76" s="16"/>
      <c r="C76" s="16"/>
      <c r="D76" s="40">
        <f>IFERROR(VLOOKUP(C76,PR!$H$2:$J$113,2,),0)</f>
        <v>0</v>
      </c>
      <c r="E76" s="40">
        <f>IFERROR(VLOOKUP(C76,PR!$H$2:$J$113,3,),0)</f>
        <v>0</v>
      </c>
      <c r="F76" s="19"/>
      <c r="G76" s="16"/>
      <c r="H76" s="42">
        <f>IFERROR(VLOOKUP(G76,PR!$B$2:$F$70,2,),0)</f>
        <v>0</v>
      </c>
      <c r="I76" s="20"/>
      <c r="J76" s="21"/>
      <c r="K76" s="45">
        <f t="shared" si="6"/>
        <v>0</v>
      </c>
      <c r="L76" s="22">
        <v>0</v>
      </c>
      <c r="M76" s="45">
        <f t="shared" si="7"/>
        <v>0</v>
      </c>
      <c r="N76" s="45">
        <f>IF(F76=1,VLOOKUP(G76,PR!$B$2:$F$70,5,),0)</f>
        <v>0</v>
      </c>
      <c r="O76" s="42">
        <f t="shared" si="8"/>
        <v>0</v>
      </c>
      <c r="P76" s="45">
        <f>IF(F76=1,VLOOKUP(G76,PR!$B$2:$F$70,4,FALSE),0)</f>
        <v>0</v>
      </c>
      <c r="Q76" s="45">
        <f t="shared" si="9"/>
        <v>0</v>
      </c>
      <c r="R76" s="45">
        <f>IF(F76=2,VLOOKUP(G76,PR!$B$2:$F$70,3,FALSE),0)</f>
        <v>0</v>
      </c>
      <c r="S76" s="45">
        <f t="shared" si="10"/>
        <v>0</v>
      </c>
      <c r="T76" s="42">
        <f t="shared" si="11"/>
        <v>0</v>
      </c>
      <c r="AG76" s="8" t="s">
        <v>50</v>
      </c>
    </row>
    <row r="77" spans="1:33">
      <c r="A77" s="16"/>
      <c r="B77" s="16"/>
      <c r="C77" s="16"/>
      <c r="D77" s="40">
        <f>IFERROR(VLOOKUP(C77,PR!$H$2:$J$113,2,),0)</f>
        <v>0</v>
      </c>
      <c r="E77" s="40">
        <f>IFERROR(VLOOKUP(C77,PR!$H$2:$J$113,3,),0)</f>
        <v>0</v>
      </c>
      <c r="F77" s="19"/>
      <c r="G77" s="16"/>
      <c r="H77" s="42">
        <f>IFERROR(VLOOKUP(G77,PR!$B$2:$F$70,2,),0)</f>
        <v>0</v>
      </c>
      <c r="I77" s="20"/>
      <c r="J77" s="21"/>
      <c r="K77" s="45">
        <f t="shared" si="6"/>
        <v>0</v>
      </c>
      <c r="L77" s="22">
        <v>0</v>
      </c>
      <c r="M77" s="45">
        <f t="shared" si="7"/>
        <v>0</v>
      </c>
      <c r="N77" s="45">
        <f>IF(F77=1,VLOOKUP(G77,PR!$B$2:$F$70,5,),0)</f>
        <v>0</v>
      </c>
      <c r="O77" s="42">
        <f t="shared" si="8"/>
        <v>0</v>
      </c>
      <c r="P77" s="45">
        <f>IF(F77=1,VLOOKUP(G77,PR!$B$2:$F$70,4,FALSE),0)</f>
        <v>0</v>
      </c>
      <c r="Q77" s="45">
        <f t="shared" si="9"/>
        <v>0</v>
      </c>
      <c r="R77" s="45">
        <f>IF(F77=2,VLOOKUP(G77,PR!$B$2:$F$70,3,FALSE),0)</f>
        <v>0</v>
      </c>
      <c r="S77" s="45">
        <f t="shared" si="10"/>
        <v>0</v>
      </c>
      <c r="T77" s="42">
        <f t="shared" si="11"/>
        <v>0</v>
      </c>
      <c r="AG77" s="8" t="s">
        <v>51</v>
      </c>
    </row>
    <row r="78" spans="1:33">
      <c r="A78" s="16"/>
      <c r="B78" s="16"/>
      <c r="C78" s="16"/>
      <c r="D78" s="40">
        <f>IFERROR(VLOOKUP(C78,PR!$H$2:$J$113,2,),0)</f>
        <v>0</v>
      </c>
      <c r="E78" s="40">
        <f>IFERROR(VLOOKUP(C78,PR!$H$2:$J$113,3,),0)</f>
        <v>0</v>
      </c>
      <c r="F78" s="19"/>
      <c r="G78" s="16"/>
      <c r="H78" s="42">
        <f>IFERROR(VLOOKUP(G78,PR!$B$2:$F$70,2,),0)</f>
        <v>0</v>
      </c>
      <c r="I78" s="20"/>
      <c r="J78" s="21"/>
      <c r="K78" s="45">
        <f t="shared" si="6"/>
        <v>0</v>
      </c>
      <c r="L78" s="22">
        <v>0</v>
      </c>
      <c r="M78" s="45">
        <f t="shared" si="7"/>
        <v>0</v>
      </c>
      <c r="N78" s="45">
        <f>IF(F78=1,VLOOKUP(G78,PR!$B$2:$F$70,5,),0)</f>
        <v>0</v>
      </c>
      <c r="O78" s="42">
        <f t="shared" si="8"/>
        <v>0</v>
      </c>
      <c r="P78" s="45">
        <f>IF(F78=1,VLOOKUP(G78,PR!$B$2:$F$70,4,FALSE),0)</f>
        <v>0</v>
      </c>
      <c r="Q78" s="45">
        <f t="shared" si="9"/>
        <v>0</v>
      </c>
      <c r="R78" s="45">
        <f>IF(F78=2,VLOOKUP(G78,PR!$B$2:$F$70,3,FALSE),0)</f>
        <v>0</v>
      </c>
      <c r="S78" s="45">
        <f t="shared" si="10"/>
        <v>0</v>
      </c>
      <c r="T78" s="42">
        <f t="shared" si="11"/>
        <v>0</v>
      </c>
      <c r="AG78" s="8" t="s">
        <v>52</v>
      </c>
    </row>
    <row r="79" spans="1:33">
      <c r="A79" s="16"/>
      <c r="B79" s="16"/>
      <c r="C79" s="16"/>
      <c r="D79" s="40">
        <f>IFERROR(VLOOKUP(C79,PR!$H$2:$J$113,2,),0)</f>
        <v>0</v>
      </c>
      <c r="E79" s="40">
        <f>IFERROR(VLOOKUP(C79,PR!$H$2:$J$113,3,),0)</f>
        <v>0</v>
      </c>
      <c r="F79" s="19"/>
      <c r="G79" s="16"/>
      <c r="H79" s="42">
        <f>IFERROR(VLOOKUP(G79,PR!$B$2:$F$70,2,),0)</f>
        <v>0</v>
      </c>
      <c r="I79" s="20"/>
      <c r="J79" s="21"/>
      <c r="K79" s="45">
        <f t="shared" si="6"/>
        <v>0</v>
      </c>
      <c r="L79" s="22">
        <v>0</v>
      </c>
      <c r="M79" s="45">
        <f t="shared" si="7"/>
        <v>0</v>
      </c>
      <c r="N79" s="45">
        <f>IF(F79=1,VLOOKUP(G79,PR!$B$2:$F$70,5,),0)</f>
        <v>0</v>
      </c>
      <c r="O79" s="42">
        <f t="shared" si="8"/>
        <v>0</v>
      </c>
      <c r="P79" s="45">
        <f>IF(F79=1,VLOOKUP(G79,PR!$B$2:$F$70,4,FALSE),0)</f>
        <v>0</v>
      </c>
      <c r="Q79" s="45">
        <f t="shared" si="9"/>
        <v>0</v>
      </c>
      <c r="R79" s="45">
        <f>IF(F79=2,VLOOKUP(G79,PR!$B$2:$F$70,3,FALSE),0)</f>
        <v>0</v>
      </c>
      <c r="S79" s="45">
        <f t="shared" si="10"/>
        <v>0</v>
      </c>
      <c r="T79" s="42">
        <f t="shared" si="11"/>
        <v>0</v>
      </c>
      <c r="AG79" s="8" t="s">
        <v>53</v>
      </c>
    </row>
    <row r="80" spans="1:33">
      <c r="A80" s="16"/>
      <c r="B80" s="16"/>
      <c r="C80" s="16"/>
      <c r="D80" s="40">
        <f>IFERROR(VLOOKUP(C80,PR!$H$2:$J$113,2,),0)</f>
        <v>0</v>
      </c>
      <c r="E80" s="40">
        <f>IFERROR(VLOOKUP(C80,PR!$H$2:$J$113,3,),0)</f>
        <v>0</v>
      </c>
      <c r="F80" s="19"/>
      <c r="G80" s="16"/>
      <c r="H80" s="42">
        <f>IFERROR(VLOOKUP(G80,PR!$B$2:$F$70,2,),0)</f>
        <v>0</v>
      </c>
      <c r="I80" s="20"/>
      <c r="J80" s="21"/>
      <c r="K80" s="45">
        <f>I80*J80</f>
        <v>0</v>
      </c>
      <c r="L80" s="22">
        <v>0</v>
      </c>
      <c r="M80" s="45">
        <f t="shared" si="7"/>
        <v>0</v>
      </c>
      <c r="N80" s="45">
        <f>IF(F80=1,VLOOKUP(G80,PR!$B$2:$F$70,5,),0)</f>
        <v>0</v>
      </c>
      <c r="O80" s="42">
        <f t="shared" si="8"/>
        <v>0</v>
      </c>
      <c r="P80" s="45">
        <f>IF(F80=1,VLOOKUP(G80,PR!$B$2:$F$70,4,FALSE),0)</f>
        <v>0</v>
      </c>
      <c r="Q80" s="45">
        <f t="shared" si="9"/>
        <v>0</v>
      </c>
      <c r="R80" s="45">
        <f>IF(F80=2,VLOOKUP(G80,PR!$B$2:$F$70,3,FALSE),0)</f>
        <v>0</v>
      </c>
      <c r="S80" s="45">
        <f t="shared" si="10"/>
        <v>0</v>
      </c>
      <c r="T80" s="42">
        <f t="shared" si="11"/>
        <v>0</v>
      </c>
      <c r="AG80" s="8" t="s">
        <v>54</v>
      </c>
    </row>
    <row r="81" spans="1:33">
      <c r="A81" s="16"/>
      <c r="B81" s="16"/>
      <c r="C81" s="16"/>
      <c r="D81" s="40">
        <f>IFERROR(VLOOKUP(C81,PR!$H$2:$J$113,2,),0)</f>
        <v>0</v>
      </c>
      <c r="E81" s="40">
        <f>IFERROR(VLOOKUP(C81,PR!$H$2:$J$113,3,),0)</f>
        <v>0</v>
      </c>
      <c r="F81" s="19"/>
      <c r="G81" s="16"/>
      <c r="H81" s="42">
        <f>IFERROR(VLOOKUP(G81,PR!$B$2:$F$70,2,),0)</f>
        <v>0</v>
      </c>
      <c r="I81" s="20"/>
      <c r="J81" s="21"/>
      <c r="K81" s="45">
        <f t="shared" si="6"/>
        <v>0</v>
      </c>
      <c r="L81" s="22">
        <v>0</v>
      </c>
      <c r="M81" s="45">
        <f t="shared" si="7"/>
        <v>0</v>
      </c>
      <c r="N81" s="45">
        <f>IF(F81=1,VLOOKUP(G81,PR!$B$2:$F$70,5,),0)</f>
        <v>0</v>
      </c>
      <c r="O81" s="42">
        <f t="shared" si="8"/>
        <v>0</v>
      </c>
      <c r="P81" s="45">
        <f>IF(F81=1,VLOOKUP(G81,PR!$B$2:$F$70,4,FALSE),0)</f>
        <v>0</v>
      </c>
      <c r="Q81" s="45">
        <f t="shared" si="9"/>
        <v>0</v>
      </c>
      <c r="R81" s="45">
        <f>IF(F81=2,VLOOKUP(G81,PR!$B$2:$F$70,3,FALSE),0)</f>
        <v>0</v>
      </c>
      <c r="S81" s="45">
        <f t="shared" si="10"/>
        <v>0</v>
      </c>
      <c r="T81" s="42">
        <f t="shared" si="11"/>
        <v>0</v>
      </c>
      <c r="AG81" s="8" t="s">
        <v>55</v>
      </c>
    </row>
    <row r="82" spans="1:33">
      <c r="A82" s="16"/>
      <c r="B82" s="16"/>
      <c r="C82" s="16"/>
      <c r="D82" s="40">
        <f>IFERROR(VLOOKUP(C82,PR!$H$2:$J$113,2,),0)</f>
        <v>0</v>
      </c>
      <c r="E82" s="40">
        <f>IFERROR(VLOOKUP(C82,PR!$H$2:$J$113,3,),0)</f>
        <v>0</v>
      </c>
      <c r="F82" s="19"/>
      <c r="G82" s="16"/>
      <c r="H82" s="42">
        <f>IFERROR(VLOOKUP(G82,PR!$B$2:$F$70,2,),0)</f>
        <v>0</v>
      </c>
      <c r="I82" s="20"/>
      <c r="J82" s="21"/>
      <c r="K82" s="45">
        <f t="shared" si="6"/>
        <v>0</v>
      </c>
      <c r="L82" s="22">
        <v>0</v>
      </c>
      <c r="M82" s="45">
        <f t="shared" si="7"/>
        <v>0</v>
      </c>
      <c r="N82" s="45">
        <f>IF(F82=1,VLOOKUP(G82,PR!$B$2:$F$70,5,),0)</f>
        <v>0</v>
      </c>
      <c r="O82" s="42">
        <f t="shared" si="8"/>
        <v>0</v>
      </c>
      <c r="P82" s="45">
        <f>IF(F82=1,VLOOKUP(G82,PR!$B$2:$F$70,4,FALSE),0)</f>
        <v>0</v>
      </c>
      <c r="Q82" s="45">
        <f t="shared" si="9"/>
        <v>0</v>
      </c>
      <c r="R82" s="45">
        <f>IF(F82=2,VLOOKUP(G82,PR!$B$2:$F$70,3,FALSE),0)</f>
        <v>0</v>
      </c>
      <c r="S82" s="45">
        <f t="shared" si="10"/>
        <v>0</v>
      </c>
      <c r="T82" s="42">
        <f t="shared" si="11"/>
        <v>0</v>
      </c>
      <c r="AG82" s="8" t="s">
        <v>56</v>
      </c>
    </row>
    <row r="83" spans="1:33">
      <c r="A83" s="16"/>
      <c r="B83" s="16"/>
      <c r="C83" s="16"/>
      <c r="D83" s="40">
        <f>IFERROR(VLOOKUP(C83,PR!$H$2:$J$113,2,),0)</f>
        <v>0</v>
      </c>
      <c r="E83" s="40">
        <f>IFERROR(VLOOKUP(C83,PR!$H$2:$J$113,3,),0)</f>
        <v>0</v>
      </c>
      <c r="F83" s="19"/>
      <c r="G83" s="16"/>
      <c r="H83" s="42">
        <f>IFERROR(VLOOKUP(G83,PR!$B$2:$F$70,2,),0)</f>
        <v>0</v>
      </c>
      <c r="I83" s="20"/>
      <c r="J83" s="21"/>
      <c r="K83" s="45">
        <f t="shared" si="6"/>
        <v>0</v>
      </c>
      <c r="L83" s="22">
        <v>0</v>
      </c>
      <c r="M83" s="45">
        <f t="shared" si="7"/>
        <v>0</v>
      </c>
      <c r="N83" s="45">
        <f>IF(F83=1,VLOOKUP(G83,PR!$B$2:$F$70,5,),0)</f>
        <v>0</v>
      </c>
      <c r="O83" s="42">
        <f t="shared" si="8"/>
        <v>0</v>
      </c>
      <c r="P83" s="45">
        <f>IF(F83=1,VLOOKUP(G83,PR!$B$2:$F$70,4,FALSE),0)</f>
        <v>0</v>
      </c>
      <c r="Q83" s="45">
        <f t="shared" si="9"/>
        <v>0</v>
      </c>
      <c r="R83" s="45">
        <f>IF(F83=2,VLOOKUP(G83,PR!$B$2:$F$70,3,FALSE),0)</f>
        <v>0</v>
      </c>
      <c r="S83" s="45">
        <f t="shared" si="10"/>
        <v>0</v>
      </c>
      <c r="T83" s="42">
        <f t="shared" si="11"/>
        <v>0</v>
      </c>
      <c r="AG83" s="8" t="s">
        <v>57</v>
      </c>
    </row>
    <row r="84" spans="1:33">
      <c r="A84" s="16"/>
      <c r="B84" s="16"/>
      <c r="C84" s="16"/>
      <c r="D84" s="40">
        <f>IFERROR(VLOOKUP(C84,PR!$H$2:$J$113,2,),0)</f>
        <v>0</v>
      </c>
      <c r="E84" s="40">
        <f>IFERROR(VLOOKUP(C84,PR!$H$2:$J$113,3,),0)</f>
        <v>0</v>
      </c>
      <c r="F84" s="19"/>
      <c r="G84" s="16"/>
      <c r="H84" s="42">
        <f>IFERROR(VLOOKUP(G84,PR!$B$2:$F$70,2,),0)</f>
        <v>0</v>
      </c>
      <c r="I84" s="20"/>
      <c r="J84" s="21"/>
      <c r="K84" s="45">
        <f t="shared" si="6"/>
        <v>0</v>
      </c>
      <c r="L84" s="22">
        <v>0</v>
      </c>
      <c r="M84" s="45">
        <f t="shared" si="7"/>
        <v>0</v>
      </c>
      <c r="N84" s="45">
        <f>IF(F84=1,VLOOKUP(G84,PR!$B$2:$F$70,5,),0)</f>
        <v>0</v>
      </c>
      <c r="O84" s="42">
        <f t="shared" si="8"/>
        <v>0</v>
      </c>
      <c r="P84" s="45">
        <f>IF(F84=1,VLOOKUP(G84,PR!$B$2:$F$70,4,FALSE),0)</f>
        <v>0</v>
      </c>
      <c r="Q84" s="45">
        <f t="shared" si="9"/>
        <v>0</v>
      </c>
      <c r="R84" s="45">
        <f>IF(F84=2,VLOOKUP(G84,PR!$B$2:$F$70,3,FALSE),0)</f>
        <v>0</v>
      </c>
      <c r="S84" s="45">
        <f>M84*R84%</f>
        <v>0</v>
      </c>
      <c r="T84" s="42">
        <f t="shared" si="11"/>
        <v>0</v>
      </c>
      <c r="AG84" s="8" t="s">
        <v>58</v>
      </c>
    </row>
    <row r="85" spans="1:33">
      <c r="A85" s="16"/>
      <c r="B85" s="16"/>
      <c r="C85" s="16"/>
      <c r="D85" s="40">
        <f>IFERROR(VLOOKUP(C85,PR!$H$2:$J$113,2,),0)</f>
        <v>0</v>
      </c>
      <c r="E85" s="40">
        <f>IFERROR(VLOOKUP(C85,PR!$H$2:$J$113,3,),0)</f>
        <v>0</v>
      </c>
      <c r="F85" s="19"/>
      <c r="G85" s="16"/>
      <c r="H85" s="42">
        <f>IFERROR(VLOOKUP(G85,PR!$B$2:$F$70,2,),0)</f>
        <v>0</v>
      </c>
      <c r="I85" s="20"/>
      <c r="J85" s="21"/>
      <c r="K85" s="45">
        <f t="shared" si="6"/>
        <v>0</v>
      </c>
      <c r="L85" s="22">
        <v>0</v>
      </c>
      <c r="M85" s="45">
        <f t="shared" si="7"/>
        <v>0</v>
      </c>
      <c r="N85" s="45">
        <f>IF(F85=1,VLOOKUP(G85,PR!$B$2:$F$70,5,),0)</f>
        <v>0</v>
      </c>
      <c r="O85" s="42">
        <f t="shared" si="8"/>
        <v>0</v>
      </c>
      <c r="P85" s="45">
        <f>IF(F85=1,VLOOKUP(G85,PR!$B$2:$F$70,4,FALSE),0)</f>
        <v>0</v>
      </c>
      <c r="Q85" s="45">
        <f t="shared" si="9"/>
        <v>0</v>
      </c>
      <c r="R85" s="45">
        <f>IF(F85=2,VLOOKUP(G85,PR!$B$2:$F$70,3,FALSE),0)</f>
        <v>0</v>
      </c>
      <c r="S85" s="45">
        <f t="shared" si="10"/>
        <v>0</v>
      </c>
      <c r="T85" s="42">
        <f t="shared" si="11"/>
        <v>0</v>
      </c>
      <c r="AG85" s="8" t="s">
        <v>59</v>
      </c>
    </row>
    <row r="86" spans="1:33">
      <c r="A86" s="16"/>
      <c r="B86" s="16"/>
      <c r="C86" s="16"/>
      <c r="D86" s="40">
        <f>IFERROR(VLOOKUP(C86,PR!$H$2:$J$113,2,),0)</f>
        <v>0</v>
      </c>
      <c r="E86" s="40">
        <f>IFERROR(VLOOKUP(C86,PR!$H$2:$J$113,3,),0)</f>
        <v>0</v>
      </c>
      <c r="F86" s="19"/>
      <c r="G86" s="16"/>
      <c r="H86" s="42">
        <f>IFERROR(VLOOKUP(G86,PR!$B$2:$F$70,2,),0)</f>
        <v>0</v>
      </c>
      <c r="I86" s="20"/>
      <c r="J86" s="21"/>
      <c r="K86" s="45">
        <f t="shared" si="6"/>
        <v>0</v>
      </c>
      <c r="L86" s="22">
        <v>0</v>
      </c>
      <c r="M86" s="45">
        <f t="shared" si="7"/>
        <v>0</v>
      </c>
      <c r="N86" s="45">
        <f>IF(F86=1,VLOOKUP(G86,PR!$B$2:$F$70,5,),0)</f>
        <v>0</v>
      </c>
      <c r="O86" s="42">
        <f t="shared" si="8"/>
        <v>0</v>
      </c>
      <c r="P86" s="45">
        <f>IF(F86=1,VLOOKUP(G86,PR!$B$2:$F$70,4,FALSE),0)</f>
        <v>0</v>
      </c>
      <c r="Q86" s="45">
        <f t="shared" si="9"/>
        <v>0</v>
      </c>
      <c r="R86" s="45">
        <f>IF(F86=2,VLOOKUP(G86,PR!$B$2:$F$70,3,FALSE),0)</f>
        <v>0</v>
      </c>
      <c r="S86" s="45">
        <f t="shared" si="10"/>
        <v>0</v>
      </c>
      <c r="T86" s="42">
        <f t="shared" si="11"/>
        <v>0</v>
      </c>
      <c r="AG86" s="8" t="s">
        <v>60</v>
      </c>
    </row>
    <row r="87" spans="1:33">
      <c r="A87" s="16"/>
      <c r="B87" s="16"/>
      <c r="C87" s="16"/>
      <c r="D87" s="40">
        <f>IFERROR(VLOOKUP(C87,PR!$H$2:$J$113,2,),0)</f>
        <v>0</v>
      </c>
      <c r="E87" s="40">
        <f>IFERROR(VLOOKUP(C87,PR!$H$2:$J$113,3,),0)</f>
        <v>0</v>
      </c>
      <c r="F87" s="19"/>
      <c r="G87" s="16"/>
      <c r="H87" s="42">
        <f>IFERROR(VLOOKUP(G87,PR!$B$2:$F$70,2,),0)</f>
        <v>0</v>
      </c>
      <c r="I87" s="20"/>
      <c r="J87" s="21"/>
      <c r="K87" s="45">
        <f t="shared" si="6"/>
        <v>0</v>
      </c>
      <c r="L87" s="22">
        <v>0</v>
      </c>
      <c r="M87" s="45">
        <f t="shared" si="7"/>
        <v>0</v>
      </c>
      <c r="N87" s="45">
        <f>IF(F87=1,VLOOKUP(G87,PR!$B$2:$F$70,5,),0)</f>
        <v>0</v>
      </c>
      <c r="O87" s="42">
        <f t="shared" si="8"/>
        <v>0</v>
      </c>
      <c r="P87" s="45">
        <f>IF(F87=1,VLOOKUP(G87,PR!$B$2:$F$70,4,FALSE),0)</f>
        <v>0</v>
      </c>
      <c r="Q87" s="45">
        <f t="shared" si="9"/>
        <v>0</v>
      </c>
      <c r="R87" s="45">
        <f>IF(F87=2,VLOOKUP(G87,PR!$B$2:$F$70,3,FALSE),0)</f>
        <v>0</v>
      </c>
      <c r="S87" s="45">
        <f t="shared" si="10"/>
        <v>0</v>
      </c>
      <c r="T87" s="42">
        <f t="shared" si="11"/>
        <v>0</v>
      </c>
      <c r="AG87" s="8" t="s">
        <v>61</v>
      </c>
    </row>
    <row r="88" spans="1:33">
      <c r="A88" s="16"/>
      <c r="B88" s="16"/>
      <c r="C88" s="16"/>
      <c r="D88" s="40">
        <f>IFERROR(VLOOKUP(C88,PR!$H$2:$J$113,2,),0)</f>
        <v>0</v>
      </c>
      <c r="E88" s="40">
        <f>IFERROR(VLOOKUP(C88,PR!$H$2:$J$113,3,),0)</f>
        <v>0</v>
      </c>
      <c r="F88" s="19"/>
      <c r="G88" s="16"/>
      <c r="H88" s="42">
        <f>IFERROR(VLOOKUP(G88,PR!$B$2:$F$70,2,),0)</f>
        <v>0</v>
      </c>
      <c r="I88" s="20"/>
      <c r="J88" s="21"/>
      <c r="K88" s="45">
        <f t="shared" si="6"/>
        <v>0</v>
      </c>
      <c r="L88" s="22">
        <v>0</v>
      </c>
      <c r="M88" s="45">
        <f t="shared" si="7"/>
        <v>0</v>
      </c>
      <c r="N88" s="45">
        <f>IF(F88=1,VLOOKUP(G88,PR!$B$2:$F$70,5,),0)</f>
        <v>0</v>
      </c>
      <c r="O88" s="42">
        <f t="shared" si="8"/>
        <v>0</v>
      </c>
      <c r="P88" s="45">
        <f>IF(F88=1,VLOOKUP(G88,PR!$B$2:$F$70,4,FALSE),0)</f>
        <v>0</v>
      </c>
      <c r="Q88" s="45">
        <f t="shared" si="9"/>
        <v>0</v>
      </c>
      <c r="R88" s="45">
        <f>IF(F88=2,VLOOKUP(G88,PR!$B$2:$F$70,3,FALSE),0)</f>
        <v>0</v>
      </c>
      <c r="S88" s="45">
        <f t="shared" si="10"/>
        <v>0</v>
      </c>
      <c r="T88" s="42">
        <f t="shared" si="11"/>
        <v>0</v>
      </c>
      <c r="AG88" s="8" t="s">
        <v>62</v>
      </c>
    </row>
    <row r="89" spans="1:33">
      <c r="A89" s="24"/>
      <c r="B89" s="24"/>
      <c r="C89" s="16"/>
      <c r="D89" s="40">
        <f>IFERROR(VLOOKUP(C89,PR!$H$2:$J$113,2,),0)</f>
        <v>0</v>
      </c>
      <c r="E89" s="40">
        <f>IFERROR(VLOOKUP(C89,PR!$H$2:$J$113,3,),0)</f>
        <v>0</v>
      </c>
      <c r="F89" s="19"/>
      <c r="G89" s="24"/>
      <c r="H89" s="43">
        <f>IFERROR(VLOOKUP(G89,PR!$B$2:$F$70,2,),0)</f>
        <v>0</v>
      </c>
      <c r="I89" s="25"/>
      <c r="J89" s="26"/>
      <c r="K89" s="43">
        <f t="shared" si="6"/>
        <v>0</v>
      </c>
      <c r="L89" s="22">
        <v>0</v>
      </c>
      <c r="M89" s="43">
        <f t="shared" si="7"/>
        <v>0</v>
      </c>
      <c r="N89" s="45">
        <f>IF(F89=1,VLOOKUP(G89,PR!$B$2:$F$70,5,),0)</f>
        <v>0</v>
      </c>
      <c r="O89" s="43">
        <f t="shared" si="8"/>
        <v>0</v>
      </c>
      <c r="P89" s="45">
        <f>IF(F89=1,VLOOKUP(G89,PR!$B$2:$F$70,4,FALSE),0)</f>
        <v>0</v>
      </c>
      <c r="Q89" s="47">
        <f t="shared" si="9"/>
        <v>0</v>
      </c>
      <c r="R89" s="45">
        <f>IF(F89=2,VLOOKUP(G89,PR!$B$2:$F$70,3,FALSE),0)</f>
        <v>0</v>
      </c>
      <c r="S89" s="47">
        <f t="shared" si="10"/>
        <v>0</v>
      </c>
      <c r="T89" s="42">
        <f t="shared" si="11"/>
        <v>0</v>
      </c>
      <c r="AG89" s="8" t="s">
        <v>63</v>
      </c>
    </row>
    <row r="90" spans="1:33" ht="18.75" customHeight="1">
      <c r="A90" s="276" t="s">
        <v>36</v>
      </c>
      <c r="B90" s="277"/>
      <c r="C90" s="277"/>
      <c r="D90" s="277"/>
      <c r="E90" s="277"/>
      <c r="F90" s="277"/>
      <c r="G90" s="277"/>
      <c r="H90" s="277"/>
      <c r="I90" s="277"/>
      <c r="J90" s="278"/>
      <c r="K90" s="27">
        <f>SUM(K6:K89)</f>
        <v>0</v>
      </c>
      <c r="L90" s="27">
        <f t="shared" ref="L90:M90" si="12">SUM(L6:L89)</f>
        <v>0</v>
      </c>
      <c r="M90" s="27">
        <f t="shared" si="12"/>
        <v>0</v>
      </c>
      <c r="N90" s="28">
        <f>SUM(O6:O89)</f>
        <v>0</v>
      </c>
      <c r="O90" s="29"/>
      <c r="P90" s="28">
        <f>SUM(Q6:Q89)</f>
        <v>0</v>
      </c>
      <c r="Q90" s="29"/>
      <c r="R90" s="28">
        <f>SUM(S6:S89)</f>
        <v>0</v>
      </c>
      <c r="S90" s="29"/>
      <c r="T90" s="102">
        <f>SUM(T6:T89)</f>
        <v>0</v>
      </c>
      <c r="AG90" s="8" t="s">
        <v>64</v>
      </c>
    </row>
    <row r="91" spans="1:33">
      <c r="O91" s="30"/>
      <c r="Q91" s="30"/>
      <c r="S91" s="30">
        <f>+R90</f>
        <v>0</v>
      </c>
      <c r="AG91" s="8" t="s">
        <v>65</v>
      </c>
    </row>
    <row r="92" spans="1:33">
      <c r="G92" s="8">
        <f>SUMIF(G6:G89, G91,K6:K89)</f>
        <v>0</v>
      </c>
      <c r="AG92" s="8" t="s">
        <v>66</v>
      </c>
    </row>
    <row r="93" spans="1:33">
      <c r="AG93" s="8" t="s">
        <v>67</v>
      </c>
    </row>
    <row r="94" spans="1:33">
      <c r="AG94" s="8" t="s">
        <v>68</v>
      </c>
    </row>
    <row r="95" spans="1:33">
      <c r="AG95" s="8" t="s">
        <v>69</v>
      </c>
    </row>
    <row r="96" spans="1:33">
      <c r="AG96" s="8" t="s">
        <v>70</v>
      </c>
    </row>
    <row r="97" spans="33:33">
      <c r="AG97" s="8" t="s">
        <v>71</v>
      </c>
    </row>
    <row r="98" spans="33:33">
      <c r="AG98" s="8" t="s">
        <v>72</v>
      </c>
    </row>
    <row r="99" spans="33:33">
      <c r="AG99" s="8" t="s">
        <v>73</v>
      </c>
    </row>
    <row r="100" spans="33:33">
      <c r="AG100" s="8" t="s">
        <v>74</v>
      </c>
    </row>
    <row r="101" spans="33:33">
      <c r="AG101" s="8" t="s">
        <v>75</v>
      </c>
    </row>
    <row r="102" spans="33:33">
      <c r="AG102" s="8" t="s">
        <v>76</v>
      </c>
    </row>
    <row r="103" spans="33:33">
      <c r="AG103" s="8" t="s">
        <v>77</v>
      </c>
    </row>
    <row r="104" spans="33:33">
      <c r="AG104" s="8" t="s">
        <v>78</v>
      </c>
    </row>
    <row r="105" spans="33:33">
      <c r="AG105" s="8" t="s">
        <v>79</v>
      </c>
    </row>
    <row r="106" spans="33:33">
      <c r="AG106" s="8" t="s">
        <v>80</v>
      </c>
    </row>
    <row r="107" spans="33:33">
      <c r="AG107" s="8" t="s">
        <v>81</v>
      </c>
    </row>
    <row r="108" spans="33:33">
      <c r="AG108" s="8" t="s">
        <v>82</v>
      </c>
    </row>
    <row r="109" spans="33:33">
      <c r="AG109" s="8" t="s">
        <v>83</v>
      </c>
    </row>
    <row r="110" spans="33:33">
      <c r="AG110" s="8" t="s">
        <v>84</v>
      </c>
    </row>
    <row r="111" spans="33:33">
      <c r="AG111" s="8" t="s">
        <v>85</v>
      </c>
    </row>
    <row r="112" spans="33:33">
      <c r="AG112" s="8" t="s">
        <v>86</v>
      </c>
    </row>
    <row r="113" spans="33:33">
      <c r="AG113" s="8" t="s">
        <v>87</v>
      </c>
    </row>
    <row r="114" spans="33:33">
      <c r="AG114" s="8" t="s">
        <v>88</v>
      </c>
    </row>
    <row r="115" spans="33:33">
      <c r="AG115" s="8" t="s">
        <v>89</v>
      </c>
    </row>
    <row r="116" spans="33:33">
      <c r="AG116" s="8" t="s">
        <v>90</v>
      </c>
    </row>
    <row r="117" spans="33:33">
      <c r="AG117" s="8" t="s">
        <v>91</v>
      </c>
    </row>
    <row r="118" spans="33:33">
      <c r="AG118" s="8" t="s">
        <v>92</v>
      </c>
    </row>
    <row r="119" spans="33:33">
      <c r="AG119" s="8" t="s">
        <v>93</v>
      </c>
    </row>
    <row r="120" spans="33:33">
      <c r="AG120" s="8" t="s">
        <v>94</v>
      </c>
    </row>
    <row r="121" spans="33:33">
      <c r="AG121" s="8" t="s">
        <v>95</v>
      </c>
    </row>
    <row r="122" spans="33:33">
      <c r="AG122" s="8" t="s">
        <v>96</v>
      </c>
    </row>
    <row r="123" spans="33:33">
      <c r="AG123" s="8" t="s">
        <v>97</v>
      </c>
    </row>
    <row r="124" spans="33:33">
      <c r="AG124" s="8" t="s">
        <v>98</v>
      </c>
    </row>
    <row r="125" spans="33:33">
      <c r="AG125" s="8" t="s">
        <v>99</v>
      </c>
    </row>
    <row r="126" spans="33:33">
      <c r="AG126" s="8" t="s">
        <v>100</v>
      </c>
    </row>
    <row r="127" spans="33:33">
      <c r="AG127" s="8" t="s">
        <v>101</v>
      </c>
    </row>
    <row r="128" spans="33:33">
      <c r="AG128" s="8" t="s">
        <v>102</v>
      </c>
    </row>
    <row r="129" spans="33:33">
      <c r="AG129" s="8" t="s">
        <v>103</v>
      </c>
    </row>
    <row r="130" spans="33:33">
      <c r="AG130" s="8" t="s">
        <v>104</v>
      </c>
    </row>
    <row r="131" spans="33:33">
      <c r="AG131" s="8" t="s">
        <v>105</v>
      </c>
    </row>
    <row r="132" spans="33:33">
      <c r="AG132" s="8" t="s">
        <v>106</v>
      </c>
    </row>
    <row r="133" spans="33:33">
      <c r="AG133" s="8" t="s">
        <v>107</v>
      </c>
    </row>
    <row r="134" spans="33:33">
      <c r="AG134" s="8" t="s">
        <v>108</v>
      </c>
    </row>
    <row r="135" spans="33:33">
      <c r="AG135" s="8" t="s">
        <v>109</v>
      </c>
    </row>
    <row r="136" spans="33:33">
      <c r="AG136" s="8" t="s">
        <v>110</v>
      </c>
    </row>
    <row r="137" spans="33:33">
      <c r="AG137" s="8" t="s">
        <v>111</v>
      </c>
    </row>
    <row r="138" spans="33:33">
      <c r="AG138" s="8" t="s">
        <v>112</v>
      </c>
    </row>
    <row r="139" spans="33:33">
      <c r="AG139" s="8" t="s">
        <v>113</v>
      </c>
    </row>
    <row r="140" spans="33:33">
      <c r="AG140" s="8" t="s">
        <v>114</v>
      </c>
    </row>
    <row r="141" spans="33:33">
      <c r="AG141" s="8" t="s">
        <v>115</v>
      </c>
    </row>
    <row r="142" spans="33:33">
      <c r="AG142" s="8" t="s">
        <v>116</v>
      </c>
    </row>
    <row r="143" spans="33:33">
      <c r="AG143" s="8" t="s">
        <v>117</v>
      </c>
    </row>
    <row r="144" spans="33:33">
      <c r="AG144" s="8" t="s">
        <v>118</v>
      </c>
    </row>
    <row r="145" spans="33:33">
      <c r="AG145" s="8" t="s">
        <v>119</v>
      </c>
    </row>
    <row r="146" spans="33:33">
      <c r="AG146" s="8" t="s">
        <v>120</v>
      </c>
    </row>
    <row r="147" spans="33:33">
      <c r="AG147" s="8" t="s">
        <v>121</v>
      </c>
    </row>
    <row r="148" spans="33:33">
      <c r="AG148" s="8" t="s">
        <v>122</v>
      </c>
    </row>
    <row r="149" spans="33:33">
      <c r="AG149" s="8" t="s">
        <v>123</v>
      </c>
    </row>
    <row r="150" spans="33:33">
      <c r="AG150" s="8" t="s">
        <v>124</v>
      </c>
    </row>
    <row r="151" spans="33:33">
      <c r="AG151" s="8" t="s">
        <v>125</v>
      </c>
    </row>
    <row r="152" spans="33:33">
      <c r="AG152" s="8" t="s">
        <v>126</v>
      </c>
    </row>
    <row r="153" spans="33:33">
      <c r="AG153" s="8" t="s">
        <v>127</v>
      </c>
    </row>
    <row r="154" spans="33:33">
      <c r="AG154" s="8" t="s">
        <v>128</v>
      </c>
    </row>
    <row r="155" spans="33:33">
      <c r="AG155" s="8" t="s">
        <v>129</v>
      </c>
    </row>
    <row r="156" spans="33:33">
      <c r="AG156" s="8" t="s">
        <v>130</v>
      </c>
    </row>
    <row r="157" spans="33:33">
      <c r="AG157" s="8" t="s">
        <v>131</v>
      </c>
    </row>
    <row r="158" spans="33:33">
      <c r="AG158" s="8" t="s">
        <v>132</v>
      </c>
    </row>
    <row r="159" spans="33:33">
      <c r="AG159" s="8" t="s">
        <v>133</v>
      </c>
    </row>
    <row r="160" spans="33:33">
      <c r="AG160" s="8" t="s">
        <v>134</v>
      </c>
    </row>
    <row r="161" spans="33:33">
      <c r="AG161" s="8" t="s">
        <v>135</v>
      </c>
    </row>
    <row r="162" spans="33:33">
      <c r="AG162" s="8" t="s">
        <v>136</v>
      </c>
    </row>
    <row r="163" spans="33:33">
      <c r="AG163" s="8" t="s">
        <v>137</v>
      </c>
    </row>
    <row r="164" spans="33:33">
      <c r="AG164" s="8" t="s">
        <v>138</v>
      </c>
    </row>
    <row r="165" spans="33:33">
      <c r="AG165" s="8" t="s">
        <v>139</v>
      </c>
    </row>
    <row r="166" spans="33:33">
      <c r="AG166" s="8" t="s">
        <v>140</v>
      </c>
    </row>
    <row r="167" spans="33:33">
      <c r="AG167" s="8" t="s">
        <v>141</v>
      </c>
    </row>
    <row r="168" spans="33:33">
      <c r="AG168" s="8" t="s">
        <v>142</v>
      </c>
    </row>
    <row r="169" spans="33:33">
      <c r="AG169" s="8" t="s">
        <v>143</v>
      </c>
    </row>
    <row r="170" spans="33:33">
      <c r="AG170" s="8" t="s">
        <v>144</v>
      </c>
    </row>
    <row r="171" spans="33:33">
      <c r="AG171" s="8" t="s">
        <v>145</v>
      </c>
    </row>
    <row r="172" spans="33:33">
      <c r="AG172" s="8" t="s">
        <v>146</v>
      </c>
    </row>
    <row r="173" spans="33:33">
      <c r="AG173" s="8" t="s">
        <v>147</v>
      </c>
    </row>
    <row r="174" spans="33:33">
      <c r="AG174" s="8" t="s">
        <v>148</v>
      </c>
    </row>
    <row r="175" spans="33:33">
      <c r="AG175" s="8" t="s">
        <v>149</v>
      </c>
    </row>
    <row r="176" spans="33:33">
      <c r="AG176" s="8" t="s">
        <v>150</v>
      </c>
    </row>
    <row r="177" spans="33:33">
      <c r="AG177" s="8" t="s">
        <v>151</v>
      </c>
    </row>
    <row r="178" spans="33:33">
      <c r="AG178" s="8" t="s">
        <v>152</v>
      </c>
    </row>
    <row r="179" spans="33:33">
      <c r="AG179" s="8" t="s">
        <v>153</v>
      </c>
    </row>
    <row r="180" spans="33:33">
      <c r="AG180" s="8" t="s">
        <v>154</v>
      </c>
    </row>
    <row r="181" spans="33:33">
      <c r="AG181" s="8" t="s">
        <v>155</v>
      </c>
    </row>
    <row r="182" spans="33:33">
      <c r="AG182" s="8" t="s">
        <v>156</v>
      </c>
    </row>
    <row r="183" spans="33:33">
      <c r="AG183" s="8" t="s">
        <v>157</v>
      </c>
    </row>
    <row r="184" spans="33:33">
      <c r="AG184" s="8" t="s">
        <v>158</v>
      </c>
    </row>
    <row r="185" spans="33:33">
      <c r="AG185" s="8" t="s">
        <v>159</v>
      </c>
    </row>
    <row r="186" spans="33:33">
      <c r="AG186" s="8" t="s">
        <v>160</v>
      </c>
    </row>
    <row r="187" spans="33:33">
      <c r="AG187" s="8" t="s">
        <v>161</v>
      </c>
    </row>
    <row r="188" spans="33:33">
      <c r="AG188" s="8" t="s">
        <v>162</v>
      </c>
    </row>
    <row r="189" spans="33:33">
      <c r="AG189" s="8" t="s">
        <v>163</v>
      </c>
    </row>
    <row r="190" spans="33:33">
      <c r="AG190" s="8" t="s">
        <v>164</v>
      </c>
    </row>
    <row r="191" spans="33:33">
      <c r="AG191" s="8" t="s">
        <v>165</v>
      </c>
    </row>
    <row r="192" spans="33:33">
      <c r="AG192" s="8" t="s">
        <v>166</v>
      </c>
    </row>
    <row r="193" spans="33:33">
      <c r="AG193" s="8" t="s">
        <v>167</v>
      </c>
    </row>
    <row r="194" spans="33:33">
      <c r="AG194" s="8" t="s">
        <v>168</v>
      </c>
    </row>
    <row r="195" spans="33:33">
      <c r="AG195" s="8" t="s">
        <v>169</v>
      </c>
    </row>
    <row r="196" spans="33:33">
      <c r="AG196" s="8" t="s">
        <v>170</v>
      </c>
    </row>
    <row r="197" spans="33:33">
      <c r="AG197" s="8" t="s">
        <v>171</v>
      </c>
    </row>
    <row r="198" spans="33:33">
      <c r="AG198" s="8" t="s">
        <v>172</v>
      </c>
    </row>
    <row r="199" spans="33:33">
      <c r="AG199" s="8" t="s">
        <v>173</v>
      </c>
    </row>
    <row r="200" spans="33:33">
      <c r="AG200" s="8" t="s">
        <v>174</v>
      </c>
    </row>
    <row r="201" spans="33:33">
      <c r="AG201" s="8" t="s">
        <v>175</v>
      </c>
    </row>
    <row r="202" spans="33:33">
      <c r="AG202" s="8" t="s">
        <v>176</v>
      </c>
    </row>
    <row r="203" spans="33:33">
      <c r="AG203" s="8" t="s">
        <v>177</v>
      </c>
    </row>
    <row r="204" spans="33:33">
      <c r="AG204" s="8" t="s">
        <v>178</v>
      </c>
    </row>
    <row r="205" spans="33:33">
      <c r="AG205" s="8" t="s">
        <v>179</v>
      </c>
    </row>
    <row r="206" spans="33:33">
      <c r="AG206" s="8" t="s">
        <v>180</v>
      </c>
    </row>
    <row r="207" spans="33:33">
      <c r="AG207" s="8" t="s">
        <v>181</v>
      </c>
    </row>
    <row r="208" spans="33:33">
      <c r="AG208" s="8" t="s">
        <v>182</v>
      </c>
    </row>
    <row r="209" spans="33:33">
      <c r="AG209" s="8" t="s">
        <v>183</v>
      </c>
    </row>
    <row r="210" spans="33:33">
      <c r="AG210" s="8" t="s">
        <v>184</v>
      </c>
    </row>
    <row r="211" spans="33:33">
      <c r="AG211" s="8" t="s">
        <v>185</v>
      </c>
    </row>
    <row r="212" spans="33:33">
      <c r="AG212" s="8" t="s">
        <v>186</v>
      </c>
    </row>
    <row r="213" spans="33:33">
      <c r="AG213" s="8" t="s">
        <v>187</v>
      </c>
    </row>
    <row r="214" spans="33:33">
      <c r="AG214" s="8" t="s">
        <v>188</v>
      </c>
    </row>
    <row r="215" spans="33:33">
      <c r="AG215" s="8" t="s">
        <v>189</v>
      </c>
    </row>
    <row r="216" spans="33:33">
      <c r="AG216" s="8" t="s">
        <v>190</v>
      </c>
    </row>
    <row r="217" spans="33:33">
      <c r="AG217" s="8" t="s">
        <v>191</v>
      </c>
    </row>
    <row r="218" spans="33:33">
      <c r="AG218" s="8" t="s">
        <v>192</v>
      </c>
    </row>
    <row r="219" spans="33:33">
      <c r="AG219" s="8" t="s">
        <v>193</v>
      </c>
    </row>
    <row r="220" spans="33:33">
      <c r="AG220" s="8" t="s">
        <v>194</v>
      </c>
    </row>
    <row r="221" spans="33:33">
      <c r="AG221" s="8" t="s">
        <v>195</v>
      </c>
    </row>
    <row r="222" spans="33:33">
      <c r="AG222" s="8" t="s">
        <v>196</v>
      </c>
    </row>
    <row r="223" spans="33:33">
      <c r="AG223" s="8" t="s">
        <v>197</v>
      </c>
    </row>
    <row r="224" spans="33:33">
      <c r="AG224" s="8" t="s">
        <v>198</v>
      </c>
    </row>
    <row r="225" spans="33:33">
      <c r="AG225" s="8" t="s">
        <v>199</v>
      </c>
    </row>
    <row r="226" spans="33:33">
      <c r="AG226" s="8" t="s">
        <v>200</v>
      </c>
    </row>
    <row r="227" spans="33:33">
      <c r="AG227" s="8" t="s">
        <v>201</v>
      </c>
    </row>
    <row r="228" spans="33:33">
      <c r="AG228" s="8" t="s">
        <v>202</v>
      </c>
    </row>
    <row r="229" spans="33:33">
      <c r="AG229" s="8" t="s">
        <v>203</v>
      </c>
    </row>
    <row r="230" spans="33:33">
      <c r="AG230" s="8" t="s">
        <v>204</v>
      </c>
    </row>
    <row r="231" spans="33:33">
      <c r="AG231" s="8" t="s">
        <v>205</v>
      </c>
    </row>
    <row r="232" spans="33:33">
      <c r="AG232" s="8" t="s">
        <v>206</v>
      </c>
    </row>
    <row r="233" spans="33:33">
      <c r="AG233" s="8" t="s">
        <v>207</v>
      </c>
    </row>
    <row r="234" spans="33:33">
      <c r="AG234" s="8" t="s">
        <v>208</v>
      </c>
    </row>
    <row r="235" spans="33:33">
      <c r="AG235" s="8" t="s">
        <v>209</v>
      </c>
    </row>
    <row r="236" spans="33:33">
      <c r="AG236" s="8" t="s">
        <v>210</v>
      </c>
    </row>
    <row r="237" spans="33:33">
      <c r="AG237" s="8" t="s">
        <v>211</v>
      </c>
    </row>
    <row r="238" spans="33:33">
      <c r="AG238" s="8" t="s">
        <v>212</v>
      </c>
    </row>
    <row r="239" spans="33:33">
      <c r="AG239" s="8" t="s">
        <v>213</v>
      </c>
    </row>
    <row r="240" spans="33:33">
      <c r="AG240" s="8" t="s">
        <v>214</v>
      </c>
    </row>
    <row r="241" spans="33:33">
      <c r="AG241" s="8" t="s">
        <v>215</v>
      </c>
    </row>
    <row r="242" spans="33:33">
      <c r="AG242" s="8" t="s">
        <v>216</v>
      </c>
    </row>
    <row r="243" spans="33:33">
      <c r="AG243" s="8" t="s">
        <v>217</v>
      </c>
    </row>
    <row r="244" spans="33:33">
      <c r="AG244" s="8" t="s">
        <v>218</v>
      </c>
    </row>
    <row r="245" spans="33:33">
      <c r="AG245" s="8" t="s">
        <v>219</v>
      </c>
    </row>
    <row r="246" spans="33:33">
      <c r="AG246" s="8" t="s">
        <v>220</v>
      </c>
    </row>
    <row r="247" spans="33:33">
      <c r="AG247" s="8" t="s">
        <v>221</v>
      </c>
    </row>
    <row r="248" spans="33:33">
      <c r="AG248" s="8" t="s">
        <v>222</v>
      </c>
    </row>
    <row r="249" spans="33:33">
      <c r="AG249" s="8" t="s">
        <v>223</v>
      </c>
    </row>
    <row r="250" spans="33:33">
      <c r="AG250" s="8" t="s">
        <v>224</v>
      </c>
    </row>
    <row r="251" spans="33:33">
      <c r="AG251" s="8" t="s">
        <v>225</v>
      </c>
    </row>
    <row r="252" spans="33:33">
      <c r="AG252" s="8" t="s">
        <v>226</v>
      </c>
    </row>
    <row r="253" spans="33:33">
      <c r="AG253" s="8" t="s">
        <v>227</v>
      </c>
    </row>
    <row r="254" spans="33:33">
      <c r="AG254" s="8" t="s">
        <v>228</v>
      </c>
    </row>
    <row r="255" spans="33:33">
      <c r="AG255" s="8" t="s">
        <v>229</v>
      </c>
    </row>
    <row r="256" spans="33:33">
      <c r="AG256" s="8" t="s">
        <v>230</v>
      </c>
    </row>
    <row r="257" spans="33:33">
      <c r="AG257" s="8" t="s">
        <v>231</v>
      </c>
    </row>
    <row r="258" spans="33:33">
      <c r="AG258" s="8" t="s">
        <v>232</v>
      </c>
    </row>
    <row r="259" spans="33:33">
      <c r="AG259" s="8" t="s">
        <v>233</v>
      </c>
    </row>
    <row r="260" spans="33:33">
      <c r="AG260" s="8" t="s">
        <v>234</v>
      </c>
    </row>
    <row r="261" spans="33:33">
      <c r="AG261" s="8" t="s">
        <v>235</v>
      </c>
    </row>
    <row r="262" spans="33:33">
      <c r="AG262" s="8" t="s">
        <v>236</v>
      </c>
    </row>
    <row r="263" spans="33:33">
      <c r="AG263" s="8" t="s">
        <v>237</v>
      </c>
    </row>
    <row r="264" spans="33:33">
      <c r="AG264" s="8" t="s">
        <v>238</v>
      </c>
    </row>
    <row r="265" spans="33:33">
      <c r="AG265" s="8" t="s">
        <v>239</v>
      </c>
    </row>
    <row r="266" spans="33:33">
      <c r="AG266" s="8" t="s">
        <v>240</v>
      </c>
    </row>
    <row r="267" spans="33:33">
      <c r="AG267" s="8" t="s">
        <v>241</v>
      </c>
    </row>
    <row r="268" spans="33:33">
      <c r="AG268" s="8" t="s">
        <v>242</v>
      </c>
    </row>
    <row r="269" spans="33:33">
      <c r="AG269" s="8" t="s">
        <v>243</v>
      </c>
    </row>
    <row r="270" spans="33:33">
      <c r="AG270" s="8" t="s">
        <v>244</v>
      </c>
    </row>
    <row r="271" spans="33:33">
      <c r="AG271" s="8" t="s">
        <v>245</v>
      </c>
    </row>
    <row r="272" spans="33:33">
      <c r="AG272" s="8" t="s">
        <v>246</v>
      </c>
    </row>
    <row r="273" spans="33:33">
      <c r="AG273" s="8" t="s">
        <v>247</v>
      </c>
    </row>
    <row r="274" spans="33:33">
      <c r="AG274" s="8" t="s">
        <v>248</v>
      </c>
    </row>
    <row r="275" spans="33:33">
      <c r="AG275" s="8" t="s">
        <v>249</v>
      </c>
    </row>
    <row r="276" spans="33:33">
      <c r="AG276" s="8" t="s">
        <v>250</v>
      </c>
    </row>
    <row r="277" spans="33:33">
      <c r="AG277" s="8" t="s">
        <v>251</v>
      </c>
    </row>
    <row r="278" spans="33:33">
      <c r="AG278" s="8" t="s">
        <v>252</v>
      </c>
    </row>
    <row r="279" spans="33:33">
      <c r="AG279" s="8" t="s">
        <v>253</v>
      </c>
    </row>
  </sheetData>
  <sheetProtection password="CC16" sheet="1" objects="1" scenarios="1"/>
  <mergeCells count="4">
    <mergeCell ref="N3:O3"/>
    <mergeCell ref="P3:Q3"/>
    <mergeCell ref="R3:S3"/>
    <mergeCell ref="A90:J90"/>
  </mergeCells>
  <dataValidations count="4">
    <dataValidation type="list" allowBlank="1" showInputMessage="1" showErrorMessage="1" sqref="C6:C89">
      <formula1>name</formula1>
    </dataValidation>
    <dataValidation type="list" allowBlank="1" showInputMessage="1" showErrorMessage="1" sqref="F6:F89">
      <formula1>inter</formula1>
    </dataValidation>
    <dataValidation type="list" allowBlank="1" showInputMessage="1" showErrorMessage="1" prompt="SELECT FROM DROP LIST&#10;" sqref="G6:G89">
      <formula1>unique</formula1>
    </dataValidation>
    <dataValidation type="list" allowBlank="1" showInputMessage="1" showErrorMessage="1" sqref="A6:A89">
      <formula1>PUNE</formula1>
    </dataValidation>
  </dataValidation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sheetPr codeName="Sheet14"/>
  <dimension ref="A1:T89"/>
  <sheetViews>
    <sheetView workbookViewId="0"/>
  </sheetViews>
  <sheetFormatPr defaultRowHeight="15"/>
  <cols>
    <col min="1" max="1" width="15.7109375" style="8" customWidth="1"/>
    <col min="2" max="2" width="15" style="8" customWidth="1"/>
    <col min="3" max="3" width="26.7109375" style="8" customWidth="1"/>
    <col min="4" max="4" width="15.7109375" style="8" customWidth="1"/>
    <col min="5" max="5" width="16.28515625" style="8" customWidth="1"/>
    <col min="6" max="6" width="9.140625" style="8"/>
    <col min="7" max="7" width="15.7109375" style="8" customWidth="1"/>
    <col min="8" max="8" width="11.7109375" style="8" customWidth="1"/>
    <col min="9" max="16384" width="9.140625" style="8"/>
  </cols>
  <sheetData>
    <row r="1" spans="1:20" ht="24.75" customHeight="1"/>
    <row r="2" spans="1:20" ht="120">
      <c r="A2" s="9" t="s">
        <v>24</v>
      </c>
      <c r="B2" s="36" t="s">
        <v>23</v>
      </c>
      <c r="C2" s="36" t="s">
        <v>20</v>
      </c>
      <c r="D2" s="34" t="s">
        <v>21</v>
      </c>
      <c r="E2" s="36" t="s">
        <v>30</v>
      </c>
      <c r="F2" s="9" t="s">
        <v>43</v>
      </c>
      <c r="G2" s="9" t="s">
        <v>31</v>
      </c>
      <c r="H2" s="36" t="s">
        <v>28</v>
      </c>
      <c r="I2" s="10" t="s">
        <v>32</v>
      </c>
      <c r="J2" s="126" t="s">
        <v>2</v>
      </c>
      <c r="K2" s="38" t="s">
        <v>33</v>
      </c>
      <c r="L2" s="126" t="s">
        <v>3</v>
      </c>
      <c r="M2" s="38" t="s">
        <v>34</v>
      </c>
      <c r="N2" s="279" t="s">
        <v>9</v>
      </c>
      <c r="O2" s="280"/>
      <c r="P2" s="279" t="s">
        <v>8</v>
      </c>
      <c r="Q2" s="280"/>
      <c r="R2" s="279" t="s">
        <v>10</v>
      </c>
      <c r="S2" s="280"/>
      <c r="T2" s="34" t="s">
        <v>267</v>
      </c>
    </row>
    <row r="3" spans="1:20">
      <c r="A3" s="116"/>
      <c r="B3" s="51"/>
      <c r="C3" s="52"/>
      <c r="D3" s="52"/>
      <c r="E3" s="52"/>
      <c r="F3" s="117"/>
      <c r="G3" s="116"/>
      <c r="H3" s="51"/>
      <c r="I3" s="117"/>
      <c r="J3" s="118"/>
      <c r="K3" s="54"/>
      <c r="L3" s="118"/>
      <c r="M3" s="56"/>
      <c r="N3" s="12"/>
      <c r="O3" s="13"/>
      <c r="P3" s="14"/>
      <c r="Q3" s="13"/>
      <c r="R3" s="14"/>
      <c r="S3" s="13"/>
      <c r="T3" s="110"/>
    </row>
    <row r="4" spans="1:20">
      <c r="A4" s="119"/>
      <c r="B4" s="40"/>
      <c r="C4" s="40"/>
      <c r="D4" s="40"/>
      <c r="E4" s="40"/>
      <c r="F4" s="119"/>
      <c r="G4" s="119"/>
      <c r="H4" s="40"/>
      <c r="I4" s="119"/>
      <c r="J4" s="92"/>
      <c r="K4" s="55"/>
      <c r="L4" s="92"/>
      <c r="M4" s="55"/>
      <c r="N4" s="17" t="s">
        <v>2</v>
      </c>
      <c r="O4" s="18" t="s">
        <v>35</v>
      </c>
      <c r="P4" s="18" t="s">
        <v>2</v>
      </c>
      <c r="Q4" s="18" t="s">
        <v>35</v>
      </c>
      <c r="R4" s="18" t="s">
        <v>2</v>
      </c>
      <c r="S4" s="18" t="s">
        <v>35</v>
      </c>
      <c r="T4" s="35"/>
    </row>
    <row r="5" spans="1:20">
      <c r="A5" s="16"/>
      <c r="B5" s="40">
        <f>IFERROR(VLOOKUP(A5,CREDITNOTE1!$A$6:$C$89,2,),0)</f>
        <v>0</v>
      </c>
      <c r="C5" s="40">
        <f>IFERROR(VLOOKUP(A5,CREDITNOTE1!$A$6:$C$89,3,),0)</f>
        <v>0</v>
      </c>
      <c r="D5" s="40">
        <f>IFERROR(VLOOKUP(C5,CREDITNOTE1!$C$6:$D$89,2,),0)</f>
        <v>0</v>
      </c>
      <c r="E5" s="40">
        <f>IFERROR(VLOOKUP(C5,CREDITNOTE1!$C$6:$E$89,3,),0)</f>
        <v>0</v>
      </c>
      <c r="F5" s="19"/>
      <c r="G5" s="16"/>
      <c r="H5" s="41">
        <f>IFERROR(VLOOKUP(G5,PR!$B$2:$F$70,2,),0)</f>
        <v>0</v>
      </c>
      <c r="I5" s="20"/>
      <c r="J5" s="21"/>
      <c r="K5" s="45">
        <f>I5*J5</f>
        <v>0</v>
      </c>
      <c r="L5" s="21"/>
      <c r="M5" s="45">
        <f>K5-L5</f>
        <v>0</v>
      </c>
      <c r="N5" s="45">
        <f>IF(F5=1,VLOOKUP(G5,PR!$B$2:$F$70,5,),0)</f>
        <v>0</v>
      </c>
      <c r="O5" s="46">
        <f>M5*N5%</f>
        <v>0</v>
      </c>
      <c r="P5" s="45">
        <f>IF(F5=1,VLOOKUP(G5,PR!$B$2:$F$70,4,FALSE),0)</f>
        <v>0</v>
      </c>
      <c r="Q5" s="45">
        <f>M5*P5%</f>
        <v>0</v>
      </c>
      <c r="R5" s="45">
        <f>IF(F5=2,VLOOKUP(G5,PR!$B$2:$F$70,3,FALSE),0)</f>
        <v>0</v>
      </c>
      <c r="S5" s="45">
        <f>M5*R5%</f>
        <v>0</v>
      </c>
      <c r="T5" s="42">
        <f>M5+O5+Q5+S5</f>
        <v>0</v>
      </c>
    </row>
    <row r="6" spans="1:20">
      <c r="A6" s="16"/>
      <c r="B6" s="40">
        <f>IFERROR(VLOOKUP(A6,CREDITNOTE1!$A$6:$C$89,2,),0)</f>
        <v>0</v>
      </c>
      <c r="C6" s="40">
        <f>IFERROR(VLOOKUP(A6,CREDITNOTE1!$A$6:$C$89,3,),0)</f>
        <v>0</v>
      </c>
      <c r="D6" s="40">
        <f>IFERROR(VLOOKUP(C6,CREDITNOTE1!$C$6:$D$89,2,),0)</f>
        <v>0</v>
      </c>
      <c r="E6" s="40">
        <f>IFERROR(VLOOKUP(C6,CREDITNOTE1!$C$6:$E$89,3,),0)</f>
        <v>0</v>
      </c>
      <c r="F6" s="19"/>
      <c r="G6" s="16"/>
      <c r="H6" s="42">
        <f>IFERROR(VLOOKUP(G6,PR!$B$2:$F$70,2,),0)</f>
        <v>0</v>
      </c>
      <c r="I6" s="20"/>
      <c r="J6" s="21"/>
      <c r="K6" s="45">
        <f t="shared" ref="K6:K69" si="0">I6*J6</f>
        <v>0</v>
      </c>
      <c r="L6" s="21"/>
      <c r="M6" s="45">
        <f t="shared" ref="M6:M69" si="1">K6-L6</f>
        <v>0</v>
      </c>
      <c r="N6" s="45">
        <f>IF(F6=1,VLOOKUP(G6,PR!$B$2:$F$70,5,),0)</f>
        <v>0</v>
      </c>
      <c r="O6" s="42">
        <f t="shared" ref="O6:O69" si="2">M6*N6%</f>
        <v>0</v>
      </c>
      <c r="P6" s="45">
        <f>IF(F6=1,VLOOKUP(G6,PR!$B$2:$F$70,4,FALSE),0)</f>
        <v>0</v>
      </c>
      <c r="Q6" s="45">
        <f t="shared" ref="Q6:Q69" si="3">M6*P6%</f>
        <v>0</v>
      </c>
      <c r="R6" s="45">
        <f>IF(F6=2,VLOOKUP(G6,PR!$B$2:$F$70,3,FALSE),0)</f>
        <v>0</v>
      </c>
      <c r="S6" s="45">
        <f t="shared" ref="S6:S69" si="4">M6*R6%</f>
        <v>0</v>
      </c>
      <c r="T6" s="42">
        <f t="shared" ref="T6:T69" si="5">M6+O6+Q6+S6</f>
        <v>0</v>
      </c>
    </row>
    <row r="7" spans="1:20">
      <c r="A7" s="16"/>
      <c r="B7" s="40">
        <f>IFERROR(VLOOKUP(A7,CREDITNOTE1!$A$6:$C$89,2,),0)</f>
        <v>0</v>
      </c>
      <c r="C7" s="40">
        <f>IFERROR(VLOOKUP(A7,CREDITNOTE1!$A$6:$C$89,3,),0)</f>
        <v>0</v>
      </c>
      <c r="D7" s="40">
        <f>IFERROR(VLOOKUP(C7,CREDITNOTE1!$C$6:$D$89,2,),0)</f>
        <v>0</v>
      </c>
      <c r="E7" s="40">
        <f>IFERROR(VLOOKUP(C7,CREDITNOTE1!$C$6:$E$89,3,),0)</f>
        <v>0</v>
      </c>
      <c r="F7" s="19"/>
      <c r="G7" s="16"/>
      <c r="H7" s="42">
        <f>IFERROR(VLOOKUP(G7,PR!$B$2:$F$70,2,),0)</f>
        <v>0</v>
      </c>
      <c r="I7" s="20"/>
      <c r="J7" s="21"/>
      <c r="K7" s="45">
        <f t="shared" si="0"/>
        <v>0</v>
      </c>
      <c r="L7" s="21">
        <v>0</v>
      </c>
      <c r="M7" s="45">
        <f t="shared" si="1"/>
        <v>0</v>
      </c>
      <c r="N7" s="45">
        <f>IF(F7=1,VLOOKUP(G7,PR!$B$2:$F$70,5,),0)</f>
        <v>0</v>
      </c>
      <c r="O7" s="42">
        <f t="shared" si="2"/>
        <v>0</v>
      </c>
      <c r="P7" s="45">
        <f>IF(F7=1,VLOOKUP(G7,PR!$B$2:$F$70,4,FALSE),0)</f>
        <v>0</v>
      </c>
      <c r="Q7" s="45">
        <f t="shared" si="3"/>
        <v>0</v>
      </c>
      <c r="R7" s="45">
        <f>IF(F7=2,VLOOKUP(G7,PR!$B$2:$F$70,3,FALSE),0)</f>
        <v>0</v>
      </c>
      <c r="S7" s="45">
        <f t="shared" si="4"/>
        <v>0</v>
      </c>
      <c r="T7" s="42">
        <f t="shared" si="5"/>
        <v>0</v>
      </c>
    </row>
    <row r="8" spans="1:20">
      <c r="A8" s="16"/>
      <c r="B8" s="40">
        <f>IFERROR(VLOOKUP(A8,CREDITNOTE1!$A$6:$C$89,2,),0)</f>
        <v>0</v>
      </c>
      <c r="C8" s="40">
        <f>IFERROR(VLOOKUP(A8,CREDITNOTE1!$A$6:$C$89,3,),0)</f>
        <v>0</v>
      </c>
      <c r="D8" s="40">
        <f>IFERROR(VLOOKUP(C8,CREDITNOTE1!$C$6:$D$89,2,),0)</f>
        <v>0</v>
      </c>
      <c r="E8" s="40">
        <f>IFERROR(VLOOKUP(C8,CREDITNOTE1!$C$6:$E$89,3,),0)</f>
        <v>0</v>
      </c>
      <c r="F8" s="19"/>
      <c r="G8" s="16"/>
      <c r="H8" s="42">
        <f>IFERROR(VLOOKUP(G8,PR!$B$2:$F$70,2,),0)</f>
        <v>0</v>
      </c>
      <c r="I8" s="20"/>
      <c r="J8" s="21"/>
      <c r="K8" s="45">
        <f t="shared" si="0"/>
        <v>0</v>
      </c>
      <c r="L8" s="21">
        <v>0</v>
      </c>
      <c r="M8" s="45">
        <f t="shared" si="1"/>
        <v>0</v>
      </c>
      <c r="N8" s="45">
        <f>IF(F8=1,VLOOKUP(G8,PR!$B$2:$F$70,5,),0)</f>
        <v>0</v>
      </c>
      <c r="O8" s="42">
        <f t="shared" si="2"/>
        <v>0</v>
      </c>
      <c r="P8" s="45">
        <f>IF(F8=1,VLOOKUP(G8,PR!$B$2:$F$70,4,FALSE),0)</f>
        <v>0</v>
      </c>
      <c r="Q8" s="45">
        <f t="shared" si="3"/>
        <v>0</v>
      </c>
      <c r="R8" s="45">
        <f>IF(F8=2,VLOOKUP(G8,PR!$B$2:$F$70,3,FALSE),0)</f>
        <v>0</v>
      </c>
      <c r="S8" s="45">
        <f t="shared" si="4"/>
        <v>0</v>
      </c>
      <c r="T8" s="42">
        <f t="shared" si="5"/>
        <v>0</v>
      </c>
    </row>
    <row r="9" spans="1:20">
      <c r="A9" s="16"/>
      <c r="B9" s="40">
        <f>IFERROR(VLOOKUP(A9,CREDITNOTE1!$A$6:$C$89,2,),0)</f>
        <v>0</v>
      </c>
      <c r="C9" s="40">
        <f>IFERROR(VLOOKUP(A9,CREDITNOTE1!$A$6:$C$89,3,),0)</f>
        <v>0</v>
      </c>
      <c r="D9" s="40">
        <f>IFERROR(VLOOKUP(C9,CREDITNOTE1!$C$6:$D$89,2,),0)</f>
        <v>0</v>
      </c>
      <c r="E9" s="40">
        <f>IFERROR(VLOOKUP(C9,CREDITNOTE1!$C$6:$E$89,3,),0)</f>
        <v>0</v>
      </c>
      <c r="F9" s="19"/>
      <c r="G9" s="16"/>
      <c r="H9" s="42">
        <f>IFERROR(VLOOKUP(G9,PR!$B$2:$F$70,2,),0)</f>
        <v>0</v>
      </c>
      <c r="I9" s="20"/>
      <c r="J9" s="21"/>
      <c r="K9" s="45">
        <f t="shared" si="0"/>
        <v>0</v>
      </c>
      <c r="L9" s="21">
        <v>0</v>
      </c>
      <c r="M9" s="45">
        <f t="shared" si="1"/>
        <v>0</v>
      </c>
      <c r="N9" s="45">
        <f>IF(F9=1,VLOOKUP(G9,PR!$B$2:$F$70,5,),0)</f>
        <v>0</v>
      </c>
      <c r="O9" s="42">
        <f t="shared" si="2"/>
        <v>0</v>
      </c>
      <c r="P9" s="45">
        <f>IF(F9=1,VLOOKUP(G9,PR!$B$2:$F$70,4,FALSE),0)</f>
        <v>0</v>
      </c>
      <c r="Q9" s="45">
        <f t="shared" si="3"/>
        <v>0</v>
      </c>
      <c r="R9" s="45">
        <f>IF(F9=2,VLOOKUP(G9,PR!$B$2:$F$70,3,FALSE),0)</f>
        <v>0</v>
      </c>
      <c r="S9" s="45">
        <f t="shared" si="4"/>
        <v>0</v>
      </c>
      <c r="T9" s="42">
        <f t="shared" si="5"/>
        <v>0</v>
      </c>
    </row>
    <row r="10" spans="1:20">
      <c r="A10" s="16"/>
      <c r="B10" s="40">
        <f>IFERROR(VLOOKUP(A10,CREDITNOTE1!$A$6:$C$89,2,),0)</f>
        <v>0</v>
      </c>
      <c r="C10" s="40">
        <f>IFERROR(VLOOKUP(A10,CREDITNOTE1!$A$6:$C$89,3,),0)</f>
        <v>0</v>
      </c>
      <c r="D10" s="40">
        <f>IFERROR(VLOOKUP(C10,CREDITNOTE1!$C$6:$D$89,2,),0)</f>
        <v>0</v>
      </c>
      <c r="E10" s="40">
        <f>IFERROR(VLOOKUP(C10,CREDITNOTE1!$C$6:$E$89,3,),0)</f>
        <v>0</v>
      </c>
      <c r="F10" s="19"/>
      <c r="G10" s="16"/>
      <c r="H10" s="42">
        <f>IFERROR(VLOOKUP(G10,PR!$B$2:$F$70,2,),0)</f>
        <v>0</v>
      </c>
      <c r="I10" s="20"/>
      <c r="J10" s="21"/>
      <c r="K10" s="45">
        <f t="shared" si="0"/>
        <v>0</v>
      </c>
      <c r="L10" s="21">
        <v>0</v>
      </c>
      <c r="M10" s="45">
        <f t="shared" si="1"/>
        <v>0</v>
      </c>
      <c r="N10" s="45">
        <f>IF(F10=1,VLOOKUP(G10,PR!$B$2:$F$70,5,),0)</f>
        <v>0</v>
      </c>
      <c r="O10" s="42">
        <f t="shared" si="2"/>
        <v>0</v>
      </c>
      <c r="P10" s="45">
        <f>IF(F10=1,VLOOKUP(G10,PR!$B$2:$F$70,4,FALSE),0)</f>
        <v>0</v>
      </c>
      <c r="Q10" s="45">
        <f t="shared" si="3"/>
        <v>0</v>
      </c>
      <c r="R10" s="45">
        <f>IF(F10=2,VLOOKUP(G10,PR!$B$2:$F$70,3,FALSE),0)</f>
        <v>0</v>
      </c>
      <c r="S10" s="45">
        <f t="shared" si="4"/>
        <v>0</v>
      </c>
      <c r="T10" s="42">
        <f t="shared" si="5"/>
        <v>0</v>
      </c>
    </row>
    <row r="11" spans="1:20">
      <c r="A11" s="16"/>
      <c r="B11" s="40">
        <f>IFERROR(VLOOKUP(A11,CREDITNOTE1!$A$6:$C$89,2,),0)</f>
        <v>0</v>
      </c>
      <c r="C11" s="40">
        <f>IFERROR(VLOOKUP(A11,CREDITNOTE1!$A$6:$C$89,3,),0)</f>
        <v>0</v>
      </c>
      <c r="D11" s="40">
        <f>IFERROR(VLOOKUP(C11,CREDITNOTE1!$C$6:$D$89,2,),0)</f>
        <v>0</v>
      </c>
      <c r="E11" s="40">
        <f>IFERROR(VLOOKUP(C11,CREDITNOTE1!$C$6:$E$89,3,),0)</f>
        <v>0</v>
      </c>
      <c r="F11" s="19"/>
      <c r="G11" s="16"/>
      <c r="H11" s="42">
        <f>IFERROR(VLOOKUP(G11,PR!$B$2:$F$70,2,),0)</f>
        <v>0</v>
      </c>
      <c r="I11" s="20"/>
      <c r="J11" s="21"/>
      <c r="K11" s="45">
        <f t="shared" si="0"/>
        <v>0</v>
      </c>
      <c r="L11" s="21">
        <v>0</v>
      </c>
      <c r="M11" s="45">
        <f t="shared" si="1"/>
        <v>0</v>
      </c>
      <c r="N11" s="45">
        <f>IF(F11=1,VLOOKUP(G11,PR!$B$2:$F$70,5,),0)</f>
        <v>0</v>
      </c>
      <c r="O11" s="42">
        <f t="shared" si="2"/>
        <v>0</v>
      </c>
      <c r="P11" s="45">
        <f>IF(F11=1,VLOOKUP(G11,PR!$B$2:$F$70,4,FALSE),0)</f>
        <v>0</v>
      </c>
      <c r="Q11" s="45">
        <f t="shared" si="3"/>
        <v>0</v>
      </c>
      <c r="R11" s="45">
        <f>IF(F11=2,VLOOKUP(G11,PR!$B$2:$F$70,3,FALSE),0)</f>
        <v>0</v>
      </c>
      <c r="S11" s="45">
        <f t="shared" si="4"/>
        <v>0</v>
      </c>
      <c r="T11" s="42">
        <f t="shared" si="5"/>
        <v>0</v>
      </c>
    </row>
    <row r="12" spans="1:20">
      <c r="A12" s="16"/>
      <c r="B12" s="40">
        <f>IFERROR(VLOOKUP(A12,CREDITNOTE1!$A$6:$C$89,2,),0)</f>
        <v>0</v>
      </c>
      <c r="C12" s="40">
        <f>IFERROR(VLOOKUP(A12,CREDITNOTE1!$A$6:$C$89,3,),0)</f>
        <v>0</v>
      </c>
      <c r="D12" s="40">
        <f>IFERROR(VLOOKUP(C12,CREDITNOTE1!$C$6:$D$89,2,),0)</f>
        <v>0</v>
      </c>
      <c r="E12" s="40">
        <f>IFERROR(VLOOKUP(C12,CREDITNOTE1!$C$6:$E$89,3,),0)</f>
        <v>0</v>
      </c>
      <c r="F12" s="19"/>
      <c r="G12" s="16"/>
      <c r="H12" s="42">
        <f>IFERROR(VLOOKUP(G12,PR!$B$2:$F$70,2,),0)</f>
        <v>0</v>
      </c>
      <c r="I12" s="20"/>
      <c r="J12" s="21"/>
      <c r="K12" s="45">
        <f t="shared" si="0"/>
        <v>0</v>
      </c>
      <c r="L12" s="21">
        <v>0</v>
      </c>
      <c r="M12" s="45">
        <f t="shared" si="1"/>
        <v>0</v>
      </c>
      <c r="N12" s="45">
        <f>IF(F12=1,VLOOKUP(G12,PR!$B$2:$F$70,5,),0)</f>
        <v>0</v>
      </c>
      <c r="O12" s="42">
        <f t="shared" si="2"/>
        <v>0</v>
      </c>
      <c r="P12" s="45">
        <f>IF(F12=1,VLOOKUP(G12,PR!$B$2:$F$70,4,FALSE),0)</f>
        <v>0</v>
      </c>
      <c r="Q12" s="45">
        <f t="shared" si="3"/>
        <v>0</v>
      </c>
      <c r="R12" s="45">
        <f>IF(F12=2,VLOOKUP(G12,PR!$B$2:$F$70,3,FALSE),0)</f>
        <v>0</v>
      </c>
      <c r="S12" s="45">
        <f t="shared" si="4"/>
        <v>0</v>
      </c>
      <c r="T12" s="42">
        <f t="shared" si="5"/>
        <v>0</v>
      </c>
    </row>
    <row r="13" spans="1:20">
      <c r="A13" s="16"/>
      <c r="B13" s="40">
        <f>IFERROR(VLOOKUP(A13,CREDITNOTE1!$A$6:$C$89,2,),0)</f>
        <v>0</v>
      </c>
      <c r="C13" s="40">
        <f>IFERROR(VLOOKUP(A13,CREDITNOTE1!$A$6:$C$89,3,),0)</f>
        <v>0</v>
      </c>
      <c r="D13" s="40">
        <f>IFERROR(VLOOKUP(C13,CREDITNOTE1!$C$6:$D$89,2,),0)</f>
        <v>0</v>
      </c>
      <c r="E13" s="40">
        <f>IFERROR(VLOOKUP(C13,CREDITNOTE1!$C$6:$E$89,3,),0)</f>
        <v>0</v>
      </c>
      <c r="F13" s="19"/>
      <c r="G13" s="16"/>
      <c r="H13" s="42">
        <f>IFERROR(VLOOKUP(G13,PR!$B$2:$F$70,2,),0)</f>
        <v>0</v>
      </c>
      <c r="I13" s="20"/>
      <c r="J13" s="21"/>
      <c r="K13" s="45">
        <f t="shared" si="0"/>
        <v>0</v>
      </c>
      <c r="L13" s="21">
        <v>0</v>
      </c>
      <c r="M13" s="45">
        <f t="shared" si="1"/>
        <v>0</v>
      </c>
      <c r="N13" s="45">
        <f>IF(F13=1,VLOOKUP(G13,PR!$B$2:$F$70,5,),0)</f>
        <v>0</v>
      </c>
      <c r="O13" s="42">
        <f t="shared" si="2"/>
        <v>0</v>
      </c>
      <c r="P13" s="45">
        <f>IF(F13=1,VLOOKUP(G13,PR!$B$2:$F$70,4,FALSE),0)</f>
        <v>0</v>
      </c>
      <c r="Q13" s="45">
        <f t="shared" si="3"/>
        <v>0</v>
      </c>
      <c r="R13" s="45">
        <f>IF(F13=2,VLOOKUP(G13,PR!$B$2:$F$70,3,FALSE),0)</f>
        <v>0</v>
      </c>
      <c r="S13" s="45">
        <f t="shared" si="4"/>
        <v>0</v>
      </c>
      <c r="T13" s="42">
        <f t="shared" si="5"/>
        <v>0</v>
      </c>
    </row>
    <row r="14" spans="1:20">
      <c r="A14" s="16"/>
      <c r="B14" s="40">
        <f>IFERROR(VLOOKUP(A14,CREDITNOTE1!$A$6:$C$89,2,),0)</f>
        <v>0</v>
      </c>
      <c r="C14" s="40">
        <f>IFERROR(VLOOKUP(A14,CREDITNOTE1!$A$6:$C$89,3,),0)</f>
        <v>0</v>
      </c>
      <c r="D14" s="40">
        <f>IFERROR(VLOOKUP(C14,CREDITNOTE1!$C$6:$D$89,2,),0)</f>
        <v>0</v>
      </c>
      <c r="E14" s="40">
        <f>IFERROR(VLOOKUP(C14,CREDITNOTE1!$C$6:$E$89,3,),0)</f>
        <v>0</v>
      </c>
      <c r="F14" s="19"/>
      <c r="G14" s="16"/>
      <c r="H14" s="42">
        <f>IFERROR(VLOOKUP(G14,PR!$B$2:$F$70,2,),0)</f>
        <v>0</v>
      </c>
      <c r="I14" s="20"/>
      <c r="J14" s="21"/>
      <c r="K14" s="45">
        <f t="shared" si="0"/>
        <v>0</v>
      </c>
      <c r="L14" s="21">
        <v>0</v>
      </c>
      <c r="M14" s="45">
        <f t="shared" si="1"/>
        <v>0</v>
      </c>
      <c r="N14" s="45">
        <f>IF(F14=1,VLOOKUP(G14,PR!$B$2:$F$70,5,),0)</f>
        <v>0</v>
      </c>
      <c r="O14" s="42">
        <f t="shared" si="2"/>
        <v>0</v>
      </c>
      <c r="P14" s="45">
        <f>IF(F14=1,VLOOKUP(G14,PR!$B$2:$F$70,4,FALSE),0)</f>
        <v>0</v>
      </c>
      <c r="Q14" s="45">
        <f t="shared" si="3"/>
        <v>0</v>
      </c>
      <c r="R14" s="45">
        <f>IF(F14=2,VLOOKUP(G14,PR!$B$2:$F$70,3,FALSE),0)</f>
        <v>0</v>
      </c>
      <c r="S14" s="45">
        <f t="shared" si="4"/>
        <v>0</v>
      </c>
      <c r="T14" s="42">
        <f t="shared" si="5"/>
        <v>0</v>
      </c>
    </row>
    <row r="15" spans="1:20">
      <c r="A15" s="16"/>
      <c r="B15" s="40">
        <f>IFERROR(VLOOKUP(A15,CREDITNOTE1!$A$6:$C$89,2,),0)</f>
        <v>0</v>
      </c>
      <c r="C15" s="40">
        <f>IFERROR(VLOOKUP(A15,CREDITNOTE1!$A$6:$C$89,3,),0)</f>
        <v>0</v>
      </c>
      <c r="D15" s="40">
        <f>IFERROR(VLOOKUP(C15,CREDITNOTE1!$C$6:$D$89,2,),0)</f>
        <v>0</v>
      </c>
      <c r="E15" s="40">
        <f>IFERROR(VLOOKUP(C15,CREDITNOTE1!$C$6:$E$89,3,),0)</f>
        <v>0</v>
      </c>
      <c r="F15" s="19"/>
      <c r="G15" s="16"/>
      <c r="H15" s="42">
        <f>IFERROR(VLOOKUP(G15,PR!$B$2:$F$70,2,),0)</f>
        <v>0</v>
      </c>
      <c r="I15" s="20"/>
      <c r="J15" s="21"/>
      <c r="K15" s="45">
        <f t="shared" si="0"/>
        <v>0</v>
      </c>
      <c r="L15" s="21">
        <v>0</v>
      </c>
      <c r="M15" s="45">
        <f t="shared" si="1"/>
        <v>0</v>
      </c>
      <c r="N15" s="45">
        <f>IF(F15=1,VLOOKUP(G15,PR!$B$2:$F$70,5,),0)</f>
        <v>0</v>
      </c>
      <c r="O15" s="42">
        <f t="shared" si="2"/>
        <v>0</v>
      </c>
      <c r="P15" s="45">
        <f>IF(F15=1,VLOOKUP(G15,PR!$B$2:$F$70,4,FALSE),0)</f>
        <v>0</v>
      </c>
      <c r="Q15" s="45">
        <f t="shared" si="3"/>
        <v>0</v>
      </c>
      <c r="R15" s="45">
        <f>IF(F15=2,VLOOKUP(G15,PR!$B$2:$F$70,3,FALSE),0)</f>
        <v>0</v>
      </c>
      <c r="S15" s="45">
        <f t="shared" si="4"/>
        <v>0</v>
      </c>
      <c r="T15" s="42">
        <f t="shared" si="5"/>
        <v>0</v>
      </c>
    </row>
    <row r="16" spans="1:20">
      <c r="A16" s="16"/>
      <c r="B16" s="40">
        <f>IFERROR(VLOOKUP(A16,CREDITNOTE1!$A$6:$C$89,2,),0)</f>
        <v>0</v>
      </c>
      <c r="C16" s="40">
        <f>IFERROR(VLOOKUP(A16,CREDITNOTE1!$A$6:$C$89,3,),0)</f>
        <v>0</v>
      </c>
      <c r="D16" s="40">
        <f>IFERROR(VLOOKUP(C16,CREDITNOTE1!$C$6:$D$89,2,),0)</f>
        <v>0</v>
      </c>
      <c r="E16" s="40">
        <f>IFERROR(VLOOKUP(C16,CREDITNOTE1!$C$6:$E$89,3,),0)</f>
        <v>0</v>
      </c>
      <c r="F16" s="19"/>
      <c r="G16" s="16"/>
      <c r="H16" s="42">
        <f>IFERROR(VLOOKUP(G16,PR!$B$2:$F$70,2,),0)</f>
        <v>0</v>
      </c>
      <c r="I16" s="20"/>
      <c r="J16" s="21"/>
      <c r="K16" s="45">
        <f t="shared" si="0"/>
        <v>0</v>
      </c>
      <c r="L16" s="21">
        <v>0</v>
      </c>
      <c r="M16" s="45">
        <f t="shared" si="1"/>
        <v>0</v>
      </c>
      <c r="N16" s="45">
        <f>IF(F16=1,VLOOKUP(G16,PR!$B$2:$F$70,5,),0)</f>
        <v>0</v>
      </c>
      <c r="O16" s="42">
        <f t="shared" si="2"/>
        <v>0</v>
      </c>
      <c r="P16" s="45">
        <f>IF(F16=1,VLOOKUP(G16,PR!$B$2:$F$70,4,FALSE),0)</f>
        <v>0</v>
      </c>
      <c r="Q16" s="45">
        <f t="shared" si="3"/>
        <v>0</v>
      </c>
      <c r="R16" s="45">
        <f>IF(F16=2,VLOOKUP(G16,PR!$B$2:$F$70,3,FALSE),0)</f>
        <v>0</v>
      </c>
      <c r="S16" s="45">
        <f t="shared" si="4"/>
        <v>0</v>
      </c>
      <c r="T16" s="42">
        <f t="shared" si="5"/>
        <v>0</v>
      </c>
    </row>
    <row r="17" spans="1:20">
      <c r="A17" s="16"/>
      <c r="B17" s="40">
        <f>IFERROR(VLOOKUP(A17,CREDITNOTE1!$A$6:$C$89,2,),0)</f>
        <v>0</v>
      </c>
      <c r="C17" s="40">
        <f>IFERROR(VLOOKUP(A17,CREDITNOTE1!$A$6:$C$89,3,),0)</f>
        <v>0</v>
      </c>
      <c r="D17" s="40">
        <f>IFERROR(VLOOKUP(C17,CREDITNOTE1!$C$6:$D$89,2,),0)</f>
        <v>0</v>
      </c>
      <c r="E17" s="40">
        <f>IFERROR(VLOOKUP(C17,CREDITNOTE1!$C$6:$E$89,3,),0)</f>
        <v>0</v>
      </c>
      <c r="F17" s="19"/>
      <c r="G17" s="16"/>
      <c r="H17" s="42">
        <f>IFERROR(VLOOKUP(G17,PR!$B$2:$F$70,2,),0)</f>
        <v>0</v>
      </c>
      <c r="I17" s="20"/>
      <c r="J17" s="21"/>
      <c r="K17" s="45">
        <f t="shared" si="0"/>
        <v>0</v>
      </c>
      <c r="L17" s="21">
        <v>0</v>
      </c>
      <c r="M17" s="45">
        <f t="shared" si="1"/>
        <v>0</v>
      </c>
      <c r="N17" s="45">
        <f>IF(F17=1,VLOOKUP(G17,PR!$B$2:$F$70,5,),0)</f>
        <v>0</v>
      </c>
      <c r="O17" s="42">
        <f t="shared" si="2"/>
        <v>0</v>
      </c>
      <c r="P17" s="45">
        <f>IF(F17=1,VLOOKUP(G17,PR!$B$2:$F$70,4,FALSE),0)</f>
        <v>0</v>
      </c>
      <c r="Q17" s="45">
        <f t="shared" si="3"/>
        <v>0</v>
      </c>
      <c r="R17" s="45">
        <f>IF(F17=2,VLOOKUP(G17,PR!$B$2:$F$70,3,FALSE),0)</f>
        <v>0</v>
      </c>
      <c r="S17" s="45">
        <f t="shared" si="4"/>
        <v>0</v>
      </c>
      <c r="T17" s="42">
        <f t="shared" si="5"/>
        <v>0</v>
      </c>
    </row>
    <row r="18" spans="1:20">
      <c r="A18" s="16"/>
      <c r="B18" s="40">
        <f>IFERROR(VLOOKUP(A18,CREDITNOTE1!$A$6:$C$89,2,),0)</f>
        <v>0</v>
      </c>
      <c r="C18" s="40">
        <f>IFERROR(VLOOKUP(A18,CREDITNOTE1!$A$6:$C$89,3,),0)</f>
        <v>0</v>
      </c>
      <c r="D18" s="40">
        <f>IFERROR(VLOOKUP(C18,CREDITNOTE1!$C$6:$D$89,2,),0)</f>
        <v>0</v>
      </c>
      <c r="E18" s="40">
        <f>IFERROR(VLOOKUP(C18,CREDITNOTE1!$C$6:$E$89,3,),0)</f>
        <v>0</v>
      </c>
      <c r="F18" s="19"/>
      <c r="G18" s="16"/>
      <c r="H18" s="42">
        <f>IFERROR(VLOOKUP(G18,PR!$B$2:$F$70,2,),0)</f>
        <v>0</v>
      </c>
      <c r="I18" s="20"/>
      <c r="J18" s="21"/>
      <c r="K18" s="45">
        <f t="shared" si="0"/>
        <v>0</v>
      </c>
      <c r="L18" s="21">
        <v>0</v>
      </c>
      <c r="M18" s="45">
        <f t="shared" si="1"/>
        <v>0</v>
      </c>
      <c r="N18" s="45">
        <f>IF(F18=1,VLOOKUP(G18,PR!$B$2:$F$70,5,),0)</f>
        <v>0</v>
      </c>
      <c r="O18" s="42">
        <f t="shared" si="2"/>
        <v>0</v>
      </c>
      <c r="P18" s="45">
        <f>IF(F18=1,VLOOKUP(G18,PR!$B$2:$F$70,4,FALSE),0)</f>
        <v>0</v>
      </c>
      <c r="Q18" s="45">
        <f t="shared" si="3"/>
        <v>0</v>
      </c>
      <c r="R18" s="45">
        <f>IF(F18=2,VLOOKUP(G18,PR!$B$2:$F$70,3,FALSE),0)</f>
        <v>0</v>
      </c>
      <c r="S18" s="45">
        <f t="shared" si="4"/>
        <v>0</v>
      </c>
      <c r="T18" s="42">
        <f t="shared" si="5"/>
        <v>0</v>
      </c>
    </row>
    <row r="19" spans="1:20">
      <c r="A19" s="16"/>
      <c r="B19" s="40">
        <f>IFERROR(VLOOKUP(A19,CREDITNOTE1!$A$6:$C$89,2,),0)</f>
        <v>0</v>
      </c>
      <c r="C19" s="40">
        <f>IFERROR(VLOOKUP(A19,CREDITNOTE1!$A$6:$C$89,3,),0)</f>
        <v>0</v>
      </c>
      <c r="D19" s="40">
        <f>IFERROR(VLOOKUP(C19,CREDITNOTE1!$C$6:$D$89,2,),0)</f>
        <v>0</v>
      </c>
      <c r="E19" s="40">
        <f>IFERROR(VLOOKUP(C19,CREDITNOTE1!$C$6:$E$89,3,),0)</f>
        <v>0</v>
      </c>
      <c r="F19" s="19"/>
      <c r="G19" s="16"/>
      <c r="H19" s="42">
        <f>IFERROR(VLOOKUP(G19,PR!$B$2:$F$70,2,),0)</f>
        <v>0</v>
      </c>
      <c r="I19" s="20"/>
      <c r="J19" s="21"/>
      <c r="K19" s="45">
        <f t="shared" si="0"/>
        <v>0</v>
      </c>
      <c r="L19" s="21">
        <v>0</v>
      </c>
      <c r="M19" s="45">
        <f t="shared" si="1"/>
        <v>0</v>
      </c>
      <c r="N19" s="45">
        <f>IF(F19=1,VLOOKUP(G19,PR!$B$2:$F$70,5,),0)</f>
        <v>0</v>
      </c>
      <c r="O19" s="42">
        <f t="shared" si="2"/>
        <v>0</v>
      </c>
      <c r="P19" s="45">
        <f>IF(F19=1,VLOOKUP(G19,PR!$B$2:$F$70,4,FALSE),0)</f>
        <v>0</v>
      </c>
      <c r="Q19" s="45">
        <f t="shared" si="3"/>
        <v>0</v>
      </c>
      <c r="R19" s="45">
        <f>IF(F19=2,VLOOKUP(G19,PR!$B$2:$F$70,3,FALSE),0)</f>
        <v>0</v>
      </c>
      <c r="S19" s="45">
        <f t="shared" si="4"/>
        <v>0</v>
      </c>
      <c r="T19" s="42">
        <f t="shared" si="5"/>
        <v>0</v>
      </c>
    </row>
    <row r="20" spans="1:20">
      <c r="A20" s="16"/>
      <c r="B20" s="40">
        <f>IFERROR(VLOOKUP(A20,CREDITNOTE1!$A$6:$C$89,2,),0)</f>
        <v>0</v>
      </c>
      <c r="C20" s="40">
        <f>IFERROR(VLOOKUP(A20,CREDITNOTE1!$A$6:$C$89,3,),0)</f>
        <v>0</v>
      </c>
      <c r="D20" s="40">
        <f>IFERROR(VLOOKUP(C20,CREDITNOTE1!$C$6:$D$89,2,),0)</f>
        <v>0</v>
      </c>
      <c r="E20" s="40">
        <f>IFERROR(VLOOKUP(C20,CREDITNOTE1!$C$6:$E$89,3,),0)</f>
        <v>0</v>
      </c>
      <c r="F20" s="19"/>
      <c r="G20" s="16"/>
      <c r="H20" s="42">
        <f>IFERROR(VLOOKUP(G20,PR!$B$2:$F$70,2,),0)</f>
        <v>0</v>
      </c>
      <c r="I20" s="20"/>
      <c r="J20" s="21"/>
      <c r="K20" s="45">
        <f t="shared" si="0"/>
        <v>0</v>
      </c>
      <c r="L20" s="21">
        <v>0</v>
      </c>
      <c r="M20" s="45">
        <f t="shared" si="1"/>
        <v>0</v>
      </c>
      <c r="N20" s="45">
        <f>IF(F20=1,VLOOKUP(G20,PR!$B$2:$F$70,5,),0)</f>
        <v>0</v>
      </c>
      <c r="O20" s="42">
        <f t="shared" si="2"/>
        <v>0</v>
      </c>
      <c r="P20" s="45">
        <f>IF(F20=1,VLOOKUP(G20,PR!$B$2:$F$70,4,FALSE),0)</f>
        <v>0</v>
      </c>
      <c r="Q20" s="45">
        <f t="shared" si="3"/>
        <v>0</v>
      </c>
      <c r="R20" s="45">
        <f>IF(F20=2,VLOOKUP(G20,PR!$B$2:$F$70,3,FALSE),0)</f>
        <v>0</v>
      </c>
      <c r="S20" s="45">
        <f t="shared" si="4"/>
        <v>0</v>
      </c>
      <c r="T20" s="42">
        <f t="shared" si="5"/>
        <v>0</v>
      </c>
    </row>
    <row r="21" spans="1:20">
      <c r="A21" s="16"/>
      <c r="B21" s="40">
        <f>IFERROR(VLOOKUP(A21,CREDITNOTE1!$A$6:$C$89,2,),0)</f>
        <v>0</v>
      </c>
      <c r="C21" s="40">
        <f>IFERROR(VLOOKUP(A21,CREDITNOTE1!$A$6:$C$89,3,),0)</f>
        <v>0</v>
      </c>
      <c r="D21" s="40">
        <f>IFERROR(VLOOKUP(C21,CREDITNOTE1!$C$6:$D$89,2,),0)</f>
        <v>0</v>
      </c>
      <c r="E21" s="40">
        <f>IFERROR(VLOOKUP(C21,CREDITNOTE1!$C$6:$E$89,3,),0)</f>
        <v>0</v>
      </c>
      <c r="F21" s="19"/>
      <c r="G21" s="16"/>
      <c r="H21" s="42">
        <f>IFERROR(VLOOKUP(G21,PR!$B$2:$F$70,2,),0)</f>
        <v>0</v>
      </c>
      <c r="I21" s="20"/>
      <c r="J21" s="21"/>
      <c r="K21" s="45">
        <f t="shared" si="0"/>
        <v>0</v>
      </c>
      <c r="L21" s="21">
        <v>0</v>
      </c>
      <c r="M21" s="45">
        <f t="shared" si="1"/>
        <v>0</v>
      </c>
      <c r="N21" s="45">
        <f>IF(F21=1,VLOOKUP(G21,PR!$B$2:$F$70,5,),0)</f>
        <v>0</v>
      </c>
      <c r="O21" s="42">
        <f t="shared" si="2"/>
        <v>0</v>
      </c>
      <c r="P21" s="45">
        <f>IF(F21=1,VLOOKUP(G21,PR!$B$2:$F$70,4,FALSE),0)</f>
        <v>0</v>
      </c>
      <c r="Q21" s="45">
        <f t="shared" si="3"/>
        <v>0</v>
      </c>
      <c r="R21" s="45">
        <f>IF(F21=2,VLOOKUP(G21,PR!$B$2:$F$70,3,FALSE),0)</f>
        <v>0</v>
      </c>
      <c r="S21" s="45">
        <f t="shared" si="4"/>
        <v>0</v>
      </c>
      <c r="T21" s="42">
        <f t="shared" si="5"/>
        <v>0</v>
      </c>
    </row>
    <row r="22" spans="1:20">
      <c r="A22" s="16"/>
      <c r="B22" s="40">
        <f>IFERROR(VLOOKUP(A22,CREDITNOTE1!$A$6:$C$89,2,),0)</f>
        <v>0</v>
      </c>
      <c r="C22" s="40">
        <f>IFERROR(VLOOKUP(A22,CREDITNOTE1!$A$6:$C$89,3,),0)</f>
        <v>0</v>
      </c>
      <c r="D22" s="40">
        <f>IFERROR(VLOOKUP(C22,CREDITNOTE1!$C$6:$D$89,2,),0)</f>
        <v>0</v>
      </c>
      <c r="E22" s="40">
        <f>IFERROR(VLOOKUP(C22,CREDITNOTE1!$C$6:$E$89,3,),0)</f>
        <v>0</v>
      </c>
      <c r="F22" s="19"/>
      <c r="G22" s="16"/>
      <c r="H22" s="42">
        <f>IFERROR(VLOOKUP(G22,PR!$B$2:$F$70,2,),0)</f>
        <v>0</v>
      </c>
      <c r="I22" s="20"/>
      <c r="J22" s="21"/>
      <c r="K22" s="45">
        <f t="shared" si="0"/>
        <v>0</v>
      </c>
      <c r="L22" s="21">
        <v>0</v>
      </c>
      <c r="M22" s="45">
        <f t="shared" si="1"/>
        <v>0</v>
      </c>
      <c r="N22" s="45">
        <f>IF(F22=1,VLOOKUP(G22,PR!$B$2:$F$70,5,),0)</f>
        <v>0</v>
      </c>
      <c r="O22" s="42">
        <f t="shared" si="2"/>
        <v>0</v>
      </c>
      <c r="P22" s="45">
        <f>IF(F22=1,VLOOKUP(G22,PR!$B$2:$F$70,4,FALSE),0)</f>
        <v>0</v>
      </c>
      <c r="Q22" s="45">
        <f t="shared" si="3"/>
        <v>0</v>
      </c>
      <c r="R22" s="45">
        <f>IF(F22=2,VLOOKUP(G22,PR!$B$2:$F$70,3,FALSE),0)</f>
        <v>0</v>
      </c>
      <c r="S22" s="45">
        <f t="shared" si="4"/>
        <v>0</v>
      </c>
      <c r="T22" s="42">
        <f t="shared" si="5"/>
        <v>0</v>
      </c>
    </row>
    <row r="23" spans="1:20">
      <c r="A23" s="16"/>
      <c r="B23" s="40">
        <f>IFERROR(VLOOKUP(A23,CREDITNOTE1!$A$6:$C$89,2,),0)</f>
        <v>0</v>
      </c>
      <c r="C23" s="40">
        <f>IFERROR(VLOOKUP(A23,CREDITNOTE1!$A$6:$C$89,3,),0)</f>
        <v>0</v>
      </c>
      <c r="D23" s="40">
        <f>IFERROR(VLOOKUP(C23,CREDITNOTE1!$C$6:$D$89,2,),0)</f>
        <v>0</v>
      </c>
      <c r="E23" s="40">
        <f>IFERROR(VLOOKUP(C23,CREDITNOTE1!$C$6:$E$89,3,),0)</f>
        <v>0</v>
      </c>
      <c r="F23" s="19"/>
      <c r="G23" s="16"/>
      <c r="H23" s="42">
        <f>IFERROR(VLOOKUP(G23,PR!$B$2:$F$70,2,),0)</f>
        <v>0</v>
      </c>
      <c r="I23" s="20"/>
      <c r="J23" s="21"/>
      <c r="K23" s="45">
        <f t="shared" si="0"/>
        <v>0</v>
      </c>
      <c r="L23" s="21">
        <v>0</v>
      </c>
      <c r="M23" s="45">
        <f t="shared" si="1"/>
        <v>0</v>
      </c>
      <c r="N23" s="45">
        <f>IF(F23=1,VLOOKUP(G23,PR!$B$2:$F$70,5,),0)</f>
        <v>0</v>
      </c>
      <c r="O23" s="42">
        <f t="shared" si="2"/>
        <v>0</v>
      </c>
      <c r="P23" s="45">
        <f>IF(F23=1,VLOOKUP(G23,PR!$B$2:$F$70,4,FALSE),0)</f>
        <v>0</v>
      </c>
      <c r="Q23" s="45">
        <f t="shared" si="3"/>
        <v>0</v>
      </c>
      <c r="R23" s="45">
        <f>IF(F23=2,VLOOKUP(G23,PR!$B$2:$F$70,3,FALSE),0)</f>
        <v>0</v>
      </c>
      <c r="S23" s="45">
        <f t="shared" si="4"/>
        <v>0</v>
      </c>
      <c r="T23" s="42">
        <f t="shared" si="5"/>
        <v>0</v>
      </c>
    </row>
    <row r="24" spans="1:20">
      <c r="A24" s="16"/>
      <c r="B24" s="40">
        <f>IFERROR(VLOOKUP(A24,CREDITNOTE1!$A$6:$C$89,2,),0)</f>
        <v>0</v>
      </c>
      <c r="C24" s="40">
        <f>IFERROR(VLOOKUP(A24,CREDITNOTE1!$A$6:$C$89,3,),0)</f>
        <v>0</v>
      </c>
      <c r="D24" s="40">
        <f>IFERROR(VLOOKUP(C24,CREDITNOTE1!$C$6:$D$89,2,),0)</f>
        <v>0</v>
      </c>
      <c r="E24" s="40">
        <f>IFERROR(VLOOKUP(C24,CREDITNOTE1!$C$6:$E$89,3,),0)</f>
        <v>0</v>
      </c>
      <c r="F24" s="19"/>
      <c r="G24" s="16"/>
      <c r="H24" s="42">
        <f>IFERROR(VLOOKUP(G24,PR!$B$2:$F$70,2,),0)</f>
        <v>0</v>
      </c>
      <c r="I24" s="20"/>
      <c r="J24" s="21"/>
      <c r="K24" s="45">
        <f t="shared" si="0"/>
        <v>0</v>
      </c>
      <c r="L24" s="21">
        <v>0</v>
      </c>
      <c r="M24" s="45">
        <f t="shared" si="1"/>
        <v>0</v>
      </c>
      <c r="N24" s="45">
        <f>IF(F24=1,VLOOKUP(G24,PR!$B$2:$F$70,5,),0)</f>
        <v>0</v>
      </c>
      <c r="O24" s="42">
        <f t="shared" si="2"/>
        <v>0</v>
      </c>
      <c r="P24" s="45">
        <f>IF(F24=1,VLOOKUP(G24,PR!$B$2:$F$70,4,FALSE),0)</f>
        <v>0</v>
      </c>
      <c r="Q24" s="45">
        <f t="shared" si="3"/>
        <v>0</v>
      </c>
      <c r="R24" s="45">
        <f>IF(F24=2,VLOOKUP(G24,PR!$B$2:$F$70,3,FALSE),0)</f>
        <v>0</v>
      </c>
      <c r="S24" s="45">
        <f t="shared" si="4"/>
        <v>0</v>
      </c>
      <c r="T24" s="42">
        <f t="shared" si="5"/>
        <v>0</v>
      </c>
    </row>
    <row r="25" spans="1:20">
      <c r="A25" s="16"/>
      <c r="B25" s="40">
        <f>IFERROR(VLOOKUP(A25,CREDITNOTE1!$A$6:$C$89,2,),0)</f>
        <v>0</v>
      </c>
      <c r="C25" s="40">
        <f>IFERROR(VLOOKUP(A25,CREDITNOTE1!$A$6:$C$89,3,),0)</f>
        <v>0</v>
      </c>
      <c r="D25" s="40">
        <f>IFERROR(VLOOKUP(C25,CREDITNOTE1!$C$6:$D$89,2,),0)</f>
        <v>0</v>
      </c>
      <c r="E25" s="40">
        <f>IFERROR(VLOOKUP(C25,CREDITNOTE1!$C$6:$E$89,3,),0)</f>
        <v>0</v>
      </c>
      <c r="F25" s="19"/>
      <c r="G25" s="16"/>
      <c r="H25" s="42">
        <f>IFERROR(VLOOKUP(G25,PR!$B$2:$F$70,2,),0)</f>
        <v>0</v>
      </c>
      <c r="I25" s="20"/>
      <c r="J25" s="21"/>
      <c r="K25" s="45">
        <f t="shared" si="0"/>
        <v>0</v>
      </c>
      <c r="L25" s="21">
        <v>0</v>
      </c>
      <c r="M25" s="45">
        <f t="shared" si="1"/>
        <v>0</v>
      </c>
      <c r="N25" s="45">
        <f>IF(F25=1,VLOOKUP(G25,PR!$B$2:$F$70,5,),0)</f>
        <v>0</v>
      </c>
      <c r="O25" s="42">
        <f t="shared" si="2"/>
        <v>0</v>
      </c>
      <c r="P25" s="45">
        <f>IF(F25=1,VLOOKUP(G25,PR!$B$2:$F$70,4,FALSE),0)</f>
        <v>0</v>
      </c>
      <c r="Q25" s="45">
        <f t="shared" si="3"/>
        <v>0</v>
      </c>
      <c r="R25" s="45">
        <f>IF(F25=2,VLOOKUP(G25,PR!$B$2:$F$70,3,FALSE),0)</f>
        <v>0</v>
      </c>
      <c r="S25" s="45">
        <f t="shared" si="4"/>
        <v>0</v>
      </c>
      <c r="T25" s="42">
        <f t="shared" si="5"/>
        <v>0</v>
      </c>
    </row>
    <row r="26" spans="1:20">
      <c r="A26" s="16"/>
      <c r="B26" s="40">
        <f>IFERROR(VLOOKUP(A26,CREDITNOTE1!$A$6:$C$89,2,),0)</f>
        <v>0</v>
      </c>
      <c r="C26" s="40">
        <f>IFERROR(VLOOKUP(A26,CREDITNOTE1!$A$6:$C$89,3,),0)</f>
        <v>0</v>
      </c>
      <c r="D26" s="40">
        <f>IFERROR(VLOOKUP(C26,CREDITNOTE1!$C$6:$D$89,2,),0)</f>
        <v>0</v>
      </c>
      <c r="E26" s="40">
        <f>IFERROR(VLOOKUP(C26,CREDITNOTE1!$C$6:$E$89,3,),0)</f>
        <v>0</v>
      </c>
      <c r="F26" s="19"/>
      <c r="G26" s="16"/>
      <c r="H26" s="42">
        <f>IFERROR(VLOOKUP(G26,PR!$B$2:$F$70,2,),0)</f>
        <v>0</v>
      </c>
      <c r="I26" s="20"/>
      <c r="J26" s="21"/>
      <c r="K26" s="45">
        <f t="shared" si="0"/>
        <v>0</v>
      </c>
      <c r="L26" s="21">
        <v>0</v>
      </c>
      <c r="M26" s="45">
        <f t="shared" si="1"/>
        <v>0</v>
      </c>
      <c r="N26" s="45">
        <f>IF(F26=1,VLOOKUP(G26,PR!$B$2:$F$70,5,),0)</f>
        <v>0</v>
      </c>
      <c r="O26" s="42">
        <f t="shared" si="2"/>
        <v>0</v>
      </c>
      <c r="P26" s="45">
        <f>IF(F26=1,VLOOKUP(G26,PR!$B$2:$F$70,4,FALSE),0)</f>
        <v>0</v>
      </c>
      <c r="Q26" s="45">
        <f t="shared" si="3"/>
        <v>0</v>
      </c>
      <c r="R26" s="45">
        <f>IF(F26=2,VLOOKUP(G26,PR!$B$2:$F$70,3,FALSE),0)</f>
        <v>0</v>
      </c>
      <c r="S26" s="45">
        <f t="shared" si="4"/>
        <v>0</v>
      </c>
      <c r="T26" s="42">
        <f t="shared" si="5"/>
        <v>0</v>
      </c>
    </row>
    <row r="27" spans="1:20">
      <c r="A27" s="16"/>
      <c r="B27" s="40">
        <f>IFERROR(VLOOKUP(A27,CREDITNOTE1!$A$6:$C$89,2,),0)</f>
        <v>0</v>
      </c>
      <c r="C27" s="40">
        <f>IFERROR(VLOOKUP(A27,CREDITNOTE1!$A$6:$C$89,3,),0)</f>
        <v>0</v>
      </c>
      <c r="D27" s="40">
        <f>IFERROR(VLOOKUP(C27,CREDITNOTE1!$C$6:$D$89,2,),0)</f>
        <v>0</v>
      </c>
      <c r="E27" s="40">
        <f>IFERROR(VLOOKUP(C27,CREDITNOTE1!$C$6:$E$89,3,),0)</f>
        <v>0</v>
      </c>
      <c r="F27" s="19"/>
      <c r="G27" s="16"/>
      <c r="H27" s="42">
        <f>IFERROR(VLOOKUP(G27,PR!$B$2:$F$70,2,),0)</f>
        <v>0</v>
      </c>
      <c r="I27" s="20"/>
      <c r="J27" s="21"/>
      <c r="K27" s="45">
        <f t="shared" si="0"/>
        <v>0</v>
      </c>
      <c r="L27" s="21">
        <v>0</v>
      </c>
      <c r="M27" s="45">
        <f t="shared" si="1"/>
        <v>0</v>
      </c>
      <c r="N27" s="45">
        <f>IF(F27=1,VLOOKUP(G27,PR!$B$2:$F$70,5,),0)</f>
        <v>0</v>
      </c>
      <c r="O27" s="42">
        <f t="shared" si="2"/>
        <v>0</v>
      </c>
      <c r="P27" s="45">
        <f>IF(F27=1,VLOOKUP(G27,PR!$B$2:$F$70,4,FALSE),0)</f>
        <v>0</v>
      </c>
      <c r="Q27" s="45">
        <f t="shared" si="3"/>
        <v>0</v>
      </c>
      <c r="R27" s="45">
        <f>IF(F27=2,VLOOKUP(G27,PR!$B$2:$F$70,3,FALSE),0)</f>
        <v>0</v>
      </c>
      <c r="S27" s="45">
        <f t="shared" si="4"/>
        <v>0</v>
      </c>
      <c r="T27" s="42">
        <f t="shared" si="5"/>
        <v>0</v>
      </c>
    </row>
    <row r="28" spans="1:20">
      <c r="A28" s="16"/>
      <c r="B28" s="40">
        <f>IFERROR(VLOOKUP(A28,CREDITNOTE1!$A$6:$C$89,2,),0)</f>
        <v>0</v>
      </c>
      <c r="C28" s="40">
        <f>IFERROR(VLOOKUP(A28,CREDITNOTE1!$A$6:$C$89,3,),0)</f>
        <v>0</v>
      </c>
      <c r="D28" s="40">
        <f>IFERROR(VLOOKUP(C28,CREDITNOTE1!$C$6:$D$89,2,),0)</f>
        <v>0</v>
      </c>
      <c r="E28" s="40">
        <f>IFERROR(VLOOKUP(C28,CREDITNOTE1!$C$6:$E$89,3,),0)</f>
        <v>0</v>
      </c>
      <c r="F28" s="19"/>
      <c r="G28" s="16"/>
      <c r="H28" s="42">
        <f>IFERROR(VLOOKUP(G28,PR!$B$2:$F$70,2,),0)</f>
        <v>0</v>
      </c>
      <c r="I28" s="20"/>
      <c r="J28" s="21"/>
      <c r="K28" s="45">
        <f t="shared" si="0"/>
        <v>0</v>
      </c>
      <c r="L28" s="21">
        <v>0</v>
      </c>
      <c r="M28" s="45">
        <f t="shared" si="1"/>
        <v>0</v>
      </c>
      <c r="N28" s="45">
        <f>IF(F28=1,VLOOKUP(G28,PR!$B$2:$F$70,5,),0)</f>
        <v>0</v>
      </c>
      <c r="O28" s="42">
        <f t="shared" si="2"/>
        <v>0</v>
      </c>
      <c r="P28" s="45">
        <f>IF(F28=1,VLOOKUP(G28,PR!$B$2:$F$70,4,FALSE),0)</f>
        <v>0</v>
      </c>
      <c r="Q28" s="45">
        <f t="shared" si="3"/>
        <v>0</v>
      </c>
      <c r="R28" s="45">
        <f>IF(F28=2,VLOOKUP(G28,PR!$B$2:$F$70,3,FALSE),0)</f>
        <v>0</v>
      </c>
      <c r="S28" s="45">
        <f t="shared" si="4"/>
        <v>0</v>
      </c>
      <c r="T28" s="42">
        <f t="shared" si="5"/>
        <v>0</v>
      </c>
    </row>
    <row r="29" spans="1:20">
      <c r="A29" s="16"/>
      <c r="B29" s="40">
        <f>IFERROR(VLOOKUP(A29,CREDITNOTE1!$A$6:$C$89,2,),0)</f>
        <v>0</v>
      </c>
      <c r="C29" s="40">
        <f>IFERROR(VLOOKUP(A29,CREDITNOTE1!$A$6:$C$89,3,),0)</f>
        <v>0</v>
      </c>
      <c r="D29" s="40">
        <f>IFERROR(VLOOKUP(C29,CREDITNOTE1!$C$6:$D$89,2,),0)</f>
        <v>0</v>
      </c>
      <c r="E29" s="40">
        <f>IFERROR(VLOOKUP(C29,CREDITNOTE1!$C$6:$E$89,3,),0)</f>
        <v>0</v>
      </c>
      <c r="F29" s="19"/>
      <c r="G29" s="16"/>
      <c r="H29" s="42">
        <f>IFERROR(VLOOKUP(G29,PR!$B$2:$F$70,2,),0)</f>
        <v>0</v>
      </c>
      <c r="I29" s="20"/>
      <c r="J29" s="21"/>
      <c r="K29" s="45">
        <f t="shared" si="0"/>
        <v>0</v>
      </c>
      <c r="L29" s="21">
        <v>0</v>
      </c>
      <c r="M29" s="45">
        <f t="shared" si="1"/>
        <v>0</v>
      </c>
      <c r="N29" s="45">
        <f>IF(F29=1,VLOOKUP(G29,PR!$B$2:$F$70,5,),0)</f>
        <v>0</v>
      </c>
      <c r="O29" s="42">
        <f t="shared" si="2"/>
        <v>0</v>
      </c>
      <c r="P29" s="45">
        <f>IF(F29=1,VLOOKUP(G29,PR!$B$2:$F$70,4,FALSE),0)</f>
        <v>0</v>
      </c>
      <c r="Q29" s="45">
        <f t="shared" si="3"/>
        <v>0</v>
      </c>
      <c r="R29" s="45">
        <f>IF(F29=2,VLOOKUP(G29,PR!$B$2:$F$70,3,FALSE),0)</f>
        <v>0</v>
      </c>
      <c r="S29" s="45">
        <f t="shared" si="4"/>
        <v>0</v>
      </c>
      <c r="T29" s="42">
        <f t="shared" si="5"/>
        <v>0</v>
      </c>
    </row>
    <row r="30" spans="1:20">
      <c r="A30" s="16"/>
      <c r="B30" s="40">
        <f>IFERROR(VLOOKUP(A30,CREDITNOTE1!$A$6:$C$89,2,),0)</f>
        <v>0</v>
      </c>
      <c r="C30" s="40">
        <f>IFERROR(VLOOKUP(A30,CREDITNOTE1!$A$6:$C$89,3,),0)</f>
        <v>0</v>
      </c>
      <c r="D30" s="40">
        <f>IFERROR(VLOOKUP(C30,CREDITNOTE1!$C$6:$D$89,2,),0)</f>
        <v>0</v>
      </c>
      <c r="E30" s="40">
        <f>IFERROR(VLOOKUP(C30,CREDITNOTE1!$C$6:$E$89,3,),0)</f>
        <v>0</v>
      </c>
      <c r="F30" s="19"/>
      <c r="G30" s="16"/>
      <c r="H30" s="42">
        <f>IFERROR(VLOOKUP(G30,PR!$B$2:$F$70,2,),0)</f>
        <v>0</v>
      </c>
      <c r="I30" s="20"/>
      <c r="J30" s="21"/>
      <c r="K30" s="45">
        <f t="shared" si="0"/>
        <v>0</v>
      </c>
      <c r="L30" s="21">
        <v>0</v>
      </c>
      <c r="M30" s="45">
        <f t="shared" si="1"/>
        <v>0</v>
      </c>
      <c r="N30" s="45">
        <f>IF(F30=1,VLOOKUP(G30,PR!$B$2:$F$70,5,),0)</f>
        <v>0</v>
      </c>
      <c r="O30" s="42">
        <f t="shared" si="2"/>
        <v>0</v>
      </c>
      <c r="P30" s="45">
        <f>IF(F30=1,VLOOKUP(G30,PR!$B$2:$F$70,4,FALSE),0)</f>
        <v>0</v>
      </c>
      <c r="Q30" s="45">
        <f t="shared" si="3"/>
        <v>0</v>
      </c>
      <c r="R30" s="45">
        <f>IF(F30=2,VLOOKUP(G30,PR!$B$2:$F$70,3,FALSE),0)</f>
        <v>0</v>
      </c>
      <c r="S30" s="45">
        <f t="shared" si="4"/>
        <v>0</v>
      </c>
      <c r="T30" s="42">
        <f t="shared" si="5"/>
        <v>0</v>
      </c>
    </row>
    <row r="31" spans="1:20">
      <c r="A31" s="16"/>
      <c r="B31" s="40">
        <f>IFERROR(VLOOKUP(A31,CREDITNOTE1!$A$6:$C$89,2,),0)</f>
        <v>0</v>
      </c>
      <c r="C31" s="40">
        <f>IFERROR(VLOOKUP(A31,CREDITNOTE1!$A$6:$C$89,3,),0)</f>
        <v>0</v>
      </c>
      <c r="D31" s="40">
        <f>IFERROR(VLOOKUP(C31,CREDITNOTE1!$C$6:$D$89,2,),0)</f>
        <v>0</v>
      </c>
      <c r="E31" s="40">
        <f>IFERROR(VLOOKUP(C31,CREDITNOTE1!$C$6:$E$89,3,),0)</f>
        <v>0</v>
      </c>
      <c r="F31" s="19"/>
      <c r="G31" s="16"/>
      <c r="H31" s="42">
        <f>IFERROR(VLOOKUP(G31,PR!$B$2:$F$70,2,),0)</f>
        <v>0</v>
      </c>
      <c r="I31" s="20"/>
      <c r="J31" s="21"/>
      <c r="K31" s="45">
        <f t="shared" si="0"/>
        <v>0</v>
      </c>
      <c r="L31" s="21">
        <v>0</v>
      </c>
      <c r="M31" s="45">
        <f t="shared" si="1"/>
        <v>0</v>
      </c>
      <c r="N31" s="45">
        <f>IF(F31=1,VLOOKUP(G31,PR!$B$2:$F$70,5,),0)</f>
        <v>0</v>
      </c>
      <c r="O31" s="42">
        <f t="shared" si="2"/>
        <v>0</v>
      </c>
      <c r="P31" s="45">
        <f>IF(F31=1,VLOOKUP(G31,PR!$B$2:$F$70,4,FALSE),0)</f>
        <v>0</v>
      </c>
      <c r="Q31" s="45">
        <f t="shared" si="3"/>
        <v>0</v>
      </c>
      <c r="R31" s="45">
        <f>IF(F31=2,VLOOKUP(G31,PR!$B$2:$F$70,3,FALSE),0)</f>
        <v>0</v>
      </c>
      <c r="S31" s="45">
        <f t="shared" si="4"/>
        <v>0</v>
      </c>
      <c r="T31" s="42">
        <f t="shared" si="5"/>
        <v>0</v>
      </c>
    </row>
    <row r="32" spans="1:20">
      <c r="A32" s="16"/>
      <c r="B32" s="40">
        <f>IFERROR(VLOOKUP(A32,CREDITNOTE1!$A$6:$C$89,2,),0)</f>
        <v>0</v>
      </c>
      <c r="C32" s="40">
        <f>IFERROR(VLOOKUP(A32,CREDITNOTE1!$A$6:$C$89,3,),0)</f>
        <v>0</v>
      </c>
      <c r="D32" s="40">
        <f>IFERROR(VLOOKUP(C32,CREDITNOTE1!$C$6:$D$89,2,),0)</f>
        <v>0</v>
      </c>
      <c r="E32" s="40">
        <f>IFERROR(VLOOKUP(C32,CREDITNOTE1!$C$6:$E$89,3,),0)</f>
        <v>0</v>
      </c>
      <c r="F32" s="19"/>
      <c r="G32" s="16"/>
      <c r="H32" s="42">
        <f>IFERROR(VLOOKUP(G32,PR!$B$2:$F$70,2,),0)</f>
        <v>0</v>
      </c>
      <c r="I32" s="20"/>
      <c r="J32" s="21"/>
      <c r="K32" s="45">
        <f t="shared" si="0"/>
        <v>0</v>
      </c>
      <c r="L32" s="21">
        <v>0</v>
      </c>
      <c r="M32" s="45">
        <f t="shared" si="1"/>
        <v>0</v>
      </c>
      <c r="N32" s="45">
        <f>IF(F32=1,VLOOKUP(G32,PR!$B$2:$F$70,5,),0)</f>
        <v>0</v>
      </c>
      <c r="O32" s="42">
        <f t="shared" si="2"/>
        <v>0</v>
      </c>
      <c r="P32" s="45">
        <f>IF(F32=1,VLOOKUP(G32,PR!$B$2:$F$70,4,FALSE),0)</f>
        <v>0</v>
      </c>
      <c r="Q32" s="45">
        <f t="shared" si="3"/>
        <v>0</v>
      </c>
      <c r="R32" s="45">
        <f>IF(F32=2,VLOOKUP(G32,PR!$B$2:$F$70,3,FALSE),0)</f>
        <v>0</v>
      </c>
      <c r="S32" s="45">
        <f t="shared" si="4"/>
        <v>0</v>
      </c>
      <c r="T32" s="42">
        <f t="shared" si="5"/>
        <v>0</v>
      </c>
    </row>
    <row r="33" spans="1:20">
      <c r="A33" s="16"/>
      <c r="B33" s="40">
        <f>IFERROR(VLOOKUP(A33,CREDITNOTE1!$A$6:$C$89,2,),0)</f>
        <v>0</v>
      </c>
      <c r="C33" s="40">
        <f>IFERROR(VLOOKUP(A33,CREDITNOTE1!$A$6:$C$89,3,),0)</f>
        <v>0</v>
      </c>
      <c r="D33" s="40">
        <f>IFERROR(VLOOKUP(C33,CREDITNOTE1!$C$6:$D$89,2,),0)</f>
        <v>0</v>
      </c>
      <c r="E33" s="40">
        <f>IFERROR(VLOOKUP(C33,CREDITNOTE1!$C$6:$E$89,3,),0)</f>
        <v>0</v>
      </c>
      <c r="F33" s="19"/>
      <c r="G33" s="16"/>
      <c r="H33" s="42">
        <f>IFERROR(VLOOKUP(G33,PR!$B$2:$F$70,2,),0)</f>
        <v>0</v>
      </c>
      <c r="I33" s="20"/>
      <c r="J33" s="21"/>
      <c r="K33" s="45">
        <f t="shared" si="0"/>
        <v>0</v>
      </c>
      <c r="L33" s="21">
        <v>0</v>
      </c>
      <c r="M33" s="45">
        <f t="shared" si="1"/>
        <v>0</v>
      </c>
      <c r="N33" s="45">
        <f>IF(F33=1,VLOOKUP(G33,PR!$B$2:$F$70,5,),0)</f>
        <v>0</v>
      </c>
      <c r="O33" s="42">
        <f t="shared" si="2"/>
        <v>0</v>
      </c>
      <c r="P33" s="45">
        <f>IF(F33=1,VLOOKUP(G33,PR!$B$2:$F$70,4,FALSE),0)</f>
        <v>0</v>
      </c>
      <c r="Q33" s="45">
        <f t="shared" si="3"/>
        <v>0</v>
      </c>
      <c r="R33" s="45">
        <f>IF(F33=2,VLOOKUP(G33,PR!$B$2:$F$70,3,FALSE),0)</f>
        <v>0</v>
      </c>
      <c r="S33" s="45">
        <f t="shared" si="4"/>
        <v>0</v>
      </c>
      <c r="T33" s="42">
        <f t="shared" si="5"/>
        <v>0</v>
      </c>
    </row>
    <row r="34" spans="1:20">
      <c r="A34" s="16"/>
      <c r="B34" s="40">
        <f>IFERROR(VLOOKUP(A34,CREDITNOTE1!$A$6:$C$89,2,),0)</f>
        <v>0</v>
      </c>
      <c r="C34" s="40">
        <f>IFERROR(VLOOKUP(A34,CREDITNOTE1!$A$6:$C$89,3,),0)</f>
        <v>0</v>
      </c>
      <c r="D34" s="40">
        <f>IFERROR(VLOOKUP(C34,CREDITNOTE1!$C$6:$D$89,2,),0)</f>
        <v>0</v>
      </c>
      <c r="E34" s="40">
        <f>IFERROR(VLOOKUP(C34,CREDITNOTE1!$C$6:$E$89,3,),0)</f>
        <v>0</v>
      </c>
      <c r="F34" s="19"/>
      <c r="G34" s="16"/>
      <c r="H34" s="42">
        <f>IFERROR(VLOOKUP(G34,PR!$B$2:$F$70,2,),0)</f>
        <v>0</v>
      </c>
      <c r="I34" s="20"/>
      <c r="J34" s="21"/>
      <c r="K34" s="45">
        <f t="shared" si="0"/>
        <v>0</v>
      </c>
      <c r="L34" s="21">
        <v>0</v>
      </c>
      <c r="M34" s="45">
        <f t="shared" si="1"/>
        <v>0</v>
      </c>
      <c r="N34" s="45">
        <f>IF(F34=1,VLOOKUP(G34,PR!$B$2:$F$70,5,),0)</f>
        <v>0</v>
      </c>
      <c r="O34" s="42">
        <f t="shared" si="2"/>
        <v>0</v>
      </c>
      <c r="P34" s="45">
        <f>IF(F34=1,VLOOKUP(G34,PR!$B$2:$F$70,4,FALSE),0)</f>
        <v>0</v>
      </c>
      <c r="Q34" s="45">
        <f t="shared" si="3"/>
        <v>0</v>
      </c>
      <c r="R34" s="45">
        <f>IF(F34=2,VLOOKUP(G34,PR!$B$2:$F$70,3,FALSE),0)</f>
        <v>0</v>
      </c>
      <c r="S34" s="45">
        <f t="shared" si="4"/>
        <v>0</v>
      </c>
      <c r="T34" s="42">
        <f t="shared" si="5"/>
        <v>0</v>
      </c>
    </row>
    <row r="35" spans="1:20">
      <c r="A35" s="16"/>
      <c r="B35" s="40">
        <f>IFERROR(VLOOKUP(A35,CREDITNOTE1!$A$6:$C$89,2,),0)</f>
        <v>0</v>
      </c>
      <c r="C35" s="40">
        <f>IFERROR(VLOOKUP(A35,CREDITNOTE1!$A$6:$C$89,3,),0)</f>
        <v>0</v>
      </c>
      <c r="D35" s="40">
        <f>IFERROR(VLOOKUP(C35,CREDITNOTE1!$C$6:$D$89,2,),0)</f>
        <v>0</v>
      </c>
      <c r="E35" s="40">
        <f>IFERROR(VLOOKUP(C35,CREDITNOTE1!$C$6:$E$89,3,),0)</f>
        <v>0</v>
      </c>
      <c r="F35" s="19"/>
      <c r="G35" s="16"/>
      <c r="H35" s="42">
        <f>IFERROR(VLOOKUP(G35,PR!$B$2:$F$70,2,),0)</f>
        <v>0</v>
      </c>
      <c r="I35" s="20"/>
      <c r="J35" s="21"/>
      <c r="K35" s="45">
        <f t="shared" si="0"/>
        <v>0</v>
      </c>
      <c r="L35" s="21">
        <v>0</v>
      </c>
      <c r="M35" s="45">
        <f t="shared" si="1"/>
        <v>0</v>
      </c>
      <c r="N35" s="45">
        <f>IF(F35=1,VLOOKUP(G35,PR!$B$2:$F$70,5,),0)</f>
        <v>0</v>
      </c>
      <c r="O35" s="42">
        <f t="shared" si="2"/>
        <v>0</v>
      </c>
      <c r="P35" s="45">
        <f>IF(F35=1,VLOOKUP(G35,PR!$B$2:$F$70,4,FALSE),0)</f>
        <v>0</v>
      </c>
      <c r="Q35" s="45">
        <f t="shared" si="3"/>
        <v>0</v>
      </c>
      <c r="R35" s="45">
        <f>IF(F35=2,VLOOKUP(G35,PR!$B$2:$F$70,3,FALSE),0)</f>
        <v>0</v>
      </c>
      <c r="S35" s="45">
        <f t="shared" si="4"/>
        <v>0</v>
      </c>
      <c r="T35" s="42">
        <f t="shared" si="5"/>
        <v>0</v>
      </c>
    </row>
    <row r="36" spans="1:20">
      <c r="A36" s="16"/>
      <c r="B36" s="40">
        <f>IFERROR(VLOOKUP(A36,CREDITNOTE1!$A$6:$C$89,2,),0)</f>
        <v>0</v>
      </c>
      <c r="C36" s="40">
        <f>IFERROR(VLOOKUP(A36,CREDITNOTE1!$A$6:$C$89,3,),0)</f>
        <v>0</v>
      </c>
      <c r="D36" s="40">
        <f>IFERROR(VLOOKUP(C36,CREDITNOTE1!$C$6:$D$89,2,),0)</f>
        <v>0</v>
      </c>
      <c r="E36" s="40">
        <f>IFERROR(VLOOKUP(C36,CREDITNOTE1!$C$6:$E$89,3,),0)</f>
        <v>0</v>
      </c>
      <c r="F36" s="19"/>
      <c r="G36" s="16"/>
      <c r="H36" s="42">
        <f>IFERROR(VLOOKUP(G36,PR!$B$2:$F$70,2,),0)</f>
        <v>0</v>
      </c>
      <c r="I36" s="20"/>
      <c r="J36" s="21"/>
      <c r="K36" s="45">
        <f t="shared" si="0"/>
        <v>0</v>
      </c>
      <c r="L36" s="21">
        <v>0</v>
      </c>
      <c r="M36" s="45">
        <f t="shared" si="1"/>
        <v>0</v>
      </c>
      <c r="N36" s="45">
        <f>IF(F36=1,VLOOKUP(G36,PR!$B$2:$F$70,5,),0)</f>
        <v>0</v>
      </c>
      <c r="O36" s="42">
        <f t="shared" si="2"/>
        <v>0</v>
      </c>
      <c r="P36" s="45">
        <f>IF(F36=1,VLOOKUP(G36,PR!$B$2:$F$70,4,FALSE),0)</f>
        <v>0</v>
      </c>
      <c r="Q36" s="45">
        <f t="shared" si="3"/>
        <v>0</v>
      </c>
      <c r="R36" s="45">
        <f>IF(F36=2,VLOOKUP(G36,PR!$B$2:$F$70,3,FALSE),0)</f>
        <v>0</v>
      </c>
      <c r="S36" s="45">
        <f t="shared" si="4"/>
        <v>0</v>
      </c>
      <c r="T36" s="42">
        <f t="shared" si="5"/>
        <v>0</v>
      </c>
    </row>
    <row r="37" spans="1:20">
      <c r="A37" s="16"/>
      <c r="B37" s="40">
        <f>IFERROR(VLOOKUP(A37,CREDITNOTE1!$A$6:$C$89,2,),0)</f>
        <v>0</v>
      </c>
      <c r="C37" s="40">
        <f>IFERROR(VLOOKUP(A37,CREDITNOTE1!$A$6:$C$89,3,),0)</f>
        <v>0</v>
      </c>
      <c r="D37" s="40">
        <f>IFERROR(VLOOKUP(C37,CREDITNOTE1!$C$6:$D$89,2,),0)</f>
        <v>0</v>
      </c>
      <c r="E37" s="40">
        <f>IFERROR(VLOOKUP(C37,CREDITNOTE1!$C$6:$E$89,3,),0)</f>
        <v>0</v>
      </c>
      <c r="F37" s="19"/>
      <c r="G37" s="16"/>
      <c r="H37" s="42">
        <f>IFERROR(VLOOKUP(G37,PR!$B$2:$F$70,2,),0)</f>
        <v>0</v>
      </c>
      <c r="I37" s="20"/>
      <c r="J37" s="21"/>
      <c r="K37" s="45">
        <f t="shared" si="0"/>
        <v>0</v>
      </c>
      <c r="L37" s="21">
        <v>0</v>
      </c>
      <c r="M37" s="45">
        <f t="shared" si="1"/>
        <v>0</v>
      </c>
      <c r="N37" s="45">
        <f>IF(F37=1,VLOOKUP(G37,PR!$B$2:$F$70,5,),0)</f>
        <v>0</v>
      </c>
      <c r="O37" s="42">
        <f t="shared" si="2"/>
        <v>0</v>
      </c>
      <c r="P37" s="45">
        <f>IF(F37=1,VLOOKUP(G37,PR!$B$2:$F$70,4,FALSE),0)</f>
        <v>0</v>
      </c>
      <c r="Q37" s="45">
        <f t="shared" si="3"/>
        <v>0</v>
      </c>
      <c r="R37" s="45">
        <f>IF(F37=2,VLOOKUP(G37,PR!$B$2:$F$70,3,FALSE),0)</f>
        <v>0</v>
      </c>
      <c r="S37" s="45">
        <f t="shared" si="4"/>
        <v>0</v>
      </c>
      <c r="T37" s="42">
        <f t="shared" si="5"/>
        <v>0</v>
      </c>
    </row>
    <row r="38" spans="1:20">
      <c r="A38" s="16"/>
      <c r="B38" s="40">
        <f>IFERROR(VLOOKUP(A38,CREDITNOTE1!$A$6:$C$89,2,),0)</f>
        <v>0</v>
      </c>
      <c r="C38" s="40">
        <f>IFERROR(VLOOKUP(A38,CREDITNOTE1!$A$6:$C$89,3,),0)</f>
        <v>0</v>
      </c>
      <c r="D38" s="40">
        <f>IFERROR(VLOOKUP(C38,CREDITNOTE1!$C$6:$D$89,2,),0)</f>
        <v>0</v>
      </c>
      <c r="E38" s="40">
        <f>IFERROR(VLOOKUP(C38,CREDITNOTE1!$C$6:$E$89,3,),0)</f>
        <v>0</v>
      </c>
      <c r="F38" s="19"/>
      <c r="G38" s="16"/>
      <c r="H38" s="42">
        <f>IFERROR(VLOOKUP(G38,PR!$B$2:$F$70,2,),0)</f>
        <v>0</v>
      </c>
      <c r="I38" s="20"/>
      <c r="J38" s="21"/>
      <c r="K38" s="45">
        <f t="shared" si="0"/>
        <v>0</v>
      </c>
      <c r="L38" s="21">
        <v>0</v>
      </c>
      <c r="M38" s="45">
        <f t="shared" si="1"/>
        <v>0</v>
      </c>
      <c r="N38" s="45">
        <f>IF(F38=1,VLOOKUP(G38,PR!$B$2:$F$70,5,),0)</f>
        <v>0</v>
      </c>
      <c r="O38" s="42">
        <f t="shared" si="2"/>
        <v>0</v>
      </c>
      <c r="P38" s="45">
        <f>IF(F38=1,VLOOKUP(G38,PR!$B$2:$F$70,4,FALSE),0)</f>
        <v>0</v>
      </c>
      <c r="Q38" s="45">
        <f t="shared" si="3"/>
        <v>0</v>
      </c>
      <c r="R38" s="45">
        <f>IF(F38=2,VLOOKUP(G38,PR!$B$2:$F$70,3,FALSE),0)</f>
        <v>0</v>
      </c>
      <c r="S38" s="45">
        <f t="shared" si="4"/>
        <v>0</v>
      </c>
      <c r="T38" s="42">
        <f t="shared" si="5"/>
        <v>0</v>
      </c>
    </row>
    <row r="39" spans="1:20">
      <c r="A39" s="16"/>
      <c r="B39" s="40">
        <f>IFERROR(VLOOKUP(A39,CREDITNOTE1!$A$6:$C$89,2,),0)</f>
        <v>0</v>
      </c>
      <c r="C39" s="40">
        <f>IFERROR(VLOOKUP(A39,CREDITNOTE1!$A$6:$C$89,3,),0)</f>
        <v>0</v>
      </c>
      <c r="D39" s="40">
        <f>IFERROR(VLOOKUP(C39,CREDITNOTE1!$C$6:$D$89,2,),0)</f>
        <v>0</v>
      </c>
      <c r="E39" s="40">
        <f>IFERROR(VLOOKUP(C39,CREDITNOTE1!$C$6:$E$89,3,),0)</f>
        <v>0</v>
      </c>
      <c r="F39" s="19"/>
      <c r="G39" s="16"/>
      <c r="H39" s="42">
        <f>IFERROR(VLOOKUP(G39,PR!$B$2:$F$70,2,),0)</f>
        <v>0</v>
      </c>
      <c r="I39" s="20"/>
      <c r="J39" s="21"/>
      <c r="K39" s="45">
        <f t="shared" si="0"/>
        <v>0</v>
      </c>
      <c r="L39" s="21">
        <v>0</v>
      </c>
      <c r="M39" s="45">
        <f t="shared" si="1"/>
        <v>0</v>
      </c>
      <c r="N39" s="45">
        <f>IF(F39=1,VLOOKUP(G39,PR!$B$2:$F$70,5,),0)</f>
        <v>0</v>
      </c>
      <c r="O39" s="42">
        <f t="shared" si="2"/>
        <v>0</v>
      </c>
      <c r="P39" s="45">
        <f>IF(F39=1,VLOOKUP(G39,PR!$B$2:$F$70,4,FALSE),0)</f>
        <v>0</v>
      </c>
      <c r="Q39" s="45">
        <f t="shared" si="3"/>
        <v>0</v>
      </c>
      <c r="R39" s="45">
        <f>IF(F39=2,VLOOKUP(G39,PR!$B$2:$F$70,3,FALSE),0)</f>
        <v>0</v>
      </c>
      <c r="S39" s="45">
        <f t="shared" si="4"/>
        <v>0</v>
      </c>
      <c r="T39" s="42">
        <f t="shared" si="5"/>
        <v>0</v>
      </c>
    </row>
    <row r="40" spans="1:20">
      <c r="A40" s="16"/>
      <c r="B40" s="40">
        <f>IFERROR(VLOOKUP(A40,CREDITNOTE1!$A$6:$C$89,2,),0)</f>
        <v>0</v>
      </c>
      <c r="C40" s="40">
        <f>IFERROR(VLOOKUP(A40,CREDITNOTE1!$A$6:$C$89,3,),0)</f>
        <v>0</v>
      </c>
      <c r="D40" s="40">
        <f>IFERROR(VLOOKUP(C40,CREDITNOTE1!$C$6:$D$89,2,),0)</f>
        <v>0</v>
      </c>
      <c r="E40" s="40">
        <f>IFERROR(VLOOKUP(C40,CREDITNOTE1!$C$6:$E$89,3,),0)</f>
        <v>0</v>
      </c>
      <c r="F40" s="19"/>
      <c r="G40" s="16"/>
      <c r="H40" s="42">
        <f>IFERROR(VLOOKUP(G40,PR!$B$2:$F$70,2,),0)</f>
        <v>0</v>
      </c>
      <c r="I40" s="20"/>
      <c r="J40" s="21"/>
      <c r="K40" s="45">
        <f t="shared" si="0"/>
        <v>0</v>
      </c>
      <c r="L40" s="21">
        <v>0</v>
      </c>
      <c r="M40" s="45">
        <f t="shared" si="1"/>
        <v>0</v>
      </c>
      <c r="N40" s="45">
        <f>IF(F40=1,VLOOKUP(G40,PR!$B$2:$F$70,5,),0)</f>
        <v>0</v>
      </c>
      <c r="O40" s="42">
        <f t="shared" si="2"/>
        <v>0</v>
      </c>
      <c r="P40" s="45">
        <f>IF(F40=1,VLOOKUP(G40,PR!$B$2:$F$70,4,FALSE),0)</f>
        <v>0</v>
      </c>
      <c r="Q40" s="45">
        <f t="shared" si="3"/>
        <v>0</v>
      </c>
      <c r="R40" s="45">
        <f>IF(F40=2,VLOOKUP(G40,PR!$B$2:$F$70,3,FALSE),0)</f>
        <v>0</v>
      </c>
      <c r="S40" s="45">
        <f t="shared" si="4"/>
        <v>0</v>
      </c>
      <c r="T40" s="42">
        <f t="shared" si="5"/>
        <v>0</v>
      </c>
    </row>
    <row r="41" spans="1:20">
      <c r="A41" s="16"/>
      <c r="B41" s="40">
        <f>IFERROR(VLOOKUP(A41,CREDITNOTE1!$A$6:$C$89,2,),0)</f>
        <v>0</v>
      </c>
      <c r="C41" s="40">
        <f>IFERROR(VLOOKUP(A41,CREDITNOTE1!$A$6:$C$89,3,),0)</f>
        <v>0</v>
      </c>
      <c r="D41" s="40">
        <f>IFERROR(VLOOKUP(C41,CREDITNOTE1!$C$6:$D$89,2,),0)</f>
        <v>0</v>
      </c>
      <c r="E41" s="40">
        <f>IFERROR(VLOOKUP(C41,CREDITNOTE1!$C$6:$E$89,3,),0)</f>
        <v>0</v>
      </c>
      <c r="F41" s="19"/>
      <c r="G41" s="16"/>
      <c r="H41" s="42">
        <f>IFERROR(VLOOKUP(G41,PR!$B$2:$F$70,2,),0)</f>
        <v>0</v>
      </c>
      <c r="I41" s="20"/>
      <c r="J41" s="21"/>
      <c r="K41" s="45">
        <f t="shared" si="0"/>
        <v>0</v>
      </c>
      <c r="L41" s="21">
        <v>0</v>
      </c>
      <c r="M41" s="45">
        <f t="shared" si="1"/>
        <v>0</v>
      </c>
      <c r="N41" s="45">
        <f>IF(F41=1,VLOOKUP(G41,PR!$B$2:$F$70,5,),0)</f>
        <v>0</v>
      </c>
      <c r="O41" s="42">
        <f t="shared" si="2"/>
        <v>0</v>
      </c>
      <c r="P41" s="45">
        <f>IF(F41=1,VLOOKUP(G41,PR!$B$2:$F$70,4,FALSE),0)</f>
        <v>0</v>
      </c>
      <c r="Q41" s="45">
        <f t="shared" si="3"/>
        <v>0</v>
      </c>
      <c r="R41" s="45">
        <f>IF(F41=2,VLOOKUP(G41,PR!$B$2:$F$70,3,FALSE),0)</f>
        <v>0</v>
      </c>
      <c r="S41" s="45">
        <f t="shared" si="4"/>
        <v>0</v>
      </c>
      <c r="T41" s="42">
        <f t="shared" si="5"/>
        <v>0</v>
      </c>
    </row>
    <row r="42" spans="1:20">
      <c r="A42" s="16"/>
      <c r="B42" s="40">
        <f>IFERROR(VLOOKUP(A42,CREDITNOTE1!$A$6:$C$89,2,),0)</f>
        <v>0</v>
      </c>
      <c r="C42" s="40">
        <f>IFERROR(VLOOKUP(A42,CREDITNOTE1!$A$6:$C$89,3,),0)</f>
        <v>0</v>
      </c>
      <c r="D42" s="40">
        <f>IFERROR(VLOOKUP(C42,CREDITNOTE1!$C$6:$D$89,2,),0)</f>
        <v>0</v>
      </c>
      <c r="E42" s="40">
        <f>IFERROR(VLOOKUP(C42,CREDITNOTE1!$C$6:$E$89,3,),0)</f>
        <v>0</v>
      </c>
      <c r="F42" s="19"/>
      <c r="G42" s="16"/>
      <c r="H42" s="42">
        <f>IFERROR(VLOOKUP(G42,PR!$B$2:$F$70,2,),0)</f>
        <v>0</v>
      </c>
      <c r="I42" s="20"/>
      <c r="J42" s="21"/>
      <c r="K42" s="45">
        <f t="shared" si="0"/>
        <v>0</v>
      </c>
      <c r="L42" s="21">
        <v>0</v>
      </c>
      <c r="M42" s="45">
        <f t="shared" si="1"/>
        <v>0</v>
      </c>
      <c r="N42" s="45">
        <f>IF(F42=1,VLOOKUP(G42,PR!$B$2:$F$70,5,),0)</f>
        <v>0</v>
      </c>
      <c r="O42" s="42">
        <f t="shared" si="2"/>
        <v>0</v>
      </c>
      <c r="P42" s="45">
        <f>IF(F42=1,VLOOKUP(G42,PR!$B$2:$F$70,4,FALSE),0)</f>
        <v>0</v>
      </c>
      <c r="Q42" s="45">
        <f t="shared" si="3"/>
        <v>0</v>
      </c>
      <c r="R42" s="45">
        <f>IF(F42=2,VLOOKUP(G42,PR!$B$2:$F$70,3,FALSE),0)</f>
        <v>0</v>
      </c>
      <c r="S42" s="45">
        <f t="shared" si="4"/>
        <v>0</v>
      </c>
      <c r="T42" s="42">
        <f t="shared" si="5"/>
        <v>0</v>
      </c>
    </row>
    <row r="43" spans="1:20">
      <c r="A43" s="16"/>
      <c r="B43" s="40">
        <f>IFERROR(VLOOKUP(A43,CREDITNOTE1!$A$6:$C$89,2,),0)</f>
        <v>0</v>
      </c>
      <c r="C43" s="40">
        <f>IFERROR(VLOOKUP(A43,CREDITNOTE1!$A$6:$C$89,3,),0)</f>
        <v>0</v>
      </c>
      <c r="D43" s="40">
        <f>IFERROR(VLOOKUP(C43,CREDITNOTE1!$C$6:$D$89,2,),0)</f>
        <v>0</v>
      </c>
      <c r="E43" s="40">
        <f>IFERROR(VLOOKUP(C43,CREDITNOTE1!$C$6:$E$89,3,),0)</f>
        <v>0</v>
      </c>
      <c r="F43" s="19"/>
      <c r="G43" s="16"/>
      <c r="H43" s="42">
        <f>IFERROR(VLOOKUP(G43,PR!$B$2:$F$70,2,),0)</f>
        <v>0</v>
      </c>
      <c r="I43" s="20"/>
      <c r="J43" s="21"/>
      <c r="K43" s="45">
        <f t="shared" si="0"/>
        <v>0</v>
      </c>
      <c r="L43" s="21">
        <v>0</v>
      </c>
      <c r="M43" s="45">
        <f t="shared" si="1"/>
        <v>0</v>
      </c>
      <c r="N43" s="45">
        <f>IF(F43=1,VLOOKUP(G43,PR!$B$2:$F$70,5,),0)</f>
        <v>0</v>
      </c>
      <c r="O43" s="42">
        <f t="shared" si="2"/>
        <v>0</v>
      </c>
      <c r="P43" s="45">
        <f>IF(F43=1,VLOOKUP(G43,PR!$B$2:$F$70,4,FALSE),0)</f>
        <v>0</v>
      </c>
      <c r="Q43" s="45">
        <f t="shared" si="3"/>
        <v>0</v>
      </c>
      <c r="R43" s="45">
        <f>IF(F43=2,VLOOKUP(G43,PR!$B$2:$F$70,3,FALSE),0)</f>
        <v>0</v>
      </c>
      <c r="S43" s="45">
        <f t="shared" si="4"/>
        <v>0</v>
      </c>
      <c r="T43" s="42">
        <f t="shared" si="5"/>
        <v>0</v>
      </c>
    </row>
    <row r="44" spans="1:20">
      <c r="A44" s="16"/>
      <c r="B44" s="40">
        <f>IFERROR(VLOOKUP(A44,CREDITNOTE1!$A$6:$C$89,2,),0)</f>
        <v>0</v>
      </c>
      <c r="C44" s="40">
        <f>IFERROR(VLOOKUP(A44,CREDITNOTE1!$A$6:$C$89,3,),0)</f>
        <v>0</v>
      </c>
      <c r="D44" s="40">
        <f>IFERROR(VLOOKUP(C44,CREDITNOTE1!$C$6:$D$89,2,),0)</f>
        <v>0</v>
      </c>
      <c r="E44" s="40">
        <f>IFERROR(VLOOKUP(C44,CREDITNOTE1!$C$6:$E$89,3,),0)</f>
        <v>0</v>
      </c>
      <c r="F44" s="19"/>
      <c r="G44" s="16"/>
      <c r="H44" s="42">
        <f>IFERROR(VLOOKUP(G44,PR!$B$2:$F$70,2,),0)</f>
        <v>0</v>
      </c>
      <c r="I44" s="20"/>
      <c r="J44" s="21"/>
      <c r="K44" s="45">
        <f t="shared" si="0"/>
        <v>0</v>
      </c>
      <c r="L44" s="21">
        <v>0</v>
      </c>
      <c r="M44" s="45">
        <f t="shared" si="1"/>
        <v>0</v>
      </c>
      <c r="N44" s="45">
        <f>IF(F44=1,VLOOKUP(G44,PR!$B$2:$F$70,5,),0)</f>
        <v>0</v>
      </c>
      <c r="O44" s="42">
        <f t="shared" si="2"/>
        <v>0</v>
      </c>
      <c r="P44" s="45">
        <f>IF(F44=1,VLOOKUP(G44,PR!$B$2:$F$70,4,FALSE),0)</f>
        <v>0</v>
      </c>
      <c r="Q44" s="45">
        <f t="shared" si="3"/>
        <v>0</v>
      </c>
      <c r="R44" s="45">
        <f>IF(F44=2,VLOOKUP(G44,PR!$B$2:$F$70,3,FALSE),0)</f>
        <v>0</v>
      </c>
      <c r="S44" s="45">
        <f t="shared" si="4"/>
        <v>0</v>
      </c>
      <c r="T44" s="42">
        <f t="shared" si="5"/>
        <v>0</v>
      </c>
    </row>
    <row r="45" spans="1:20">
      <c r="A45" s="16"/>
      <c r="B45" s="40">
        <f>IFERROR(VLOOKUP(A45,CREDITNOTE1!$A$6:$C$89,2,),0)</f>
        <v>0</v>
      </c>
      <c r="C45" s="40">
        <f>IFERROR(VLOOKUP(A45,CREDITNOTE1!$A$6:$C$89,3,),0)</f>
        <v>0</v>
      </c>
      <c r="D45" s="40">
        <f>IFERROR(VLOOKUP(C45,CREDITNOTE1!$C$6:$D$89,2,),0)</f>
        <v>0</v>
      </c>
      <c r="E45" s="40">
        <f>IFERROR(VLOOKUP(C45,CREDITNOTE1!$C$6:$E$89,3,),0)</f>
        <v>0</v>
      </c>
      <c r="F45" s="19"/>
      <c r="G45" s="16"/>
      <c r="H45" s="42">
        <f>IFERROR(VLOOKUP(G45,PR!$B$2:$F$70,2,),0)</f>
        <v>0</v>
      </c>
      <c r="I45" s="20"/>
      <c r="J45" s="21"/>
      <c r="K45" s="45">
        <f t="shared" si="0"/>
        <v>0</v>
      </c>
      <c r="L45" s="21">
        <v>0</v>
      </c>
      <c r="M45" s="45">
        <f t="shared" si="1"/>
        <v>0</v>
      </c>
      <c r="N45" s="45">
        <f>IF(F45=1,VLOOKUP(G45,PR!$B$2:$F$70,5,),0)</f>
        <v>0</v>
      </c>
      <c r="O45" s="42">
        <f t="shared" si="2"/>
        <v>0</v>
      </c>
      <c r="P45" s="45">
        <f>IF(F45=1,VLOOKUP(G45,PR!$B$2:$F$70,4,FALSE),0)</f>
        <v>0</v>
      </c>
      <c r="Q45" s="45">
        <f t="shared" si="3"/>
        <v>0</v>
      </c>
      <c r="R45" s="45">
        <f>IF(F45=2,VLOOKUP(G45,PR!$B$2:$F$70,3,FALSE),0)</f>
        <v>0</v>
      </c>
      <c r="S45" s="45">
        <f t="shared" si="4"/>
        <v>0</v>
      </c>
      <c r="T45" s="42">
        <f t="shared" si="5"/>
        <v>0</v>
      </c>
    </row>
    <row r="46" spans="1:20">
      <c r="A46" s="16"/>
      <c r="B46" s="40">
        <f>IFERROR(VLOOKUP(A46,CREDITNOTE1!$A$6:$C$89,2,),0)</f>
        <v>0</v>
      </c>
      <c r="C46" s="40">
        <f>IFERROR(VLOOKUP(A46,CREDITNOTE1!$A$6:$C$89,3,),0)</f>
        <v>0</v>
      </c>
      <c r="D46" s="40">
        <f>IFERROR(VLOOKUP(C46,CREDITNOTE1!$C$6:$D$89,2,),0)</f>
        <v>0</v>
      </c>
      <c r="E46" s="40">
        <f>IFERROR(VLOOKUP(C46,CREDITNOTE1!$C$6:$E$89,3,),0)</f>
        <v>0</v>
      </c>
      <c r="F46" s="19"/>
      <c r="G46" s="16"/>
      <c r="H46" s="42">
        <f>IFERROR(VLOOKUP(G46,PR!$B$2:$F$70,2,),0)</f>
        <v>0</v>
      </c>
      <c r="I46" s="20"/>
      <c r="J46" s="21"/>
      <c r="K46" s="45">
        <f t="shared" si="0"/>
        <v>0</v>
      </c>
      <c r="L46" s="21">
        <v>0</v>
      </c>
      <c r="M46" s="45">
        <f t="shared" si="1"/>
        <v>0</v>
      </c>
      <c r="N46" s="45">
        <f>IF(F46=1,VLOOKUP(G46,PR!$B$2:$F$70,5,),0)</f>
        <v>0</v>
      </c>
      <c r="O46" s="42">
        <f t="shared" si="2"/>
        <v>0</v>
      </c>
      <c r="P46" s="45">
        <f>IF(F46=1,VLOOKUP(G46,PR!$B$2:$F$70,4,FALSE),0)</f>
        <v>0</v>
      </c>
      <c r="Q46" s="45">
        <f t="shared" si="3"/>
        <v>0</v>
      </c>
      <c r="R46" s="45">
        <f>IF(F46=2,VLOOKUP(G46,PR!$B$2:$F$70,3,FALSE),0)</f>
        <v>0</v>
      </c>
      <c r="S46" s="45">
        <f t="shared" si="4"/>
        <v>0</v>
      </c>
      <c r="T46" s="42">
        <f t="shared" si="5"/>
        <v>0</v>
      </c>
    </row>
    <row r="47" spans="1:20">
      <c r="A47" s="16"/>
      <c r="B47" s="40">
        <f>IFERROR(VLOOKUP(A47,CREDITNOTE1!$A$6:$C$89,2,),0)</f>
        <v>0</v>
      </c>
      <c r="C47" s="40">
        <f>IFERROR(VLOOKUP(A47,CREDITNOTE1!$A$6:$C$89,3,),0)</f>
        <v>0</v>
      </c>
      <c r="D47" s="40">
        <f>IFERROR(VLOOKUP(C47,CREDITNOTE1!$C$6:$D$89,2,),0)</f>
        <v>0</v>
      </c>
      <c r="E47" s="40">
        <f>IFERROR(VLOOKUP(C47,CREDITNOTE1!$C$6:$E$89,3,),0)</f>
        <v>0</v>
      </c>
      <c r="F47" s="19"/>
      <c r="G47" s="16"/>
      <c r="H47" s="42">
        <f>IFERROR(VLOOKUP(G47,PR!$B$2:$F$70,2,),0)</f>
        <v>0</v>
      </c>
      <c r="I47" s="20"/>
      <c r="J47" s="21"/>
      <c r="K47" s="45">
        <f t="shared" si="0"/>
        <v>0</v>
      </c>
      <c r="L47" s="21">
        <v>0</v>
      </c>
      <c r="M47" s="45">
        <f t="shared" si="1"/>
        <v>0</v>
      </c>
      <c r="N47" s="45">
        <f>IF(F47=1,VLOOKUP(G47,PR!$B$2:$F$70,5,),0)</f>
        <v>0</v>
      </c>
      <c r="O47" s="42">
        <f t="shared" si="2"/>
        <v>0</v>
      </c>
      <c r="P47" s="45">
        <f>IF(F47=1,VLOOKUP(G47,PR!$B$2:$F$70,4,FALSE),0)</f>
        <v>0</v>
      </c>
      <c r="Q47" s="45">
        <f t="shared" si="3"/>
        <v>0</v>
      </c>
      <c r="R47" s="45">
        <f>IF(F47=2,VLOOKUP(G47,PR!$B$2:$F$70,3,FALSE),0)</f>
        <v>0</v>
      </c>
      <c r="S47" s="45">
        <f t="shared" si="4"/>
        <v>0</v>
      </c>
      <c r="T47" s="42">
        <f t="shared" si="5"/>
        <v>0</v>
      </c>
    </row>
    <row r="48" spans="1:20">
      <c r="A48" s="16"/>
      <c r="B48" s="40">
        <f>IFERROR(VLOOKUP(A48,CREDITNOTE1!$A$6:$C$89,2,),0)</f>
        <v>0</v>
      </c>
      <c r="C48" s="40">
        <f>IFERROR(VLOOKUP(A48,CREDITNOTE1!$A$6:$C$89,3,),0)</f>
        <v>0</v>
      </c>
      <c r="D48" s="40">
        <f>IFERROR(VLOOKUP(C48,CREDITNOTE1!$C$6:$D$89,2,),0)</f>
        <v>0</v>
      </c>
      <c r="E48" s="40">
        <f>IFERROR(VLOOKUP(C48,CREDITNOTE1!$C$6:$E$89,3,),0)</f>
        <v>0</v>
      </c>
      <c r="F48" s="19"/>
      <c r="G48" s="16"/>
      <c r="H48" s="42">
        <f>IFERROR(VLOOKUP(G48,PR!$B$2:$F$70,2,),0)</f>
        <v>0</v>
      </c>
      <c r="I48" s="20"/>
      <c r="J48" s="21"/>
      <c r="K48" s="45">
        <f t="shared" si="0"/>
        <v>0</v>
      </c>
      <c r="L48" s="21">
        <v>0</v>
      </c>
      <c r="M48" s="45">
        <f t="shared" si="1"/>
        <v>0</v>
      </c>
      <c r="N48" s="45">
        <f>IF(F48=1,VLOOKUP(G48,PR!$B$2:$F$70,5,),0)</f>
        <v>0</v>
      </c>
      <c r="O48" s="42">
        <f t="shared" si="2"/>
        <v>0</v>
      </c>
      <c r="P48" s="45">
        <f>IF(F48=1,VLOOKUP(G48,PR!$B$2:$F$70,4,FALSE),0)</f>
        <v>0</v>
      </c>
      <c r="Q48" s="45">
        <f t="shared" si="3"/>
        <v>0</v>
      </c>
      <c r="R48" s="45">
        <f>IF(F48=2,VLOOKUP(G48,PR!$B$2:$F$70,3,FALSE),0)</f>
        <v>0</v>
      </c>
      <c r="S48" s="45">
        <f t="shared" si="4"/>
        <v>0</v>
      </c>
      <c r="T48" s="42">
        <f t="shared" si="5"/>
        <v>0</v>
      </c>
    </row>
    <row r="49" spans="1:20">
      <c r="A49" s="16"/>
      <c r="B49" s="40">
        <f>IFERROR(VLOOKUP(A49,CREDITNOTE1!$A$6:$C$89,2,),0)</f>
        <v>0</v>
      </c>
      <c r="C49" s="40">
        <f>IFERROR(VLOOKUP(A49,CREDITNOTE1!$A$6:$C$89,3,),0)</f>
        <v>0</v>
      </c>
      <c r="D49" s="40">
        <f>IFERROR(VLOOKUP(C49,CREDITNOTE1!$C$6:$D$89,2,),0)</f>
        <v>0</v>
      </c>
      <c r="E49" s="40">
        <f>IFERROR(VLOOKUP(C49,CREDITNOTE1!$C$6:$E$89,3,),0)</f>
        <v>0</v>
      </c>
      <c r="F49" s="19"/>
      <c r="G49" s="16"/>
      <c r="H49" s="42">
        <f>IFERROR(VLOOKUP(G49,PR!$B$2:$F$70,2,),0)</f>
        <v>0</v>
      </c>
      <c r="I49" s="20"/>
      <c r="J49" s="21"/>
      <c r="K49" s="45">
        <f t="shared" si="0"/>
        <v>0</v>
      </c>
      <c r="L49" s="21">
        <v>0</v>
      </c>
      <c r="M49" s="45">
        <f t="shared" si="1"/>
        <v>0</v>
      </c>
      <c r="N49" s="45">
        <f>IF(F49=1,VLOOKUP(G49,PR!$B$2:$F$70,5,),0)</f>
        <v>0</v>
      </c>
      <c r="O49" s="42">
        <f t="shared" si="2"/>
        <v>0</v>
      </c>
      <c r="P49" s="45">
        <f>IF(F49=1,VLOOKUP(G49,PR!$B$2:$F$70,4,FALSE),0)</f>
        <v>0</v>
      </c>
      <c r="Q49" s="45">
        <f t="shared" si="3"/>
        <v>0</v>
      </c>
      <c r="R49" s="45">
        <f>IF(F49=2,VLOOKUP(G49,PR!$B$2:$F$70,3,FALSE),0)</f>
        <v>0</v>
      </c>
      <c r="S49" s="45">
        <f t="shared" si="4"/>
        <v>0</v>
      </c>
      <c r="T49" s="42">
        <f t="shared" si="5"/>
        <v>0</v>
      </c>
    </row>
    <row r="50" spans="1:20">
      <c r="A50" s="16"/>
      <c r="B50" s="40">
        <f>IFERROR(VLOOKUP(A50,CREDITNOTE1!$A$6:$C$89,2,),0)</f>
        <v>0</v>
      </c>
      <c r="C50" s="40">
        <f>IFERROR(VLOOKUP(A50,CREDITNOTE1!$A$6:$C$89,3,),0)</f>
        <v>0</v>
      </c>
      <c r="D50" s="40">
        <f>IFERROR(VLOOKUP(C50,CREDITNOTE1!$C$6:$D$89,2,),0)</f>
        <v>0</v>
      </c>
      <c r="E50" s="40">
        <f>IFERROR(VLOOKUP(C50,CREDITNOTE1!$C$6:$E$89,3,),0)</f>
        <v>0</v>
      </c>
      <c r="F50" s="19"/>
      <c r="G50" s="16"/>
      <c r="H50" s="42">
        <f>IFERROR(VLOOKUP(G50,PR!$B$2:$F$70,2,),0)</f>
        <v>0</v>
      </c>
      <c r="I50" s="20"/>
      <c r="J50" s="21"/>
      <c r="K50" s="45">
        <f t="shared" si="0"/>
        <v>0</v>
      </c>
      <c r="L50" s="21">
        <v>0</v>
      </c>
      <c r="M50" s="45">
        <f t="shared" si="1"/>
        <v>0</v>
      </c>
      <c r="N50" s="45">
        <f>IF(F50=1,VLOOKUP(G50,PR!$B$2:$F$70,5,),0)</f>
        <v>0</v>
      </c>
      <c r="O50" s="42">
        <f t="shared" si="2"/>
        <v>0</v>
      </c>
      <c r="P50" s="45">
        <f>IF(F50=1,VLOOKUP(G50,PR!$B$2:$F$70,4,FALSE),0)</f>
        <v>0</v>
      </c>
      <c r="Q50" s="45">
        <f t="shared" si="3"/>
        <v>0</v>
      </c>
      <c r="R50" s="45">
        <f>IF(F50=2,VLOOKUP(G50,PR!$B$2:$F$70,3,FALSE),0)</f>
        <v>0</v>
      </c>
      <c r="S50" s="45">
        <f t="shared" si="4"/>
        <v>0</v>
      </c>
      <c r="T50" s="42">
        <f t="shared" si="5"/>
        <v>0</v>
      </c>
    </row>
    <row r="51" spans="1:20">
      <c r="A51" s="16"/>
      <c r="B51" s="40">
        <f>IFERROR(VLOOKUP(A51,CREDITNOTE1!$A$6:$C$89,2,),0)</f>
        <v>0</v>
      </c>
      <c r="C51" s="40">
        <f>IFERROR(VLOOKUP(A51,CREDITNOTE1!$A$6:$C$89,3,),0)</f>
        <v>0</v>
      </c>
      <c r="D51" s="40">
        <f>IFERROR(VLOOKUP(C51,CREDITNOTE1!$C$6:$D$89,2,),0)</f>
        <v>0</v>
      </c>
      <c r="E51" s="40">
        <f>IFERROR(VLOOKUP(C51,CREDITNOTE1!$C$6:$E$89,3,),0)</f>
        <v>0</v>
      </c>
      <c r="F51" s="19"/>
      <c r="G51" s="16"/>
      <c r="H51" s="42">
        <f>IFERROR(VLOOKUP(G51,PR!$B$2:$F$70,2,),0)</f>
        <v>0</v>
      </c>
      <c r="I51" s="20"/>
      <c r="J51" s="21"/>
      <c r="K51" s="45">
        <f t="shared" si="0"/>
        <v>0</v>
      </c>
      <c r="L51" s="21">
        <v>0</v>
      </c>
      <c r="M51" s="45">
        <f t="shared" si="1"/>
        <v>0</v>
      </c>
      <c r="N51" s="45">
        <f>IF(F51=1,VLOOKUP(G51,PR!$B$2:$F$70,5,),0)</f>
        <v>0</v>
      </c>
      <c r="O51" s="42">
        <f t="shared" si="2"/>
        <v>0</v>
      </c>
      <c r="P51" s="45">
        <f>IF(F51=1,VLOOKUP(G51,PR!$B$2:$F$70,4,FALSE),0)</f>
        <v>0</v>
      </c>
      <c r="Q51" s="45">
        <f t="shared" si="3"/>
        <v>0</v>
      </c>
      <c r="R51" s="45">
        <f>IF(F51=2,VLOOKUP(G51,PR!$B$2:$F$70,3,FALSE),0)</f>
        <v>0</v>
      </c>
      <c r="S51" s="45">
        <f t="shared" si="4"/>
        <v>0</v>
      </c>
      <c r="T51" s="42">
        <f t="shared" si="5"/>
        <v>0</v>
      </c>
    </row>
    <row r="52" spans="1:20">
      <c r="A52" s="16"/>
      <c r="B52" s="40">
        <f>IFERROR(VLOOKUP(A52,CREDITNOTE1!$A$6:$C$89,2,),0)</f>
        <v>0</v>
      </c>
      <c r="C52" s="40">
        <f>IFERROR(VLOOKUP(A52,CREDITNOTE1!$A$6:$C$89,3,),0)</f>
        <v>0</v>
      </c>
      <c r="D52" s="40">
        <f>IFERROR(VLOOKUP(C52,CREDITNOTE1!$C$6:$D$89,2,),0)</f>
        <v>0</v>
      </c>
      <c r="E52" s="40">
        <f>IFERROR(VLOOKUP(C52,CREDITNOTE1!$C$6:$E$89,3,),0)</f>
        <v>0</v>
      </c>
      <c r="F52" s="19"/>
      <c r="G52" s="16"/>
      <c r="H52" s="42">
        <f>IFERROR(VLOOKUP(G52,PR!$B$2:$F$70,2,),0)</f>
        <v>0</v>
      </c>
      <c r="I52" s="20"/>
      <c r="J52" s="21"/>
      <c r="K52" s="45">
        <f t="shared" si="0"/>
        <v>0</v>
      </c>
      <c r="L52" s="21">
        <v>0</v>
      </c>
      <c r="M52" s="45">
        <f t="shared" si="1"/>
        <v>0</v>
      </c>
      <c r="N52" s="45">
        <f>IF(F52=1,VLOOKUP(G52,PR!$B$2:$F$70,5,),0)</f>
        <v>0</v>
      </c>
      <c r="O52" s="42">
        <f t="shared" si="2"/>
        <v>0</v>
      </c>
      <c r="P52" s="45">
        <f>IF(F52=1,VLOOKUP(G52,PR!$B$2:$F$70,4,FALSE),0)</f>
        <v>0</v>
      </c>
      <c r="Q52" s="45">
        <f t="shared" si="3"/>
        <v>0</v>
      </c>
      <c r="R52" s="45">
        <f>IF(F52=2,VLOOKUP(G52,PR!$B$2:$F$70,3,FALSE),0)</f>
        <v>0</v>
      </c>
      <c r="S52" s="45">
        <f t="shared" si="4"/>
        <v>0</v>
      </c>
      <c r="T52" s="42">
        <f t="shared" si="5"/>
        <v>0</v>
      </c>
    </row>
    <row r="53" spans="1:20">
      <c r="A53" s="16"/>
      <c r="B53" s="40">
        <f>IFERROR(VLOOKUP(A53,CREDITNOTE1!$A$6:$C$89,2,),0)</f>
        <v>0</v>
      </c>
      <c r="C53" s="40">
        <f>IFERROR(VLOOKUP(A53,CREDITNOTE1!$A$6:$C$89,3,),0)</f>
        <v>0</v>
      </c>
      <c r="D53" s="40">
        <f>IFERROR(VLOOKUP(C53,CREDITNOTE1!$C$6:$D$89,2,),0)</f>
        <v>0</v>
      </c>
      <c r="E53" s="40">
        <f>IFERROR(VLOOKUP(C53,CREDITNOTE1!$C$6:$E$89,3,),0)</f>
        <v>0</v>
      </c>
      <c r="F53" s="19"/>
      <c r="G53" s="16"/>
      <c r="H53" s="42">
        <f>IFERROR(VLOOKUP(G53,PR!$B$2:$F$70,2,),0)</f>
        <v>0</v>
      </c>
      <c r="I53" s="20"/>
      <c r="J53" s="21"/>
      <c r="K53" s="45">
        <f t="shared" si="0"/>
        <v>0</v>
      </c>
      <c r="L53" s="21">
        <v>0</v>
      </c>
      <c r="M53" s="45">
        <f t="shared" si="1"/>
        <v>0</v>
      </c>
      <c r="N53" s="45">
        <f>IF(F53=1,VLOOKUP(G53,PR!$B$2:$F$70,5,),0)</f>
        <v>0</v>
      </c>
      <c r="O53" s="42">
        <f t="shared" si="2"/>
        <v>0</v>
      </c>
      <c r="P53" s="45">
        <f>IF(F53=1,VLOOKUP(G53,PR!$B$2:$F$70,4,FALSE),0)</f>
        <v>0</v>
      </c>
      <c r="Q53" s="45">
        <f t="shared" si="3"/>
        <v>0</v>
      </c>
      <c r="R53" s="45">
        <f>IF(F53=2,VLOOKUP(G53,PR!$B$2:$F$70,3,FALSE),0)</f>
        <v>0</v>
      </c>
      <c r="S53" s="45">
        <f t="shared" si="4"/>
        <v>0</v>
      </c>
      <c r="T53" s="42">
        <f t="shared" si="5"/>
        <v>0</v>
      </c>
    </row>
    <row r="54" spans="1:20">
      <c r="A54" s="16"/>
      <c r="B54" s="40">
        <f>IFERROR(VLOOKUP(A54,CREDITNOTE1!$A$6:$C$89,2,),0)</f>
        <v>0</v>
      </c>
      <c r="C54" s="40">
        <f>IFERROR(VLOOKUP(A54,CREDITNOTE1!$A$6:$C$89,3,),0)</f>
        <v>0</v>
      </c>
      <c r="D54" s="40">
        <f>IFERROR(VLOOKUP(C54,CREDITNOTE1!$C$6:$D$89,2,),0)</f>
        <v>0</v>
      </c>
      <c r="E54" s="40">
        <f>IFERROR(VLOOKUP(C54,CREDITNOTE1!$C$6:$E$89,3,),0)</f>
        <v>0</v>
      </c>
      <c r="F54" s="19"/>
      <c r="G54" s="16"/>
      <c r="H54" s="42">
        <f>IFERROR(VLOOKUP(G54,PR!$B$2:$F$70,2,),0)</f>
        <v>0</v>
      </c>
      <c r="I54" s="20"/>
      <c r="J54" s="21"/>
      <c r="K54" s="45">
        <f t="shared" si="0"/>
        <v>0</v>
      </c>
      <c r="L54" s="21">
        <v>0</v>
      </c>
      <c r="M54" s="45">
        <f t="shared" si="1"/>
        <v>0</v>
      </c>
      <c r="N54" s="45">
        <f>IF(F54=1,VLOOKUP(G54,PR!$B$2:$F$70,5,),0)</f>
        <v>0</v>
      </c>
      <c r="O54" s="42">
        <f t="shared" si="2"/>
        <v>0</v>
      </c>
      <c r="P54" s="45">
        <f>IF(F54=1,VLOOKUP(G54,PR!$B$2:$F$70,4,FALSE),0)</f>
        <v>0</v>
      </c>
      <c r="Q54" s="45">
        <f t="shared" si="3"/>
        <v>0</v>
      </c>
      <c r="R54" s="45">
        <f>IF(F54=2,VLOOKUP(G54,PR!$B$2:$F$70,3,FALSE),0)</f>
        <v>0</v>
      </c>
      <c r="S54" s="45">
        <f t="shared" si="4"/>
        <v>0</v>
      </c>
      <c r="T54" s="42">
        <f t="shared" si="5"/>
        <v>0</v>
      </c>
    </row>
    <row r="55" spans="1:20">
      <c r="A55" s="16"/>
      <c r="B55" s="40">
        <f>IFERROR(VLOOKUP(A55,CREDITNOTE1!$A$6:$C$89,2,),0)</f>
        <v>0</v>
      </c>
      <c r="C55" s="40">
        <f>IFERROR(VLOOKUP(A55,CREDITNOTE1!$A$6:$C$89,3,),0)</f>
        <v>0</v>
      </c>
      <c r="D55" s="40">
        <f>IFERROR(VLOOKUP(C55,CREDITNOTE1!$C$6:$D$89,2,),0)</f>
        <v>0</v>
      </c>
      <c r="E55" s="40">
        <f>IFERROR(VLOOKUP(C55,CREDITNOTE1!$C$6:$E$89,3,),0)</f>
        <v>0</v>
      </c>
      <c r="F55" s="19"/>
      <c r="G55" s="16"/>
      <c r="H55" s="42">
        <f>IFERROR(VLOOKUP(G55,PR!$B$2:$F$70,2,),0)</f>
        <v>0</v>
      </c>
      <c r="I55" s="20"/>
      <c r="J55" s="21"/>
      <c r="K55" s="45">
        <f t="shared" si="0"/>
        <v>0</v>
      </c>
      <c r="L55" s="21">
        <v>0</v>
      </c>
      <c r="M55" s="45">
        <f t="shared" si="1"/>
        <v>0</v>
      </c>
      <c r="N55" s="45">
        <f>IF(F55=1,VLOOKUP(G55,PR!$B$2:$F$70,5,),0)</f>
        <v>0</v>
      </c>
      <c r="O55" s="42">
        <f t="shared" si="2"/>
        <v>0</v>
      </c>
      <c r="P55" s="45">
        <f>IF(F55=1,VLOOKUP(G55,PR!$B$2:$F$70,4,FALSE),0)</f>
        <v>0</v>
      </c>
      <c r="Q55" s="45">
        <f t="shared" si="3"/>
        <v>0</v>
      </c>
      <c r="R55" s="45">
        <f>IF(F55=2,VLOOKUP(G55,PR!$B$2:$F$70,3,FALSE),0)</f>
        <v>0</v>
      </c>
      <c r="S55" s="45">
        <f t="shared" si="4"/>
        <v>0</v>
      </c>
      <c r="T55" s="42">
        <f t="shared" si="5"/>
        <v>0</v>
      </c>
    </row>
    <row r="56" spans="1:20">
      <c r="A56" s="16"/>
      <c r="B56" s="40">
        <f>IFERROR(VLOOKUP(A56,CREDITNOTE1!$A$6:$C$89,2,),0)</f>
        <v>0</v>
      </c>
      <c r="C56" s="40">
        <f>IFERROR(VLOOKUP(A56,CREDITNOTE1!$A$6:$C$89,3,),0)</f>
        <v>0</v>
      </c>
      <c r="D56" s="40">
        <f>IFERROR(VLOOKUP(C56,CREDITNOTE1!$C$6:$D$89,2,),0)</f>
        <v>0</v>
      </c>
      <c r="E56" s="40">
        <f>IFERROR(VLOOKUP(C56,CREDITNOTE1!$C$6:$E$89,3,),0)</f>
        <v>0</v>
      </c>
      <c r="F56" s="19"/>
      <c r="G56" s="16"/>
      <c r="H56" s="42">
        <f>IFERROR(VLOOKUP(G56,PR!$B$2:$F$70,2,),0)</f>
        <v>0</v>
      </c>
      <c r="I56" s="20"/>
      <c r="J56" s="21"/>
      <c r="K56" s="45">
        <f t="shared" si="0"/>
        <v>0</v>
      </c>
      <c r="L56" s="21">
        <v>0</v>
      </c>
      <c r="M56" s="45">
        <f t="shared" si="1"/>
        <v>0</v>
      </c>
      <c r="N56" s="45">
        <f>IF(F56=1,VLOOKUP(G56,PR!$B$2:$F$70,5,),0)</f>
        <v>0</v>
      </c>
      <c r="O56" s="42">
        <f t="shared" si="2"/>
        <v>0</v>
      </c>
      <c r="P56" s="45">
        <f>IF(F56=1,VLOOKUP(G56,PR!$B$2:$F$70,4,FALSE),0)</f>
        <v>0</v>
      </c>
      <c r="Q56" s="45">
        <f t="shared" si="3"/>
        <v>0</v>
      </c>
      <c r="R56" s="45">
        <f>IF(F56=2,VLOOKUP(G56,PR!$B$2:$F$70,3,FALSE),0)</f>
        <v>0</v>
      </c>
      <c r="S56" s="45">
        <f t="shared" si="4"/>
        <v>0</v>
      </c>
      <c r="T56" s="42">
        <f t="shared" si="5"/>
        <v>0</v>
      </c>
    </row>
    <row r="57" spans="1:20">
      <c r="A57" s="16"/>
      <c r="B57" s="40">
        <f>IFERROR(VLOOKUP(A57,CREDITNOTE1!$A$6:$C$89,2,),0)</f>
        <v>0</v>
      </c>
      <c r="C57" s="40">
        <f>IFERROR(VLOOKUP(A57,CREDITNOTE1!$A$6:$C$89,3,),0)</f>
        <v>0</v>
      </c>
      <c r="D57" s="40">
        <f>IFERROR(VLOOKUP(C57,CREDITNOTE1!$C$6:$D$89,2,),0)</f>
        <v>0</v>
      </c>
      <c r="E57" s="40">
        <f>IFERROR(VLOOKUP(C57,CREDITNOTE1!$C$6:$E$89,3,),0)</f>
        <v>0</v>
      </c>
      <c r="F57" s="19"/>
      <c r="G57" s="16"/>
      <c r="H57" s="42">
        <f>IFERROR(VLOOKUP(G57,PR!$B$2:$F$70,2,),0)</f>
        <v>0</v>
      </c>
      <c r="I57" s="20"/>
      <c r="J57" s="21"/>
      <c r="K57" s="45">
        <f t="shared" si="0"/>
        <v>0</v>
      </c>
      <c r="L57" s="21">
        <v>0</v>
      </c>
      <c r="M57" s="45">
        <f t="shared" si="1"/>
        <v>0</v>
      </c>
      <c r="N57" s="45">
        <f>IF(F57=1,VLOOKUP(G57,PR!$B$2:$F$70,5,),0)</f>
        <v>0</v>
      </c>
      <c r="O57" s="42">
        <f t="shared" si="2"/>
        <v>0</v>
      </c>
      <c r="P57" s="45">
        <f>IF(F57=1,VLOOKUP(G57,PR!$B$2:$F$70,4,FALSE),0)</f>
        <v>0</v>
      </c>
      <c r="Q57" s="45">
        <f t="shared" si="3"/>
        <v>0</v>
      </c>
      <c r="R57" s="45">
        <f>IF(F57=2,VLOOKUP(G57,PR!$B$2:$F$70,3,FALSE),0)</f>
        <v>0</v>
      </c>
      <c r="S57" s="45">
        <f t="shared" si="4"/>
        <v>0</v>
      </c>
      <c r="T57" s="42">
        <f t="shared" si="5"/>
        <v>0</v>
      </c>
    </row>
    <row r="58" spans="1:20">
      <c r="A58" s="16"/>
      <c r="B58" s="40">
        <f>IFERROR(VLOOKUP(A58,CREDITNOTE1!$A$6:$C$89,2,),0)</f>
        <v>0</v>
      </c>
      <c r="C58" s="40">
        <f>IFERROR(VLOOKUP(A58,CREDITNOTE1!$A$6:$C$89,3,),0)</f>
        <v>0</v>
      </c>
      <c r="D58" s="40">
        <f>IFERROR(VLOOKUP(C58,CREDITNOTE1!$C$6:$D$89,2,),0)</f>
        <v>0</v>
      </c>
      <c r="E58" s="40">
        <f>IFERROR(VLOOKUP(C58,CREDITNOTE1!$C$6:$E$89,3,),0)</f>
        <v>0</v>
      </c>
      <c r="F58" s="19"/>
      <c r="G58" s="16"/>
      <c r="H58" s="42">
        <f>IFERROR(VLOOKUP(G58,PR!$B$2:$F$70,2,),0)</f>
        <v>0</v>
      </c>
      <c r="I58" s="20"/>
      <c r="J58" s="21"/>
      <c r="K58" s="45">
        <f t="shared" si="0"/>
        <v>0</v>
      </c>
      <c r="L58" s="21">
        <v>0</v>
      </c>
      <c r="M58" s="45">
        <f t="shared" si="1"/>
        <v>0</v>
      </c>
      <c r="N58" s="45">
        <f>IF(F58=1,VLOOKUP(G58,PR!$B$2:$F$70,5,),0)</f>
        <v>0</v>
      </c>
      <c r="O58" s="42">
        <f t="shared" si="2"/>
        <v>0</v>
      </c>
      <c r="P58" s="45">
        <f>IF(F58=1,VLOOKUP(G58,PR!$B$2:$F$70,4,FALSE),0)</f>
        <v>0</v>
      </c>
      <c r="Q58" s="45">
        <f t="shared" si="3"/>
        <v>0</v>
      </c>
      <c r="R58" s="45">
        <f>IF(F58=2,VLOOKUP(G58,PR!$B$2:$F$70,3,FALSE),0)</f>
        <v>0</v>
      </c>
      <c r="S58" s="45">
        <f t="shared" si="4"/>
        <v>0</v>
      </c>
      <c r="T58" s="42">
        <f t="shared" si="5"/>
        <v>0</v>
      </c>
    </row>
    <row r="59" spans="1:20">
      <c r="A59" s="16"/>
      <c r="B59" s="40">
        <f>IFERROR(VLOOKUP(A59,CREDITNOTE1!$A$6:$C$89,2,),0)</f>
        <v>0</v>
      </c>
      <c r="C59" s="40">
        <f>IFERROR(VLOOKUP(A59,CREDITNOTE1!$A$6:$C$89,3,),0)</f>
        <v>0</v>
      </c>
      <c r="D59" s="40">
        <f>IFERROR(VLOOKUP(C59,CREDITNOTE1!$C$6:$D$89,2,),0)</f>
        <v>0</v>
      </c>
      <c r="E59" s="40">
        <f>IFERROR(VLOOKUP(C59,CREDITNOTE1!$C$6:$E$89,3,),0)</f>
        <v>0</v>
      </c>
      <c r="F59" s="19"/>
      <c r="G59" s="16"/>
      <c r="H59" s="42">
        <f>IFERROR(VLOOKUP(G59,PR!$B$2:$F$70,2,),0)</f>
        <v>0</v>
      </c>
      <c r="I59" s="20"/>
      <c r="J59" s="21"/>
      <c r="K59" s="45">
        <f t="shared" si="0"/>
        <v>0</v>
      </c>
      <c r="L59" s="21">
        <v>0</v>
      </c>
      <c r="M59" s="45">
        <f t="shared" si="1"/>
        <v>0</v>
      </c>
      <c r="N59" s="45">
        <f>IF(F59=1,VLOOKUP(G59,PR!$B$2:$F$70,5,),0)</f>
        <v>0</v>
      </c>
      <c r="O59" s="42">
        <f t="shared" si="2"/>
        <v>0</v>
      </c>
      <c r="P59" s="45">
        <f>IF(F59=1,VLOOKUP(G59,PR!$B$2:$F$70,4,FALSE),0)</f>
        <v>0</v>
      </c>
      <c r="Q59" s="45">
        <f t="shared" si="3"/>
        <v>0</v>
      </c>
      <c r="R59" s="45">
        <f>IF(F59=2,VLOOKUP(G59,PR!$B$2:$F$70,3,FALSE),0)</f>
        <v>0</v>
      </c>
      <c r="S59" s="45">
        <f t="shared" si="4"/>
        <v>0</v>
      </c>
      <c r="T59" s="42">
        <f t="shared" si="5"/>
        <v>0</v>
      </c>
    </row>
    <row r="60" spans="1:20">
      <c r="A60" s="16"/>
      <c r="B60" s="40">
        <f>IFERROR(VLOOKUP(A60,CREDITNOTE1!$A$6:$C$89,2,),0)</f>
        <v>0</v>
      </c>
      <c r="C60" s="40">
        <f>IFERROR(VLOOKUP(A60,CREDITNOTE1!$A$6:$C$89,3,),0)</f>
        <v>0</v>
      </c>
      <c r="D60" s="40">
        <f>IFERROR(VLOOKUP(C60,CREDITNOTE1!$C$6:$D$89,2,),0)</f>
        <v>0</v>
      </c>
      <c r="E60" s="40">
        <f>IFERROR(VLOOKUP(C60,CREDITNOTE1!$C$6:$E$89,3,),0)</f>
        <v>0</v>
      </c>
      <c r="F60" s="19"/>
      <c r="G60" s="16"/>
      <c r="H60" s="42">
        <f>IFERROR(VLOOKUP(G60,PR!$B$2:$F$70,2,),0)</f>
        <v>0</v>
      </c>
      <c r="I60" s="20"/>
      <c r="J60" s="21"/>
      <c r="K60" s="45">
        <f t="shared" si="0"/>
        <v>0</v>
      </c>
      <c r="L60" s="21">
        <v>0</v>
      </c>
      <c r="M60" s="45">
        <f t="shared" si="1"/>
        <v>0</v>
      </c>
      <c r="N60" s="45">
        <f>IF(F60=1,VLOOKUP(G60,PR!$B$2:$F$70,5,),0)</f>
        <v>0</v>
      </c>
      <c r="O60" s="42">
        <f t="shared" si="2"/>
        <v>0</v>
      </c>
      <c r="P60" s="45">
        <f>IF(F60=1,VLOOKUP(G60,PR!$B$2:$F$70,4,FALSE),0)</f>
        <v>0</v>
      </c>
      <c r="Q60" s="45">
        <f t="shared" si="3"/>
        <v>0</v>
      </c>
      <c r="R60" s="45">
        <f>IF(F60=2,VLOOKUP(G60,PR!$B$2:$F$70,3,FALSE),0)</f>
        <v>0</v>
      </c>
      <c r="S60" s="45">
        <f t="shared" si="4"/>
        <v>0</v>
      </c>
      <c r="T60" s="42">
        <f t="shared" si="5"/>
        <v>0</v>
      </c>
    </row>
    <row r="61" spans="1:20">
      <c r="A61" s="16"/>
      <c r="B61" s="40">
        <f>IFERROR(VLOOKUP(A61,CREDITNOTE1!$A$6:$C$89,2,),0)</f>
        <v>0</v>
      </c>
      <c r="C61" s="40">
        <f>IFERROR(VLOOKUP(A61,CREDITNOTE1!$A$6:$C$89,3,),0)</f>
        <v>0</v>
      </c>
      <c r="D61" s="40">
        <f>IFERROR(VLOOKUP(C61,CREDITNOTE1!$C$6:$D$89,2,),0)</f>
        <v>0</v>
      </c>
      <c r="E61" s="40">
        <f>IFERROR(VLOOKUP(C61,CREDITNOTE1!$C$6:$E$89,3,),0)</f>
        <v>0</v>
      </c>
      <c r="F61" s="19"/>
      <c r="G61" s="16"/>
      <c r="H61" s="42">
        <f>IFERROR(VLOOKUP(G61,PR!$B$2:$F$70,2,),0)</f>
        <v>0</v>
      </c>
      <c r="I61" s="20"/>
      <c r="J61" s="21"/>
      <c r="K61" s="45">
        <f t="shared" si="0"/>
        <v>0</v>
      </c>
      <c r="L61" s="21">
        <v>0</v>
      </c>
      <c r="M61" s="45">
        <f t="shared" si="1"/>
        <v>0</v>
      </c>
      <c r="N61" s="45">
        <f>IF(F61=1,VLOOKUP(G61,PR!$B$2:$F$70,5,),0)</f>
        <v>0</v>
      </c>
      <c r="O61" s="42">
        <f t="shared" si="2"/>
        <v>0</v>
      </c>
      <c r="P61" s="45">
        <f>IF(F61=1,VLOOKUP(G61,PR!$B$2:$F$70,4,FALSE),0)</f>
        <v>0</v>
      </c>
      <c r="Q61" s="45">
        <f t="shared" si="3"/>
        <v>0</v>
      </c>
      <c r="R61" s="45">
        <f>IF(F61=2,VLOOKUP(G61,PR!$B$2:$F$70,3,FALSE),0)</f>
        <v>0</v>
      </c>
      <c r="S61" s="45">
        <f t="shared" si="4"/>
        <v>0</v>
      </c>
      <c r="T61" s="42">
        <f t="shared" si="5"/>
        <v>0</v>
      </c>
    </row>
    <row r="62" spans="1:20">
      <c r="A62" s="16"/>
      <c r="B62" s="40">
        <f>IFERROR(VLOOKUP(A62,CREDITNOTE1!$A$6:$C$89,2,),0)</f>
        <v>0</v>
      </c>
      <c r="C62" s="40">
        <f>IFERROR(VLOOKUP(A62,CREDITNOTE1!$A$6:$C$89,3,),0)</f>
        <v>0</v>
      </c>
      <c r="D62" s="40">
        <f>IFERROR(VLOOKUP(C62,CREDITNOTE1!$C$6:$D$89,2,),0)</f>
        <v>0</v>
      </c>
      <c r="E62" s="40">
        <f>IFERROR(VLOOKUP(C62,CREDITNOTE1!$C$6:$E$89,3,),0)</f>
        <v>0</v>
      </c>
      <c r="F62" s="19"/>
      <c r="G62" s="16"/>
      <c r="H62" s="42">
        <f>IFERROR(VLOOKUP(G62,PR!$B$2:$F$70,2,),0)</f>
        <v>0</v>
      </c>
      <c r="I62" s="20"/>
      <c r="J62" s="21"/>
      <c r="K62" s="45">
        <f t="shared" si="0"/>
        <v>0</v>
      </c>
      <c r="L62" s="21">
        <v>0</v>
      </c>
      <c r="M62" s="45">
        <f t="shared" si="1"/>
        <v>0</v>
      </c>
      <c r="N62" s="45">
        <f>IF(F62=1,VLOOKUP(G62,PR!$B$2:$F$70,5,),0)</f>
        <v>0</v>
      </c>
      <c r="O62" s="42">
        <f t="shared" si="2"/>
        <v>0</v>
      </c>
      <c r="P62" s="45">
        <f>IF(F62=1,VLOOKUP(G62,PR!$B$2:$F$70,4,FALSE),0)</f>
        <v>0</v>
      </c>
      <c r="Q62" s="45">
        <f t="shared" si="3"/>
        <v>0</v>
      </c>
      <c r="R62" s="45">
        <f>IF(F62=2,VLOOKUP(G62,PR!$B$2:$F$70,3,FALSE),0)</f>
        <v>0</v>
      </c>
      <c r="S62" s="45">
        <f t="shared" si="4"/>
        <v>0</v>
      </c>
      <c r="T62" s="42">
        <f t="shared" si="5"/>
        <v>0</v>
      </c>
    </row>
    <row r="63" spans="1:20">
      <c r="A63" s="16"/>
      <c r="B63" s="40">
        <f>IFERROR(VLOOKUP(A63,CREDITNOTE1!$A$6:$C$89,2,),0)</f>
        <v>0</v>
      </c>
      <c r="C63" s="40">
        <f>IFERROR(VLOOKUP(A63,CREDITNOTE1!$A$6:$C$89,3,),0)</f>
        <v>0</v>
      </c>
      <c r="D63" s="40">
        <f>IFERROR(VLOOKUP(C63,CREDITNOTE1!$C$6:$D$89,2,),0)</f>
        <v>0</v>
      </c>
      <c r="E63" s="40">
        <f>IFERROR(VLOOKUP(C63,CREDITNOTE1!$C$6:$E$89,3,),0)</f>
        <v>0</v>
      </c>
      <c r="F63" s="19"/>
      <c r="G63" s="16"/>
      <c r="H63" s="42">
        <f>IFERROR(VLOOKUP(G63,PR!$B$2:$F$70,2,),0)</f>
        <v>0</v>
      </c>
      <c r="I63" s="20"/>
      <c r="J63" s="21"/>
      <c r="K63" s="45">
        <f t="shared" si="0"/>
        <v>0</v>
      </c>
      <c r="L63" s="21">
        <v>0</v>
      </c>
      <c r="M63" s="45">
        <f t="shared" si="1"/>
        <v>0</v>
      </c>
      <c r="N63" s="45">
        <f>IF(F63=1,VLOOKUP(G63,PR!$B$2:$F$70,5,),0)</f>
        <v>0</v>
      </c>
      <c r="O63" s="42">
        <f t="shared" si="2"/>
        <v>0</v>
      </c>
      <c r="P63" s="45">
        <f>IF(F63=1,VLOOKUP(G63,PR!$B$2:$F$70,4,FALSE),0)</f>
        <v>0</v>
      </c>
      <c r="Q63" s="45">
        <f t="shared" si="3"/>
        <v>0</v>
      </c>
      <c r="R63" s="45">
        <f>IF(F63=2,VLOOKUP(G63,PR!$B$2:$F$70,3,FALSE),0)</f>
        <v>0</v>
      </c>
      <c r="S63" s="45">
        <f t="shared" si="4"/>
        <v>0</v>
      </c>
      <c r="T63" s="42">
        <f t="shared" si="5"/>
        <v>0</v>
      </c>
    </row>
    <row r="64" spans="1:20">
      <c r="A64" s="16"/>
      <c r="B64" s="40">
        <f>IFERROR(VLOOKUP(A64,CREDITNOTE1!$A$6:$C$89,2,),0)</f>
        <v>0</v>
      </c>
      <c r="C64" s="40">
        <f>IFERROR(VLOOKUP(A64,CREDITNOTE1!$A$6:$C$89,3,),0)</f>
        <v>0</v>
      </c>
      <c r="D64" s="40">
        <f>IFERROR(VLOOKUP(C64,CREDITNOTE1!$C$6:$D$89,2,),0)</f>
        <v>0</v>
      </c>
      <c r="E64" s="40">
        <f>IFERROR(VLOOKUP(C64,CREDITNOTE1!$C$6:$E$89,3,),0)</f>
        <v>0</v>
      </c>
      <c r="F64" s="19"/>
      <c r="G64" s="16"/>
      <c r="H64" s="42">
        <f>IFERROR(VLOOKUP(G64,PR!$B$2:$F$70,2,),0)</f>
        <v>0</v>
      </c>
      <c r="I64" s="20"/>
      <c r="J64" s="21"/>
      <c r="K64" s="45">
        <f t="shared" si="0"/>
        <v>0</v>
      </c>
      <c r="L64" s="21">
        <v>0</v>
      </c>
      <c r="M64" s="45">
        <f t="shared" si="1"/>
        <v>0</v>
      </c>
      <c r="N64" s="45">
        <f>IF(F64=1,VLOOKUP(G64,PR!$B$2:$F$70,5,),0)</f>
        <v>0</v>
      </c>
      <c r="O64" s="42">
        <f t="shared" si="2"/>
        <v>0</v>
      </c>
      <c r="P64" s="45">
        <f>IF(F64=1,VLOOKUP(G64,PR!$B$2:$F$70,4,FALSE),0)</f>
        <v>0</v>
      </c>
      <c r="Q64" s="45">
        <f t="shared" si="3"/>
        <v>0</v>
      </c>
      <c r="R64" s="45">
        <f>IF(F64=2,VLOOKUP(G64,PR!$B$2:$F$70,3,FALSE),0)</f>
        <v>0</v>
      </c>
      <c r="S64" s="45">
        <f t="shared" si="4"/>
        <v>0</v>
      </c>
      <c r="T64" s="42">
        <f t="shared" si="5"/>
        <v>0</v>
      </c>
    </row>
    <row r="65" spans="1:20">
      <c r="A65" s="16"/>
      <c r="B65" s="40">
        <f>IFERROR(VLOOKUP(A65,CREDITNOTE1!$A$6:$C$89,2,),0)</f>
        <v>0</v>
      </c>
      <c r="C65" s="40">
        <f>IFERROR(VLOOKUP(A65,CREDITNOTE1!$A$6:$C$89,3,),0)</f>
        <v>0</v>
      </c>
      <c r="D65" s="40">
        <f>IFERROR(VLOOKUP(C65,CREDITNOTE1!$C$6:$D$89,2,),0)</f>
        <v>0</v>
      </c>
      <c r="E65" s="40">
        <f>IFERROR(VLOOKUP(C65,CREDITNOTE1!$C$6:$E$89,3,),0)</f>
        <v>0</v>
      </c>
      <c r="F65" s="19"/>
      <c r="G65" s="16"/>
      <c r="H65" s="42">
        <f>IFERROR(VLOOKUP(G65,PR!$B$2:$F$70,2,),0)</f>
        <v>0</v>
      </c>
      <c r="I65" s="20"/>
      <c r="J65" s="21"/>
      <c r="K65" s="45">
        <f t="shared" si="0"/>
        <v>0</v>
      </c>
      <c r="L65" s="21">
        <v>0</v>
      </c>
      <c r="M65" s="45">
        <f t="shared" si="1"/>
        <v>0</v>
      </c>
      <c r="N65" s="45">
        <f>IF(F65=1,VLOOKUP(G65,PR!$B$2:$F$70,5,),0)</f>
        <v>0</v>
      </c>
      <c r="O65" s="42">
        <f t="shared" si="2"/>
        <v>0</v>
      </c>
      <c r="P65" s="45">
        <f>IF(F65=1,VLOOKUP(G65,PR!$B$2:$F$70,4,FALSE),0)</f>
        <v>0</v>
      </c>
      <c r="Q65" s="45">
        <f t="shared" si="3"/>
        <v>0</v>
      </c>
      <c r="R65" s="45">
        <f>IF(F65=2,VLOOKUP(G65,PR!$B$2:$F$70,3,FALSE),0)</f>
        <v>0</v>
      </c>
      <c r="S65" s="45">
        <f t="shared" si="4"/>
        <v>0</v>
      </c>
      <c r="T65" s="42">
        <f t="shared" si="5"/>
        <v>0</v>
      </c>
    </row>
    <row r="66" spans="1:20">
      <c r="A66" s="16"/>
      <c r="B66" s="40">
        <f>IFERROR(VLOOKUP(A66,CREDITNOTE1!$A$6:$C$89,2,),0)</f>
        <v>0</v>
      </c>
      <c r="C66" s="40">
        <f>IFERROR(VLOOKUP(A66,CREDITNOTE1!$A$6:$C$89,3,),0)</f>
        <v>0</v>
      </c>
      <c r="D66" s="40">
        <f>IFERROR(VLOOKUP(C66,CREDITNOTE1!$C$6:$D$89,2,),0)</f>
        <v>0</v>
      </c>
      <c r="E66" s="40">
        <f>IFERROR(VLOOKUP(C66,CREDITNOTE1!$C$6:$E$89,3,),0)</f>
        <v>0</v>
      </c>
      <c r="F66" s="19"/>
      <c r="G66" s="16"/>
      <c r="H66" s="42">
        <f>IFERROR(VLOOKUP(G66,PR!$B$2:$F$70,2,),0)</f>
        <v>0</v>
      </c>
      <c r="I66" s="20"/>
      <c r="J66" s="21"/>
      <c r="K66" s="45">
        <f t="shared" si="0"/>
        <v>0</v>
      </c>
      <c r="L66" s="21">
        <v>0</v>
      </c>
      <c r="M66" s="45">
        <f t="shared" si="1"/>
        <v>0</v>
      </c>
      <c r="N66" s="45">
        <f>IF(F66=1,VLOOKUP(G66,PR!$B$2:$F$70,5,),0)</f>
        <v>0</v>
      </c>
      <c r="O66" s="42">
        <f t="shared" si="2"/>
        <v>0</v>
      </c>
      <c r="P66" s="45">
        <f>IF(F66=1,VLOOKUP(G66,PR!$B$2:$F$70,4,FALSE),0)</f>
        <v>0</v>
      </c>
      <c r="Q66" s="45">
        <f t="shared" si="3"/>
        <v>0</v>
      </c>
      <c r="R66" s="45">
        <f>IF(F66=2,VLOOKUP(G66,PR!$B$2:$F$70,3,FALSE),0)</f>
        <v>0</v>
      </c>
      <c r="S66" s="45">
        <f t="shared" si="4"/>
        <v>0</v>
      </c>
      <c r="T66" s="42">
        <f t="shared" si="5"/>
        <v>0</v>
      </c>
    </row>
    <row r="67" spans="1:20">
      <c r="A67" s="16"/>
      <c r="B67" s="40">
        <f>IFERROR(VLOOKUP(A67,CREDITNOTE1!$A$6:$C$89,2,),0)</f>
        <v>0</v>
      </c>
      <c r="C67" s="40">
        <f>IFERROR(VLOOKUP(A67,CREDITNOTE1!$A$6:$C$89,3,),0)</f>
        <v>0</v>
      </c>
      <c r="D67" s="40">
        <f>IFERROR(VLOOKUP(C67,CREDITNOTE1!$C$6:$D$89,2,),0)</f>
        <v>0</v>
      </c>
      <c r="E67" s="40">
        <f>IFERROR(VLOOKUP(C67,CREDITNOTE1!$C$6:$E$89,3,),0)</f>
        <v>0</v>
      </c>
      <c r="F67" s="19"/>
      <c r="G67" s="16"/>
      <c r="H67" s="42">
        <f>IFERROR(VLOOKUP(G67,PR!$B$2:$F$70,2,),0)</f>
        <v>0</v>
      </c>
      <c r="I67" s="20"/>
      <c r="J67" s="21"/>
      <c r="K67" s="45">
        <f t="shared" si="0"/>
        <v>0</v>
      </c>
      <c r="L67" s="21">
        <v>0</v>
      </c>
      <c r="M67" s="45">
        <f t="shared" si="1"/>
        <v>0</v>
      </c>
      <c r="N67" s="45">
        <f>IF(F67=1,VLOOKUP(G67,PR!$B$2:$F$70,5,),0)</f>
        <v>0</v>
      </c>
      <c r="O67" s="42">
        <f t="shared" si="2"/>
        <v>0</v>
      </c>
      <c r="P67" s="45">
        <f>IF(F67=1,VLOOKUP(G67,PR!$B$2:$F$70,4,FALSE),0)</f>
        <v>0</v>
      </c>
      <c r="Q67" s="45">
        <f t="shared" si="3"/>
        <v>0</v>
      </c>
      <c r="R67" s="45">
        <f>IF(F67=2,VLOOKUP(G67,PR!$B$2:$F$70,3,FALSE),0)</f>
        <v>0</v>
      </c>
      <c r="S67" s="45">
        <f t="shared" si="4"/>
        <v>0</v>
      </c>
      <c r="T67" s="42">
        <f t="shared" si="5"/>
        <v>0</v>
      </c>
    </row>
    <row r="68" spans="1:20">
      <c r="A68" s="16"/>
      <c r="B68" s="40">
        <f>IFERROR(VLOOKUP(A68,CREDITNOTE1!$A$6:$C$89,2,),0)</f>
        <v>0</v>
      </c>
      <c r="C68" s="40">
        <f>IFERROR(VLOOKUP(A68,CREDITNOTE1!$A$6:$C$89,3,),0)</f>
        <v>0</v>
      </c>
      <c r="D68" s="40">
        <f>IFERROR(VLOOKUP(C68,CREDITNOTE1!$C$6:$D$89,2,),0)</f>
        <v>0</v>
      </c>
      <c r="E68" s="40">
        <f>IFERROR(VLOOKUP(C68,CREDITNOTE1!$C$6:$E$89,3,),0)</f>
        <v>0</v>
      </c>
      <c r="F68" s="19"/>
      <c r="G68" s="16"/>
      <c r="H68" s="42">
        <f>IFERROR(VLOOKUP(G68,PR!$B$2:$F$70,2,),0)</f>
        <v>0</v>
      </c>
      <c r="I68" s="20"/>
      <c r="J68" s="21"/>
      <c r="K68" s="45">
        <f t="shared" si="0"/>
        <v>0</v>
      </c>
      <c r="L68" s="21">
        <v>0</v>
      </c>
      <c r="M68" s="45">
        <f t="shared" si="1"/>
        <v>0</v>
      </c>
      <c r="N68" s="45">
        <f>IF(F68=1,VLOOKUP(G68,PR!$B$2:$F$70,5,),0)</f>
        <v>0</v>
      </c>
      <c r="O68" s="42">
        <f t="shared" si="2"/>
        <v>0</v>
      </c>
      <c r="P68" s="45">
        <f>IF(F68=1,VLOOKUP(G68,PR!$B$2:$F$70,4,FALSE),0)</f>
        <v>0</v>
      </c>
      <c r="Q68" s="45">
        <f t="shared" si="3"/>
        <v>0</v>
      </c>
      <c r="R68" s="45">
        <f>IF(F68=2,VLOOKUP(G68,PR!$B$2:$F$70,3,FALSE),0)</f>
        <v>0</v>
      </c>
      <c r="S68" s="45">
        <f t="shared" si="4"/>
        <v>0</v>
      </c>
      <c r="T68" s="42">
        <f t="shared" si="5"/>
        <v>0</v>
      </c>
    </row>
    <row r="69" spans="1:20">
      <c r="A69" s="16"/>
      <c r="B69" s="40">
        <f>IFERROR(VLOOKUP(A69,CREDITNOTE1!$A$6:$C$89,2,),0)</f>
        <v>0</v>
      </c>
      <c r="C69" s="40">
        <f>IFERROR(VLOOKUP(A69,CREDITNOTE1!$A$6:$C$89,3,),0)</f>
        <v>0</v>
      </c>
      <c r="D69" s="40">
        <f>IFERROR(VLOOKUP(C69,CREDITNOTE1!$C$6:$D$89,2,),0)</f>
        <v>0</v>
      </c>
      <c r="E69" s="40">
        <f>IFERROR(VLOOKUP(C69,CREDITNOTE1!$C$6:$E$89,3,),0)</f>
        <v>0</v>
      </c>
      <c r="F69" s="19"/>
      <c r="G69" s="16"/>
      <c r="H69" s="42">
        <f>IFERROR(VLOOKUP(G69,PR!$B$2:$F$70,2,),0)</f>
        <v>0</v>
      </c>
      <c r="I69" s="20"/>
      <c r="J69" s="21"/>
      <c r="K69" s="45">
        <f t="shared" si="0"/>
        <v>0</v>
      </c>
      <c r="L69" s="21">
        <v>0</v>
      </c>
      <c r="M69" s="45">
        <f t="shared" si="1"/>
        <v>0</v>
      </c>
      <c r="N69" s="45">
        <f>IF(F69=1,VLOOKUP(G69,PR!$B$2:$F$70,5,),0)</f>
        <v>0</v>
      </c>
      <c r="O69" s="42">
        <f t="shared" si="2"/>
        <v>0</v>
      </c>
      <c r="P69" s="45">
        <f>IF(F69=1,VLOOKUP(G69,PR!$B$2:$F$70,4,FALSE),0)</f>
        <v>0</v>
      </c>
      <c r="Q69" s="45">
        <f t="shared" si="3"/>
        <v>0</v>
      </c>
      <c r="R69" s="45">
        <f>IF(F69=2,VLOOKUP(G69,PR!$B$2:$F$70,3,FALSE),0)</f>
        <v>0</v>
      </c>
      <c r="S69" s="45">
        <f t="shared" si="4"/>
        <v>0</v>
      </c>
      <c r="T69" s="42">
        <f t="shared" si="5"/>
        <v>0</v>
      </c>
    </row>
    <row r="70" spans="1:20">
      <c r="A70" s="16"/>
      <c r="B70" s="40">
        <f>IFERROR(VLOOKUP(A70,CREDITNOTE1!$A$6:$C$89,2,),0)</f>
        <v>0</v>
      </c>
      <c r="C70" s="40">
        <f>IFERROR(VLOOKUP(A70,CREDITNOTE1!$A$6:$C$89,3,),0)</f>
        <v>0</v>
      </c>
      <c r="D70" s="40">
        <f>IFERROR(VLOOKUP(C70,CREDITNOTE1!$C$6:$D$89,2,),0)</f>
        <v>0</v>
      </c>
      <c r="E70" s="40">
        <f>IFERROR(VLOOKUP(C70,CREDITNOTE1!$C$6:$E$89,3,),0)</f>
        <v>0</v>
      </c>
      <c r="F70" s="19"/>
      <c r="G70" s="16"/>
      <c r="H70" s="42">
        <f>IFERROR(VLOOKUP(G70,PR!$B$2:$F$70,2,),0)</f>
        <v>0</v>
      </c>
      <c r="I70" s="20"/>
      <c r="J70" s="21"/>
      <c r="K70" s="45">
        <f t="shared" ref="K70:K88" si="6">I70*J70</f>
        <v>0</v>
      </c>
      <c r="L70" s="21">
        <v>0</v>
      </c>
      <c r="M70" s="45">
        <f t="shared" ref="M70:M88" si="7">K70-L70</f>
        <v>0</v>
      </c>
      <c r="N70" s="45">
        <f>IF(F70=1,VLOOKUP(G70,PR!$B$2:$F$70,5,),0)</f>
        <v>0</v>
      </c>
      <c r="O70" s="42">
        <f t="shared" ref="O70:O88" si="8">M70*N70%</f>
        <v>0</v>
      </c>
      <c r="P70" s="45">
        <f>IF(F70=1,VLOOKUP(G70,PR!$B$2:$F$70,4,FALSE),0)</f>
        <v>0</v>
      </c>
      <c r="Q70" s="45">
        <f t="shared" ref="Q70:Q88" si="9">M70*P70%</f>
        <v>0</v>
      </c>
      <c r="R70" s="45">
        <f>IF(F70=2,VLOOKUP(G70,PR!$B$2:$F$70,3,FALSE),0)</f>
        <v>0</v>
      </c>
      <c r="S70" s="45">
        <f t="shared" ref="S70:S88" si="10">M70*R70%</f>
        <v>0</v>
      </c>
      <c r="T70" s="42">
        <f t="shared" ref="T70:T88" si="11">M70+O70+Q70+S70</f>
        <v>0</v>
      </c>
    </row>
    <row r="71" spans="1:20">
      <c r="A71" s="16"/>
      <c r="B71" s="40">
        <f>IFERROR(VLOOKUP(A71,CREDITNOTE1!$A$6:$C$89,2,),0)</f>
        <v>0</v>
      </c>
      <c r="C71" s="40">
        <f>IFERROR(VLOOKUP(A71,CREDITNOTE1!$A$6:$C$89,3,),0)</f>
        <v>0</v>
      </c>
      <c r="D71" s="40">
        <f>IFERROR(VLOOKUP(C71,CREDITNOTE1!$C$6:$D$89,2,),0)</f>
        <v>0</v>
      </c>
      <c r="E71" s="40">
        <f>IFERROR(VLOOKUP(C71,CREDITNOTE1!$C$6:$E$89,3,),0)</f>
        <v>0</v>
      </c>
      <c r="F71" s="19"/>
      <c r="G71" s="16"/>
      <c r="H71" s="42">
        <f>IFERROR(VLOOKUP(G71,PR!$B$2:$F$70,2,),0)</f>
        <v>0</v>
      </c>
      <c r="I71" s="20"/>
      <c r="J71" s="21"/>
      <c r="K71" s="45">
        <f t="shared" si="6"/>
        <v>0</v>
      </c>
      <c r="L71" s="21">
        <v>0</v>
      </c>
      <c r="M71" s="45">
        <f t="shared" si="7"/>
        <v>0</v>
      </c>
      <c r="N71" s="45">
        <f>IF(F71=1,VLOOKUP(G71,PR!$B$2:$F$70,5,),0)</f>
        <v>0</v>
      </c>
      <c r="O71" s="42">
        <f t="shared" si="8"/>
        <v>0</v>
      </c>
      <c r="P71" s="45">
        <f>IF(F71=1,VLOOKUP(G71,PR!$B$2:$F$70,4,FALSE),0)</f>
        <v>0</v>
      </c>
      <c r="Q71" s="45">
        <f t="shared" si="9"/>
        <v>0</v>
      </c>
      <c r="R71" s="45">
        <f>IF(F71=2,VLOOKUP(G71,PR!$B$2:$F$70,3,FALSE),0)</f>
        <v>0</v>
      </c>
      <c r="S71" s="45">
        <f t="shared" si="10"/>
        <v>0</v>
      </c>
      <c r="T71" s="42">
        <f t="shared" si="11"/>
        <v>0</v>
      </c>
    </row>
    <row r="72" spans="1:20">
      <c r="A72" s="16"/>
      <c r="B72" s="40">
        <f>IFERROR(VLOOKUP(A72,CREDITNOTE1!$A$6:$C$89,2,),0)</f>
        <v>0</v>
      </c>
      <c r="C72" s="40">
        <f>IFERROR(VLOOKUP(A72,CREDITNOTE1!$A$6:$C$89,3,),0)</f>
        <v>0</v>
      </c>
      <c r="D72" s="40">
        <f>IFERROR(VLOOKUP(C72,CREDITNOTE1!$C$6:$D$89,2,),0)</f>
        <v>0</v>
      </c>
      <c r="E72" s="40">
        <f>IFERROR(VLOOKUP(C72,CREDITNOTE1!$C$6:$E$89,3,),0)</f>
        <v>0</v>
      </c>
      <c r="F72" s="19"/>
      <c r="G72" s="16"/>
      <c r="H72" s="42">
        <f>IFERROR(VLOOKUP(G72,PR!$B$2:$F$70,2,),0)</f>
        <v>0</v>
      </c>
      <c r="I72" s="20"/>
      <c r="J72" s="21"/>
      <c r="K72" s="45">
        <f t="shared" si="6"/>
        <v>0</v>
      </c>
      <c r="L72" s="21">
        <v>0</v>
      </c>
      <c r="M72" s="45">
        <f t="shared" si="7"/>
        <v>0</v>
      </c>
      <c r="N72" s="45">
        <f>IF(F72=1,VLOOKUP(G72,PR!$B$2:$F$70,5,),0)</f>
        <v>0</v>
      </c>
      <c r="O72" s="42">
        <f t="shared" si="8"/>
        <v>0</v>
      </c>
      <c r="P72" s="45">
        <f>IF(F72=1,VLOOKUP(G72,PR!$B$2:$F$70,4,FALSE),0)</f>
        <v>0</v>
      </c>
      <c r="Q72" s="45">
        <f t="shared" si="9"/>
        <v>0</v>
      </c>
      <c r="R72" s="45">
        <f>IF(F72=2,VLOOKUP(G72,PR!$B$2:$F$70,3,FALSE),0)</f>
        <v>0</v>
      </c>
      <c r="S72" s="45">
        <f t="shared" si="10"/>
        <v>0</v>
      </c>
      <c r="T72" s="42">
        <f t="shared" si="11"/>
        <v>0</v>
      </c>
    </row>
    <row r="73" spans="1:20">
      <c r="A73" s="16"/>
      <c r="B73" s="40">
        <f>IFERROR(VLOOKUP(A73,CREDITNOTE1!$A$6:$C$89,2,),0)</f>
        <v>0</v>
      </c>
      <c r="C73" s="40">
        <f>IFERROR(VLOOKUP(A73,CREDITNOTE1!$A$6:$C$89,3,),0)</f>
        <v>0</v>
      </c>
      <c r="D73" s="40">
        <f>IFERROR(VLOOKUP(C73,CREDITNOTE1!$C$6:$D$89,2,),0)</f>
        <v>0</v>
      </c>
      <c r="E73" s="40">
        <f>IFERROR(VLOOKUP(C73,CREDITNOTE1!$C$6:$E$89,3,),0)</f>
        <v>0</v>
      </c>
      <c r="F73" s="19"/>
      <c r="G73" s="16"/>
      <c r="H73" s="42">
        <f>IFERROR(VLOOKUP(G73,PR!$B$2:$F$70,2,),0)</f>
        <v>0</v>
      </c>
      <c r="I73" s="20"/>
      <c r="J73" s="21"/>
      <c r="K73" s="45">
        <f t="shared" si="6"/>
        <v>0</v>
      </c>
      <c r="L73" s="21">
        <v>0</v>
      </c>
      <c r="M73" s="45">
        <f t="shared" si="7"/>
        <v>0</v>
      </c>
      <c r="N73" s="45">
        <f>IF(F73=1,VLOOKUP(G73,PR!$B$2:$F$70,5,),0)</f>
        <v>0</v>
      </c>
      <c r="O73" s="42">
        <f t="shared" si="8"/>
        <v>0</v>
      </c>
      <c r="P73" s="45">
        <f>IF(F73=1,VLOOKUP(G73,PR!$B$2:$F$70,4,FALSE),0)</f>
        <v>0</v>
      </c>
      <c r="Q73" s="45">
        <f t="shared" si="9"/>
        <v>0</v>
      </c>
      <c r="R73" s="45">
        <f>IF(F73=2,VLOOKUP(G73,PR!$B$2:$F$70,3,FALSE),0)</f>
        <v>0</v>
      </c>
      <c r="S73" s="45">
        <f t="shared" si="10"/>
        <v>0</v>
      </c>
      <c r="T73" s="42">
        <f t="shared" si="11"/>
        <v>0</v>
      </c>
    </row>
    <row r="74" spans="1:20">
      <c r="A74" s="16"/>
      <c r="B74" s="40">
        <f>IFERROR(VLOOKUP(A74,CREDITNOTE1!$A$6:$C$89,2,),0)</f>
        <v>0</v>
      </c>
      <c r="C74" s="40">
        <f>IFERROR(VLOOKUP(A74,CREDITNOTE1!$A$6:$C$89,3,),0)</f>
        <v>0</v>
      </c>
      <c r="D74" s="40">
        <f>IFERROR(VLOOKUP(C74,CREDITNOTE1!$C$6:$D$89,2,),0)</f>
        <v>0</v>
      </c>
      <c r="E74" s="40">
        <f>IFERROR(VLOOKUP(C74,CREDITNOTE1!$C$6:$E$89,3,),0)</f>
        <v>0</v>
      </c>
      <c r="F74" s="19"/>
      <c r="G74" s="16"/>
      <c r="H74" s="42">
        <f>IFERROR(VLOOKUP(G74,PR!$B$2:$F$70,2,),0)</f>
        <v>0</v>
      </c>
      <c r="I74" s="20"/>
      <c r="J74" s="21"/>
      <c r="K74" s="45">
        <f t="shared" si="6"/>
        <v>0</v>
      </c>
      <c r="L74" s="21">
        <v>0</v>
      </c>
      <c r="M74" s="45">
        <f t="shared" si="7"/>
        <v>0</v>
      </c>
      <c r="N74" s="45">
        <f>IF(F74=1,VLOOKUP(G74,PR!$B$2:$F$70,5,),0)</f>
        <v>0</v>
      </c>
      <c r="O74" s="42">
        <f t="shared" si="8"/>
        <v>0</v>
      </c>
      <c r="P74" s="45">
        <f>IF(F74=1,VLOOKUP(G74,PR!$B$2:$F$70,4,FALSE),0)</f>
        <v>0</v>
      </c>
      <c r="Q74" s="45">
        <f t="shared" si="9"/>
        <v>0</v>
      </c>
      <c r="R74" s="45">
        <f>IF(F74=2,VLOOKUP(G74,PR!$B$2:$F$70,3,FALSE),0)</f>
        <v>0</v>
      </c>
      <c r="S74" s="45">
        <f t="shared" si="10"/>
        <v>0</v>
      </c>
      <c r="T74" s="42">
        <f t="shared" si="11"/>
        <v>0</v>
      </c>
    </row>
    <row r="75" spans="1:20">
      <c r="A75" s="16"/>
      <c r="B75" s="40">
        <f>IFERROR(VLOOKUP(A75,CREDITNOTE1!$A$6:$C$89,2,),0)</f>
        <v>0</v>
      </c>
      <c r="C75" s="40">
        <f>IFERROR(VLOOKUP(A75,CREDITNOTE1!$A$6:$C$89,3,),0)</f>
        <v>0</v>
      </c>
      <c r="D75" s="40">
        <f>IFERROR(VLOOKUP(C75,CREDITNOTE1!$C$6:$D$89,2,),0)</f>
        <v>0</v>
      </c>
      <c r="E75" s="40">
        <f>IFERROR(VLOOKUP(C75,CREDITNOTE1!$C$6:$E$89,3,),0)</f>
        <v>0</v>
      </c>
      <c r="F75" s="19"/>
      <c r="G75" s="16"/>
      <c r="H75" s="42">
        <f>IFERROR(VLOOKUP(G75,PR!$B$2:$F$70,2,),0)</f>
        <v>0</v>
      </c>
      <c r="I75" s="20"/>
      <c r="J75" s="21"/>
      <c r="K75" s="45">
        <f t="shared" si="6"/>
        <v>0</v>
      </c>
      <c r="L75" s="21">
        <v>0</v>
      </c>
      <c r="M75" s="45">
        <f t="shared" si="7"/>
        <v>0</v>
      </c>
      <c r="N75" s="45">
        <f>IF(F75=1,VLOOKUP(G75,PR!$B$2:$F$70,5,),0)</f>
        <v>0</v>
      </c>
      <c r="O75" s="42">
        <f t="shared" si="8"/>
        <v>0</v>
      </c>
      <c r="P75" s="45">
        <f>IF(F75=1,VLOOKUP(G75,PR!$B$2:$F$70,4,FALSE),0)</f>
        <v>0</v>
      </c>
      <c r="Q75" s="45">
        <f t="shared" si="9"/>
        <v>0</v>
      </c>
      <c r="R75" s="45">
        <f>IF(F75=2,VLOOKUP(G75,PR!$B$2:$F$70,3,FALSE),0)</f>
        <v>0</v>
      </c>
      <c r="S75" s="45">
        <f t="shared" si="10"/>
        <v>0</v>
      </c>
      <c r="T75" s="42">
        <f t="shared" si="11"/>
        <v>0</v>
      </c>
    </row>
    <row r="76" spans="1:20">
      <c r="A76" s="16"/>
      <c r="B76" s="40">
        <f>IFERROR(VLOOKUP(A76,CREDITNOTE1!$A$6:$C$89,2,),0)</f>
        <v>0</v>
      </c>
      <c r="C76" s="40">
        <f>IFERROR(VLOOKUP(A76,CREDITNOTE1!$A$6:$C$89,3,),0)</f>
        <v>0</v>
      </c>
      <c r="D76" s="40">
        <f>IFERROR(VLOOKUP(C76,CREDITNOTE1!$C$6:$D$89,2,),0)</f>
        <v>0</v>
      </c>
      <c r="E76" s="40">
        <f>IFERROR(VLOOKUP(C76,CREDITNOTE1!$C$6:$E$89,3,),0)</f>
        <v>0</v>
      </c>
      <c r="F76" s="19"/>
      <c r="G76" s="16"/>
      <c r="H76" s="42">
        <f>IFERROR(VLOOKUP(G76,PR!$B$2:$F$70,2,),0)</f>
        <v>0</v>
      </c>
      <c r="I76" s="20"/>
      <c r="J76" s="21"/>
      <c r="K76" s="45">
        <f t="shared" si="6"/>
        <v>0</v>
      </c>
      <c r="L76" s="21">
        <v>0</v>
      </c>
      <c r="M76" s="45">
        <f t="shared" si="7"/>
        <v>0</v>
      </c>
      <c r="N76" s="45">
        <f>IF(F76=1,VLOOKUP(G76,PR!$B$2:$F$70,5,),0)</f>
        <v>0</v>
      </c>
      <c r="O76" s="42">
        <f t="shared" si="8"/>
        <v>0</v>
      </c>
      <c r="P76" s="45">
        <f>IF(F76=1,VLOOKUP(G76,PR!$B$2:$F$70,4,FALSE),0)</f>
        <v>0</v>
      </c>
      <c r="Q76" s="45">
        <f t="shared" si="9"/>
        <v>0</v>
      </c>
      <c r="R76" s="45">
        <f>IF(F76=2,VLOOKUP(G76,PR!$B$2:$F$70,3,FALSE),0)</f>
        <v>0</v>
      </c>
      <c r="S76" s="45">
        <f t="shared" si="10"/>
        <v>0</v>
      </c>
      <c r="T76" s="42">
        <f t="shared" si="11"/>
        <v>0</v>
      </c>
    </row>
    <row r="77" spans="1:20">
      <c r="A77" s="16"/>
      <c r="B77" s="40">
        <f>IFERROR(VLOOKUP(A77,CREDITNOTE1!$A$6:$C$89,2,),0)</f>
        <v>0</v>
      </c>
      <c r="C77" s="40">
        <f>IFERROR(VLOOKUP(A77,CREDITNOTE1!$A$6:$C$89,3,),0)</f>
        <v>0</v>
      </c>
      <c r="D77" s="40">
        <f>IFERROR(VLOOKUP(C77,CREDITNOTE1!$C$6:$D$89,2,),0)</f>
        <v>0</v>
      </c>
      <c r="E77" s="40">
        <f>IFERROR(VLOOKUP(C77,CREDITNOTE1!$C$6:$E$89,3,),0)</f>
        <v>0</v>
      </c>
      <c r="F77" s="19"/>
      <c r="G77" s="16"/>
      <c r="H77" s="42">
        <f>IFERROR(VLOOKUP(G77,PR!$B$2:$F$70,2,),0)</f>
        <v>0</v>
      </c>
      <c r="I77" s="20"/>
      <c r="J77" s="21"/>
      <c r="K77" s="45">
        <f t="shared" si="6"/>
        <v>0</v>
      </c>
      <c r="L77" s="21">
        <v>0</v>
      </c>
      <c r="M77" s="45">
        <f t="shared" si="7"/>
        <v>0</v>
      </c>
      <c r="N77" s="45">
        <f>IF(F77=1,VLOOKUP(G77,PR!$B$2:$F$70,5,),0)</f>
        <v>0</v>
      </c>
      <c r="O77" s="42">
        <f t="shared" si="8"/>
        <v>0</v>
      </c>
      <c r="P77" s="45">
        <f>IF(F77=1,VLOOKUP(G77,PR!$B$2:$F$70,4,FALSE),0)</f>
        <v>0</v>
      </c>
      <c r="Q77" s="45">
        <f t="shared" si="9"/>
        <v>0</v>
      </c>
      <c r="R77" s="45">
        <f>IF(F77=2,VLOOKUP(G77,PR!$B$2:$F$70,3,FALSE),0)</f>
        <v>0</v>
      </c>
      <c r="S77" s="45">
        <f t="shared" si="10"/>
        <v>0</v>
      </c>
      <c r="T77" s="42">
        <f t="shared" si="11"/>
        <v>0</v>
      </c>
    </row>
    <row r="78" spans="1:20">
      <c r="A78" s="16"/>
      <c r="B78" s="40">
        <f>IFERROR(VLOOKUP(A78,CREDITNOTE1!$A$6:$C$89,2,),0)</f>
        <v>0</v>
      </c>
      <c r="C78" s="40">
        <f>IFERROR(VLOOKUP(A78,CREDITNOTE1!$A$6:$C$89,3,),0)</f>
        <v>0</v>
      </c>
      <c r="D78" s="40">
        <f>IFERROR(VLOOKUP(C78,CREDITNOTE1!$C$6:$D$89,2,),0)</f>
        <v>0</v>
      </c>
      <c r="E78" s="40">
        <f>IFERROR(VLOOKUP(C78,CREDITNOTE1!$C$6:$E$89,3,),0)</f>
        <v>0</v>
      </c>
      <c r="F78" s="19"/>
      <c r="G78" s="16"/>
      <c r="H78" s="42">
        <f>IFERROR(VLOOKUP(G78,PR!$B$2:$F$70,2,),0)</f>
        <v>0</v>
      </c>
      <c r="I78" s="20"/>
      <c r="J78" s="21"/>
      <c r="K78" s="45">
        <f t="shared" si="6"/>
        <v>0</v>
      </c>
      <c r="L78" s="21">
        <v>0</v>
      </c>
      <c r="M78" s="45">
        <f t="shared" si="7"/>
        <v>0</v>
      </c>
      <c r="N78" s="45">
        <f>IF(F78=1,VLOOKUP(G78,PR!$B$2:$F$70,5,),0)</f>
        <v>0</v>
      </c>
      <c r="O78" s="42">
        <f t="shared" si="8"/>
        <v>0</v>
      </c>
      <c r="P78" s="45">
        <f>IF(F78=1,VLOOKUP(G78,PR!$B$2:$F$70,4,FALSE),0)</f>
        <v>0</v>
      </c>
      <c r="Q78" s="45">
        <f t="shared" si="9"/>
        <v>0</v>
      </c>
      <c r="R78" s="45">
        <f>IF(F78=2,VLOOKUP(G78,PR!$B$2:$F$70,3,FALSE),0)</f>
        <v>0</v>
      </c>
      <c r="S78" s="45">
        <f t="shared" si="10"/>
        <v>0</v>
      </c>
      <c r="T78" s="42">
        <f t="shared" si="11"/>
        <v>0</v>
      </c>
    </row>
    <row r="79" spans="1:20">
      <c r="A79" s="16"/>
      <c r="B79" s="40">
        <f>IFERROR(VLOOKUP(A79,CREDITNOTE1!$A$6:$C$89,2,),0)</f>
        <v>0</v>
      </c>
      <c r="C79" s="40">
        <f>IFERROR(VLOOKUP(A79,CREDITNOTE1!$A$6:$C$89,3,),0)</f>
        <v>0</v>
      </c>
      <c r="D79" s="40">
        <f>IFERROR(VLOOKUP(C79,CREDITNOTE1!$C$6:$D$89,2,),0)</f>
        <v>0</v>
      </c>
      <c r="E79" s="40">
        <f>IFERROR(VLOOKUP(C79,CREDITNOTE1!$C$6:$E$89,3,),0)</f>
        <v>0</v>
      </c>
      <c r="F79" s="19"/>
      <c r="G79" s="16"/>
      <c r="H79" s="42">
        <f>IFERROR(VLOOKUP(G79,PR!$B$2:$F$70,2,),0)</f>
        <v>0</v>
      </c>
      <c r="I79" s="20"/>
      <c r="J79" s="21"/>
      <c r="K79" s="45">
        <f>I79*J79</f>
        <v>0</v>
      </c>
      <c r="L79" s="21">
        <v>0</v>
      </c>
      <c r="M79" s="45">
        <f t="shared" si="7"/>
        <v>0</v>
      </c>
      <c r="N79" s="45">
        <f>IF(F79=1,VLOOKUP(G79,PR!$B$2:$F$70,5,),0)</f>
        <v>0</v>
      </c>
      <c r="O79" s="42">
        <f t="shared" si="8"/>
        <v>0</v>
      </c>
      <c r="P79" s="45">
        <f>IF(F79=1,VLOOKUP(G79,PR!$B$2:$F$70,4,FALSE),0)</f>
        <v>0</v>
      </c>
      <c r="Q79" s="45">
        <f t="shared" si="9"/>
        <v>0</v>
      </c>
      <c r="R79" s="45">
        <f>IF(F79=2,VLOOKUP(G79,PR!$B$2:$F$70,3,FALSE),0)</f>
        <v>0</v>
      </c>
      <c r="S79" s="45">
        <f t="shared" si="10"/>
        <v>0</v>
      </c>
      <c r="T79" s="42">
        <f t="shared" si="11"/>
        <v>0</v>
      </c>
    </row>
    <row r="80" spans="1:20">
      <c r="A80" s="16"/>
      <c r="B80" s="40">
        <f>IFERROR(VLOOKUP(A80,CREDITNOTE1!$A$6:$C$89,2,),0)</f>
        <v>0</v>
      </c>
      <c r="C80" s="40">
        <f>IFERROR(VLOOKUP(A80,CREDITNOTE1!$A$6:$C$89,3,),0)</f>
        <v>0</v>
      </c>
      <c r="D80" s="40">
        <f>IFERROR(VLOOKUP(C80,CREDITNOTE1!$C$6:$D$89,2,),0)</f>
        <v>0</v>
      </c>
      <c r="E80" s="40">
        <f>IFERROR(VLOOKUP(C80,CREDITNOTE1!$C$6:$E$89,3,),0)</f>
        <v>0</v>
      </c>
      <c r="F80" s="19"/>
      <c r="G80" s="16"/>
      <c r="H80" s="42">
        <f>IFERROR(VLOOKUP(G80,PR!$B$2:$F$70,2,),0)</f>
        <v>0</v>
      </c>
      <c r="I80" s="20"/>
      <c r="J80" s="21"/>
      <c r="K80" s="45">
        <f t="shared" si="6"/>
        <v>0</v>
      </c>
      <c r="L80" s="21">
        <v>0</v>
      </c>
      <c r="M80" s="45">
        <f t="shared" si="7"/>
        <v>0</v>
      </c>
      <c r="N80" s="45">
        <f>IF(F80=1,VLOOKUP(G80,PR!$B$2:$F$70,5,),0)</f>
        <v>0</v>
      </c>
      <c r="O80" s="42">
        <f t="shared" si="8"/>
        <v>0</v>
      </c>
      <c r="P80" s="45">
        <f>IF(F80=1,VLOOKUP(G80,PR!$B$2:$F$70,4,FALSE),0)</f>
        <v>0</v>
      </c>
      <c r="Q80" s="45">
        <f t="shared" si="9"/>
        <v>0</v>
      </c>
      <c r="R80" s="45">
        <f>IF(F80=2,VLOOKUP(G80,PR!$B$2:$F$70,3,FALSE),0)</f>
        <v>0</v>
      </c>
      <c r="S80" s="45">
        <f t="shared" si="10"/>
        <v>0</v>
      </c>
      <c r="T80" s="42">
        <f t="shared" si="11"/>
        <v>0</v>
      </c>
    </row>
    <row r="81" spans="1:20">
      <c r="A81" s="16"/>
      <c r="B81" s="40">
        <f>IFERROR(VLOOKUP(A81,CREDITNOTE1!$A$6:$C$89,2,),0)</f>
        <v>0</v>
      </c>
      <c r="C81" s="40">
        <f>IFERROR(VLOOKUP(A81,CREDITNOTE1!$A$6:$C$89,3,),0)</f>
        <v>0</v>
      </c>
      <c r="D81" s="40">
        <f>IFERROR(VLOOKUP(C81,CREDITNOTE1!$C$6:$D$89,2,),0)</f>
        <v>0</v>
      </c>
      <c r="E81" s="40">
        <f>IFERROR(VLOOKUP(C81,CREDITNOTE1!$C$6:$E$89,3,),0)</f>
        <v>0</v>
      </c>
      <c r="F81" s="19"/>
      <c r="G81" s="16"/>
      <c r="H81" s="42">
        <f>IFERROR(VLOOKUP(G81,PR!$B$2:$F$70,2,),0)</f>
        <v>0</v>
      </c>
      <c r="I81" s="20"/>
      <c r="J81" s="21"/>
      <c r="K81" s="45">
        <f t="shared" si="6"/>
        <v>0</v>
      </c>
      <c r="L81" s="21">
        <v>0</v>
      </c>
      <c r="M81" s="45">
        <f t="shared" si="7"/>
        <v>0</v>
      </c>
      <c r="N81" s="45">
        <f>IF(F81=1,VLOOKUP(G81,PR!$B$2:$F$70,5,),0)</f>
        <v>0</v>
      </c>
      <c r="O81" s="42">
        <f t="shared" si="8"/>
        <v>0</v>
      </c>
      <c r="P81" s="45">
        <f>IF(F81=1,VLOOKUP(G81,PR!$B$2:$F$70,4,FALSE),0)</f>
        <v>0</v>
      </c>
      <c r="Q81" s="45">
        <f t="shared" si="9"/>
        <v>0</v>
      </c>
      <c r="R81" s="45">
        <f>IF(F81=2,VLOOKUP(G81,PR!$B$2:$F$70,3,FALSE),0)</f>
        <v>0</v>
      </c>
      <c r="S81" s="45">
        <f t="shared" si="10"/>
        <v>0</v>
      </c>
      <c r="T81" s="42">
        <f t="shared" si="11"/>
        <v>0</v>
      </c>
    </row>
    <row r="82" spans="1:20">
      <c r="A82" s="16"/>
      <c r="B82" s="40">
        <f>IFERROR(VLOOKUP(A82,CREDITNOTE1!$A$6:$C$89,2,),0)</f>
        <v>0</v>
      </c>
      <c r="C82" s="40">
        <f>IFERROR(VLOOKUP(A82,CREDITNOTE1!$A$6:$C$89,3,),0)</f>
        <v>0</v>
      </c>
      <c r="D82" s="40">
        <f>IFERROR(VLOOKUP(C82,CREDITNOTE1!$C$6:$D$89,2,),0)</f>
        <v>0</v>
      </c>
      <c r="E82" s="40">
        <f>IFERROR(VLOOKUP(C82,CREDITNOTE1!$C$6:$E$89,3,),0)</f>
        <v>0</v>
      </c>
      <c r="F82" s="19"/>
      <c r="G82" s="16"/>
      <c r="H82" s="42">
        <f>IFERROR(VLOOKUP(G82,PR!$B$2:$F$70,2,),0)</f>
        <v>0</v>
      </c>
      <c r="I82" s="20"/>
      <c r="J82" s="21"/>
      <c r="K82" s="45">
        <f t="shared" si="6"/>
        <v>0</v>
      </c>
      <c r="L82" s="21">
        <v>0</v>
      </c>
      <c r="M82" s="45">
        <f t="shared" si="7"/>
        <v>0</v>
      </c>
      <c r="N82" s="45">
        <f>IF(F82=1,VLOOKUP(G82,PR!$B$2:$F$70,5,),0)</f>
        <v>0</v>
      </c>
      <c r="O82" s="42">
        <f t="shared" si="8"/>
        <v>0</v>
      </c>
      <c r="P82" s="45">
        <f>IF(F82=1,VLOOKUP(G82,PR!$B$2:$F$70,4,FALSE),0)</f>
        <v>0</v>
      </c>
      <c r="Q82" s="45">
        <f t="shared" si="9"/>
        <v>0</v>
      </c>
      <c r="R82" s="45">
        <f>IF(F82=2,VLOOKUP(G82,PR!$B$2:$F$70,3,FALSE),0)</f>
        <v>0</v>
      </c>
      <c r="S82" s="45">
        <f t="shared" si="10"/>
        <v>0</v>
      </c>
      <c r="T82" s="42">
        <f t="shared" si="11"/>
        <v>0</v>
      </c>
    </row>
    <row r="83" spans="1:20">
      <c r="A83" s="16"/>
      <c r="B83" s="40">
        <f>IFERROR(VLOOKUP(A83,CREDITNOTE1!$A$6:$C$89,2,),0)</f>
        <v>0</v>
      </c>
      <c r="C83" s="40">
        <f>IFERROR(VLOOKUP(A83,CREDITNOTE1!$A$6:$C$89,3,),0)</f>
        <v>0</v>
      </c>
      <c r="D83" s="40">
        <f>IFERROR(VLOOKUP(C83,CREDITNOTE1!$C$6:$D$89,2,),0)</f>
        <v>0</v>
      </c>
      <c r="E83" s="40">
        <f>IFERROR(VLOOKUP(C83,CREDITNOTE1!$C$6:$E$89,3,),0)</f>
        <v>0</v>
      </c>
      <c r="F83" s="19"/>
      <c r="G83" s="16"/>
      <c r="H83" s="42">
        <f>IFERROR(VLOOKUP(G83,PR!$B$2:$F$70,2,),0)</f>
        <v>0</v>
      </c>
      <c r="I83" s="20"/>
      <c r="J83" s="21"/>
      <c r="K83" s="45">
        <f t="shared" si="6"/>
        <v>0</v>
      </c>
      <c r="L83" s="21">
        <v>0</v>
      </c>
      <c r="M83" s="45">
        <f t="shared" si="7"/>
        <v>0</v>
      </c>
      <c r="N83" s="45">
        <f>IF(F83=1,VLOOKUP(G83,PR!$B$2:$F$70,5,),0)</f>
        <v>0</v>
      </c>
      <c r="O83" s="42">
        <f t="shared" si="8"/>
        <v>0</v>
      </c>
      <c r="P83" s="45">
        <f>IF(F83=1,VLOOKUP(G83,PR!$B$2:$F$70,4,FALSE),0)</f>
        <v>0</v>
      </c>
      <c r="Q83" s="45">
        <f t="shared" si="9"/>
        <v>0</v>
      </c>
      <c r="R83" s="45">
        <f>IF(F83=2,VLOOKUP(G83,PR!$B$2:$F$70,3,FALSE),0)</f>
        <v>0</v>
      </c>
      <c r="S83" s="45">
        <f>M83*R83%</f>
        <v>0</v>
      </c>
      <c r="T83" s="42">
        <f t="shared" si="11"/>
        <v>0</v>
      </c>
    </row>
    <row r="84" spans="1:20">
      <c r="A84" s="16"/>
      <c r="B84" s="40">
        <f>IFERROR(VLOOKUP(A84,CREDITNOTE1!$A$6:$C$89,2,),0)</f>
        <v>0</v>
      </c>
      <c r="C84" s="40">
        <f>IFERROR(VLOOKUP(A84,CREDITNOTE1!$A$6:$C$89,3,),0)</f>
        <v>0</v>
      </c>
      <c r="D84" s="40">
        <f>IFERROR(VLOOKUP(C84,CREDITNOTE1!$C$6:$D$89,2,),0)</f>
        <v>0</v>
      </c>
      <c r="E84" s="40">
        <f>IFERROR(VLOOKUP(C84,CREDITNOTE1!$C$6:$E$89,3,),0)</f>
        <v>0</v>
      </c>
      <c r="F84" s="19"/>
      <c r="G84" s="16"/>
      <c r="H84" s="42">
        <f>IFERROR(VLOOKUP(G84,PR!$B$2:$F$70,2,),0)</f>
        <v>0</v>
      </c>
      <c r="I84" s="20"/>
      <c r="J84" s="21"/>
      <c r="K84" s="45">
        <f t="shared" si="6"/>
        <v>0</v>
      </c>
      <c r="L84" s="21">
        <v>0</v>
      </c>
      <c r="M84" s="45">
        <f t="shared" si="7"/>
        <v>0</v>
      </c>
      <c r="N84" s="45">
        <f>IF(F84=1,VLOOKUP(G84,PR!$B$2:$F$70,5,),0)</f>
        <v>0</v>
      </c>
      <c r="O84" s="42">
        <f t="shared" si="8"/>
        <v>0</v>
      </c>
      <c r="P84" s="45">
        <f>IF(F84=1,VLOOKUP(G84,PR!$B$2:$F$70,4,FALSE),0)</f>
        <v>0</v>
      </c>
      <c r="Q84" s="45">
        <f t="shared" si="9"/>
        <v>0</v>
      </c>
      <c r="R84" s="45">
        <f>IF(F84=2,VLOOKUP(G84,PR!$B$2:$F$70,3,FALSE),0)</f>
        <v>0</v>
      </c>
      <c r="S84" s="45">
        <f t="shared" si="10"/>
        <v>0</v>
      </c>
      <c r="T84" s="42">
        <f t="shared" si="11"/>
        <v>0</v>
      </c>
    </row>
    <row r="85" spans="1:20">
      <c r="A85" s="16"/>
      <c r="B85" s="40">
        <f>IFERROR(VLOOKUP(A85,CREDITNOTE1!$A$6:$C$89,2,),0)</f>
        <v>0</v>
      </c>
      <c r="C85" s="40">
        <f>IFERROR(VLOOKUP(A85,CREDITNOTE1!$A$6:$C$89,3,),0)</f>
        <v>0</v>
      </c>
      <c r="D85" s="40">
        <f>IFERROR(VLOOKUP(C85,CREDITNOTE1!$C$6:$D$89,2,),0)</f>
        <v>0</v>
      </c>
      <c r="E85" s="40">
        <f>IFERROR(VLOOKUP(C85,CREDITNOTE1!$C$6:$E$89,3,),0)</f>
        <v>0</v>
      </c>
      <c r="F85" s="19"/>
      <c r="G85" s="16"/>
      <c r="H85" s="42">
        <f>IFERROR(VLOOKUP(G85,PR!$B$2:$F$70,2,),0)</f>
        <v>0</v>
      </c>
      <c r="I85" s="20"/>
      <c r="J85" s="21"/>
      <c r="K85" s="45">
        <f t="shared" si="6"/>
        <v>0</v>
      </c>
      <c r="L85" s="21">
        <v>0</v>
      </c>
      <c r="M85" s="45">
        <f t="shared" si="7"/>
        <v>0</v>
      </c>
      <c r="N85" s="45">
        <f>IF(F85=1,VLOOKUP(G85,PR!$B$2:$F$70,5,),0)</f>
        <v>0</v>
      </c>
      <c r="O85" s="42">
        <f t="shared" si="8"/>
        <v>0</v>
      </c>
      <c r="P85" s="45">
        <f>IF(F85=1,VLOOKUP(G85,PR!$B$2:$F$70,4,FALSE),0)</f>
        <v>0</v>
      </c>
      <c r="Q85" s="45">
        <f t="shared" si="9"/>
        <v>0</v>
      </c>
      <c r="R85" s="45">
        <f>IF(F85=2,VLOOKUP(G85,PR!$B$2:$F$70,3,FALSE),0)</f>
        <v>0</v>
      </c>
      <c r="S85" s="45">
        <f t="shared" si="10"/>
        <v>0</v>
      </c>
      <c r="T85" s="42">
        <f t="shared" si="11"/>
        <v>0</v>
      </c>
    </row>
    <row r="86" spans="1:20">
      <c r="A86" s="16"/>
      <c r="B86" s="40">
        <f>IFERROR(VLOOKUP(A86,CREDITNOTE1!$A$6:$C$89,2,),0)</f>
        <v>0</v>
      </c>
      <c r="C86" s="40">
        <f>IFERROR(VLOOKUP(A86,CREDITNOTE1!$A$6:$C$89,3,),0)</f>
        <v>0</v>
      </c>
      <c r="D86" s="40">
        <f>IFERROR(VLOOKUP(C86,CREDITNOTE1!$C$6:$D$89,2,),0)</f>
        <v>0</v>
      </c>
      <c r="E86" s="40">
        <f>IFERROR(VLOOKUP(C86,CREDITNOTE1!$C$6:$E$89,3,),0)</f>
        <v>0</v>
      </c>
      <c r="F86" s="19"/>
      <c r="G86" s="16"/>
      <c r="H86" s="42">
        <f>IFERROR(VLOOKUP(G86,PR!$B$2:$F$70,2,),0)</f>
        <v>0</v>
      </c>
      <c r="I86" s="20"/>
      <c r="J86" s="21"/>
      <c r="K86" s="45">
        <f t="shared" si="6"/>
        <v>0</v>
      </c>
      <c r="L86" s="21">
        <v>0</v>
      </c>
      <c r="M86" s="45">
        <f t="shared" si="7"/>
        <v>0</v>
      </c>
      <c r="N86" s="45">
        <f>IF(F86=1,VLOOKUP(G86,PR!$B$2:$F$70,5,),0)</f>
        <v>0</v>
      </c>
      <c r="O86" s="42">
        <f t="shared" si="8"/>
        <v>0</v>
      </c>
      <c r="P86" s="45">
        <f>IF(F86=1,VLOOKUP(G86,PR!$B$2:$F$70,4,FALSE),0)</f>
        <v>0</v>
      </c>
      <c r="Q86" s="45">
        <f t="shared" si="9"/>
        <v>0</v>
      </c>
      <c r="R86" s="45">
        <f>IF(F86=2,VLOOKUP(G86,PR!$B$2:$F$70,3,FALSE),0)</f>
        <v>0</v>
      </c>
      <c r="S86" s="45">
        <f t="shared" si="10"/>
        <v>0</v>
      </c>
      <c r="T86" s="42">
        <f t="shared" si="11"/>
        <v>0</v>
      </c>
    </row>
    <row r="87" spans="1:20">
      <c r="A87" s="16"/>
      <c r="B87" s="40">
        <f>IFERROR(VLOOKUP(A87,CREDITNOTE1!$A$6:$C$89,2,),0)</f>
        <v>0</v>
      </c>
      <c r="C87" s="40">
        <f>IFERROR(VLOOKUP(A87,CREDITNOTE1!$A$6:$C$89,3,),0)</f>
        <v>0</v>
      </c>
      <c r="D87" s="40">
        <f>IFERROR(VLOOKUP(C87,CREDITNOTE1!$C$6:$D$89,2,),0)</f>
        <v>0</v>
      </c>
      <c r="E87" s="40">
        <f>IFERROR(VLOOKUP(C87,CREDITNOTE1!$C$6:$E$89,3,),0)</f>
        <v>0</v>
      </c>
      <c r="F87" s="19"/>
      <c r="G87" s="16"/>
      <c r="H87" s="42">
        <f>IFERROR(VLOOKUP(G87,PR!$B$2:$F$70,2,),0)</f>
        <v>0</v>
      </c>
      <c r="I87" s="20"/>
      <c r="J87" s="21"/>
      <c r="K87" s="45">
        <f t="shared" si="6"/>
        <v>0</v>
      </c>
      <c r="L87" s="21">
        <v>0</v>
      </c>
      <c r="M87" s="45">
        <f t="shared" si="7"/>
        <v>0</v>
      </c>
      <c r="N87" s="45">
        <f>IF(F87=1,VLOOKUP(G87,PR!$B$2:$F$70,5,),0)</f>
        <v>0</v>
      </c>
      <c r="O87" s="42">
        <f t="shared" si="8"/>
        <v>0</v>
      </c>
      <c r="P87" s="45">
        <f>IF(F87=1,VLOOKUP(G87,PR!$B$2:$F$70,4,FALSE),0)</f>
        <v>0</v>
      </c>
      <c r="Q87" s="45">
        <f t="shared" si="9"/>
        <v>0</v>
      </c>
      <c r="R87" s="45">
        <f>IF(F87=2,VLOOKUP(G87,PR!$B$2:$F$70,3,FALSE),0)</f>
        <v>0</v>
      </c>
      <c r="S87" s="45">
        <f t="shared" si="10"/>
        <v>0</v>
      </c>
      <c r="T87" s="42">
        <f t="shared" si="11"/>
        <v>0</v>
      </c>
    </row>
    <row r="88" spans="1:20">
      <c r="A88" s="16"/>
      <c r="B88" s="40">
        <f>IFERROR(VLOOKUP(A88,CREDITNOTE1!$A$6:$C$89,2,),0)</f>
        <v>0</v>
      </c>
      <c r="C88" s="40">
        <f>IFERROR(VLOOKUP(A88,CREDITNOTE1!$A$6:$C$89,3,),0)</f>
        <v>0</v>
      </c>
      <c r="D88" s="40">
        <f>IFERROR(VLOOKUP(C88,CREDITNOTE1!$C$6:$D$89,2,),0)</f>
        <v>0</v>
      </c>
      <c r="E88" s="40">
        <f>IFERROR(VLOOKUP(C88,CREDITNOTE1!$C$6:$E$89,3,),0)</f>
        <v>0</v>
      </c>
      <c r="F88" s="19"/>
      <c r="G88" s="24"/>
      <c r="H88" s="43">
        <f>IFERROR(VLOOKUP(G88,PR!$B$2:$F$70,2,),0)</f>
        <v>0</v>
      </c>
      <c r="I88" s="25"/>
      <c r="J88" s="26"/>
      <c r="K88" s="43">
        <f t="shared" si="6"/>
        <v>0</v>
      </c>
      <c r="L88" s="21">
        <v>0</v>
      </c>
      <c r="M88" s="43">
        <f t="shared" si="7"/>
        <v>0</v>
      </c>
      <c r="N88" s="45">
        <f>IF(F88=1,VLOOKUP(G88,PR!$B$2:$F$70,5,),0)</f>
        <v>0</v>
      </c>
      <c r="O88" s="43">
        <f t="shared" si="8"/>
        <v>0</v>
      </c>
      <c r="P88" s="45">
        <f>IF(F88=1,VLOOKUP(G88,PR!$B$2:$F$70,4,FALSE),0)</f>
        <v>0</v>
      </c>
      <c r="Q88" s="47">
        <f t="shared" si="9"/>
        <v>0</v>
      </c>
      <c r="R88" s="45">
        <f>IF(F88=2,VLOOKUP(G88,PR!$B$2:$F$70,3,FALSE),0)</f>
        <v>0</v>
      </c>
      <c r="S88" s="47">
        <f t="shared" si="10"/>
        <v>0</v>
      </c>
      <c r="T88" s="42">
        <f t="shared" si="11"/>
        <v>0</v>
      </c>
    </row>
    <row r="89" spans="1:20">
      <c r="A89" s="31" t="s">
        <v>36</v>
      </c>
      <c r="B89" s="32"/>
      <c r="C89" s="32"/>
      <c r="D89" s="32"/>
      <c r="E89" s="32"/>
      <c r="F89" s="32"/>
      <c r="G89" s="32"/>
      <c r="H89" s="32"/>
      <c r="I89" s="32"/>
      <c r="J89" s="33"/>
      <c r="K89" s="27">
        <f>SUM(K5:K88)</f>
        <v>0</v>
      </c>
      <c r="L89" s="27">
        <f t="shared" ref="L89:M89" si="12">SUM(L5:L88)</f>
        <v>0</v>
      </c>
      <c r="M89" s="27">
        <f t="shared" si="12"/>
        <v>0</v>
      </c>
      <c r="N89" s="28">
        <f>SUM(O5:O88)</f>
        <v>0</v>
      </c>
      <c r="O89" s="29"/>
      <c r="P89" s="28">
        <f>SUM(Q5:Q88)</f>
        <v>0</v>
      </c>
      <c r="Q89" s="29"/>
      <c r="R89" s="28">
        <f>SUM(S5:S88)</f>
        <v>0</v>
      </c>
      <c r="S89" s="29"/>
      <c r="T89" s="102">
        <f>SUM(T5:T88)</f>
        <v>0</v>
      </c>
    </row>
  </sheetData>
  <sheetProtection password="CC16" sheet="1" objects="1" scenarios="1"/>
  <mergeCells count="3">
    <mergeCell ref="N2:O2"/>
    <mergeCell ref="P2:Q2"/>
    <mergeCell ref="R2:S2"/>
  </mergeCells>
  <dataValidations count="3">
    <dataValidation type="list" allowBlank="1" showInputMessage="1" showErrorMessage="1" prompt="SELECT FROM DROP LIST&#10;" sqref="G5:G88">
      <formula1>unique</formula1>
    </dataValidation>
    <dataValidation type="list" allowBlank="1" showInputMessage="1" showErrorMessage="1" sqref="F5:F88">
      <formula1>inter</formula1>
    </dataValidation>
    <dataValidation type="list" allowBlank="1" showInputMessage="1" showErrorMessage="1" sqref="A5:A88">
      <formula1>PUNE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92D050"/>
    <pageSetUpPr fitToPage="1"/>
  </sheetPr>
  <dimension ref="A1:AI472"/>
  <sheetViews>
    <sheetView view="pageBreakPreview" zoomScale="90" zoomScaleSheetLayoutView="90" workbookViewId="0">
      <selection sqref="A1:B1"/>
    </sheetView>
  </sheetViews>
  <sheetFormatPr defaultRowHeight="15"/>
  <cols>
    <col min="1" max="1" width="5.5703125" style="127" customWidth="1"/>
    <col min="2" max="2" width="43.85546875" style="127" customWidth="1"/>
    <col min="3" max="3" width="18.28515625" style="127" customWidth="1"/>
    <col min="4" max="4" width="15.28515625" style="127" customWidth="1"/>
    <col min="5" max="5" width="11.42578125" style="127" customWidth="1"/>
    <col min="6" max="6" width="15.5703125" style="127" customWidth="1"/>
    <col min="7" max="7" width="13.5703125" style="127" customWidth="1"/>
    <col min="8" max="8" width="16.140625" style="127" customWidth="1"/>
    <col min="9" max="9" width="7.42578125" style="127" customWidth="1"/>
    <col min="10" max="10" width="15.7109375" style="127" customWidth="1"/>
    <col min="11" max="11" width="8.5703125" style="127" customWidth="1"/>
    <col min="12" max="12" width="15.5703125" style="127" customWidth="1"/>
    <col min="13" max="13" width="7.28515625" style="127" customWidth="1"/>
    <col min="14" max="14" width="16.42578125" style="127" customWidth="1"/>
    <col min="15" max="17" width="9.140625" style="127"/>
    <col min="18" max="18" width="27.85546875" style="127" customWidth="1"/>
    <col min="19" max="19" width="26.7109375" style="127" customWidth="1"/>
    <col min="20" max="16384" width="9.140625" style="127"/>
  </cols>
  <sheetData>
    <row r="1" spans="1:35" ht="64.5" customHeight="1">
      <c r="A1" s="235" t="s">
        <v>831</v>
      </c>
      <c r="B1" s="236"/>
      <c r="C1" s="237" t="s">
        <v>832</v>
      </c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9"/>
    </row>
    <row r="2" spans="1:35" ht="25.5" customHeight="1">
      <c r="A2" s="247" t="s">
        <v>14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</row>
    <row r="3" spans="1:35" ht="22.5" customHeight="1">
      <c r="A3" s="240" t="s">
        <v>276</v>
      </c>
      <c r="B3" s="241"/>
      <c r="C3" s="244">
        <f>+S9</f>
        <v>0</v>
      </c>
      <c r="D3" s="245"/>
      <c r="E3" s="245"/>
      <c r="F3" s="246"/>
      <c r="G3" s="250" t="s">
        <v>543</v>
      </c>
      <c r="H3" s="251"/>
      <c r="I3" s="251"/>
      <c r="J3" s="251"/>
      <c r="K3" s="251"/>
      <c r="L3" s="251"/>
      <c r="M3" s="251"/>
      <c r="N3" s="252"/>
    </row>
    <row r="4" spans="1:35" ht="39.75" customHeight="1">
      <c r="A4" s="242" t="s">
        <v>542</v>
      </c>
      <c r="B4" s="243"/>
      <c r="C4" s="257"/>
      <c r="D4" s="258"/>
      <c r="E4" s="258"/>
      <c r="F4" s="259"/>
      <c r="G4" s="253" t="s">
        <v>544</v>
      </c>
      <c r="H4" s="254"/>
      <c r="I4" s="255">
        <f>IFERROR(IF(C4=2,VLOOKUP(C5,SALEMASTER!$A$6:$H$89,3,),VLOOKUP(C6,REVERSECHARGE!$A$6:$C$89,3,FALSE)),0)</f>
        <v>0</v>
      </c>
      <c r="J4" s="255"/>
      <c r="K4" s="255"/>
      <c r="L4" s="255"/>
      <c r="M4" s="255"/>
      <c r="N4" s="256"/>
    </row>
    <row r="5" spans="1:35" ht="22.5" customHeight="1">
      <c r="A5" s="268" t="s">
        <v>277</v>
      </c>
      <c r="B5" s="269"/>
      <c r="C5" s="257"/>
      <c r="D5" s="258"/>
      <c r="E5" s="258"/>
      <c r="F5" s="259"/>
      <c r="G5" s="266" t="s">
        <v>545</v>
      </c>
      <c r="H5" s="267"/>
      <c r="I5" s="260">
        <f>IFERROR(VLOOKUP(I4,PR!$H$2:$I$113,2,FALSE),0)</f>
        <v>0</v>
      </c>
      <c r="J5" s="260"/>
      <c r="K5" s="260"/>
      <c r="L5" s="260"/>
      <c r="M5" s="260"/>
      <c r="N5" s="261"/>
    </row>
    <row r="6" spans="1:35" ht="37.5" customHeight="1">
      <c r="A6" s="242" t="s">
        <v>834</v>
      </c>
      <c r="B6" s="243"/>
      <c r="C6" s="273"/>
      <c r="D6" s="274"/>
      <c r="E6" s="274"/>
      <c r="F6" s="275"/>
      <c r="G6" s="266"/>
      <c r="H6" s="267"/>
      <c r="I6" s="260"/>
      <c r="J6" s="260"/>
      <c r="K6" s="260"/>
      <c r="L6" s="260"/>
      <c r="M6" s="260"/>
      <c r="N6" s="261"/>
      <c r="AI6" s="127">
        <v>1</v>
      </c>
    </row>
    <row r="7" spans="1:35" ht="24" customHeight="1">
      <c r="A7" s="262" t="s">
        <v>278</v>
      </c>
      <c r="B7" s="263"/>
      <c r="C7" s="270">
        <f>IFERROR(IF(C4=2,VLOOKUP(C5,SALEMASTER!$A$4:$C$89,2,),VLOOKUP(C6,REVERSECHARGE!$A$6:$B$89,2,FALSE)),0)</f>
        <v>0</v>
      </c>
      <c r="D7" s="271"/>
      <c r="E7" s="271"/>
      <c r="F7" s="272"/>
      <c r="G7" s="262" t="s">
        <v>546</v>
      </c>
      <c r="H7" s="263"/>
      <c r="I7" s="264">
        <f>IFERROR(VLOOKUP(I4,PR!$H$2:$J$113,3,FALSE),0)</f>
        <v>0</v>
      </c>
      <c r="J7" s="264"/>
      <c r="K7" s="264"/>
      <c r="L7" s="264"/>
      <c r="M7" s="264"/>
      <c r="N7" s="265"/>
      <c r="AI7" s="127">
        <v>2</v>
      </c>
    </row>
    <row r="8" spans="1:35">
      <c r="A8" s="206" t="s">
        <v>0</v>
      </c>
      <c r="B8" s="204" t="s">
        <v>1</v>
      </c>
      <c r="C8" s="204" t="s">
        <v>4</v>
      </c>
      <c r="D8" s="206" t="s">
        <v>5</v>
      </c>
      <c r="E8" s="206" t="s">
        <v>2</v>
      </c>
      <c r="F8" s="204" t="s">
        <v>6</v>
      </c>
      <c r="G8" s="206" t="s">
        <v>3</v>
      </c>
      <c r="H8" s="204" t="s">
        <v>7</v>
      </c>
      <c r="I8" s="195" t="s">
        <v>8</v>
      </c>
      <c r="J8" s="195"/>
      <c r="K8" s="195" t="s">
        <v>9</v>
      </c>
      <c r="L8" s="195"/>
      <c r="M8" s="195" t="s">
        <v>10</v>
      </c>
      <c r="N8" s="195"/>
      <c r="S8" s="128"/>
    </row>
    <row r="9" spans="1:35" ht="31.5" customHeight="1">
      <c r="A9" s="207"/>
      <c r="B9" s="205"/>
      <c r="C9" s="205"/>
      <c r="D9" s="207"/>
      <c r="E9" s="207"/>
      <c r="F9" s="205"/>
      <c r="G9" s="207"/>
      <c r="H9" s="205"/>
      <c r="I9" s="158" t="s">
        <v>12</v>
      </c>
      <c r="J9" s="164" t="s">
        <v>11</v>
      </c>
      <c r="K9" s="158" t="s">
        <v>13</v>
      </c>
      <c r="L9" s="164" t="s">
        <v>11</v>
      </c>
      <c r="M9" s="158" t="s">
        <v>13</v>
      </c>
      <c r="N9" s="157" t="s">
        <v>11</v>
      </c>
      <c r="Q9" s="140" t="s">
        <v>22</v>
      </c>
      <c r="R9" s="141"/>
      <c r="S9" s="142"/>
    </row>
    <row r="10" spans="1:35" ht="55.5" customHeight="1">
      <c r="A10" s="143">
        <v>1</v>
      </c>
      <c r="B10" s="143">
        <f>IFERROR(IF(C4=2,VLOOKUP(C5,SALEMASTER!$A$4:$G$89,7,),VLOOKUP(C6,REVERSECHARGE!$A$6:$G$89,7,FALSE)),0)</f>
        <v>0</v>
      </c>
      <c r="C10" s="144">
        <f>IFERROR(VLOOKUP(B10,PR!$B$2:$F$70,2,FALSE),0)</f>
        <v>0</v>
      </c>
      <c r="D10" s="144">
        <f>IFERROR(IF(C4=2,VLOOKUP(C5,SALEMASTER!$A$6:$J$89,9,),VLOOKUP(C6,REVERSECHARGE!$A$6:$I$89,9,FALSE)),0)</f>
        <v>0</v>
      </c>
      <c r="E10" s="144">
        <f>IFERROR(IF(C4=2,VLOOKUP(D5,SALEMASTER!$A$6:$J$89,10,),VLOOKUP(C6,REVERSECHARGE!$A$6:$I$89,10,FALSE)),0)</f>
        <v>0</v>
      </c>
      <c r="F10" s="132">
        <f>D10*E10</f>
        <v>0</v>
      </c>
      <c r="G10" s="144">
        <f>IFERROR(IF(C4=2,VLOOKUP(C5,SALEMASTER!$A$6:$L$89,12,),VLOOKUP(C6,REVERSECHARGE!$A$6:$L$89,12,FALSE)),0)</f>
        <v>0</v>
      </c>
      <c r="H10" s="132">
        <f>F10-G10</f>
        <v>0</v>
      </c>
      <c r="I10" s="144">
        <f>IFERROR(IF(C4=2,VLOOKUP(C5,SALEMASTER!$A$6:$Q$89,16,),VLOOKUP(C6,REVERSECHARGE!$A$6:$S$89,16,FALSE)),0)</f>
        <v>0</v>
      </c>
      <c r="J10" s="132">
        <f>H10*I10%</f>
        <v>0</v>
      </c>
      <c r="K10" s="144">
        <f>IFERROR(IF(C4=2,VLOOKUP(C5,SALEMASTER!$A$6:$S$89,14,FALSE),VLOOKUP(C6,REVERSECHARGE!$A$6:$S$89,14,FALSE)),0)</f>
        <v>0</v>
      </c>
      <c r="L10" s="132">
        <f>H10*K10%</f>
        <v>0</v>
      </c>
      <c r="M10" s="144">
        <f>IFERROR(IF(C4=2,VLOOKUP(C5,SALEMASTER!$A$6:$S$89,18,),VLOOKUP(C6,REVERSECHARGE!$A$6:$S$89,18,FALSE)),0)</f>
        <v>0</v>
      </c>
      <c r="N10" s="144">
        <f>H10*M10%</f>
        <v>0</v>
      </c>
      <c r="Q10" s="145" t="s">
        <v>816</v>
      </c>
      <c r="R10" s="128"/>
      <c r="S10" s="129"/>
    </row>
    <row r="11" spans="1:35" ht="61.5" customHeight="1">
      <c r="A11" s="143">
        <v>2</v>
      </c>
      <c r="B11" s="143">
        <f>IFERROR(IF(C4=2,VLOOKUP(C5,Sale1!$A$3:$G$88,7,),VLOOKUP(C6,REVERSECHARGE1!$A$5:$G$88,7,FALSE)),0)</f>
        <v>0</v>
      </c>
      <c r="C11" s="144">
        <f>IFERROR(VLOOKUP(B11,PR!$B$2:$F$70,2,FALSE),0)</f>
        <v>0</v>
      </c>
      <c r="D11" s="144">
        <f>IFERROR(IF(C4=2,VLOOKUP(C5,Sale1!$A$5:$I$88,9,),VLOOKUP(C6,REVERSECHARGE1!$A$5:$S$88,9,FALSE)),0)</f>
        <v>0</v>
      </c>
      <c r="E11" s="144">
        <f>IFERROR(IF(C4=2,VLOOKUP(C5,Sale1!$A$5:$J$88,10,),VLOOKUP(C6,REVERSECHARGE1!$A$5:$S$88,10,FALSE)),0)</f>
        <v>0</v>
      </c>
      <c r="F11" s="132">
        <f t="shared" ref="F11:F12" si="0">D11*E11</f>
        <v>0</v>
      </c>
      <c r="G11" s="144">
        <f>IFERROR(IF(C4=2,VLOOKUP(C5,Sale1!$A$5:$L$88,12,),VLOOKUP(C6,REVERSECHARGE1!$A$5:$S$88,12,FALSE)),0)</f>
        <v>0</v>
      </c>
      <c r="H11" s="132">
        <f t="shared" ref="H11:H12" si="1">F11-G11</f>
        <v>0</v>
      </c>
      <c r="I11" s="144">
        <f>IFERROR(IF(C4=2,VLOOKUP(C5,Sale1!$A$5:$S$88,16,),VLOOKUP(C6,REVERSECHARGE1!$A$5:$S$88,16,FALSE)),0)</f>
        <v>0</v>
      </c>
      <c r="J11" s="132">
        <f t="shared" ref="J11:J12" si="2">H11*I11%</f>
        <v>0</v>
      </c>
      <c r="K11" s="144">
        <f>IFERROR(IF(C4=2,VLOOKUP(C5,Sale1!$A$5:$S$88,14,),VLOOKUP(C6,REVERSECHARGE1!$A$5:$S$88,14,FALSE)),0)</f>
        <v>0</v>
      </c>
      <c r="L11" s="132">
        <f t="shared" ref="L11:L12" si="3">H11*K11%</f>
        <v>0</v>
      </c>
      <c r="M11" s="144">
        <f>IFERROR(IF(C4=2,VLOOKUP(C5,Sale1!$A$5:$S$88,18,),VLOOKUP(C6,REVERSECHARGE1!$A$5:$S$88,18,FALSE)),0)</f>
        <v>0</v>
      </c>
      <c r="N11" s="144">
        <f>H11*M11%</f>
        <v>0</v>
      </c>
      <c r="Q11" s="145"/>
      <c r="R11" s="142" t="s">
        <v>817</v>
      </c>
      <c r="S11" s="130"/>
    </row>
    <row r="12" spans="1:35" ht="75.75" customHeight="1">
      <c r="A12" s="143">
        <v>3</v>
      </c>
      <c r="B12" s="143">
        <f>IFERROR(IF(C4=2,VLOOKUP(C5,sale2!$A$5:$G$88,7,),VLOOKUP(C6,REVERSECHARGE2!$A$5:$H$88,7,FALSE)),0)</f>
        <v>0</v>
      </c>
      <c r="C12" s="144">
        <f>IFERROR(VLOOKUP(B12,PR!$B$2:$F$70,2,FALSE),0)</f>
        <v>0</v>
      </c>
      <c r="D12" s="144">
        <f>IFERROR(IF(C4=2,VLOOKUP(C5,sale2!$A$5:$I$88,9,),VLOOKUP(C6,REVERSECHARGE2!$A$5:$S$88,9,FALSE)),0)</f>
        <v>0</v>
      </c>
      <c r="E12" s="144">
        <f>IFERROR(IF(C4=2,VLOOKUP(C5,sale2!$A$5:$J$88,10,),VLOOKUP(C6,REVERSECHARGE2!$A$5:$S$88,10,FALSE)),0)</f>
        <v>0</v>
      </c>
      <c r="F12" s="132">
        <f t="shared" si="0"/>
        <v>0</v>
      </c>
      <c r="G12" s="144">
        <f>IFERROR(IF(C4=2,VLOOKUP(C5,sale2!$A$5:$L$88,12,),VLOOKUP(C6,REVERSECHARGE2!$A$5:$S$88,12,FALSE)),0)</f>
        <v>0</v>
      </c>
      <c r="H12" s="132">
        <f t="shared" si="1"/>
        <v>0</v>
      </c>
      <c r="I12" s="144">
        <f>IFERROR(IF(C4=2,VLOOKUP(C5,sale2!$A$5:$S$88,16,),VLOOKUP(C6,REVERSECHARGE2!$A$5:$S$88,16,FALSE)),0)</f>
        <v>0</v>
      </c>
      <c r="J12" s="132">
        <f t="shared" si="2"/>
        <v>0</v>
      </c>
      <c r="K12" s="144">
        <f>IFERROR(IF(C4=2,VLOOKUP(C5,sale2!$A$5:$S$88,14,),VLOOKUP(C6,REVERSECHARGE2!$A$5:$S$88,14,FALSE)),0)</f>
        <v>0</v>
      </c>
      <c r="L12" s="132">
        <f t="shared" si="3"/>
        <v>0</v>
      </c>
      <c r="M12" s="144">
        <f>IFERROR(IF(C4=2,VLOOKUP(C5,sale2!$A$5:$S$88,18,),VLOOKUP(C6,REVERSECHARGE2!$A$5:$S$88,18,FALSE)),0)</f>
        <v>0</v>
      </c>
      <c r="N12" s="146">
        <f t="shared" ref="N12" si="4">H12*M12%</f>
        <v>0</v>
      </c>
      <c r="Q12" s="145"/>
      <c r="R12" s="147" t="s">
        <v>818</v>
      </c>
      <c r="S12" s="130"/>
    </row>
    <row r="13" spans="1:35" ht="20.25" customHeight="1">
      <c r="A13" s="208" t="s">
        <v>849</v>
      </c>
      <c r="B13" s="209"/>
      <c r="C13" s="209"/>
      <c r="D13" s="209"/>
      <c r="E13" s="210"/>
      <c r="F13" s="171">
        <f>IFERROR(VLOOKUP($C$5,SALEMASTER!$A$6:$V$89,21,FALSE),0)</f>
        <v>0</v>
      </c>
      <c r="G13" s="171">
        <v>0</v>
      </c>
      <c r="H13" s="171">
        <f>F13-G13</f>
        <v>0</v>
      </c>
      <c r="I13" s="171">
        <f>MAX(I10,I11,I12)</f>
        <v>0</v>
      </c>
      <c r="J13" s="171">
        <f>H13*I13%</f>
        <v>0</v>
      </c>
      <c r="K13" s="171">
        <f>MAX(K10,K11,K12)</f>
        <v>0</v>
      </c>
      <c r="L13" s="171">
        <f>H13*K13%</f>
        <v>0</v>
      </c>
      <c r="M13" s="171">
        <f>MAX(M10,M11,M12)</f>
        <v>0</v>
      </c>
      <c r="N13" s="171">
        <f>H13*M13%</f>
        <v>0</v>
      </c>
      <c r="Q13" s="145"/>
      <c r="R13" s="147" t="s">
        <v>819</v>
      </c>
      <c r="S13" s="130"/>
    </row>
    <row r="14" spans="1:35" ht="18.75" customHeight="1">
      <c r="A14" s="208" t="s">
        <v>850</v>
      </c>
      <c r="B14" s="209"/>
      <c r="C14" s="209"/>
      <c r="D14" s="209"/>
      <c r="E14" s="210"/>
      <c r="F14" s="171">
        <f>IFERROR(VLOOKUP($C$5,Sale1!$A$5:$V$88,21,FALSE),0)</f>
        <v>0</v>
      </c>
      <c r="G14" s="171"/>
      <c r="H14" s="171">
        <f t="shared" ref="H14:H15" si="5">F14-G14</f>
        <v>0</v>
      </c>
      <c r="I14" s="171">
        <f>MAX(I10,I11,I12)</f>
        <v>0</v>
      </c>
      <c r="J14" s="171">
        <f>H14*I14%</f>
        <v>0</v>
      </c>
      <c r="K14" s="171">
        <f>MAX(K10,K11,K12)</f>
        <v>0</v>
      </c>
      <c r="L14" s="171">
        <f>H14*K14%</f>
        <v>0</v>
      </c>
      <c r="M14" s="171">
        <f>MAX(M10,M11,M12)</f>
        <v>0</v>
      </c>
      <c r="N14" s="171">
        <f>H14*M14%</f>
        <v>0</v>
      </c>
      <c r="Q14" s="145"/>
      <c r="R14" s="147"/>
      <c r="S14" s="130"/>
    </row>
    <row r="15" spans="1:35" ht="21.75" customHeight="1">
      <c r="A15" s="208" t="s">
        <v>851</v>
      </c>
      <c r="B15" s="209"/>
      <c r="C15" s="209"/>
      <c r="D15" s="209"/>
      <c r="E15" s="210"/>
      <c r="F15" s="171">
        <f>IFERROR(VLOOKUP($C$5,sale2!$A$5:$V$88,21,FALSE),0)</f>
        <v>0</v>
      </c>
      <c r="G15" s="171"/>
      <c r="H15" s="171">
        <f t="shared" si="5"/>
        <v>0</v>
      </c>
      <c r="I15" s="171">
        <f>MAX(I10,I11,I12)</f>
        <v>0</v>
      </c>
      <c r="J15" s="171">
        <f>H15*I15%</f>
        <v>0</v>
      </c>
      <c r="K15" s="171">
        <f>MAX(K10,K11,K12)</f>
        <v>0</v>
      </c>
      <c r="L15" s="171">
        <f>H15*K15%</f>
        <v>0</v>
      </c>
      <c r="M15" s="171">
        <f>MAX(M10,M11,M12)</f>
        <v>0</v>
      </c>
      <c r="N15" s="171">
        <f>H15*M15%</f>
        <v>0</v>
      </c>
      <c r="Q15" s="145"/>
      <c r="R15" s="147"/>
      <c r="S15" s="130"/>
    </row>
    <row r="16" spans="1:35" ht="18.75" customHeight="1">
      <c r="A16" s="211" t="s">
        <v>16</v>
      </c>
      <c r="B16" s="212"/>
      <c r="C16" s="212"/>
      <c r="D16" s="212"/>
      <c r="E16" s="213"/>
      <c r="F16" s="148">
        <f>SUM(F10:F13)</f>
        <v>0</v>
      </c>
      <c r="G16" s="148">
        <f>SUM(G10:G13)</f>
        <v>0</v>
      </c>
      <c r="H16" s="148">
        <f>SUM(H10:H15)</f>
        <v>0</v>
      </c>
      <c r="I16" s="148"/>
      <c r="J16" s="148">
        <f>SUM(J10:J15)</f>
        <v>0</v>
      </c>
      <c r="K16" s="148"/>
      <c r="L16" s="148">
        <f>SUM(L10:L15)</f>
        <v>0</v>
      </c>
      <c r="M16" s="148"/>
      <c r="N16" s="148">
        <f>SUM(N10:N15)</f>
        <v>0</v>
      </c>
      <c r="Q16" s="145"/>
      <c r="R16" s="142" t="s">
        <v>825</v>
      </c>
      <c r="S16" s="130"/>
    </row>
    <row r="17" spans="1:19" ht="21" customHeight="1">
      <c r="A17" s="211" t="s">
        <v>47</v>
      </c>
      <c r="B17" s="212"/>
      <c r="C17" s="212"/>
      <c r="D17" s="212"/>
      <c r="E17" s="212"/>
      <c r="F17" s="212"/>
      <c r="G17" s="212"/>
      <c r="H17" s="213"/>
      <c r="I17" s="220">
        <f>+H16+J16+L16+N16</f>
        <v>0</v>
      </c>
      <c r="J17" s="221"/>
      <c r="K17" s="221"/>
      <c r="L17" s="221"/>
      <c r="M17" s="221"/>
      <c r="N17" s="222"/>
      <c r="Q17" s="145"/>
      <c r="R17" s="142" t="s">
        <v>820</v>
      </c>
      <c r="S17" s="130"/>
    </row>
    <row r="18" spans="1:19" ht="30" customHeight="1">
      <c r="A18" s="211" t="s">
        <v>17</v>
      </c>
      <c r="B18" s="212"/>
      <c r="C18" s="212"/>
      <c r="D18" s="212"/>
      <c r="E18" s="212"/>
      <c r="F18" s="212"/>
      <c r="G18" s="212"/>
      <c r="H18" s="213"/>
      <c r="I18" s="214">
        <f>rup(I17)</f>
        <v>0</v>
      </c>
      <c r="J18" s="215"/>
      <c r="K18" s="215"/>
      <c r="L18" s="215"/>
      <c r="M18" s="215"/>
      <c r="N18" s="216"/>
      <c r="Q18" s="150"/>
      <c r="R18" s="151"/>
      <c r="S18" s="152"/>
    </row>
    <row r="19" spans="1:19" ht="18" customHeight="1">
      <c r="A19" s="217" t="s">
        <v>18</v>
      </c>
      <c r="B19" s="218"/>
      <c r="C19" s="218"/>
      <c r="D19" s="218"/>
      <c r="E19" s="218"/>
      <c r="F19" s="218"/>
      <c r="G19" s="218"/>
      <c r="H19" s="219"/>
      <c r="I19" s="149"/>
      <c r="J19" s="149">
        <f>IF(C4=1,J16,0)</f>
        <v>0</v>
      </c>
      <c r="K19" s="149"/>
      <c r="L19" s="149">
        <f>IF(C4=1,L16,0)</f>
        <v>0</v>
      </c>
      <c r="M19" s="149"/>
      <c r="N19" s="149">
        <f>IF(C4=1,N16,0)</f>
        <v>0</v>
      </c>
    </row>
    <row r="20" spans="1:19" ht="23.25" customHeight="1">
      <c r="A20" s="228" t="s">
        <v>275</v>
      </c>
      <c r="B20" s="229"/>
      <c r="C20" s="229"/>
      <c r="D20" s="229"/>
      <c r="E20" s="229"/>
      <c r="F20" s="229"/>
      <c r="G20" s="229"/>
      <c r="H20" s="229"/>
      <c r="I20" s="229"/>
      <c r="J20" s="229"/>
      <c r="K20" s="229"/>
      <c r="L20" s="229"/>
      <c r="M20" s="229"/>
      <c r="N20" s="230"/>
    </row>
    <row r="21" spans="1:19" ht="20.25" customHeight="1">
      <c r="A21" s="162"/>
      <c r="B21" s="161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3"/>
    </row>
    <row r="22" spans="1:19" ht="18.75" customHeight="1">
      <c r="A22" s="196" t="s">
        <v>821</v>
      </c>
      <c r="B22" s="197"/>
      <c r="C22" s="197"/>
      <c r="D22" s="197"/>
      <c r="E22" s="197"/>
      <c r="F22" s="197"/>
      <c r="G22" s="197"/>
      <c r="H22" s="198"/>
      <c r="I22" s="199" t="s">
        <v>833</v>
      </c>
      <c r="J22" s="200"/>
      <c r="K22" s="200"/>
      <c r="L22" s="200"/>
      <c r="M22" s="200"/>
      <c r="N22" s="201"/>
      <c r="R22" s="142" t="s">
        <v>272</v>
      </c>
      <c r="S22" s="142"/>
    </row>
    <row r="23" spans="1:19" ht="30.75" customHeight="1">
      <c r="A23" s="159"/>
      <c r="B23" s="165" t="s">
        <v>822</v>
      </c>
      <c r="C23" s="231">
        <f>+S11</f>
        <v>0</v>
      </c>
      <c r="D23" s="231"/>
      <c r="E23" s="231"/>
      <c r="F23" s="231"/>
      <c r="G23" s="231"/>
      <c r="H23" s="232"/>
      <c r="I23" s="202" t="s">
        <v>274</v>
      </c>
      <c r="J23" s="203"/>
      <c r="K23" s="203"/>
      <c r="L23" s="223">
        <f>+S22</f>
        <v>0</v>
      </c>
      <c r="M23" s="223"/>
      <c r="N23" s="224"/>
      <c r="R23" s="142"/>
      <c r="S23" s="142"/>
    </row>
    <row r="24" spans="1:19" ht="22.5" customHeight="1">
      <c r="A24" s="159"/>
      <c r="B24" s="165" t="s">
        <v>823</v>
      </c>
      <c r="C24" s="231">
        <f>+S16</f>
        <v>0</v>
      </c>
      <c r="D24" s="231"/>
      <c r="E24" s="231"/>
      <c r="F24" s="231"/>
      <c r="G24" s="231"/>
      <c r="H24" s="232"/>
      <c r="I24" s="131"/>
      <c r="J24" s="131"/>
      <c r="K24" s="131"/>
      <c r="L24" s="223"/>
      <c r="M24" s="223"/>
      <c r="N24" s="224"/>
      <c r="R24" s="147" t="s">
        <v>273</v>
      </c>
      <c r="S24" s="142"/>
    </row>
    <row r="25" spans="1:19" ht="23.25" customHeight="1">
      <c r="A25" s="159"/>
      <c r="B25" s="165" t="s">
        <v>824</v>
      </c>
      <c r="C25" s="231">
        <f>+S12</f>
        <v>0</v>
      </c>
      <c r="D25" s="231"/>
      <c r="E25" s="231"/>
      <c r="F25" s="231"/>
      <c r="G25" s="231"/>
      <c r="H25" s="232"/>
      <c r="I25" s="131"/>
      <c r="J25" s="131"/>
      <c r="K25" s="131"/>
      <c r="L25" s="223"/>
      <c r="M25" s="223"/>
      <c r="N25" s="224"/>
    </row>
    <row r="26" spans="1:19" ht="24.75" customHeight="1">
      <c r="A26" s="159"/>
      <c r="B26" s="165" t="s">
        <v>819</v>
      </c>
      <c r="C26" s="231">
        <f>+S13</f>
        <v>0</v>
      </c>
      <c r="D26" s="231"/>
      <c r="E26" s="231"/>
      <c r="F26" s="231"/>
      <c r="G26" s="231"/>
      <c r="H26" s="232"/>
      <c r="I26" s="131"/>
      <c r="J26" s="131"/>
      <c r="K26" s="131"/>
      <c r="L26" s="223"/>
      <c r="M26" s="223"/>
      <c r="N26" s="224"/>
    </row>
    <row r="27" spans="1:19" ht="24" customHeight="1">
      <c r="A27" s="160"/>
      <c r="B27" s="166" t="s">
        <v>820</v>
      </c>
      <c r="C27" s="233">
        <f>+S17</f>
        <v>0</v>
      </c>
      <c r="D27" s="233"/>
      <c r="E27" s="233"/>
      <c r="F27" s="233"/>
      <c r="G27" s="233"/>
      <c r="H27" s="234"/>
      <c r="I27" s="156"/>
      <c r="J27" s="225" t="s">
        <v>19</v>
      </c>
      <c r="K27" s="225"/>
      <c r="L27" s="226">
        <f>+S24</f>
        <v>0</v>
      </c>
      <c r="M27" s="226"/>
      <c r="N27" s="227"/>
    </row>
    <row r="210" spans="5:5">
      <c r="E210" s="127" t="s">
        <v>279</v>
      </c>
    </row>
    <row r="211" spans="5:5">
      <c r="E211" s="127" t="s">
        <v>280</v>
      </c>
    </row>
    <row r="212" spans="5:5">
      <c r="E212" s="127" t="s">
        <v>281</v>
      </c>
    </row>
    <row r="213" spans="5:5">
      <c r="E213" s="127" t="s">
        <v>282</v>
      </c>
    </row>
    <row r="214" spans="5:5">
      <c r="E214" s="127" t="s">
        <v>283</v>
      </c>
    </row>
    <row r="215" spans="5:5">
      <c r="E215" s="127" t="s">
        <v>284</v>
      </c>
    </row>
    <row r="216" spans="5:5">
      <c r="E216" s="127" t="s">
        <v>285</v>
      </c>
    </row>
    <row r="217" spans="5:5">
      <c r="E217" s="127" t="s">
        <v>286</v>
      </c>
    </row>
    <row r="218" spans="5:5">
      <c r="E218" s="127" t="s">
        <v>287</v>
      </c>
    </row>
    <row r="219" spans="5:5">
      <c r="E219" s="127" t="s">
        <v>288</v>
      </c>
    </row>
    <row r="220" spans="5:5">
      <c r="E220" s="127" t="s">
        <v>289</v>
      </c>
    </row>
    <row r="221" spans="5:5">
      <c r="E221" s="127" t="s">
        <v>290</v>
      </c>
    </row>
    <row r="222" spans="5:5">
      <c r="E222" s="127" t="s">
        <v>291</v>
      </c>
    </row>
    <row r="223" spans="5:5">
      <c r="E223" s="127" t="s">
        <v>292</v>
      </c>
    </row>
    <row r="224" spans="5:5">
      <c r="E224" s="127" t="s">
        <v>293</v>
      </c>
    </row>
    <row r="225" spans="5:5">
      <c r="E225" s="127" t="s">
        <v>294</v>
      </c>
    </row>
    <row r="226" spans="5:5">
      <c r="E226" s="127" t="s">
        <v>295</v>
      </c>
    </row>
    <row r="227" spans="5:5">
      <c r="E227" s="127" t="s">
        <v>296</v>
      </c>
    </row>
    <row r="228" spans="5:5">
      <c r="E228" s="127" t="s">
        <v>297</v>
      </c>
    </row>
    <row r="229" spans="5:5">
      <c r="E229" s="127" t="s">
        <v>298</v>
      </c>
    </row>
    <row r="230" spans="5:5">
      <c r="E230" s="127" t="s">
        <v>299</v>
      </c>
    </row>
    <row r="231" spans="5:5">
      <c r="E231" s="127" t="s">
        <v>300</v>
      </c>
    </row>
    <row r="232" spans="5:5">
      <c r="E232" s="127" t="s">
        <v>301</v>
      </c>
    </row>
    <row r="233" spans="5:5">
      <c r="E233" s="127" t="s">
        <v>302</v>
      </c>
    </row>
    <row r="234" spans="5:5">
      <c r="E234" s="127" t="s">
        <v>303</v>
      </c>
    </row>
    <row r="235" spans="5:5">
      <c r="E235" s="127" t="s">
        <v>304</v>
      </c>
    </row>
    <row r="236" spans="5:5">
      <c r="E236" s="127" t="s">
        <v>305</v>
      </c>
    </row>
    <row r="237" spans="5:5">
      <c r="E237" s="127" t="s">
        <v>306</v>
      </c>
    </row>
    <row r="238" spans="5:5">
      <c r="E238" s="127" t="s">
        <v>307</v>
      </c>
    </row>
    <row r="239" spans="5:5">
      <c r="E239" s="127" t="s">
        <v>308</v>
      </c>
    </row>
    <row r="240" spans="5:5">
      <c r="E240" s="127" t="s">
        <v>309</v>
      </c>
    </row>
    <row r="241" spans="5:5">
      <c r="E241" s="127" t="s">
        <v>310</v>
      </c>
    </row>
    <row r="242" spans="5:5">
      <c r="E242" s="127" t="s">
        <v>311</v>
      </c>
    </row>
    <row r="243" spans="5:5">
      <c r="E243" s="127" t="s">
        <v>312</v>
      </c>
    </row>
    <row r="244" spans="5:5">
      <c r="E244" s="127" t="s">
        <v>313</v>
      </c>
    </row>
    <row r="245" spans="5:5">
      <c r="E245" s="127" t="s">
        <v>314</v>
      </c>
    </row>
    <row r="246" spans="5:5">
      <c r="E246" s="127" t="s">
        <v>315</v>
      </c>
    </row>
    <row r="247" spans="5:5">
      <c r="E247" s="127" t="s">
        <v>316</v>
      </c>
    </row>
    <row r="248" spans="5:5">
      <c r="E248" s="127" t="s">
        <v>317</v>
      </c>
    </row>
    <row r="249" spans="5:5">
      <c r="E249" s="127" t="s">
        <v>318</v>
      </c>
    </row>
    <row r="250" spans="5:5">
      <c r="E250" s="127" t="s">
        <v>319</v>
      </c>
    </row>
    <row r="251" spans="5:5">
      <c r="E251" s="127" t="s">
        <v>320</v>
      </c>
    </row>
    <row r="252" spans="5:5">
      <c r="E252" s="127" t="s">
        <v>321</v>
      </c>
    </row>
    <row r="253" spans="5:5">
      <c r="E253" s="127" t="s">
        <v>322</v>
      </c>
    </row>
    <row r="254" spans="5:5">
      <c r="E254" s="127" t="s">
        <v>323</v>
      </c>
    </row>
    <row r="255" spans="5:5">
      <c r="E255" s="127" t="s">
        <v>324</v>
      </c>
    </row>
    <row r="256" spans="5:5">
      <c r="E256" s="127" t="s">
        <v>325</v>
      </c>
    </row>
    <row r="257" spans="5:5">
      <c r="E257" s="127" t="s">
        <v>326</v>
      </c>
    </row>
    <row r="258" spans="5:5">
      <c r="E258" s="127" t="s">
        <v>327</v>
      </c>
    </row>
    <row r="259" spans="5:5">
      <c r="E259" s="127" t="s">
        <v>328</v>
      </c>
    </row>
    <row r="260" spans="5:5">
      <c r="E260" s="127" t="s">
        <v>329</v>
      </c>
    </row>
    <row r="261" spans="5:5">
      <c r="E261" s="127" t="s">
        <v>330</v>
      </c>
    </row>
    <row r="262" spans="5:5">
      <c r="E262" s="127" t="s">
        <v>331</v>
      </c>
    </row>
    <row r="263" spans="5:5">
      <c r="E263" s="127" t="s">
        <v>332</v>
      </c>
    </row>
    <row r="264" spans="5:5">
      <c r="E264" s="127" t="s">
        <v>333</v>
      </c>
    </row>
    <row r="265" spans="5:5">
      <c r="E265" s="127" t="s">
        <v>334</v>
      </c>
    </row>
    <row r="266" spans="5:5">
      <c r="E266" s="127" t="s">
        <v>335</v>
      </c>
    </row>
    <row r="267" spans="5:5">
      <c r="E267" s="127" t="s">
        <v>336</v>
      </c>
    </row>
    <row r="268" spans="5:5">
      <c r="E268" s="127" t="s">
        <v>337</v>
      </c>
    </row>
    <row r="269" spans="5:5">
      <c r="E269" s="127" t="s">
        <v>338</v>
      </c>
    </row>
    <row r="270" spans="5:5">
      <c r="E270" s="127" t="s">
        <v>339</v>
      </c>
    </row>
    <row r="271" spans="5:5">
      <c r="E271" s="127" t="s">
        <v>340</v>
      </c>
    </row>
    <row r="272" spans="5:5">
      <c r="E272" s="127" t="s">
        <v>341</v>
      </c>
    </row>
    <row r="273" spans="5:5">
      <c r="E273" s="127" t="s">
        <v>342</v>
      </c>
    </row>
    <row r="274" spans="5:5">
      <c r="E274" s="127" t="s">
        <v>343</v>
      </c>
    </row>
    <row r="275" spans="5:5">
      <c r="E275" s="127" t="s">
        <v>344</v>
      </c>
    </row>
    <row r="276" spans="5:5">
      <c r="E276" s="127" t="s">
        <v>345</v>
      </c>
    </row>
    <row r="277" spans="5:5">
      <c r="E277" s="127" t="s">
        <v>346</v>
      </c>
    </row>
    <row r="278" spans="5:5">
      <c r="E278" s="127" t="s">
        <v>347</v>
      </c>
    </row>
    <row r="279" spans="5:5">
      <c r="E279" s="127" t="s">
        <v>348</v>
      </c>
    </row>
    <row r="280" spans="5:5">
      <c r="E280" s="127" t="s">
        <v>349</v>
      </c>
    </row>
    <row r="281" spans="5:5">
      <c r="E281" s="127" t="s">
        <v>350</v>
      </c>
    </row>
    <row r="282" spans="5:5">
      <c r="E282" s="127" t="s">
        <v>351</v>
      </c>
    </row>
    <row r="283" spans="5:5">
      <c r="E283" s="127" t="s">
        <v>352</v>
      </c>
    </row>
    <row r="284" spans="5:5">
      <c r="E284" s="127" t="s">
        <v>353</v>
      </c>
    </row>
    <row r="285" spans="5:5">
      <c r="E285" s="127" t="s">
        <v>354</v>
      </c>
    </row>
    <row r="286" spans="5:5">
      <c r="E286" s="127" t="s">
        <v>355</v>
      </c>
    </row>
    <row r="287" spans="5:5">
      <c r="E287" s="127" t="s">
        <v>356</v>
      </c>
    </row>
    <row r="288" spans="5:5">
      <c r="E288" s="127" t="s">
        <v>357</v>
      </c>
    </row>
    <row r="289" spans="5:5">
      <c r="E289" s="127" t="s">
        <v>358</v>
      </c>
    </row>
    <row r="290" spans="5:5">
      <c r="E290" s="127" t="s">
        <v>359</v>
      </c>
    </row>
    <row r="291" spans="5:5">
      <c r="E291" s="127" t="s">
        <v>360</v>
      </c>
    </row>
    <row r="292" spans="5:5">
      <c r="E292" s="127" t="s">
        <v>361</v>
      </c>
    </row>
    <row r="293" spans="5:5">
      <c r="E293" s="127" t="s">
        <v>362</v>
      </c>
    </row>
    <row r="294" spans="5:5">
      <c r="E294" s="127" t="s">
        <v>363</v>
      </c>
    </row>
    <row r="295" spans="5:5">
      <c r="E295" s="127" t="s">
        <v>364</v>
      </c>
    </row>
    <row r="296" spans="5:5">
      <c r="E296" s="127" t="s">
        <v>365</v>
      </c>
    </row>
    <row r="297" spans="5:5">
      <c r="E297" s="127" t="s">
        <v>366</v>
      </c>
    </row>
    <row r="298" spans="5:5">
      <c r="E298" s="127" t="s">
        <v>367</v>
      </c>
    </row>
    <row r="299" spans="5:5">
      <c r="E299" s="127" t="s">
        <v>368</v>
      </c>
    </row>
    <row r="300" spans="5:5">
      <c r="E300" s="127" t="s">
        <v>369</v>
      </c>
    </row>
    <row r="301" spans="5:5">
      <c r="E301" s="127" t="s">
        <v>370</v>
      </c>
    </row>
    <row r="302" spans="5:5">
      <c r="E302" s="127" t="s">
        <v>371</v>
      </c>
    </row>
    <row r="303" spans="5:5">
      <c r="E303" s="127" t="s">
        <v>372</v>
      </c>
    </row>
    <row r="304" spans="5:5">
      <c r="E304" s="127" t="s">
        <v>373</v>
      </c>
    </row>
    <row r="305" spans="5:5">
      <c r="E305" s="127" t="s">
        <v>374</v>
      </c>
    </row>
    <row r="306" spans="5:5">
      <c r="E306" s="127" t="s">
        <v>375</v>
      </c>
    </row>
    <row r="307" spans="5:5">
      <c r="E307" s="127" t="s">
        <v>376</v>
      </c>
    </row>
    <row r="308" spans="5:5">
      <c r="E308" s="127" t="s">
        <v>377</v>
      </c>
    </row>
    <row r="309" spans="5:5">
      <c r="E309" s="127" t="s">
        <v>378</v>
      </c>
    </row>
    <row r="310" spans="5:5">
      <c r="E310" s="127" t="s">
        <v>379</v>
      </c>
    </row>
    <row r="311" spans="5:5">
      <c r="E311" s="127" t="s">
        <v>380</v>
      </c>
    </row>
    <row r="312" spans="5:5">
      <c r="E312" s="127" t="s">
        <v>381</v>
      </c>
    </row>
    <row r="313" spans="5:5">
      <c r="E313" s="127" t="s">
        <v>382</v>
      </c>
    </row>
    <row r="314" spans="5:5">
      <c r="E314" s="127" t="s">
        <v>383</v>
      </c>
    </row>
    <row r="315" spans="5:5">
      <c r="E315" s="127" t="s">
        <v>384</v>
      </c>
    </row>
    <row r="316" spans="5:5">
      <c r="E316" s="127" t="s">
        <v>385</v>
      </c>
    </row>
    <row r="317" spans="5:5">
      <c r="E317" s="127" t="s">
        <v>386</v>
      </c>
    </row>
    <row r="318" spans="5:5">
      <c r="E318" s="127" t="s">
        <v>387</v>
      </c>
    </row>
    <row r="319" spans="5:5">
      <c r="E319" s="127" t="s">
        <v>388</v>
      </c>
    </row>
    <row r="320" spans="5:5">
      <c r="E320" s="127" t="s">
        <v>389</v>
      </c>
    </row>
    <row r="321" spans="5:5">
      <c r="E321" s="127" t="s">
        <v>390</v>
      </c>
    </row>
    <row r="322" spans="5:5">
      <c r="E322" s="127" t="s">
        <v>391</v>
      </c>
    </row>
    <row r="323" spans="5:5">
      <c r="E323" s="127" t="s">
        <v>392</v>
      </c>
    </row>
    <row r="324" spans="5:5">
      <c r="E324" s="127" t="s">
        <v>393</v>
      </c>
    </row>
    <row r="325" spans="5:5">
      <c r="E325" s="127" t="s">
        <v>394</v>
      </c>
    </row>
    <row r="326" spans="5:5">
      <c r="E326" s="127" t="s">
        <v>395</v>
      </c>
    </row>
    <row r="327" spans="5:5">
      <c r="E327" s="127" t="s">
        <v>396</v>
      </c>
    </row>
    <row r="328" spans="5:5">
      <c r="E328" s="127" t="s">
        <v>397</v>
      </c>
    </row>
    <row r="329" spans="5:5">
      <c r="E329" s="127" t="s">
        <v>398</v>
      </c>
    </row>
    <row r="330" spans="5:5">
      <c r="E330" s="127" t="s">
        <v>399</v>
      </c>
    </row>
    <row r="331" spans="5:5">
      <c r="E331" s="127" t="s">
        <v>400</v>
      </c>
    </row>
    <row r="332" spans="5:5">
      <c r="E332" s="127" t="s">
        <v>401</v>
      </c>
    </row>
    <row r="333" spans="5:5">
      <c r="E333" s="127" t="s">
        <v>402</v>
      </c>
    </row>
    <row r="334" spans="5:5">
      <c r="E334" s="127" t="s">
        <v>403</v>
      </c>
    </row>
    <row r="335" spans="5:5">
      <c r="E335" s="127" t="s">
        <v>404</v>
      </c>
    </row>
    <row r="336" spans="5:5">
      <c r="E336" s="127" t="s">
        <v>405</v>
      </c>
    </row>
    <row r="337" spans="5:5">
      <c r="E337" s="127" t="s">
        <v>406</v>
      </c>
    </row>
    <row r="338" spans="5:5">
      <c r="E338" s="127" t="s">
        <v>407</v>
      </c>
    </row>
    <row r="339" spans="5:5">
      <c r="E339" s="127" t="s">
        <v>408</v>
      </c>
    </row>
    <row r="340" spans="5:5">
      <c r="E340" s="127" t="s">
        <v>409</v>
      </c>
    </row>
    <row r="341" spans="5:5">
      <c r="E341" s="127" t="s">
        <v>410</v>
      </c>
    </row>
    <row r="342" spans="5:5">
      <c r="E342" s="127" t="s">
        <v>411</v>
      </c>
    </row>
    <row r="343" spans="5:5">
      <c r="E343" s="127" t="s">
        <v>412</v>
      </c>
    </row>
    <row r="344" spans="5:5">
      <c r="E344" s="127" t="s">
        <v>413</v>
      </c>
    </row>
    <row r="345" spans="5:5">
      <c r="E345" s="127" t="s">
        <v>414</v>
      </c>
    </row>
    <row r="346" spans="5:5">
      <c r="E346" s="127" t="s">
        <v>415</v>
      </c>
    </row>
    <row r="347" spans="5:5">
      <c r="E347" s="127" t="s">
        <v>416</v>
      </c>
    </row>
    <row r="348" spans="5:5">
      <c r="E348" s="127" t="s">
        <v>417</v>
      </c>
    </row>
    <row r="349" spans="5:5">
      <c r="E349" s="127" t="s">
        <v>418</v>
      </c>
    </row>
    <row r="350" spans="5:5">
      <c r="E350" s="127" t="s">
        <v>419</v>
      </c>
    </row>
    <row r="351" spans="5:5">
      <c r="E351" s="127" t="s">
        <v>420</v>
      </c>
    </row>
    <row r="352" spans="5:5">
      <c r="E352" s="127" t="s">
        <v>421</v>
      </c>
    </row>
    <row r="353" spans="5:5">
      <c r="E353" s="127" t="s">
        <v>422</v>
      </c>
    </row>
    <row r="354" spans="5:5">
      <c r="E354" s="127" t="s">
        <v>423</v>
      </c>
    </row>
    <row r="355" spans="5:5">
      <c r="E355" s="127" t="s">
        <v>424</v>
      </c>
    </row>
    <row r="356" spans="5:5">
      <c r="E356" s="127" t="s">
        <v>425</v>
      </c>
    </row>
    <row r="357" spans="5:5">
      <c r="E357" s="127" t="s">
        <v>426</v>
      </c>
    </row>
    <row r="358" spans="5:5">
      <c r="E358" s="127" t="s">
        <v>427</v>
      </c>
    </row>
    <row r="359" spans="5:5">
      <c r="E359" s="127" t="s">
        <v>428</v>
      </c>
    </row>
    <row r="360" spans="5:5">
      <c r="E360" s="127" t="s">
        <v>429</v>
      </c>
    </row>
    <row r="361" spans="5:5">
      <c r="E361" s="127" t="s">
        <v>430</v>
      </c>
    </row>
    <row r="362" spans="5:5">
      <c r="E362" s="127" t="s">
        <v>431</v>
      </c>
    </row>
    <row r="363" spans="5:5">
      <c r="E363" s="127" t="s">
        <v>432</v>
      </c>
    </row>
    <row r="364" spans="5:5">
      <c r="E364" s="127" t="s">
        <v>433</v>
      </c>
    </row>
    <row r="365" spans="5:5">
      <c r="E365" s="127" t="s">
        <v>434</v>
      </c>
    </row>
    <row r="366" spans="5:5">
      <c r="E366" s="127" t="s">
        <v>435</v>
      </c>
    </row>
    <row r="367" spans="5:5">
      <c r="E367" s="127" t="s">
        <v>436</v>
      </c>
    </row>
    <row r="368" spans="5:5">
      <c r="E368" s="127" t="s">
        <v>437</v>
      </c>
    </row>
    <row r="369" spans="5:5">
      <c r="E369" s="127" t="s">
        <v>438</v>
      </c>
    </row>
    <row r="370" spans="5:5">
      <c r="E370" s="127" t="s">
        <v>439</v>
      </c>
    </row>
    <row r="371" spans="5:5">
      <c r="E371" s="127" t="s">
        <v>440</v>
      </c>
    </row>
    <row r="372" spans="5:5">
      <c r="E372" s="127" t="s">
        <v>441</v>
      </c>
    </row>
    <row r="373" spans="5:5">
      <c r="E373" s="127" t="s">
        <v>442</v>
      </c>
    </row>
    <row r="374" spans="5:5">
      <c r="E374" s="127" t="s">
        <v>443</v>
      </c>
    </row>
    <row r="375" spans="5:5">
      <c r="E375" s="127" t="s">
        <v>444</v>
      </c>
    </row>
    <row r="376" spans="5:5">
      <c r="E376" s="127" t="s">
        <v>445</v>
      </c>
    </row>
    <row r="377" spans="5:5">
      <c r="E377" s="127" t="s">
        <v>446</v>
      </c>
    </row>
    <row r="378" spans="5:5">
      <c r="E378" s="127" t="s">
        <v>447</v>
      </c>
    </row>
    <row r="379" spans="5:5">
      <c r="E379" s="127" t="s">
        <v>448</v>
      </c>
    </row>
    <row r="380" spans="5:5">
      <c r="E380" s="127" t="s">
        <v>449</v>
      </c>
    </row>
    <row r="381" spans="5:5">
      <c r="E381" s="127" t="s">
        <v>450</v>
      </c>
    </row>
    <row r="382" spans="5:5">
      <c r="E382" s="127" t="s">
        <v>451</v>
      </c>
    </row>
    <row r="383" spans="5:5">
      <c r="E383" s="127" t="s">
        <v>452</v>
      </c>
    </row>
    <row r="384" spans="5:5">
      <c r="E384" s="127" t="s">
        <v>453</v>
      </c>
    </row>
    <row r="385" spans="5:5">
      <c r="E385" s="127" t="s">
        <v>454</v>
      </c>
    </row>
    <row r="386" spans="5:5">
      <c r="E386" s="127" t="s">
        <v>455</v>
      </c>
    </row>
    <row r="387" spans="5:5">
      <c r="E387" s="127" t="s">
        <v>456</v>
      </c>
    </row>
    <row r="388" spans="5:5">
      <c r="E388" s="127" t="s">
        <v>457</v>
      </c>
    </row>
    <row r="389" spans="5:5">
      <c r="E389" s="127" t="s">
        <v>458</v>
      </c>
    </row>
    <row r="390" spans="5:5">
      <c r="E390" s="127" t="s">
        <v>459</v>
      </c>
    </row>
    <row r="391" spans="5:5">
      <c r="E391" s="127" t="s">
        <v>460</v>
      </c>
    </row>
    <row r="392" spans="5:5">
      <c r="E392" s="127" t="s">
        <v>461</v>
      </c>
    </row>
    <row r="393" spans="5:5">
      <c r="E393" s="127" t="s">
        <v>462</v>
      </c>
    </row>
    <row r="394" spans="5:5">
      <c r="E394" s="127" t="s">
        <v>463</v>
      </c>
    </row>
    <row r="395" spans="5:5">
      <c r="E395" s="127" t="s">
        <v>464</v>
      </c>
    </row>
    <row r="396" spans="5:5">
      <c r="E396" s="127" t="s">
        <v>465</v>
      </c>
    </row>
    <row r="397" spans="5:5">
      <c r="E397" s="127" t="s">
        <v>466</v>
      </c>
    </row>
    <row r="398" spans="5:5">
      <c r="E398" s="127" t="s">
        <v>467</v>
      </c>
    </row>
    <row r="399" spans="5:5">
      <c r="E399" s="127" t="s">
        <v>468</v>
      </c>
    </row>
    <row r="400" spans="5:5">
      <c r="E400" s="127" t="s">
        <v>469</v>
      </c>
    </row>
    <row r="401" spans="5:5">
      <c r="E401" s="127" t="s">
        <v>470</v>
      </c>
    </row>
    <row r="402" spans="5:5">
      <c r="E402" s="127" t="s">
        <v>471</v>
      </c>
    </row>
    <row r="403" spans="5:5">
      <c r="E403" s="127" t="s">
        <v>472</v>
      </c>
    </row>
    <row r="404" spans="5:5">
      <c r="E404" s="127" t="s">
        <v>473</v>
      </c>
    </row>
    <row r="405" spans="5:5">
      <c r="E405" s="127" t="s">
        <v>474</v>
      </c>
    </row>
    <row r="406" spans="5:5">
      <c r="E406" s="127" t="s">
        <v>475</v>
      </c>
    </row>
    <row r="407" spans="5:5">
      <c r="E407" s="127" t="s">
        <v>476</v>
      </c>
    </row>
    <row r="408" spans="5:5">
      <c r="E408" s="127" t="s">
        <v>477</v>
      </c>
    </row>
    <row r="409" spans="5:5">
      <c r="E409" s="127" t="s">
        <v>478</v>
      </c>
    </row>
    <row r="410" spans="5:5">
      <c r="E410" s="127" t="s">
        <v>479</v>
      </c>
    </row>
    <row r="411" spans="5:5">
      <c r="E411" s="127" t="s">
        <v>480</v>
      </c>
    </row>
    <row r="412" spans="5:5">
      <c r="E412" s="127" t="s">
        <v>481</v>
      </c>
    </row>
    <row r="413" spans="5:5">
      <c r="E413" s="127" t="s">
        <v>482</v>
      </c>
    </row>
    <row r="414" spans="5:5">
      <c r="E414" s="127" t="s">
        <v>483</v>
      </c>
    </row>
    <row r="415" spans="5:5">
      <c r="E415" s="127" t="s">
        <v>484</v>
      </c>
    </row>
    <row r="416" spans="5:5">
      <c r="E416" s="127" t="s">
        <v>485</v>
      </c>
    </row>
    <row r="417" spans="5:5">
      <c r="E417" s="127" t="s">
        <v>486</v>
      </c>
    </row>
    <row r="418" spans="5:5">
      <c r="E418" s="127" t="s">
        <v>487</v>
      </c>
    </row>
    <row r="419" spans="5:5">
      <c r="E419" s="127" t="s">
        <v>488</v>
      </c>
    </row>
    <row r="420" spans="5:5">
      <c r="E420" s="127" t="s">
        <v>489</v>
      </c>
    </row>
    <row r="421" spans="5:5">
      <c r="E421" s="127" t="s">
        <v>490</v>
      </c>
    </row>
    <row r="422" spans="5:5">
      <c r="E422" s="127" t="s">
        <v>491</v>
      </c>
    </row>
    <row r="423" spans="5:5">
      <c r="E423" s="127" t="s">
        <v>492</v>
      </c>
    </row>
    <row r="424" spans="5:5">
      <c r="E424" s="127" t="s">
        <v>493</v>
      </c>
    </row>
    <row r="425" spans="5:5">
      <c r="E425" s="127" t="s">
        <v>494</v>
      </c>
    </row>
    <row r="426" spans="5:5">
      <c r="E426" s="127" t="s">
        <v>495</v>
      </c>
    </row>
    <row r="427" spans="5:5">
      <c r="E427" s="127" t="s">
        <v>496</v>
      </c>
    </row>
    <row r="428" spans="5:5">
      <c r="E428" s="127" t="s">
        <v>497</v>
      </c>
    </row>
    <row r="429" spans="5:5">
      <c r="E429" s="127" t="s">
        <v>498</v>
      </c>
    </row>
    <row r="430" spans="5:5">
      <c r="E430" s="127" t="s">
        <v>499</v>
      </c>
    </row>
    <row r="431" spans="5:5">
      <c r="E431" s="127" t="s">
        <v>500</v>
      </c>
    </row>
    <row r="432" spans="5:5">
      <c r="E432" s="127" t="s">
        <v>501</v>
      </c>
    </row>
    <row r="433" spans="5:5">
      <c r="E433" s="127" t="s">
        <v>502</v>
      </c>
    </row>
    <row r="434" spans="5:5">
      <c r="E434" s="127" t="s">
        <v>503</v>
      </c>
    </row>
    <row r="435" spans="5:5">
      <c r="E435" s="127" t="s">
        <v>504</v>
      </c>
    </row>
    <row r="436" spans="5:5">
      <c r="E436" s="127" t="s">
        <v>505</v>
      </c>
    </row>
    <row r="437" spans="5:5">
      <c r="E437" s="127" t="s">
        <v>506</v>
      </c>
    </row>
    <row r="438" spans="5:5">
      <c r="E438" s="127" t="s">
        <v>507</v>
      </c>
    </row>
    <row r="439" spans="5:5">
      <c r="E439" s="127" t="s">
        <v>508</v>
      </c>
    </row>
    <row r="440" spans="5:5">
      <c r="E440" s="127" t="s">
        <v>509</v>
      </c>
    </row>
    <row r="441" spans="5:5">
      <c r="E441" s="127" t="s">
        <v>510</v>
      </c>
    </row>
    <row r="442" spans="5:5">
      <c r="E442" s="127" t="s">
        <v>511</v>
      </c>
    </row>
    <row r="443" spans="5:5">
      <c r="E443" s="127" t="s">
        <v>512</v>
      </c>
    </row>
    <row r="444" spans="5:5">
      <c r="E444" s="127" t="s">
        <v>513</v>
      </c>
    </row>
    <row r="445" spans="5:5">
      <c r="E445" s="127" t="s">
        <v>514</v>
      </c>
    </row>
    <row r="446" spans="5:5">
      <c r="E446" s="127" t="s">
        <v>515</v>
      </c>
    </row>
    <row r="447" spans="5:5">
      <c r="E447" s="127" t="s">
        <v>516</v>
      </c>
    </row>
    <row r="448" spans="5:5">
      <c r="E448" s="127" t="s">
        <v>517</v>
      </c>
    </row>
    <row r="449" spans="5:5">
      <c r="E449" s="127" t="s">
        <v>518</v>
      </c>
    </row>
    <row r="450" spans="5:5">
      <c r="E450" s="127" t="s">
        <v>519</v>
      </c>
    </row>
    <row r="451" spans="5:5">
      <c r="E451" s="127" t="s">
        <v>520</v>
      </c>
    </row>
    <row r="452" spans="5:5">
      <c r="E452" s="127" t="s">
        <v>521</v>
      </c>
    </row>
    <row r="453" spans="5:5">
      <c r="E453" s="127" t="s">
        <v>522</v>
      </c>
    </row>
    <row r="454" spans="5:5">
      <c r="E454" s="127" t="s">
        <v>523</v>
      </c>
    </row>
    <row r="455" spans="5:5">
      <c r="E455" s="127" t="s">
        <v>524</v>
      </c>
    </row>
    <row r="456" spans="5:5">
      <c r="E456" s="127" t="s">
        <v>525</v>
      </c>
    </row>
    <row r="457" spans="5:5">
      <c r="E457" s="127" t="s">
        <v>526</v>
      </c>
    </row>
    <row r="458" spans="5:5">
      <c r="E458" s="127" t="s">
        <v>527</v>
      </c>
    </row>
    <row r="459" spans="5:5">
      <c r="E459" s="127" t="s">
        <v>528</v>
      </c>
    </row>
    <row r="460" spans="5:5">
      <c r="E460" s="127" t="s">
        <v>529</v>
      </c>
    </row>
    <row r="461" spans="5:5">
      <c r="E461" s="127" t="s">
        <v>530</v>
      </c>
    </row>
    <row r="462" spans="5:5">
      <c r="E462" s="127" t="s">
        <v>531</v>
      </c>
    </row>
    <row r="463" spans="5:5">
      <c r="E463" s="127" t="s">
        <v>532</v>
      </c>
    </row>
    <row r="464" spans="5:5">
      <c r="E464" s="127" t="s">
        <v>533</v>
      </c>
    </row>
    <row r="465" spans="5:5">
      <c r="E465" s="127" t="s">
        <v>534</v>
      </c>
    </row>
    <row r="466" spans="5:5">
      <c r="E466" s="127" t="s">
        <v>535</v>
      </c>
    </row>
    <row r="467" spans="5:5">
      <c r="E467" s="127" t="s">
        <v>536</v>
      </c>
    </row>
    <row r="468" spans="5:5">
      <c r="E468" s="127" t="s">
        <v>537</v>
      </c>
    </row>
    <row r="469" spans="5:5">
      <c r="E469" s="127" t="s">
        <v>538</v>
      </c>
    </row>
    <row r="470" spans="5:5">
      <c r="E470" s="127" t="s">
        <v>539</v>
      </c>
    </row>
    <row r="471" spans="5:5">
      <c r="E471" s="127" t="s">
        <v>540</v>
      </c>
    </row>
    <row r="472" spans="5:5">
      <c r="E472" s="127" t="s">
        <v>541</v>
      </c>
    </row>
  </sheetData>
  <sheetProtection password="CC16" sheet="1" objects="1" scenarios="1" formatColumns="0" formatRows="0"/>
  <customSheetViews>
    <customSheetView guid="{215CA274-B823-4E4C-899E-36393A22EB1E}" scale="90" showPageBreaks="1" printArea="1" view="pageBreakPreview">
      <selection activeCell="B12" sqref="B12"/>
      <pageMargins left="0.7" right="0.7" top="0.75" bottom="0.75" header="0.3" footer="0.3"/>
      <pageSetup scale="59" orientation="portrait" copies="0" r:id="rId1"/>
    </customSheetView>
  </customSheetViews>
  <mergeCells count="53">
    <mergeCell ref="A14:E14"/>
    <mergeCell ref="A15:E15"/>
    <mergeCell ref="C5:F5"/>
    <mergeCell ref="C7:F7"/>
    <mergeCell ref="A6:B6"/>
    <mergeCell ref="C6:F6"/>
    <mergeCell ref="I5:N6"/>
    <mergeCell ref="G7:H7"/>
    <mergeCell ref="I7:N7"/>
    <mergeCell ref="G5:H6"/>
    <mergeCell ref="A5:B5"/>
    <mergeCell ref="A7:B7"/>
    <mergeCell ref="A1:B1"/>
    <mergeCell ref="C1:N1"/>
    <mergeCell ref="A3:B3"/>
    <mergeCell ref="A4:B4"/>
    <mergeCell ref="C3:F3"/>
    <mergeCell ref="A2:N2"/>
    <mergeCell ref="G3:N3"/>
    <mergeCell ref="G4:H4"/>
    <mergeCell ref="I4:N4"/>
    <mergeCell ref="C4:F4"/>
    <mergeCell ref="L24:N26"/>
    <mergeCell ref="J27:K27"/>
    <mergeCell ref="L23:N23"/>
    <mergeCell ref="L27:N27"/>
    <mergeCell ref="A20:N20"/>
    <mergeCell ref="C23:H23"/>
    <mergeCell ref="C24:H24"/>
    <mergeCell ref="C25:H25"/>
    <mergeCell ref="C26:H26"/>
    <mergeCell ref="C27:H27"/>
    <mergeCell ref="I18:N18"/>
    <mergeCell ref="A18:H18"/>
    <mergeCell ref="A19:H19"/>
    <mergeCell ref="I17:N17"/>
    <mergeCell ref="A17:H17"/>
    <mergeCell ref="M8:N8"/>
    <mergeCell ref="A22:H22"/>
    <mergeCell ref="I22:N22"/>
    <mergeCell ref="I23:K23"/>
    <mergeCell ref="F8:F9"/>
    <mergeCell ref="G8:G9"/>
    <mergeCell ref="H8:H9"/>
    <mergeCell ref="I8:J8"/>
    <mergeCell ref="K8:L8"/>
    <mergeCell ref="A8:A9"/>
    <mergeCell ref="B8:B9"/>
    <mergeCell ref="C8:C9"/>
    <mergeCell ref="D8:D9"/>
    <mergeCell ref="E8:E9"/>
    <mergeCell ref="A13:E13"/>
    <mergeCell ref="A16:E16"/>
  </mergeCells>
  <dataValidations count="3">
    <dataValidation type="list" allowBlank="1" showInputMessage="1" showErrorMessage="1" sqref="C5:F5">
      <formula1>invoice</formula1>
    </dataValidation>
    <dataValidation type="list" allowBlank="1" showInputMessage="1" showErrorMessage="1" sqref="C4:F4">
      <formula1>KDC</formula1>
    </dataValidation>
    <dataValidation type="list" allowBlank="1" showInputMessage="1" showErrorMessage="1" sqref="C6:F6">
      <formula1>$E$210:$E$472</formula1>
    </dataValidation>
  </dataValidations>
  <printOptions horizontalCentered="1" verticalCentered="1"/>
  <pageMargins left="0.1" right="0.1" top="0.5" bottom="0.5" header="0.3" footer="0.3"/>
  <pageSetup paperSize="9" scale="66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F0"/>
  </sheetPr>
  <dimension ref="A1:W113"/>
  <sheetViews>
    <sheetView view="pageBreakPreview" zoomScaleSheetLayoutView="100" workbookViewId="0"/>
  </sheetViews>
  <sheetFormatPr defaultRowHeight="15"/>
  <cols>
    <col min="2" max="2" width="22" customWidth="1"/>
    <col min="5" max="5" width="9.140625" style="1"/>
    <col min="6" max="6" width="10" customWidth="1"/>
    <col min="7" max="7" width="15.7109375" customWidth="1"/>
    <col min="8" max="8" width="19.7109375" customWidth="1"/>
    <col min="9" max="9" width="25.28515625" customWidth="1"/>
    <col min="10" max="10" width="15.5703125" customWidth="1"/>
    <col min="22" max="23" width="0" hidden="1" customWidth="1"/>
  </cols>
  <sheetData>
    <row r="1" spans="1:23" ht="36.75" customHeight="1">
      <c r="A1" s="4" t="s">
        <v>46</v>
      </c>
      <c r="B1" s="6" t="s">
        <v>29</v>
      </c>
      <c r="C1" s="6" t="s">
        <v>28</v>
      </c>
      <c r="D1" s="6" t="s">
        <v>25</v>
      </c>
      <c r="E1" s="6" t="s">
        <v>26</v>
      </c>
      <c r="F1" s="6" t="s">
        <v>27</v>
      </c>
      <c r="H1" s="7" t="s">
        <v>260</v>
      </c>
      <c r="I1" s="7" t="s">
        <v>21</v>
      </c>
      <c r="J1" s="7" t="s">
        <v>22</v>
      </c>
    </row>
    <row r="2" spans="1:23">
      <c r="A2" s="2">
        <v>1</v>
      </c>
      <c r="B2" s="2"/>
      <c r="C2" s="5"/>
      <c r="D2" s="5"/>
      <c r="E2" s="5"/>
      <c r="F2" s="5"/>
      <c r="H2" s="2"/>
      <c r="I2" s="2"/>
      <c r="J2" s="2"/>
    </row>
    <row r="3" spans="1:23">
      <c r="A3" s="2">
        <v>2</v>
      </c>
      <c r="B3" s="2"/>
      <c r="C3" s="2"/>
      <c r="D3" s="2"/>
      <c r="E3" s="2"/>
      <c r="F3" s="2"/>
      <c r="H3" s="2"/>
      <c r="I3" s="2"/>
      <c r="J3" s="2"/>
    </row>
    <row r="4" spans="1:23">
      <c r="A4" s="2">
        <v>3</v>
      </c>
      <c r="B4" s="2"/>
      <c r="C4" s="2"/>
      <c r="D4" s="2"/>
      <c r="E4" s="2"/>
      <c r="F4" s="2"/>
      <c r="H4" s="2"/>
      <c r="I4" s="2"/>
      <c r="J4" s="2"/>
    </row>
    <row r="5" spans="1:23">
      <c r="A5" s="2">
        <v>4</v>
      </c>
      <c r="B5" s="2"/>
      <c r="C5" s="2"/>
      <c r="D5" s="2"/>
      <c r="E5" s="2"/>
      <c r="F5" s="2"/>
      <c r="H5" s="2"/>
      <c r="I5" s="2"/>
      <c r="J5" s="2"/>
    </row>
    <row r="6" spans="1:23">
      <c r="A6" s="2">
        <v>5</v>
      </c>
      <c r="B6" s="2"/>
      <c r="C6" s="2"/>
      <c r="D6" s="2"/>
      <c r="E6" s="2"/>
      <c r="F6" s="2"/>
      <c r="H6" s="2"/>
      <c r="I6" s="2"/>
      <c r="J6" s="2"/>
    </row>
    <row r="7" spans="1:23">
      <c r="A7" s="2">
        <v>6</v>
      </c>
      <c r="B7" s="2"/>
      <c r="C7" s="2"/>
      <c r="D7" s="2"/>
      <c r="E7" s="2"/>
      <c r="F7" s="2"/>
      <c r="H7" s="2"/>
      <c r="I7" s="2"/>
      <c r="J7" s="2"/>
      <c r="W7" s="1">
        <v>1</v>
      </c>
    </row>
    <row r="8" spans="1:23">
      <c r="A8" s="2">
        <v>7</v>
      </c>
      <c r="B8" s="2"/>
      <c r="C8" s="2"/>
      <c r="D8" s="2"/>
      <c r="E8" s="2"/>
      <c r="F8" s="2"/>
      <c r="H8" s="2"/>
      <c r="I8" s="2"/>
      <c r="J8" s="2"/>
      <c r="W8" s="1">
        <v>2</v>
      </c>
    </row>
    <row r="9" spans="1:23">
      <c r="A9" s="2">
        <v>8</v>
      </c>
      <c r="B9" s="2"/>
      <c r="C9" s="2"/>
      <c r="D9" s="2"/>
      <c r="E9" s="2"/>
      <c r="F9" s="2"/>
      <c r="H9" s="2"/>
      <c r="I9" s="2"/>
      <c r="J9" s="2"/>
    </row>
    <row r="10" spans="1:23">
      <c r="A10" s="2">
        <v>9</v>
      </c>
      <c r="B10" s="2"/>
      <c r="C10" s="2"/>
      <c r="D10" s="2"/>
      <c r="E10" s="2"/>
      <c r="F10" s="2"/>
      <c r="H10" s="2"/>
      <c r="I10" s="2"/>
      <c r="J10" s="2"/>
    </row>
    <row r="11" spans="1:23">
      <c r="A11" s="2">
        <v>10</v>
      </c>
      <c r="B11" s="2"/>
      <c r="C11" s="2"/>
      <c r="D11" s="2"/>
      <c r="E11" s="2"/>
      <c r="F11" s="2"/>
      <c r="H11" s="2"/>
      <c r="I11" s="2"/>
      <c r="J11" s="2"/>
    </row>
    <row r="12" spans="1:23">
      <c r="A12" s="2">
        <v>11</v>
      </c>
      <c r="B12" s="2"/>
      <c r="C12" s="2"/>
      <c r="D12" s="2"/>
      <c r="E12" s="2"/>
      <c r="F12" s="2"/>
      <c r="H12" s="2"/>
      <c r="I12" s="2"/>
      <c r="J12" s="2"/>
    </row>
    <row r="13" spans="1:23">
      <c r="A13" s="2">
        <v>12</v>
      </c>
      <c r="B13" s="2"/>
      <c r="C13" s="2"/>
      <c r="D13" s="2"/>
      <c r="E13" s="2"/>
      <c r="F13" s="2"/>
      <c r="H13" s="2"/>
      <c r="I13" s="2"/>
      <c r="J13" s="2"/>
    </row>
    <row r="14" spans="1:23">
      <c r="A14" s="2">
        <v>13</v>
      </c>
      <c r="B14" s="2"/>
      <c r="C14" s="2"/>
      <c r="D14" s="2"/>
      <c r="E14" s="2"/>
      <c r="F14" s="2"/>
      <c r="H14" s="2"/>
      <c r="I14" s="2"/>
      <c r="J14" s="2"/>
    </row>
    <row r="15" spans="1:23">
      <c r="A15" s="2">
        <v>14</v>
      </c>
      <c r="B15" s="2"/>
      <c r="C15" s="2"/>
      <c r="D15" s="2"/>
      <c r="E15" s="2"/>
      <c r="F15" s="2"/>
      <c r="H15" s="2"/>
      <c r="I15" s="2"/>
      <c r="J15" s="2"/>
    </row>
    <row r="16" spans="1:23">
      <c r="A16" s="2">
        <v>15</v>
      </c>
      <c r="B16" s="2"/>
      <c r="C16" s="2"/>
      <c r="D16" s="2"/>
      <c r="E16" s="2"/>
      <c r="F16" s="2"/>
      <c r="H16" s="2"/>
      <c r="I16" s="2"/>
      <c r="J16" s="2"/>
    </row>
    <row r="17" spans="1:10">
      <c r="A17" s="2">
        <v>16</v>
      </c>
      <c r="B17" s="2"/>
      <c r="C17" s="2"/>
      <c r="D17" s="2"/>
      <c r="E17" s="2"/>
      <c r="F17" s="2"/>
      <c r="H17" s="2"/>
      <c r="I17" s="2"/>
      <c r="J17" s="2"/>
    </row>
    <row r="18" spans="1:10">
      <c r="A18" s="2">
        <v>17</v>
      </c>
      <c r="B18" s="2"/>
      <c r="C18" s="2"/>
      <c r="D18" s="2"/>
      <c r="E18" s="2"/>
      <c r="F18" s="2"/>
      <c r="H18" s="2"/>
      <c r="I18" s="2"/>
      <c r="J18" s="2"/>
    </row>
    <row r="19" spans="1:10">
      <c r="A19" s="2">
        <v>18</v>
      </c>
      <c r="B19" s="2"/>
      <c r="C19" s="2"/>
      <c r="D19" s="2"/>
      <c r="E19" s="2"/>
      <c r="F19" s="2"/>
      <c r="H19" s="2"/>
      <c r="I19" s="2"/>
      <c r="J19" s="2"/>
    </row>
    <row r="20" spans="1:10">
      <c r="A20" s="2">
        <v>19</v>
      </c>
      <c r="B20" s="2"/>
      <c r="C20" s="2"/>
      <c r="D20" s="2"/>
      <c r="E20" s="2"/>
      <c r="F20" s="2"/>
      <c r="H20" s="2"/>
      <c r="I20" s="2"/>
      <c r="J20" s="2"/>
    </row>
    <row r="21" spans="1:10">
      <c r="A21" s="2">
        <v>20</v>
      </c>
      <c r="B21" s="2"/>
      <c r="C21" s="2"/>
      <c r="D21" s="2"/>
      <c r="E21" s="2"/>
      <c r="F21" s="2"/>
      <c r="H21" s="2"/>
      <c r="I21" s="2"/>
      <c r="J21" s="2"/>
    </row>
    <row r="22" spans="1:10">
      <c r="A22" s="2">
        <v>21</v>
      </c>
      <c r="B22" s="2"/>
      <c r="C22" s="2"/>
      <c r="D22" s="2"/>
      <c r="E22" s="2"/>
      <c r="F22" s="2"/>
      <c r="H22" s="2"/>
      <c r="I22" s="2"/>
      <c r="J22" s="2"/>
    </row>
    <row r="23" spans="1:10">
      <c r="A23" s="2">
        <v>22</v>
      </c>
      <c r="B23" s="2"/>
      <c r="C23" s="2"/>
      <c r="D23" s="2"/>
      <c r="E23" s="2"/>
      <c r="F23" s="2"/>
      <c r="H23" s="2"/>
      <c r="I23" s="2"/>
      <c r="J23" s="2"/>
    </row>
    <row r="24" spans="1:10">
      <c r="A24" s="2">
        <v>23</v>
      </c>
      <c r="B24" s="2"/>
      <c r="C24" s="2"/>
      <c r="D24" s="2"/>
      <c r="E24" s="2"/>
      <c r="F24" s="2"/>
      <c r="H24" s="2"/>
      <c r="I24" s="2"/>
      <c r="J24" s="2"/>
    </row>
    <row r="25" spans="1:10">
      <c r="A25" s="2">
        <v>24</v>
      </c>
      <c r="B25" s="2"/>
      <c r="C25" s="2"/>
      <c r="D25" s="2"/>
      <c r="E25" s="2"/>
      <c r="F25" s="2"/>
      <c r="H25" s="2"/>
      <c r="I25" s="2"/>
      <c r="J25" s="2"/>
    </row>
    <row r="26" spans="1:10">
      <c r="A26" s="2">
        <v>25</v>
      </c>
      <c r="B26" s="2"/>
      <c r="C26" s="2"/>
      <c r="D26" s="2"/>
      <c r="E26" s="2"/>
      <c r="F26" s="2"/>
      <c r="H26" s="2"/>
      <c r="I26" s="2"/>
      <c r="J26" s="2"/>
    </row>
    <row r="27" spans="1:10">
      <c r="A27" s="2">
        <v>26</v>
      </c>
      <c r="B27" s="2"/>
      <c r="C27" s="2"/>
      <c r="D27" s="2"/>
      <c r="E27" s="2"/>
      <c r="F27" s="2"/>
      <c r="H27" s="2"/>
      <c r="I27" s="2"/>
      <c r="J27" s="2"/>
    </row>
    <row r="28" spans="1:10">
      <c r="A28" s="2">
        <v>27</v>
      </c>
      <c r="B28" s="2"/>
      <c r="C28" s="2"/>
      <c r="D28" s="2"/>
      <c r="E28" s="2"/>
      <c r="F28" s="2"/>
      <c r="H28" s="2"/>
      <c r="I28" s="2"/>
      <c r="J28" s="2"/>
    </row>
    <row r="29" spans="1:10">
      <c r="A29" s="2">
        <v>28</v>
      </c>
      <c r="B29" s="2"/>
      <c r="C29" s="2"/>
      <c r="D29" s="2"/>
      <c r="E29" s="2"/>
      <c r="F29" s="2"/>
      <c r="H29" s="2"/>
      <c r="I29" s="2"/>
      <c r="J29" s="2"/>
    </row>
    <row r="30" spans="1:10">
      <c r="A30" s="2">
        <v>29</v>
      </c>
      <c r="B30" s="2"/>
      <c r="C30" s="2"/>
      <c r="D30" s="2"/>
      <c r="E30" s="2"/>
      <c r="F30" s="2"/>
      <c r="H30" s="2"/>
      <c r="I30" s="2"/>
      <c r="J30" s="2"/>
    </row>
    <row r="31" spans="1:10">
      <c r="A31" s="2">
        <v>30</v>
      </c>
      <c r="B31" s="2"/>
      <c r="C31" s="2"/>
      <c r="D31" s="2"/>
      <c r="E31" s="2"/>
      <c r="F31" s="2"/>
      <c r="H31" s="2"/>
      <c r="I31" s="2"/>
      <c r="J31" s="2"/>
    </row>
    <row r="32" spans="1:10">
      <c r="A32" s="2">
        <v>31</v>
      </c>
      <c r="B32" s="2"/>
      <c r="C32" s="2"/>
      <c r="D32" s="2"/>
      <c r="E32" s="2"/>
      <c r="F32" s="2"/>
      <c r="H32" s="2"/>
      <c r="I32" s="2"/>
      <c r="J32" s="2"/>
    </row>
    <row r="33" spans="1:10">
      <c r="A33" s="2">
        <v>32</v>
      </c>
      <c r="B33" s="2"/>
      <c r="C33" s="2"/>
      <c r="D33" s="2"/>
      <c r="E33" s="2"/>
      <c r="F33" s="2"/>
      <c r="H33" s="2"/>
      <c r="I33" s="2"/>
      <c r="J33" s="2"/>
    </row>
    <row r="34" spans="1:10">
      <c r="A34" s="2">
        <v>33</v>
      </c>
      <c r="B34" s="2"/>
      <c r="C34" s="2"/>
      <c r="D34" s="2"/>
      <c r="E34" s="2"/>
      <c r="F34" s="2"/>
      <c r="H34" s="2"/>
      <c r="I34" s="2"/>
      <c r="J34" s="2"/>
    </row>
    <row r="35" spans="1:10">
      <c r="A35" s="2">
        <v>34</v>
      </c>
      <c r="B35" s="2"/>
      <c r="C35" s="2"/>
      <c r="D35" s="2"/>
      <c r="E35" s="2"/>
      <c r="F35" s="2"/>
      <c r="H35" s="2"/>
      <c r="I35" s="2"/>
      <c r="J35" s="2"/>
    </row>
    <row r="36" spans="1:10">
      <c r="A36" s="2">
        <v>35</v>
      </c>
      <c r="B36" s="2"/>
      <c r="C36" s="2"/>
      <c r="D36" s="2"/>
      <c r="E36" s="2"/>
      <c r="F36" s="2"/>
      <c r="H36" s="2"/>
      <c r="I36" s="2"/>
      <c r="J36" s="2"/>
    </row>
    <row r="37" spans="1:10">
      <c r="A37" s="2">
        <v>36</v>
      </c>
      <c r="B37" s="2"/>
      <c r="C37" s="2"/>
      <c r="D37" s="2"/>
      <c r="E37" s="2"/>
      <c r="F37" s="2"/>
      <c r="H37" s="2"/>
      <c r="I37" s="2"/>
      <c r="J37" s="2"/>
    </row>
    <row r="38" spans="1:10">
      <c r="A38" s="2">
        <v>37</v>
      </c>
      <c r="B38" s="2"/>
      <c r="C38" s="2"/>
      <c r="D38" s="2"/>
      <c r="E38" s="2"/>
      <c r="F38" s="2"/>
      <c r="H38" s="2"/>
      <c r="I38" s="2"/>
      <c r="J38" s="2"/>
    </row>
    <row r="39" spans="1:10">
      <c r="A39" s="2">
        <v>38</v>
      </c>
      <c r="B39" s="2"/>
      <c r="C39" s="2"/>
      <c r="D39" s="2"/>
      <c r="E39" s="2"/>
      <c r="F39" s="2"/>
      <c r="H39" s="2"/>
      <c r="I39" s="2"/>
      <c r="J39" s="2"/>
    </row>
    <row r="40" spans="1:10">
      <c r="A40" s="2">
        <v>39</v>
      </c>
      <c r="B40" s="2"/>
      <c r="C40" s="2"/>
      <c r="D40" s="2"/>
      <c r="E40" s="2"/>
      <c r="F40" s="2"/>
      <c r="H40" s="2"/>
      <c r="I40" s="2"/>
      <c r="J40" s="2"/>
    </row>
    <row r="41" spans="1:10">
      <c r="A41" s="2">
        <v>40</v>
      </c>
      <c r="B41" s="2"/>
      <c r="C41" s="2"/>
      <c r="D41" s="2"/>
      <c r="E41" s="2"/>
      <c r="F41" s="2"/>
      <c r="H41" s="2"/>
      <c r="I41" s="2"/>
      <c r="J41" s="2"/>
    </row>
    <row r="42" spans="1:10">
      <c r="A42" s="2">
        <v>41</v>
      </c>
      <c r="B42" s="2"/>
      <c r="C42" s="2"/>
      <c r="D42" s="2"/>
      <c r="E42" s="2"/>
      <c r="F42" s="2"/>
      <c r="H42" s="2"/>
      <c r="I42" s="2"/>
      <c r="J42" s="2"/>
    </row>
    <row r="43" spans="1:10">
      <c r="A43" s="2">
        <v>42</v>
      </c>
      <c r="B43" s="2"/>
      <c r="C43" s="2"/>
      <c r="D43" s="2"/>
      <c r="E43" s="2"/>
      <c r="F43" s="2"/>
      <c r="H43" s="2"/>
      <c r="I43" s="2"/>
      <c r="J43" s="2"/>
    </row>
    <row r="44" spans="1:10">
      <c r="A44" s="2">
        <v>43</v>
      </c>
      <c r="B44" s="2"/>
      <c r="C44" s="2"/>
      <c r="D44" s="2"/>
      <c r="E44" s="2"/>
      <c r="F44" s="2"/>
      <c r="H44" s="2"/>
      <c r="I44" s="2"/>
      <c r="J44" s="2"/>
    </row>
    <row r="45" spans="1:10">
      <c r="A45" s="2">
        <v>44</v>
      </c>
      <c r="B45" s="2"/>
      <c r="C45" s="2"/>
      <c r="D45" s="2"/>
      <c r="E45" s="2"/>
      <c r="F45" s="2"/>
      <c r="H45" s="2"/>
      <c r="I45" s="2"/>
      <c r="J45" s="2"/>
    </row>
    <row r="46" spans="1:10">
      <c r="A46" s="2">
        <v>45</v>
      </c>
      <c r="B46" s="2"/>
      <c r="C46" s="2"/>
      <c r="D46" s="2"/>
      <c r="E46" s="2"/>
      <c r="F46" s="2"/>
      <c r="H46" s="2"/>
      <c r="I46" s="2"/>
      <c r="J46" s="2"/>
    </row>
    <row r="47" spans="1:10">
      <c r="A47" s="2">
        <v>46</v>
      </c>
      <c r="B47" s="2"/>
      <c r="C47" s="2"/>
      <c r="D47" s="2"/>
      <c r="E47" s="2"/>
      <c r="F47" s="2"/>
      <c r="H47" s="2"/>
      <c r="I47" s="2"/>
      <c r="J47" s="2"/>
    </row>
    <row r="48" spans="1:10">
      <c r="A48" s="2">
        <v>47</v>
      </c>
      <c r="B48" s="2"/>
      <c r="C48" s="2"/>
      <c r="D48" s="2"/>
      <c r="E48" s="2"/>
      <c r="F48" s="2"/>
      <c r="H48" s="2"/>
      <c r="I48" s="2"/>
      <c r="J48" s="2"/>
    </row>
    <row r="49" spans="1:10">
      <c r="A49" s="2">
        <v>48</v>
      </c>
      <c r="B49" s="2"/>
      <c r="C49" s="2"/>
      <c r="D49" s="2"/>
      <c r="E49" s="2"/>
      <c r="F49" s="2"/>
      <c r="H49" s="2"/>
      <c r="I49" s="2"/>
      <c r="J49" s="2"/>
    </row>
    <row r="50" spans="1:10">
      <c r="A50" s="2">
        <v>49</v>
      </c>
      <c r="B50" s="2"/>
      <c r="C50" s="2"/>
      <c r="D50" s="2"/>
      <c r="E50" s="2"/>
      <c r="F50" s="2"/>
      <c r="H50" s="2"/>
      <c r="I50" s="2"/>
      <c r="J50" s="2"/>
    </row>
    <row r="51" spans="1:10">
      <c r="A51" s="2">
        <v>50</v>
      </c>
      <c r="B51" s="2"/>
      <c r="C51" s="2"/>
      <c r="D51" s="2"/>
      <c r="E51" s="2"/>
      <c r="F51" s="2"/>
      <c r="H51" s="2"/>
      <c r="I51" s="2"/>
      <c r="J51" s="2"/>
    </row>
    <row r="52" spans="1:10">
      <c r="A52" s="2">
        <v>51</v>
      </c>
      <c r="B52" s="2"/>
      <c r="C52" s="2"/>
      <c r="D52" s="2"/>
      <c r="E52" s="2"/>
      <c r="F52" s="2"/>
      <c r="H52" s="2"/>
      <c r="I52" s="2"/>
      <c r="J52" s="2"/>
    </row>
    <row r="53" spans="1:10">
      <c r="A53" s="2">
        <v>52</v>
      </c>
      <c r="B53" s="2"/>
      <c r="C53" s="2"/>
      <c r="D53" s="2"/>
      <c r="E53" s="2"/>
      <c r="F53" s="2"/>
      <c r="H53" s="2"/>
      <c r="I53" s="2"/>
      <c r="J53" s="2"/>
    </row>
    <row r="54" spans="1:10">
      <c r="A54" s="2">
        <v>53</v>
      </c>
      <c r="B54" s="2"/>
      <c r="C54" s="2"/>
      <c r="D54" s="2"/>
      <c r="E54" s="2"/>
      <c r="F54" s="2"/>
      <c r="H54" s="2"/>
      <c r="I54" s="2"/>
      <c r="J54" s="2"/>
    </row>
    <row r="55" spans="1:10">
      <c r="A55" s="2">
        <v>54</v>
      </c>
      <c r="B55" s="2"/>
      <c r="C55" s="2"/>
      <c r="D55" s="2"/>
      <c r="E55" s="2"/>
      <c r="F55" s="2"/>
      <c r="H55" s="2"/>
      <c r="I55" s="2"/>
      <c r="J55" s="2"/>
    </row>
    <row r="56" spans="1:10">
      <c r="A56" s="2">
        <v>55</v>
      </c>
      <c r="B56" s="2"/>
      <c r="C56" s="2"/>
      <c r="D56" s="2"/>
      <c r="E56" s="2"/>
      <c r="F56" s="2"/>
      <c r="H56" s="2"/>
      <c r="I56" s="2"/>
      <c r="J56" s="2"/>
    </row>
    <row r="57" spans="1:10">
      <c r="A57" s="2">
        <v>56</v>
      </c>
      <c r="B57" s="2"/>
      <c r="C57" s="2"/>
      <c r="D57" s="2"/>
      <c r="E57" s="2"/>
      <c r="F57" s="2"/>
      <c r="H57" s="2"/>
      <c r="I57" s="2"/>
      <c r="J57" s="2"/>
    </row>
    <row r="58" spans="1:10">
      <c r="A58" s="2">
        <v>57</v>
      </c>
      <c r="B58" s="2"/>
      <c r="C58" s="2"/>
      <c r="D58" s="2"/>
      <c r="E58" s="2"/>
      <c r="F58" s="2"/>
      <c r="H58" s="2"/>
      <c r="I58" s="2"/>
      <c r="J58" s="2"/>
    </row>
    <row r="59" spans="1:10">
      <c r="A59" s="2">
        <v>58</v>
      </c>
      <c r="B59" s="2"/>
      <c r="C59" s="2"/>
      <c r="D59" s="2"/>
      <c r="E59" s="2"/>
      <c r="F59" s="2"/>
      <c r="H59" s="2"/>
      <c r="I59" s="2"/>
      <c r="J59" s="2"/>
    </row>
    <row r="60" spans="1:10">
      <c r="A60" s="2">
        <v>59</v>
      </c>
      <c r="B60" s="2"/>
      <c r="C60" s="2"/>
      <c r="D60" s="2"/>
      <c r="E60" s="2"/>
      <c r="F60" s="2"/>
      <c r="H60" s="2"/>
      <c r="I60" s="2"/>
      <c r="J60" s="2"/>
    </row>
    <row r="61" spans="1:10">
      <c r="A61" s="2">
        <v>60</v>
      </c>
      <c r="B61" s="2"/>
      <c r="C61" s="2"/>
      <c r="D61" s="2"/>
      <c r="E61" s="2"/>
      <c r="F61" s="2"/>
      <c r="H61" s="2"/>
      <c r="I61" s="2"/>
      <c r="J61" s="2"/>
    </row>
    <row r="62" spans="1:10">
      <c r="A62" s="2">
        <v>61</v>
      </c>
      <c r="B62" s="2"/>
      <c r="C62" s="2"/>
      <c r="D62" s="2"/>
      <c r="E62" s="2"/>
      <c r="F62" s="2"/>
      <c r="H62" s="2"/>
      <c r="I62" s="2"/>
      <c r="J62" s="2"/>
    </row>
    <row r="63" spans="1:10">
      <c r="A63" s="2">
        <v>62</v>
      </c>
      <c r="B63" s="2"/>
      <c r="C63" s="2"/>
      <c r="D63" s="2"/>
      <c r="E63" s="2"/>
      <c r="F63" s="2"/>
      <c r="H63" s="2"/>
      <c r="I63" s="2"/>
      <c r="J63" s="2"/>
    </row>
    <row r="64" spans="1:10">
      <c r="A64" s="2">
        <v>63</v>
      </c>
      <c r="B64" s="2"/>
      <c r="C64" s="2"/>
      <c r="D64" s="2"/>
      <c r="E64" s="2"/>
      <c r="F64" s="2"/>
      <c r="H64" s="2"/>
      <c r="I64" s="2"/>
      <c r="J64" s="2"/>
    </row>
    <row r="65" spans="1:10">
      <c r="A65" s="2">
        <v>64</v>
      </c>
      <c r="B65" s="2"/>
      <c r="C65" s="2"/>
      <c r="D65" s="2"/>
      <c r="E65" s="2"/>
      <c r="F65" s="2"/>
      <c r="H65" s="2"/>
      <c r="I65" s="2"/>
      <c r="J65" s="2"/>
    </row>
    <row r="66" spans="1:10">
      <c r="A66" s="2">
        <v>65</v>
      </c>
      <c r="B66" s="2"/>
      <c r="C66" s="2"/>
      <c r="D66" s="2"/>
      <c r="E66" s="2"/>
      <c r="F66" s="2"/>
      <c r="H66" s="2"/>
      <c r="I66" s="2"/>
      <c r="J66" s="2"/>
    </row>
    <row r="67" spans="1:10">
      <c r="A67" s="2">
        <v>66</v>
      </c>
      <c r="B67" s="2"/>
      <c r="C67" s="2"/>
      <c r="D67" s="2"/>
      <c r="E67" s="2"/>
      <c r="F67" s="2"/>
      <c r="H67" s="2"/>
      <c r="I67" s="2"/>
      <c r="J67" s="2"/>
    </row>
    <row r="68" spans="1:10">
      <c r="A68" s="2">
        <v>67</v>
      </c>
      <c r="B68" s="2"/>
      <c r="C68" s="2"/>
      <c r="D68" s="2"/>
      <c r="E68" s="2"/>
      <c r="F68" s="2"/>
      <c r="H68" s="2"/>
      <c r="I68" s="2"/>
      <c r="J68" s="2"/>
    </row>
    <row r="69" spans="1:10">
      <c r="A69" s="2">
        <v>68</v>
      </c>
      <c r="B69" s="2"/>
      <c r="C69" s="2"/>
      <c r="D69" s="2"/>
      <c r="E69" s="2"/>
      <c r="F69" s="2"/>
      <c r="H69" s="2"/>
      <c r="I69" s="2"/>
      <c r="J69" s="2"/>
    </row>
    <row r="70" spans="1:10">
      <c r="A70" s="2">
        <v>69</v>
      </c>
      <c r="B70" s="3"/>
      <c r="C70" s="3"/>
      <c r="D70" s="3"/>
      <c r="E70" s="3"/>
      <c r="F70" s="3"/>
      <c r="H70" s="2"/>
      <c r="I70" s="2"/>
      <c r="J70" s="2"/>
    </row>
    <row r="71" spans="1:10">
      <c r="H71" s="2"/>
      <c r="I71" s="2"/>
      <c r="J71" s="2"/>
    </row>
    <row r="72" spans="1:10">
      <c r="H72" s="2"/>
      <c r="I72" s="2"/>
      <c r="J72" s="2"/>
    </row>
    <row r="73" spans="1:10">
      <c r="H73" s="2"/>
      <c r="I73" s="2"/>
      <c r="J73" s="2"/>
    </row>
    <row r="74" spans="1:10">
      <c r="H74" s="2"/>
      <c r="I74" s="2"/>
      <c r="J74" s="2"/>
    </row>
    <row r="75" spans="1:10">
      <c r="H75" s="2"/>
      <c r="I75" s="2"/>
      <c r="J75" s="2"/>
    </row>
    <row r="76" spans="1:10">
      <c r="H76" s="2"/>
      <c r="I76" s="2"/>
      <c r="J76" s="2"/>
    </row>
    <row r="77" spans="1:10">
      <c r="H77" s="2"/>
      <c r="I77" s="2"/>
      <c r="J77" s="2"/>
    </row>
    <row r="78" spans="1:10">
      <c r="H78" s="2"/>
      <c r="I78" s="2"/>
      <c r="J78" s="2"/>
    </row>
    <row r="79" spans="1:10">
      <c r="H79" s="2"/>
      <c r="I79" s="2"/>
      <c r="J79" s="2"/>
    </row>
    <row r="80" spans="1:10">
      <c r="H80" s="2"/>
      <c r="I80" s="2"/>
      <c r="J80" s="2"/>
    </row>
    <row r="81" spans="8:10">
      <c r="H81" s="2"/>
      <c r="I81" s="2"/>
      <c r="J81" s="2"/>
    </row>
    <row r="82" spans="8:10">
      <c r="H82" s="2"/>
      <c r="I82" s="2"/>
      <c r="J82" s="2"/>
    </row>
    <row r="83" spans="8:10">
      <c r="H83" s="2"/>
      <c r="I83" s="2"/>
      <c r="J83" s="2"/>
    </row>
    <row r="84" spans="8:10">
      <c r="H84" s="2"/>
      <c r="I84" s="2"/>
      <c r="J84" s="2"/>
    </row>
    <row r="85" spans="8:10">
      <c r="H85" s="2"/>
      <c r="I85" s="2"/>
      <c r="J85" s="2"/>
    </row>
    <row r="86" spans="8:10">
      <c r="H86" s="2"/>
      <c r="I86" s="2"/>
      <c r="J86" s="2"/>
    </row>
    <row r="87" spans="8:10">
      <c r="H87" s="2"/>
      <c r="I87" s="2"/>
      <c r="J87" s="2"/>
    </row>
    <row r="88" spans="8:10">
      <c r="H88" s="2"/>
      <c r="I88" s="2"/>
      <c r="J88" s="2"/>
    </row>
    <row r="89" spans="8:10">
      <c r="H89" s="2"/>
      <c r="I89" s="2"/>
      <c r="J89" s="2"/>
    </row>
    <row r="90" spans="8:10">
      <c r="H90" s="2"/>
      <c r="I90" s="2"/>
      <c r="J90" s="2"/>
    </row>
    <row r="91" spans="8:10">
      <c r="H91" s="2"/>
      <c r="I91" s="2"/>
      <c r="J91" s="2"/>
    </row>
    <row r="92" spans="8:10">
      <c r="H92" s="2"/>
      <c r="I92" s="2"/>
      <c r="J92" s="2"/>
    </row>
    <row r="93" spans="8:10">
      <c r="H93" s="2"/>
      <c r="I93" s="2"/>
      <c r="J93" s="2"/>
    </row>
    <row r="94" spans="8:10">
      <c r="H94" s="2"/>
      <c r="I94" s="2"/>
      <c r="J94" s="2"/>
    </row>
    <row r="95" spans="8:10">
      <c r="H95" s="2"/>
      <c r="I95" s="2"/>
      <c r="J95" s="2"/>
    </row>
    <row r="96" spans="8:10">
      <c r="H96" s="2"/>
      <c r="I96" s="2"/>
      <c r="J96" s="2"/>
    </row>
    <row r="97" spans="8:10">
      <c r="H97" s="2"/>
      <c r="I97" s="2"/>
      <c r="J97" s="2"/>
    </row>
    <row r="98" spans="8:10">
      <c r="H98" s="2"/>
      <c r="I98" s="2"/>
      <c r="J98" s="2"/>
    </row>
    <row r="99" spans="8:10">
      <c r="H99" s="2"/>
      <c r="I99" s="2"/>
      <c r="J99" s="2"/>
    </row>
    <row r="100" spans="8:10">
      <c r="H100" s="2"/>
      <c r="I100" s="2"/>
      <c r="J100" s="2"/>
    </row>
    <row r="101" spans="8:10">
      <c r="H101" s="2"/>
      <c r="I101" s="2"/>
      <c r="J101" s="2"/>
    </row>
    <row r="102" spans="8:10">
      <c r="H102" s="2"/>
      <c r="I102" s="2"/>
      <c r="J102" s="2"/>
    </row>
    <row r="103" spans="8:10">
      <c r="H103" s="2"/>
      <c r="I103" s="2"/>
      <c r="J103" s="2"/>
    </row>
    <row r="104" spans="8:10">
      <c r="H104" s="2"/>
      <c r="I104" s="2"/>
      <c r="J104" s="2"/>
    </row>
    <row r="105" spans="8:10">
      <c r="H105" s="2"/>
      <c r="I105" s="2"/>
      <c r="J105" s="2"/>
    </row>
    <row r="106" spans="8:10">
      <c r="H106" s="2"/>
      <c r="I106" s="2"/>
      <c r="J106" s="2"/>
    </row>
    <row r="107" spans="8:10">
      <c r="H107" s="2"/>
      <c r="I107" s="2"/>
      <c r="J107" s="2"/>
    </row>
    <row r="108" spans="8:10">
      <c r="H108" s="2"/>
      <c r="I108" s="2"/>
      <c r="J108" s="2"/>
    </row>
    <row r="109" spans="8:10">
      <c r="H109" s="2"/>
      <c r="I109" s="2"/>
      <c r="J109" s="2"/>
    </row>
    <row r="110" spans="8:10">
      <c r="H110" s="2"/>
      <c r="I110" s="2"/>
      <c r="J110" s="2"/>
    </row>
    <row r="111" spans="8:10">
      <c r="H111" s="2"/>
      <c r="I111" s="2"/>
      <c r="J111" s="2"/>
    </row>
    <row r="112" spans="8:10">
      <c r="H112" s="2"/>
      <c r="I112" s="2"/>
      <c r="J112" s="2"/>
    </row>
    <row r="113" spans="8:10">
      <c r="H113" s="3"/>
      <c r="I113" s="3"/>
      <c r="J113" s="3"/>
    </row>
  </sheetData>
  <customSheetViews>
    <customSheetView guid="{215CA274-B823-4E4C-899E-36393A22EB1E}" showPageBreaks="1" printArea="1" hiddenColumns="1" view="pageBreakPreview">
      <selection activeCell="J14" sqref="J14"/>
      <pageMargins left="0.7" right="0.7" top="0.75" bottom="0.75" header="0.3" footer="0.3"/>
      <pageSetup orientation="portrait" copies="0" r:id="rId1"/>
    </customSheetView>
  </customSheetViews>
  <pageMargins left="0.7" right="0.7" top="0.75" bottom="0.75" header="0.3" footer="0.3"/>
  <pageSetup orientation="portrait" r:id="rId2"/>
  <colBreaks count="1" manualBreakCount="1">
    <brk id="6" max="69" man="1"/>
  </colBreaks>
  <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tabColor rgb="FF00B0F0"/>
  </sheetPr>
  <dimension ref="A3:AG279"/>
  <sheetViews>
    <sheetView workbookViewId="0">
      <pane ySplit="3" topLeftCell="A4" activePane="bottomLeft" state="frozen"/>
      <selection pane="bottomLeft" activeCell="I6" sqref="I6:J6"/>
    </sheetView>
  </sheetViews>
  <sheetFormatPr defaultRowHeight="15"/>
  <cols>
    <col min="1" max="1" width="15.42578125" style="8" customWidth="1"/>
    <col min="2" max="2" width="16.5703125" style="8" customWidth="1"/>
    <col min="3" max="3" width="19.140625" style="8" customWidth="1"/>
    <col min="4" max="4" width="25.85546875" style="8" customWidth="1"/>
    <col min="5" max="5" width="17" style="8" customWidth="1"/>
    <col min="6" max="6" width="15.140625" style="8" customWidth="1"/>
    <col min="7" max="7" width="14.7109375" style="8" customWidth="1"/>
    <col min="8" max="8" width="11" style="8" customWidth="1"/>
    <col min="9" max="19" width="11.140625" style="8" customWidth="1"/>
    <col min="20" max="20" width="9.140625" style="8"/>
    <col min="21" max="21" width="10.85546875" style="8" customWidth="1"/>
    <col min="22" max="22" width="10.5703125" style="8" customWidth="1"/>
    <col min="23" max="16384" width="9.140625" style="8"/>
  </cols>
  <sheetData>
    <row r="3" spans="1:22" ht="72.75" customHeight="1">
      <c r="A3" s="9" t="s">
        <v>263</v>
      </c>
      <c r="B3" s="9" t="s">
        <v>23</v>
      </c>
      <c r="C3" s="9" t="s">
        <v>264</v>
      </c>
      <c r="D3" s="39" t="s">
        <v>21</v>
      </c>
      <c r="E3" s="39" t="s">
        <v>30</v>
      </c>
      <c r="F3" s="9" t="s">
        <v>43</v>
      </c>
      <c r="G3" s="9" t="s">
        <v>31</v>
      </c>
      <c r="H3" s="36" t="s">
        <v>28</v>
      </c>
      <c r="I3" s="10" t="s">
        <v>32</v>
      </c>
      <c r="J3" s="11" t="s">
        <v>2</v>
      </c>
      <c r="K3" s="37" t="s">
        <v>33</v>
      </c>
      <c r="L3" s="11" t="s">
        <v>3</v>
      </c>
      <c r="M3" s="38" t="s">
        <v>34</v>
      </c>
      <c r="N3" s="279" t="s">
        <v>9</v>
      </c>
      <c r="O3" s="280"/>
      <c r="P3" s="279" t="s">
        <v>8</v>
      </c>
      <c r="Q3" s="280"/>
      <c r="R3" s="279" t="s">
        <v>10</v>
      </c>
      <c r="S3" s="280"/>
      <c r="T3" s="50" t="s">
        <v>267</v>
      </c>
      <c r="U3" s="49" t="s">
        <v>852</v>
      </c>
      <c r="V3" s="49" t="s">
        <v>836</v>
      </c>
    </row>
    <row r="4" spans="1:22" s="15" customFormat="1" ht="12.75" customHeight="1">
      <c r="A4" s="116"/>
      <c r="B4" s="116"/>
      <c r="C4" s="117"/>
      <c r="D4" s="52"/>
      <c r="E4" s="52"/>
      <c r="F4" s="117"/>
      <c r="G4" s="116"/>
      <c r="H4" s="51"/>
      <c r="I4" s="117"/>
      <c r="J4" s="118"/>
      <c r="K4" s="54"/>
      <c r="L4" s="118"/>
      <c r="M4" s="56"/>
      <c r="N4" s="12"/>
      <c r="O4" s="13"/>
      <c r="P4" s="14"/>
      <c r="Q4" s="13"/>
      <c r="R4" s="14"/>
      <c r="S4" s="13"/>
      <c r="T4" s="40"/>
      <c r="U4" s="168"/>
      <c r="V4" s="168"/>
    </row>
    <row r="5" spans="1:22" ht="13.5" customHeight="1">
      <c r="A5" s="119"/>
      <c r="B5" s="119"/>
      <c r="C5" s="119"/>
      <c r="D5" s="40"/>
      <c r="E5" s="40"/>
      <c r="F5" s="119"/>
      <c r="G5" s="119"/>
      <c r="H5" s="40"/>
      <c r="I5" s="119"/>
      <c r="J5" s="92"/>
      <c r="K5" s="55"/>
      <c r="L5" s="92"/>
      <c r="M5" s="55"/>
      <c r="N5" s="17" t="s">
        <v>2</v>
      </c>
      <c r="O5" s="18" t="s">
        <v>35</v>
      </c>
      <c r="P5" s="18" t="s">
        <v>2</v>
      </c>
      <c r="Q5" s="18" t="s">
        <v>35</v>
      </c>
      <c r="R5" s="18" t="s">
        <v>2</v>
      </c>
      <c r="S5" s="18" t="s">
        <v>35</v>
      </c>
      <c r="T5" s="40"/>
      <c r="U5" s="16"/>
      <c r="V5" s="16"/>
    </row>
    <row r="6" spans="1:22">
      <c r="A6" s="16"/>
      <c r="B6" s="95"/>
      <c r="C6" s="16"/>
      <c r="D6" s="40">
        <f>IFERROR(VLOOKUP(C6,PR!$H$2:$J$113,2,),0)</f>
        <v>0</v>
      </c>
      <c r="E6" s="40">
        <f>IFERROR(VLOOKUP(C6,PR!$H$2:$J$113,3,),0)</f>
        <v>0</v>
      </c>
      <c r="F6" s="19"/>
      <c r="G6" s="16"/>
      <c r="H6" s="41">
        <f>IFERROR(VLOOKUP(G6,PR!$B$2:$F$70,2,),0)</f>
        <v>0</v>
      </c>
      <c r="I6" s="20"/>
      <c r="J6" s="21"/>
      <c r="K6" s="45">
        <f>I6*J6</f>
        <v>0</v>
      </c>
      <c r="L6" s="22"/>
      <c r="M6" s="45">
        <f>K6-L6</f>
        <v>0</v>
      </c>
      <c r="N6" s="45">
        <f>IF(F6=1,VLOOKUP(G6,PR!$B$2:$F$70,5,),0)</f>
        <v>0</v>
      </c>
      <c r="O6" s="46">
        <f>M6*N6%</f>
        <v>0</v>
      </c>
      <c r="P6" s="45">
        <f>IF(F6=1,VLOOKUP(G6,PR!$B$2:$F$70,4,FALSE),0)</f>
        <v>0</v>
      </c>
      <c r="Q6" s="45">
        <f>M6*P6%</f>
        <v>0</v>
      </c>
      <c r="R6" s="45">
        <f>IF(F6=2,VLOOKUP(G6,PR!$B$2:$F$70,3,FALSE),0)</f>
        <v>0</v>
      </c>
      <c r="S6" s="45">
        <f>M6*R6%</f>
        <v>0</v>
      </c>
      <c r="T6" s="42">
        <f>M6+O6+Q6+S6</f>
        <v>0</v>
      </c>
      <c r="U6" s="16"/>
      <c r="V6" s="169">
        <f>+T6+U6</f>
        <v>0</v>
      </c>
    </row>
    <row r="7" spans="1:22">
      <c r="A7" s="16"/>
      <c r="B7" s="23"/>
      <c r="C7" s="16"/>
      <c r="D7" s="40">
        <f>IFERROR(VLOOKUP(C7,PR!$H$2:$J$113,2,),0)</f>
        <v>0</v>
      </c>
      <c r="E7" s="40">
        <f>IFERROR(VLOOKUP(C7,PR!$H$2:$J$113,3,),0)</f>
        <v>0</v>
      </c>
      <c r="F7" s="19"/>
      <c r="G7" s="16"/>
      <c r="H7" s="42">
        <f>IFERROR(VLOOKUP(G7,PR!$B$2:$F$70,2,),0)</f>
        <v>0</v>
      </c>
      <c r="I7" s="20"/>
      <c r="J7" s="21"/>
      <c r="K7" s="45">
        <f t="shared" ref="K7:K70" si="0">I7*J7</f>
        <v>0</v>
      </c>
      <c r="L7" s="22">
        <v>0</v>
      </c>
      <c r="M7" s="45">
        <f t="shared" ref="M7:M70" si="1">K7-L7</f>
        <v>0</v>
      </c>
      <c r="N7" s="45">
        <f>IF(F7=1,VLOOKUP(G7,PR!$B$2:$F$70,5,),0)</f>
        <v>0</v>
      </c>
      <c r="O7" s="42">
        <f t="shared" ref="O7:O70" si="2">M7*N7%</f>
        <v>0</v>
      </c>
      <c r="P7" s="45">
        <f>IF(F7=1,VLOOKUP(G7,PR!$B$2:$F$70,4,FALSE),0)</f>
        <v>0</v>
      </c>
      <c r="Q7" s="45">
        <f t="shared" ref="Q7:Q70" si="3">M7*P7%</f>
        <v>0</v>
      </c>
      <c r="R7" s="45">
        <f>IF(F7=2,VLOOKUP(G7,PR!$B$2:$F$70,3,FALSE),0)</f>
        <v>0</v>
      </c>
      <c r="S7" s="45">
        <f t="shared" ref="S7:S70" si="4">M7*R7%</f>
        <v>0</v>
      </c>
      <c r="T7" s="42">
        <f t="shared" ref="T7:T70" si="5">M7+O7+Q7+S7</f>
        <v>0</v>
      </c>
      <c r="U7" s="16"/>
      <c r="V7" s="169">
        <f t="shared" ref="V7:V70" si="6">+T7+U7</f>
        <v>0</v>
      </c>
    </row>
    <row r="8" spans="1:22">
      <c r="A8" s="16"/>
      <c r="B8" s="16"/>
      <c r="C8" s="16"/>
      <c r="D8" s="40">
        <f>IFERROR(VLOOKUP(C8,PR!$H$2:$J$113,2,),0)</f>
        <v>0</v>
      </c>
      <c r="E8" s="40">
        <f>IFERROR(VLOOKUP(C8,PR!$H$2:$J$113,3,),0)</f>
        <v>0</v>
      </c>
      <c r="F8" s="19"/>
      <c r="G8" s="16"/>
      <c r="H8" s="42">
        <f>IFERROR(VLOOKUP(G8,PR!$B$2:$F$70,2,),0)</f>
        <v>0</v>
      </c>
      <c r="I8" s="20"/>
      <c r="J8" s="21"/>
      <c r="K8" s="45">
        <f t="shared" si="0"/>
        <v>0</v>
      </c>
      <c r="L8" s="22">
        <v>0</v>
      </c>
      <c r="M8" s="45">
        <f t="shared" si="1"/>
        <v>0</v>
      </c>
      <c r="N8" s="45">
        <f>IF(F8=1,VLOOKUP(G8,PR!$B$2:$F$70,5,),0)</f>
        <v>0</v>
      </c>
      <c r="O8" s="42">
        <f t="shared" si="2"/>
        <v>0</v>
      </c>
      <c r="P8" s="45">
        <f>IF(F8=1,VLOOKUP(G8,PR!$B$2:$F$70,4,FALSE),0)</f>
        <v>0</v>
      </c>
      <c r="Q8" s="45">
        <f t="shared" si="3"/>
        <v>0</v>
      </c>
      <c r="R8" s="45">
        <f>IF(F8=2,VLOOKUP(G8,PR!$B$2:$F$70,3,FALSE),0)</f>
        <v>0</v>
      </c>
      <c r="S8" s="45">
        <f t="shared" si="4"/>
        <v>0</v>
      </c>
      <c r="T8" s="42">
        <f t="shared" si="5"/>
        <v>0</v>
      </c>
      <c r="U8" s="16"/>
      <c r="V8" s="169">
        <f t="shared" si="6"/>
        <v>0</v>
      </c>
    </row>
    <row r="9" spans="1:22">
      <c r="A9" s="16"/>
      <c r="B9" s="16"/>
      <c r="C9" s="16"/>
      <c r="D9" s="40">
        <f>IFERROR(VLOOKUP(C9,PR!$H$2:$J$113,2,),0)</f>
        <v>0</v>
      </c>
      <c r="E9" s="40">
        <f>IFERROR(VLOOKUP(C9,PR!$H$2:$J$113,3,),0)</f>
        <v>0</v>
      </c>
      <c r="F9" s="19"/>
      <c r="G9" s="16"/>
      <c r="H9" s="42">
        <f>IFERROR(VLOOKUP(G9,PR!$B$2:$F$70,2,),0)</f>
        <v>0</v>
      </c>
      <c r="I9" s="20"/>
      <c r="J9" s="21"/>
      <c r="K9" s="45">
        <f t="shared" si="0"/>
        <v>0</v>
      </c>
      <c r="L9" s="22">
        <v>0</v>
      </c>
      <c r="M9" s="45">
        <f t="shared" si="1"/>
        <v>0</v>
      </c>
      <c r="N9" s="45">
        <f>IF(F9=1,VLOOKUP(G9,PR!$B$2:$F$70,5,),0)</f>
        <v>0</v>
      </c>
      <c r="O9" s="42">
        <f t="shared" si="2"/>
        <v>0</v>
      </c>
      <c r="P9" s="45">
        <f>IF(F9=1,VLOOKUP(G9,PR!$B$2:$F$70,4,FALSE),0)</f>
        <v>0</v>
      </c>
      <c r="Q9" s="45">
        <f t="shared" si="3"/>
        <v>0</v>
      </c>
      <c r="R9" s="45">
        <f>IF(F9=2,VLOOKUP(G9,PR!$B$2:$F$70,3,FALSE),0)</f>
        <v>0</v>
      </c>
      <c r="S9" s="45">
        <f t="shared" si="4"/>
        <v>0</v>
      </c>
      <c r="T9" s="42">
        <f t="shared" si="5"/>
        <v>0</v>
      </c>
      <c r="U9" s="16"/>
      <c r="V9" s="169">
        <f t="shared" si="6"/>
        <v>0</v>
      </c>
    </row>
    <row r="10" spans="1:22">
      <c r="A10" s="16"/>
      <c r="B10" s="16"/>
      <c r="C10" s="16"/>
      <c r="D10" s="40">
        <f>IFERROR(VLOOKUP(C10,PR!$H$2:$J$113,2,),0)</f>
        <v>0</v>
      </c>
      <c r="E10" s="40">
        <f>IFERROR(VLOOKUP(C10,PR!$H$2:$J$113,3,),0)</f>
        <v>0</v>
      </c>
      <c r="F10" s="19"/>
      <c r="G10" s="16"/>
      <c r="H10" s="42">
        <f>IFERROR(VLOOKUP(G10,PR!$B$2:$F$70,2,),0)</f>
        <v>0</v>
      </c>
      <c r="I10" s="20"/>
      <c r="J10" s="21"/>
      <c r="K10" s="45">
        <f t="shared" si="0"/>
        <v>0</v>
      </c>
      <c r="L10" s="22">
        <v>0</v>
      </c>
      <c r="M10" s="45">
        <f t="shared" si="1"/>
        <v>0</v>
      </c>
      <c r="N10" s="45">
        <f>IF(F10=1,VLOOKUP(G10,PR!$B$2:$F$70,5,),0)</f>
        <v>0</v>
      </c>
      <c r="O10" s="42">
        <f t="shared" si="2"/>
        <v>0</v>
      </c>
      <c r="P10" s="45">
        <f>IF(F10=1,VLOOKUP(G10,PR!$B$2:$F$70,4,FALSE),0)</f>
        <v>0</v>
      </c>
      <c r="Q10" s="45">
        <f t="shared" si="3"/>
        <v>0</v>
      </c>
      <c r="R10" s="45">
        <f>IF(F10=2,VLOOKUP(G10,PR!$B$2:$F$70,3,FALSE),0)</f>
        <v>0</v>
      </c>
      <c r="S10" s="45">
        <f t="shared" si="4"/>
        <v>0</v>
      </c>
      <c r="T10" s="42">
        <f t="shared" si="5"/>
        <v>0</v>
      </c>
      <c r="U10" s="16"/>
      <c r="V10" s="169">
        <f t="shared" si="6"/>
        <v>0</v>
      </c>
    </row>
    <row r="11" spans="1:22">
      <c r="A11" s="16"/>
      <c r="B11" s="16"/>
      <c r="C11" s="16"/>
      <c r="D11" s="40">
        <f>IFERROR(VLOOKUP(C11,PR!$H$2:$J$113,2,),0)</f>
        <v>0</v>
      </c>
      <c r="E11" s="40">
        <f>IFERROR(VLOOKUP(C11,PR!$H$2:$J$113,3,),0)</f>
        <v>0</v>
      </c>
      <c r="F11" s="19"/>
      <c r="G11" s="16"/>
      <c r="H11" s="42">
        <f>IFERROR(VLOOKUP(G11,PR!$B$2:$F$70,2,),0)</f>
        <v>0</v>
      </c>
      <c r="I11" s="20"/>
      <c r="J11" s="21"/>
      <c r="K11" s="45">
        <f t="shared" si="0"/>
        <v>0</v>
      </c>
      <c r="L11" s="22">
        <v>0</v>
      </c>
      <c r="M11" s="45">
        <f t="shared" si="1"/>
        <v>0</v>
      </c>
      <c r="N11" s="45">
        <f>IF(F11=1,VLOOKUP(G11,PR!$B$2:$F$70,5,),0)</f>
        <v>0</v>
      </c>
      <c r="O11" s="42">
        <f t="shared" si="2"/>
        <v>0</v>
      </c>
      <c r="P11" s="45">
        <f>IF(F11=1,VLOOKUP(G11,PR!$B$2:$F$70,4,FALSE),0)</f>
        <v>0</v>
      </c>
      <c r="Q11" s="45">
        <f t="shared" si="3"/>
        <v>0</v>
      </c>
      <c r="R11" s="45">
        <f>IF(F11=2,VLOOKUP(G11,PR!$B$2:$F$70,3,FALSE),0)</f>
        <v>0</v>
      </c>
      <c r="S11" s="45">
        <f t="shared" si="4"/>
        <v>0</v>
      </c>
      <c r="T11" s="42">
        <f t="shared" si="5"/>
        <v>0</v>
      </c>
      <c r="U11" s="16"/>
      <c r="V11" s="169">
        <f t="shared" si="6"/>
        <v>0</v>
      </c>
    </row>
    <row r="12" spans="1:22">
      <c r="A12" s="16"/>
      <c r="B12" s="16"/>
      <c r="C12" s="16"/>
      <c r="D12" s="40">
        <f>IFERROR(VLOOKUP(C12,PR!$H$2:$J$113,2,),0)</f>
        <v>0</v>
      </c>
      <c r="E12" s="40">
        <f>IFERROR(VLOOKUP(C12,PR!$H$2:$J$113,3,),0)</f>
        <v>0</v>
      </c>
      <c r="F12" s="19"/>
      <c r="G12" s="16"/>
      <c r="H12" s="42">
        <f>IFERROR(VLOOKUP(G12,PR!$B$2:$F$70,2,),0)</f>
        <v>0</v>
      </c>
      <c r="I12" s="20"/>
      <c r="J12" s="21"/>
      <c r="K12" s="45">
        <f t="shared" si="0"/>
        <v>0</v>
      </c>
      <c r="L12" s="22">
        <v>0</v>
      </c>
      <c r="M12" s="45">
        <f t="shared" si="1"/>
        <v>0</v>
      </c>
      <c r="N12" s="45">
        <f>IF(F12=1,VLOOKUP(G12,PR!$B$2:$F$70,5,),0)</f>
        <v>0</v>
      </c>
      <c r="O12" s="42">
        <f t="shared" si="2"/>
        <v>0</v>
      </c>
      <c r="P12" s="45">
        <f>IF(F12=1,VLOOKUP(G12,PR!$B$2:$F$70,4,FALSE),0)</f>
        <v>0</v>
      </c>
      <c r="Q12" s="45">
        <f t="shared" si="3"/>
        <v>0</v>
      </c>
      <c r="R12" s="45">
        <f>IF(F12=2,VLOOKUP(G12,PR!$B$2:$F$70,3,FALSE),0)</f>
        <v>0</v>
      </c>
      <c r="S12" s="45">
        <f t="shared" si="4"/>
        <v>0</v>
      </c>
      <c r="T12" s="42">
        <f t="shared" si="5"/>
        <v>0</v>
      </c>
      <c r="U12" s="16"/>
      <c r="V12" s="169">
        <f t="shared" si="6"/>
        <v>0</v>
      </c>
    </row>
    <row r="13" spans="1:22">
      <c r="A13" s="16"/>
      <c r="B13" s="16"/>
      <c r="C13" s="16"/>
      <c r="D13" s="40">
        <f>IFERROR(VLOOKUP(C13,PR!$H$2:$J$113,2,),0)</f>
        <v>0</v>
      </c>
      <c r="E13" s="40">
        <f>IFERROR(VLOOKUP(C13,PR!$H$2:$J$113,3,),0)</f>
        <v>0</v>
      </c>
      <c r="F13" s="19"/>
      <c r="G13" s="16"/>
      <c r="H13" s="42">
        <f>IFERROR(VLOOKUP(G13,PR!$B$2:$F$70,2,),0)</f>
        <v>0</v>
      </c>
      <c r="I13" s="20"/>
      <c r="J13" s="21"/>
      <c r="K13" s="45">
        <f t="shared" si="0"/>
        <v>0</v>
      </c>
      <c r="L13" s="22">
        <v>0</v>
      </c>
      <c r="M13" s="45">
        <f t="shared" si="1"/>
        <v>0</v>
      </c>
      <c r="N13" s="45">
        <f>IF(F13=1,VLOOKUP(G13,PR!$B$2:$F$70,5,),0)</f>
        <v>0</v>
      </c>
      <c r="O13" s="42">
        <f t="shared" si="2"/>
        <v>0</v>
      </c>
      <c r="P13" s="45">
        <f>IF(F13=1,VLOOKUP(G13,PR!$B$2:$F$70,4,FALSE),0)</f>
        <v>0</v>
      </c>
      <c r="Q13" s="45">
        <f t="shared" si="3"/>
        <v>0</v>
      </c>
      <c r="R13" s="45">
        <f>IF(F13=2,VLOOKUP(G13,PR!$B$2:$F$70,3,FALSE),0)</f>
        <v>0</v>
      </c>
      <c r="S13" s="45">
        <f t="shared" si="4"/>
        <v>0</v>
      </c>
      <c r="T13" s="42">
        <f t="shared" si="5"/>
        <v>0</v>
      </c>
      <c r="U13" s="16"/>
      <c r="V13" s="169">
        <f t="shared" si="6"/>
        <v>0</v>
      </c>
    </row>
    <row r="14" spans="1:22">
      <c r="A14" s="16"/>
      <c r="B14" s="16"/>
      <c r="C14" s="16"/>
      <c r="D14" s="40">
        <f>IFERROR(VLOOKUP(C14,PR!$H$2:$J$113,2,),0)</f>
        <v>0</v>
      </c>
      <c r="E14" s="40">
        <f>IFERROR(VLOOKUP(C14,PR!$H$2:$J$113,3,),0)</f>
        <v>0</v>
      </c>
      <c r="F14" s="19"/>
      <c r="G14" s="16"/>
      <c r="H14" s="42">
        <f>IFERROR(VLOOKUP(G14,PR!$B$2:$F$70,2,),0)</f>
        <v>0</v>
      </c>
      <c r="I14" s="20"/>
      <c r="J14" s="21"/>
      <c r="K14" s="45">
        <f t="shared" si="0"/>
        <v>0</v>
      </c>
      <c r="L14" s="22">
        <v>0</v>
      </c>
      <c r="M14" s="45">
        <f t="shared" si="1"/>
        <v>0</v>
      </c>
      <c r="N14" s="45">
        <f>IF(F14=1,VLOOKUP(G14,PR!$B$2:$F$70,5,),0)</f>
        <v>0</v>
      </c>
      <c r="O14" s="42">
        <f t="shared" si="2"/>
        <v>0</v>
      </c>
      <c r="P14" s="45">
        <f>IF(F14=1,VLOOKUP(G14,PR!$B$2:$F$70,4,FALSE),0)</f>
        <v>0</v>
      </c>
      <c r="Q14" s="45">
        <f t="shared" si="3"/>
        <v>0</v>
      </c>
      <c r="R14" s="45">
        <f>IF(F14=2,VLOOKUP(G14,PR!$B$2:$F$70,3,FALSE),0)</f>
        <v>0</v>
      </c>
      <c r="S14" s="45">
        <f t="shared" si="4"/>
        <v>0</v>
      </c>
      <c r="T14" s="42">
        <f t="shared" si="5"/>
        <v>0</v>
      </c>
      <c r="U14" s="16"/>
      <c r="V14" s="169">
        <f t="shared" si="6"/>
        <v>0</v>
      </c>
    </row>
    <row r="15" spans="1:22">
      <c r="A15" s="16"/>
      <c r="B15" s="16"/>
      <c r="C15" s="16"/>
      <c r="D15" s="40">
        <f>IFERROR(VLOOKUP(C15,PR!$H$2:$J$113,2,),0)</f>
        <v>0</v>
      </c>
      <c r="E15" s="40">
        <f>IFERROR(VLOOKUP(C15,PR!$H$2:$J$113,3,),0)</f>
        <v>0</v>
      </c>
      <c r="F15" s="19"/>
      <c r="G15" s="16"/>
      <c r="H15" s="42">
        <f>IFERROR(VLOOKUP(G15,PR!$B$2:$F$70,2,),0)</f>
        <v>0</v>
      </c>
      <c r="I15" s="20"/>
      <c r="J15" s="21"/>
      <c r="K15" s="45">
        <f t="shared" si="0"/>
        <v>0</v>
      </c>
      <c r="L15" s="22">
        <v>0</v>
      </c>
      <c r="M15" s="45">
        <f t="shared" si="1"/>
        <v>0</v>
      </c>
      <c r="N15" s="45">
        <f>IF(F15=1,VLOOKUP(G15,PR!$B$2:$F$70,5,),0)</f>
        <v>0</v>
      </c>
      <c r="O15" s="42">
        <f t="shared" si="2"/>
        <v>0</v>
      </c>
      <c r="P15" s="45">
        <f>IF(F15=1,VLOOKUP(G15,PR!$B$2:$F$70,4,FALSE),0)</f>
        <v>0</v>
      </c>
      <c r="Q15" s="45">
        <f t="shared" si="3"/>
        <v>0</v>
      </c>
      <c r="R15" s="45">
        <f>IF(F15=2,VLOOKUP(G15,PR!$B$2:$F$70,3,FALSE),0)</f>
        <v>0</v>
      </c>
      <c r="S15" s="45">
        <f t="shared" si="4"/>
        <v>0</v>
      </c>
      <c r="T15" s="42">
        <f t="shared" si="5"/>
        <v>0</v>
      </c>
      <c r="U15" s="16"/>
      <c r="V15" s="169">
        <f t="shared" si="6"/>
        <v>0</v>
      </c>
    </row>
    <row r="16" spans="1:22">
      <c r="A16" s="16"/>
      <c r="B16" s="16"/>
      <c r="C16" s="16"/>
      <c r="D16" s="40">
        <f>IFERROR(VLOOKUP(C16,PR!$H$2:$J$113,2,),0)</f>
        <v>0</v>
      </c>
      <c r="E16" s="40">
        <f>IFERROR(VLOOKUP(C16,PR!$H$2:$J$113,3,),0)</f>
        <v>0</v>
      </c>
      <c r="F16" s="19"/>
      <c r="G16" s="16"/>
      <c r="H16" s="42">
        <f>IFERROR(VLOOKUP(G16,PR!$B$2:$F$70,2,),0)</f>
        <v>0</v>
      </c>
      <c r="I16" s="20"/>
      <c r="J16" s="21"/>
      <c r="K16" s="45">
        <f t="shared" si="0"/>
        <v>0</v>
      </c>
      <c r="L16" s="22">
        <v>0</v>
      </c>
      <c r="M16" s="45">
        <f t="shared" si="1"/>
        <v>0</v>
      </c>
      <c r="N16" s="45">
        <f>IF(F16=1,VLOOKUP(G16,PR!$B$2:$F$70,5,),0)</f>
        <v>0</v>
      </c>
      <c r="O16" s="42">
        <f t="shared" si="2"/>
        <v>0</v>
      </c>
      <c r="P16" s="45">
        <f>IF(F16=1,VLOOKUP(G16,PR!$B$2:$F$70,4,FALSE),0)</f>
        <v>0</v>
      </c>
      <c r="Q16" s="45">
        <f t="shared" si="3"/>
        <v>0</v>
      </c>
      <c r="R16" s="45">
        <f>IF(F16=2,VLOOKUP(G16,PR!$B$2:$F$70,3,FALSE),0)</f>
        <v>0</v>
      </c>
      <c r="S16" s="45">
        <f t="shared" si="4"/>
        <v>0</v>
      </c>
      <c r="T16" s="42">
        <f t="shared" si="5"/>
        <v>0</v>
      </c>
      <c r="U16" s="16"/>
      <c r="V16" s="169">
        <f t="shared" si="6"/>
        <v>0</v>
      </c>
    </row>
    <row r="17" spans="1:22">
      <c r="A17" s="16"/>
      <c r="B17" s="16"/>
      <c r="C17" s="16"/>
      <c r="D17" s="40">
        <f>IFERROR(VLOOKUP(C17,PR!$H$2:$J$113,2,),0)</f>
        <v>0</v>
      </c>
      <c r="E17" s="40">
        <f>IFERROR(VLOOKUP(C17,PR!$H$2:$J$113,3,),0)</f>
        <v>0</v>
      </c>
      <c r="F17" s="19"/>
      <c r="G17" s="16"/>
      <c r="H17" s="42">
        <f>IFERROR(VLOOKUP(G17,PR!$B$2:$F$70,2,),0)</f>
        <v>0</v>
      </c>
      <c r="I17" s="20"/>
      <c r="J17" s="21"/>
      <c r="K17" s="45">
        <f t="shared" si="0"/>
        <v>0</v>
      </c>
      <c r="L17" s="22">
        <v>0</v>
      </c>
      <c r="M17" s="45">
        <f t="shared" si="1"/>
        <v>0</v>
      </c>
      <c r="N17" s="45">
        <f>IF(F17=1,VLOOKUP(G17,PR!$B$2:$F$70,5,),0)</f>
        <v>0</v>
      </c>
      <c r="O17" s="42">
        <f t="shared" si="2"/>
        <v>0</v>
      </c>
      <c r="P17" s="45">
        <f>IF(F17=1,VLOOKUP(G17,PR!$B$2:$F$70,4,FALSE),0)</f>
        <v>0</v>
      </c>
      <c r="Q17" s="45">
        <f t="shared" si="3"/>
        <v>0</v>
      </c>
      <c r="R17" s="45">
        <f>IF(F17=2,VLOOKUP(G17,PR!$B$2:$F$70,3,FALSE),0)</f>
        <v>0</v>
      </c>
      <c r="S17" s="45">
        <f t="shared" si="4"/>
        <v>0</v>
      </c>
      <c r="T17" s="42">
        <f t="shared" si="5"/>
        <v>0</v>
      </c>
      <c r="U17" s="16"/>
      <c r="V17" s="169">
        <f t="shared" si="6"/>
        <v>0</v>
      </c>
    </row>
    <row r="18" spans="1:22">
      <c r="A18" s="16"/>
      <c r="B18" s="16"/>
      <c r="C18" s="16"/>
      <c r="D18" s="40">
        <f>IFERROR(VLOOKUP(C18,PR!$H$2:$J$113,2,),0)</f>
        <v>0</v>
      </c>
      <c r="E18" s="40">
        <f>IFERROR(VLOOKUP(C18,PR!$H$2:$J$113,3,),0)</f>
        <v>0</v>
      </c>
      <c r="F18" s="19"/>
      <c r="G18" s="16"/>
      <c r="H18" s="42">
        <f>IFERROR(VLOOKUP(G18,PR!$B$2:$F$70,2,),0)</f>
        <v>0</v>
      </c>
      <c r="I18" s="20"/>
      <c r="J18" s="21"/>
      <c r="K18" s="45">
        <f t="shared" si="0"/>
        <v>0</v>
      </c>
      <c r="L18" s="22">
        <v>0</v>
      </c>
      <c r="M18" s="45">
        <f t="shared" si="1"/>
        <v>0</v>
      </c>
      <c r="N18" s="45">
        <f>IF(F18=1,VLOOKUP(G18,PR!$B$2:$F$70,5,),0)</f>
        <v>0</v>
      </c>
      <c r="O18" s="42">
        <f t="shared" si="2"/>
        <v>0</v>
      </c>
      <c r="P18" s="45">
        <f>IF(F18=1,VLOOKUP(G18,PR!$B$2:$F$70,4,FALSE),0)</f>
        <v>0</v>
      </c>
      <c r="Q18" s="45">
        <f t="shared" si="3"/>
        <v>0</v>
      </c>
      <c r="R18" s="45">
        <f>IF(F18=2,VLOOKUP(G18,PR!$B$2:$F$70,3,FALSE),0)</f>
        <v>0</v>
      </c>
      <c r="S18" s="45">
        <f t="shared" si="4"/>
        <v>0</v>
      </c>
      <c r="T18" s="42">
        <f t="shared" si="5"/>
        <v>0</v>
      </c>
      <c r="U18" s="16"/>
      <c r="V18" s="169">
        <f t="shared" si="6"/>
        <v>0</v>
      </c>
    </row>
    <row r="19" spans="1:22">
      <c r="A19" s="16"/>
      <c r="B19" s="16"/>
      <c r="C19" s="16"/>
      <c r="D19" s="40">
        <f>IFERROR(VLOOKUP(C19,PR!$H$2:$J$113,2,),0)</f>
        <v>0</v>
      </c>
      <c r="E19" s="40">
        <f>IFERROR(VLOOKUP(C19,PR!$H$2:$J$113,3,),0)</f>
        <v>0</v>
      </c>
      <c r="F19" s="19"/>
      <c r="G19" s="16"/>
      <c r="H19" s="42">
        <f>IFERROR(VLOOKUP(G19,PR!$B$2:$F$70,2,),0)</f>
        <v>0</v>
      </c>
      <c r="I19" s="20"/>
      <c r="J19" s="21"/>
      <c r="K19" s="45">
        <f t="shared" si="0"/>
        <v>0</v>
      </c>
      <c r="L19" s="22">
        <v>0</v>
      </c>
      <c r="M19" s="45">
        <f t="shared" si="1"/>
        <v>0</v>
      </c>
      <c r="N19" s="45">
        <f>IF(F19=1,VLOOKUP(G19,PR!$B$2:$F$70,5,),0)</f>
        <v>0</v>
      </c>
      <c r="O19" s="42">
        <f t="shared" si="2"/>
        <v>0</v>
      </c>
      <c r="P19" s="45">
        <f>IF(F19=1,VLOOKUP(G19,PR!$B$2:$F$70,4,FALSE),0)</f>
        <v>0</v>
      </c>
      <c r="Q19" s="45">
        <f t="shared" si="3"/>
        <v>0</v>
      </c>
      <c r="R19" s="45">
        <f>IF(F19=2,VLOOKUP(G19,PR!$B$2:$F$70,3,FALSE),0)</f>
        <v>0</v>
      </c>
      <c r="S19" s="45">
        <f t="shared" si="4"/>
        <v>0</v>
      </c>
      <c r="T19" s="42">
        <f t="shared" si="5"/>
        <v>0</v>
      </c>
      <c r="U19" s="16"/>
      <c r="V19" s="169">
        <f t="shared" si="6"/>
        <v>0</v>
      </c>
    </row>
    <row r="20" spans="1:22">
      <c r="A20" s="16"/>
      <c r="B20" s="16"/>
      <c r="C20" s="16"/>
      <c r="D20" s="40">
        <f>IFERROR(VLOOKUP(C20,PR!$H$2:$J$113,2,),0)</f>
        <v>0</v>
      </c>
      <c r="E20" s="40">
        <f>IFERROR(VLOOKUP(C20,PR!$H$2:$J$113,3,),0)</f>
        <v>0</v>
      </c>
      <c r="F20" s="19"/>
      <c r="G20" s="16"/>
      <c r="H20" s="42">
        <f>IFERROR(VLOOKUP(G20,PR!$B$2:$F$70,2,),0)</f>
        <v>0</v>
      </c>
      <c r="I20" s="20"/>
      <c r="J20" s="21"/>
      <c r="K20" s="45">
        <f t="shared" si="0"/>
        <v>0</v>
      </c>
      <c r="L20" s="22">
        <v>0</v>
      </c>
      <c r="M20" s="45">
        <f t="shared" si="1"/>
        <v>0</v>
      </c>
      <c r="N20" s="45">
        <f>IF(F20=1,VLOOKUP(G20,PR!$B$2:$F$70,5,),0)</f>
        <v>0</v>
      </c>
      <c r="O20" s="42">
        <f t="shared" si="2"/>
        <v>0</v>
      </c>
      <c r="P20" s="45">
        <f>IF(F20=1,VLOOKUP(G20,PR!$B$2:$F$70,4,FALSE),0)</f>
        <v>0</v>
      </c>
      <c r="Q20" s="45">
        <f t="shared" si="3"/>
        <v>0</v>
      </c>
      <c r="R20" s="45">
        <f>IF(F20=2,VLOOKUP(G20,PR!$B$2:$F$70,3,FALSE),0)</f>
        <v>0</v>
      </c>
      <c r="S20" s="45">
        <f t="shared" si="4"/>
        <v>0</v>
      </c>
      <c r="T20" s="42">
        <f t="shared" si="5"/>
        <v>0</v>
      </c>
      <c r="U20" s="16"/>
      <c r="V20" s="169">
        <f t="shared" si="6"/>
        <v>0</v>
      </c>
    </row>
    <row r="21" spans="1:22">
      <c r="A21" s="16"/>
      <c r="B21" s="16"/>
      <c r="C21" s="16"/>
      <c r="D21" s="40">
        <f>IFERROR(VLOOKUP(C21,PR!$H$2:$J$113,2,),0)</f>
        <v>0</v>
      </c>
      <c r="E21" s="40">
        <f>IFERROR(VLOOKUP(C21,PR!$H$2:$J$113,3,),0)</f>
        <v>0</v>
      </c>
      <c r="F21" s="19"/>
      <c r="G21" s="16"/>
      <c r="H21" s="42">
        <f>IFERROR(VLOOKUP(G21,PR!$B$2:$F$70,2,),0)</f>
        <v>0</v>
      </c>
      <c r="I21" s="20"/>
      <c r="J21" s="21"/>
      <c r="K21" s="45">
        <f t="shared" si="0"/>
        <v>0</v>
      </c>
      <c r="L21" s="22">
        <v>0</v>
      </c>
      <c r="M21" s="45">
        <f t="shared" si="1"/>
        <v>0</v>
      </c>
      <c r="N21" s="45">
        <f>IF(F21=1,VLOOKUP(G21,PR!$B$2:$F$70,5,),0)</f>
        <v>0</v>
      </c>
      <c r="O21" s="42">
        <f t="shared" si="2"/>
        <v>0</v>
      </c>
      <c r="P21" s="45">
        <f>IF(F21=1,VLOOKUP(G21,PR!$B$2:$F$70,4,FALSE),0)</f>
        <v>0</v>
      </c>
      <c r="Q21" s="45">
        <f t="shared" si="3"/>
        <v>0</v>
      </c>
      <c r="R21" s="45">
        <f>IF(F21=2,VLOOKUP(G21,PR!$B$2:$F$70,3,FALSE),0)</f>
        <v>0</v>
      </c>
      <c r="S21" s="45">
        <f t="shared" si="4"/>
        <v>0</v>
      </c>
      <c r="T21" s="42">
        <f t="shared" si="5"/>
        <v>0</v>
      </c>
      <c r="U21" s="16"/>
      <c r="V21" s="169">
        <f t="shared" si="6"/>
        <v>0</v>
      </c>
    </row>
    <row r="22" spans="1:22">
      <c r="A22" s="16"/>
      <c r="B22" s="16"/>
      <c r="C22" s="16"/>
      <c r="D22" s="40">
        <f>IFERROR(VLOOKUP(C22,PR!$H$2:$J$113,2,),0)</f>
        <v>0</v>
      </c>
      <c r="E22" s="40">
        <f>IFERROR(VLOOKUP(C22,PR!$H$2:$J$113,3,),0)</f>
        <v>0</v>
      </c>
      <c r="F22" s="19"/>
      <c r="G22" s="16"/>
      <c r="H22" s="42">
        <f>IFERROR(VLOOKUP(G22,PR!$B$2:$F$70,2,),0)</f>
        <v>0</v>
      </c>
      <c r="I22" s="20"/>
      <c r="J22" s="21"/>
      <c r="K22" s="45">
        <f t="shared" si="0"/>
        <v>0</v>
      </c>
      <c r="L22" s="22">
        <v>0</v>
      </c>
      <c r="M22" s="45">
        <f t="shared" si="1"/>
        <v>0</v>
      </c>
      <c r="N22" s="45">
        <f>IF(F22=1,VLOOKUP(G22,PR!$B$2:$F$70,5,),0)</f>
        <v>0</v>
      </c>
      <c r="O22" s="42">
        <f t="shared" si="2"/>
        <v>0</v>
      </c>
      <c r="P22" s="45">
        <f>IF(F22=1,VLOOKUP(G22,PR!$B$2:$F$70,4,FALSE),0)</f>
        <v>0</v>
      </c>
      <c r="Q22" s="45">
        <f t="shared" si="3"/>
        <v>0</v>
      </c>
      <c r="R22" s="45">
        <f>IF(F22=2,VLOOKUP(G22,PR!$B$2:$F$70,3,FALSE),0)</f>
        <v>0</v>
      </c>
      <c r="S22" s="45">
        <f t="shared" si="4"/>
        <v>0</v>
      </c>
      <c r="T22" s="42">
        <f t="shared" si="5"/>
        <v>0</v>
      </c>
      <c r="U22" s="16"/>
      <c r="V22" s="169">
        <f t="shared" si="6"/>
        <v>0</v>
      </c>
    </row>
    <row r="23" spans="1:22">
      <c r="A23" s="16"/>
      <c r="B23" s="16"/>
      <c r="C23" s="16"/>
      <c r="D23" s="40">
        <f>IFERROR(VLOOKUP(C23,PR!$H$2:$J$113,2,),0)</f>
        <v>0</v>
      </c>
      <c r="E23" s="40">
        <f>IFERROR(VLOOKUP(C23,PR!$H$2:$J$113,3,),0)</f>
        <v>0</v>
      </c>
      <c r="F23" s="19"/>
      <c r="G23" s="16"/>
      <c r="H23" s="42">
        <f>IFERROR(VLOOKUP(G23,PR!$B$2:$F$70,2,),0)</f>
        <v>0</v>
      </c>
      <c r="I23" s="20"/>
      <c r="J23" s="21"/>
      <c r="K23" s="45">
        <f t="shared" si="0"/>
        <v>0</v>
      </c>
      <c r="L23" s="22">
        <v>0</v>
      </c>
      <c r="M23" s="45">
        <f t="shared" si="1"/>
        <v>0</v>
      </c>
      <c r="N23" s="45">
        <f>IF(F23=1,VLOOKUP(G23,PR!$B$2:$F$70,5,),0)</f>
        <v>0</v>
      </c>
      <c r="O23" s="42">
        <f t="shared" si="2"/>
        <v>0</v>
      </c>
      <c r="P23" s="45">
        <f>IF(F23=1,VLOOKUP(G23,PR!$B$2:$F$70,4,FALSE),0)</f>
        <v>0</v>
      </c>
      <c r="Q23" s="45">
        <f t="shared" si="3"/>
        <v>0</v>
      </c>
      <c r="R23" s="45">
        <f>IF(F23=2,VLOOKUP(G23,PR!$B$2:$F$70,3,FALSE),0)</f>
        <v>0</v>
      </c>
      <c r="S23" s="45">
        <f t="shared" si="4"/>
        <v>0</v>
      </c>
      <c r="T23" s="42">
        <f t="shared" si="5"/>
        <v>0</v>
      </c>
      <c r="U23" s="16"/>
      <c r="V23" s="169">
        <f t="shared" si="6"/>
        <v>0</v>
      </c>
    </row>
    <row r="24" spans="1:22">
      <c r="A24" s="16"/>
      <c r="B24" s="16"/>
      <c r="C24" s="16"/>
      <c r="D24" s="40">
        <f>IFERROR(VLOOKUP(C24,PR!$H$2:$J$113,2,),0)</f>
        <v>0</v>
      </c>
      <c r="E24" s="40">
        <f>IFERROR(VLOOKUP(C24,PR!$H$2:$J$113,3,),0)</f>
        <v>0</v>
      </c>
      <c r="F24" s="19"/>
      <c r="G24" s="16"/>
      <c r="H24" s="42">
        <f>IFERROR(VLOOKUP(G24,PR!$B$2:$F$70,2,),0)</f>
        <v>0</v>
      </c>
      <c r="I24" s="20"/>
      <c r="J24" s="21"/>
      <c r="K24" s="45">
        <f t="shared" si="0"/>
        <v>0</v>
      </c>
      <c r="L24" s="22">
        <v>0</v>
      </c>
      <c r="M24" s="45">
        <f t="shared" si="1"/>
        <v>0</v>
      </c>
      <c r="N24" s="45">
        <f>IF(F24=1,VLOOKUP(G24,PR!$B$2:$F$70,5,),0)</f>
        <v>0</v>
      </c>
      <c r="O24" s="42">
        <f t="shared" si="2"/>
        <v>0</v>
      </c>
      <c r="P24" s="45">
        <f>IF(F24=1,VLOOKUP(G24,PR!$B$2:$F$70,4,FALSE),0)</f>
        <v>0</v>
      </c>
      <c r="Q24" s="45">
        <f t="shared" si="3"/>
        <v>0</v>
      </c>
      <c r="R24" s="45">
        <f>IF(F24=2,VLOOKUP(G24,PR!$B$2:$F$70,3,FALSE),0)</f>
        <v>0</v>
      </c>
      <c r="S24" s="45">
        <f t="shared" si="4"/>
        <v>0</v>
      </c>
      <c r="T24" s="42">
        <f t="shared" si="5"/>
        <v>0</v>
      </c>
      <c r="U24" s="16"/>
      <c r="V24" s="169">
        <f t="shared" si="6"/>
        <v>0</v>
      </c>
    </row>
    <row r="25" spans="1:22">
      <c r="A25" s="16"/>
      <c r="B25" s="16"/>
      <c r="C25" s="16"/>
      <c r="D25" s="40">
        <f>IFERROR(VLOOKUP(C25,PR!$H$2:$J$113,2,),0)</f>
        <v>0</v>
      </c>
      <c r="E25" s="40">
        <f>IFERROR(VLOOKUP(C25,PR!$H$2:$J$113,3,),0)</f>
        <v>0</v>
      </c>
      <c r="F25" s="19"/>
      <c r="G25" s="16"/>
      <c r="H25" s="42">
        <f>IFERROR(VLOOKUP(G25,PR!$B$2:$F$70,2,),0)</f>
        <v>0</v>
      </c>
      <c r="I25" s="20"/>
      <c r="J25" s="21"/>
      <c r="K25" s="45">
        <f t="shared" si="0"/>
        <v>0</v>
      </c>
      <c r="L25" s="22">
        <v>0</v>
      </c>
      <c r="M25" s="45">
        <f t="shared" si="1"/>
        <v>0</v>
      </c>
      <c r="N25" s="45">
        <f>IF(F25=1,VLOOKUP(G25,PR!$B$2:$F$70,5,),0)</f>
        <v>0</v>
      </c>
      <c r="O25" s="42">
        <f t="shared" si="2"/>
        <v>0</v>
      </c>
      <c r="P25" s="45">
        <f>IF(F25=1,VLOOKUP(G25,PR!$B$2:$F$70,4,FALSE),0)</f>
        <v>0</v>
      </c>
      <c r="Q25" s="45">
        <f t="shared" si="3"/>
        <v>0</v>
      </c>
      <c r="R25" s="45">
        <f>IF(F25=2,VLOOKUP(G25,PR!$B$2:$F$70,3,FALSE),0)</f>
        <v>0</v>
      </c>
      <c r="S25" s="45">
        <f t="shared" si="4"/>
        <v>0</v>
      </c>
      <c r="T25" s="42">
        <f t="shared" si="5"/>
        <v>0</v>
      </c>
      <c r="U25" s="16"/>
      <c r="V25" s="169">
        <f t="shared" si="6"/>
        <v>0</v>
      </c>
    </row>
    <row r="26" spans="1:22">
      <c r="A26" s="16"/>
      <c r="B26" s="16"/>
      <c r="C26" s="16"/>
      <c r="D26" s="40">
        <f>IFERROR(VLOOKUP(C26,PR!$H$2:$J$113,2,),0)</f>
        <v>0</v>
      </c>
      <c r="E26" s="40">
        <f>IFERROR(VLOOKUP(C26,PR!$H$2:$J$113,3,),0)</f>
        <v>0</v>
      </c>
      <c r="F26" s="19"/>
      <c r="G26" s="16"/>
      <c r="H26" s="42">
        <f>IFERROR(VLOOKUP(G26,PR!$B$2:$F$70,2,),0)</f>
        <v>0</v>
      </c>
      <c r="I26" s="20"/>
      <c r="J26" s="21"/>
      <c r="K26" s="45">
        <f t="shared" si="0"/>
        <v>0</v>
      </c>
      <c r="L26" s="22">
        <v>0</v>
      </c>
      <c r="M26" s="45">
        <f t="shared" si="1"/>
        <v>0</v>
      </c>
      <c r="N26" s="45">
        <f>IF(F26=1,VLOOKUP(G26,PR!$B$2:$F$70,5,),0)</f>
        <v>0</v>
      </c>
      <c r="O26" s="42">
        <f t="shared" si="2"/>
        <v>0</v>
      </c>
      <c r="P26" s="45">
        <f>IF(F26=1,VLOOKUP(G26,PR!$B$2:$F$70,4,FALSE),0)</f>
        <v>0</v>
      </c>
      <c r="Q26" s="45">
        <f t="shared" si="3"/>
        <v>0</v>
      </c>
      <c r="R26" s="45">
        <f>IF(F26=2,VLOOKUP(G26,PR!$B$2:$F$70,3,FALSE),0)</f>
        <v>0</v>
      </c>
      <c r="S26" s="45">
        <f t="shared" si="4"/>
        <v>0</v>
      </c>
      <c r="T26" s="42">
        <f t="shared" si="5"/>
        <v>0</v>
      </c>
      <c r="U26" s="16"/>
      <c r="V26" s="169">
        <f t="shared" si="6"/>
        <v>0</v>
      </c>
    </row>
    <row r="27" spans="1:22">
      <c r="A27" s="16"/>
      <c r="B27" s="16"/>
      <c r="C27" s="16"/>
      <c r="D27" s="40">
        <f>IFERROR(VLOOKUP(C27,PR!$H$2:$J$113,2,),0)</f>
        <v>0</v>
      </c>
      <c r="E27" s="40">
        <f>IFERROR(VLOOKUP(C27,PR!$H$2:$J$113,3,),0)</f>
        <v>0</v>
      </c>
      <c r="F27" s="19"/>
      <c r="G27" s="16"/>
      <c r="H27" s="42">
        <f>IFERROR(VLOOKUP(G27,PR!$B$2:$F$70,2,),0)</f>
        <v>0</v>
      </c>
      <c r="I27" s="20"/>
      <c r="J27" s="21"/>
      <c r="K27" s="45">
        <f t="shared" si="0"/>
        <v>0</v>
      </c>
      <c r="L27" s="22">
        <v>0</v>
      </c>
      <c r="M27" s="45">
        <f t="shared" si="1"/>
        <v>0</v>
      </c>
      <c r="N27" s="45">
        <f>IF(F27=1,VLOOKUP(G27,PR!$B$2:$F$70,5,),0)</f>
        <v>0</v>
      </c>
      <c r="O27" s="42">
        <f t="shared" si="2"/>
        <v>0</v>
      </c>
      <c r="P27" s="45">
        <f>IF(F27=1,VLOOKUP(G27,PR!$B$2:$F$70,4,FALSE),0)</f>
        <v>0</v>
      </c>
      <c r="Q27" s="45">
        <f t="shared" si="3"/>
        <v>0</v>
      </c>
      <c r="R27" s="45">
        <f>IF(F27=2,VLOOKUP(G27,PR!$B$2:$F$70,3,FALSE),0)</f>
        <v>0</v>
      </c>
      <c r="S27" s="45">
        <f t="shared" si="4"/>
        <v>0</v>
      </c>
      <c r="T27" s="42">
        <f t="shared" si="5"/>
        <v>0</v>
      </c>
      <c r="U27" s="16"/>
      <c r="V27" s="169">
        <f t="shared" si="6"/>
        <v>0</v>
      </c>
    </row>
    <row r="28" spans="1:22">
      <c r="A28" s="16"/>
      <c r="B28" s="16"/>
      <c r="C28" s="16"/>
      <c r="D28" s="40">
        <f>IFERROR(VLOOKUP(C28,PR!$H$2:$J$113,2,),0)</f>
        <v>0</v>
      </c>
      <c r="E28" s="40">
        <f>IFERROR(VLOOKUP(C28,PR!$H$2:$J$113,3,),0)</f>
        <v>0</v>
      </c>
      <c r="F28" s="19"/>
      <c r="G28" s="16"/>
      <c r="H28" s="42">
        <f>IFERROR(VLOOKUP(G28,PR!$B$2:$F$70,2,),0)</f>
        <v>0</v>
      </c>
      <c r="I28" s="20"/>
      <c r="J28" s="21"/>
      <c r="K28" s="45">
        <f t="shared" si="0"/>
        <v>0</v>
      </c>
      <c r="L28" s="22">
        <v>0</v>
      </c>
      <c r="M28" s="45">
        <f t="shared" si="1"/>
        <v>0</v>
      </c>
      <c r="N28" s="45">
        <f>IF(F28=1,VLOOKUP(G28,PR!$B$2:$F$70,5,),0)</f>
        <v>0</v>
      </c>
      <c r="O28" s="42">
        <f t="shared" si="2"/>
        <v>0</v>
      </c>
      <c r="P28" s="45">
        <f>IF(F28=1,VLOOKUP(G28,PR!$B$2:$F$70,4,FALSE),0)</f>
        <v>0</v>
      </c>
      <c r="Q28" s="45">
        <f t="shared" si="3"/>
        <v>0</v>
      </c>
      <c r="R28" s="45">
        <f>IF(F28=2,VLOOKUP(G28,PR!$B$2:$F$70,3,FALSE),0)</f>
        <v>0</v>
      </c>
      <c r="S28" s="45">
        <f t="shared" si="4"/>
        <v>0</v>
      </c>
      <c r="T28" s="42">
        <f t="shared" si="5"/>
        <v>0</v>
      </c>
      <c r="U28" s="16"/>
      <c r="V28" s="169">
        <f t="shared" si="6"/>
        <v>0</v>
      </c>
    </row>
    <row r="29" spans="1:22">
      <c r="A29" s="16"/>
      <c r="B29" s="16"/>
      <c r="C29" s="16"/>
      <c r="D29" s="40">
        <f>IFERROR(VLOOKUP(C29,PR!$H$2:$J$113,2,),0)</f>
        <v>0</v>
      </c>
      <c r="E29" s="40">
        <f>IFERROR(VLOOKUP(C29,PR!$H$2:$J$113,3,),0)</f>
        <v>0</v>
      </c>
      <c r="F29" s="19"/>
      <c r="G29" s="16"/>
      <c r="H29" s="42">
        <f>IFERROR(VLOOKUP(G29,PR!$B$2:$F$70,2,),0)</f>
        <v>0</v>
      </c>
      <c r="I29" s="20"/>
      <c r="J29" s="21"/>
      <c r="K29" s="45">
        <f t="shared" si="0"/>
        <v>0</v>
      </c>
      <c r="L29" s="22">
        <v>0</v>
      </c>
      <c r="M29" s="45">
        <f t="shared" si="1"/>
        <v>0</v>
      </c>
      <c r="N29" s="45">
        <f>IF(F29=1,VLOOKUP(G29,PR!$B$2:$F$70,5,),0)</f>
        <v>0</v>
      </c>
      <c r="O29" s="42">
        <f t="shared" si="2"/>
        <v>0</v>
      </c>
      <c r="P29" s="45">
        <f>IF(F29=1,VLOOKUP(G29,PR!$B$2:$F$70,4,FALSE),0)</f>
        <v>0</v>
      </c>
      <c r="Q29" s="45">
        <f t="shared" si="3"/>
        <v>0</v>
      </c>
      <c r="R29" s="45">
        <f>IF(F29=2,VLOOKUP(G29,PR!$B$2:$F$70,3,FALSE),0)</f>
        <v>0</v>
      </c>
      <c r="S29" s="45">
        <f t="shared" si="4"/>
        <v>0</v>
      </c>
      <c r="T29" s="42">
        <f t="shared" si="5"/>
        <v>0</v>
      </c>
      <c r="U29" s="16"/>
      <c r="V29" s="169">
        <f t="shared" si="6"/>
        <v>0</v>
      </c>
    </row>
    <row r="30" spans="1:22">
      <c r="A30" s="16"/>
      <c r="B30" s="16"/>
      <c r="C30" s="16"/>
      <c r="D30" s="40">
        <f>IFERROR(VLOOKUP(C30,PR!$H$2:$J$113,2,),0)</f>
        <v>0</v>
      </c>
      <c r="E30" s="40">
        <f>IFERROR(VLOOKUP(C30,PR!$H$2:$J$113,3,),0)</f>
        <v>0</v>
      </c>
      <c r="F30" s="19"/>
      <c r="G30" s="16"/>
      <c r="H30" s="42">
        <f>IFERROR(VLOOKUP(G30,PR!$B$2:$F$70,2,),0)</f>
        <v>0</v>
      </c>
      <c r="I30" s="20"/>
      <c r="J30" s="21"/>
      <c r="K30" s="45">
        <f t="shared" si="0"/>
        <v>0</v>
      </c>
      <c r="L30" s="22">
        <v>0</v>
      </c>
      <c r="M30" s="45">
        <f t="shared" si="1"/>
        <v>0</v>
      </c>
      <c r="N30" s="45">
        <f>IF(F30=1,VLOOKUP(G30,PR!$B$2:$F$70,5,),0)</f>
        <v>0</v>
      </c>
      <c r="O30" s="42">
        <f t="shared" si="2"/>
        <v>0</v>
      </c>
      <c r="P30" s="45">
        <f>IF(F30=1,VLOOKUP(G30,PR!$B$2:$F$70,4,FALSE),0)</f>
        <v>0</v>
      </c>
      <c r="Q30" s="45">
        <f t="shared" si="3"/>
        <v>0</v>
      </c>
      <c r="R30" s="45">
        <f>IF(F30=2,VLOOKUP(G30,PR!$B$2:$F$70,3,FALSE),0)</f>
        <v>0</v>
      </c>
      <c r="S30" s="45">
        <f t="shared" si="4"/>
        <v>0</v>
      </c>
      <c r="T30" s="42">
        <f t="shared" si="5"/>
        <v>0</v>
      </c>
      <c r="U30" s="16"/>
      <c r="V30" s="169">
        <f t="shared" si="6"/>
        <v>0</v>
      </c>
    </row>
    <row r="31" spans="1:22">
      <c r="A31" s="16"/>
      <c r="B31" s="16"/>
      <c r="C31" s="16"/>
      <c r="D31" s="40">
        <f>IFERROR(VLOOKUP(C31,PR!$H$2:$J$113,2,),0)</f>
        <v>0</v>
      </c>
      <c r="E31" s="40">
        <f>IFERROR(VLOOKUP(C31,PR!$H$2:$J$113,3,),0)</f>
        <v>0</v>
      </c>
      <c r="F31" s="19"/>
      <c r="G31" s="16"/>
      <c r="H31" s="42">
        <f>IFERROR(VLOOKUP(G31,PR!$B$2:$F$70,2,),0)</f>
        <v>0</v>
      </c>
      <c r="I31" s="20"/>
      <c r="J31" s="21"/>
      <c r="K31" s="45">
        <f t="shared" si="0"/>
        <v>0</v>
      </c>
      <c r="L31" s="22">
        <v>0</v>
      </c>
      <c r="M31" s="45">
        <f t="shared" si="1"/>
        <v>0</v>
      </c>
      <c r="N31" s="45">
        <f>IF(F31=1,VLOOKUP(G31,PR!$B$2:$F$70,5,),0)</f>
        <v>0</v>
      </c>
      <c r="O31" s="42">
        <f t="shared" si="2"/>
        <v>0</v>
      </c>
      <c r="P31" s="45">
        <f>IF(F31=1,VLOOKUP(G31,PR!$B$2:$F$70,4,FALSE),0)</f>
        <v>0</v>
      </c>
      <c r="Q31" s="45">
        <f t="shared" si="3"/>
        <v>0</v>
      </c>
      <c r="R31" s="45">
        <f>IF(F31=2,VLOOKUP(G31,PR!$B$2:$F$70,3,FALSE),0)</f>
        <v>0</v>
      </c>
      <c r="S31" s="45">
        <f t="shared" si="4"/>
        <v>0</v>
      </c>
      <c r="T31" s="42">
        <f t="shared" si="5"/>
        <v>0</v>
      </c>
      <c r="U31" s="16"/>
      <c r="V31" s="169">
        <f t="shared" si="6"/>
        <v>0</v>
      </c>
    </row>
    <row r="32" spans="1:22">
      <c r="A32" s="16"/>
      <c r="B32" s="16"/>
      <c r="C32" s="16"/>
      <c r="D32" s="40">
        <f>IFERROR(VLOOKUP(C32,PR!$H$2:$J$113,2,),0)</f>
        <v>0</v>
      </c>
      <c r="E32" s="40">
        <f>IFERROR(VLOOKUP(C32,PR!$H$2:$J$113,3,),0)</f>
        <v>0</v>
      </c>
      <c r="F32" s="19"/>
      <c r="G32" s="16"/>
      <c r="H32" s="42">
        <f>IFERROR(VLOOKUP(G32,PR!$B$2:$F$70,2,),0)</f>
        <v>0</v>
      </c>
      <c r="I32" s="20"/>
      <c r="J32" s="21"/>
      <c r="K32" s="45">
        <f t="shared" si="0"/>
        <v>0</v>
      </c>
      <c r="L32" s="22">
        <v>0</v>
      </c>
      <c r="M32" s="45">
        <f t="shared" si="1"/>
        <v>0</v>
      </c>
      <c r="N32" s="45">
        <f>IF(F32=1,VLOOKUP(G32,PR!$B$2:$F$70,5,),0)</f>
        <v>0</v>
      </c>
      <c r="O32" s="42">
        <f t="shared" si="2"/>
        <v>0</v>
      </c>
      <c r="P32" s="45">
        <f>IF(F32=1,VLOOKUP(G32,PR!$B$2:$F$70,4,FALSE),0)</f>
        <v>0</v>
      </c>
      <c r="Q32" s="45">
        <f t="shared" si="3"/>
        <v>0</v>
      </c>
      <c r="R32" s="45">
        <f>IF(F32=2,VLOOKUP(G32,PR!$B$2:$F$70,3,FALSE),0)</f>
        <v>0</v>
      </c>
      <c r="S32" s="45">
        <f t="shared" si="4"/>
        <v>0</v>
      </c>
      <c r="T32" s="42">
        <f t="shared" si="5"/>
        <v>0</v>
      </c>
      <c r="U32" s="16"/>
      <c r="V32" s="169">
        <f t="shared" si="6"/>
        <v>0</v>
      </c>
    </row>
    <row r="33" spans="1:22">
      <c r="A33" s="16"/>
      <c r="B33" s="16"/>
      <c r="C33" s="16"/>
      <c r="D33" s="40">
        <f>IFERROR(VLOOKUP(C33,PR!$H$2:$J$113,2,),0)</f>
        <v>0</v>
      </c>
      <c r="E33" s="40">
        <f>IFERROR(VLOOKUP(C33,PR!$H$2:$J$113,3,),0)</f>
        <v>0</v>
      </c>
      <c r="F33" s="19"/>
      <c r="G33" s="16"/>
      <c r="H33" s="42">
        <f>IFERROR(VLOOKUP(G33,PR!$B$2:$F$70,2,),0)</f>
        <v>0</v>
      </c>
      <c r="I33" s="20"/>
      <c r="J33" s="21"/>
      <c r="K33" s="45">
        <f t="shared" si="0"/>
        <v>0</v>
      </c>
      <c r="L33" s="22">
        <v>0</v>
      </c>
      <c r="M33" s="45">
        <f t="shared" si="1"/>
        <v>0</v>
      </c>
      <c r="N33" s="45">
        <f>IF(F33=1,VLOOKUP(G33,PR!$B$2:$F$70,5,),0)</f>
        <v>0</v>
      </c>
      <c r="O33" s="42">
        <f t="shared" si="2"/>
        <v>0</v>
      </c>
      <c r="P33" s="45">
        <f>IF(F33=1,VLOOKUP(G33,PR!$B$2:$F$70,4,FALSE),0)</f>
        <v>0</v>
      </c>
      <c r="Q33" s="45">
        <f t="shared" si="3"/>
        <v>0</v>
      </c>
      <c r="R33" s="45">
        <f>IF(F33=2,VLOOKUP(G33,PR!$B$2:$F$70,3,FALSE),0)</f>
        <v>0</v>
      </c>
      <c r="S33" s="45">
        <f t="shared" si="4"/>
        <v>0</v>
      </c>
      <c r="T33" s="42">
        <f t="shared" si="5"/>
        <v>0</v>
      </c>
      <c r="U33" s="16"/>
      <c r="V33" s="169">
        <f t="shared" si="6"/>
        <v>0</v>
      </c>
    </row>
    <row r="34" spans="1:22">
      <c r="A34" s="16"/>
      <c r="B34" s="16"/>
      <c r="C34" s="16"/>
      <c r="D34" s="40">
        <f>IFERROR(VLOOKUP(C34,PR!$H$2:$J$113,2,),0)</f>
        <v>0</v>
      </c>
      <c r="E34" s="40">
        <f>IFERROR(VLOOKUP(C34,PR!$H$2:$J$113,3,),0)</f>
        <v>0</v>
      </c>
      <c r="F34" s="19"/>
      <c r="G34" s="16"/>
      <c r="H34" s="42">
        <f>IFERROR(VLOOKUP(G34,PR!$B$2:$F$70,2,),0)</f>
        <v>0</v>
      </c>
      <c r="I34" s="20"/>
      <c r="J34" s="21"/>
      <c r="K34" s="45">
        <f t="shared" si="0"/>
        <v>0</v>
      </c>
      <c r="L34" s="22">
        <v>0</v>
      </c>
      <c r="M34" s="45">
        <f t="shared" si="1"/>
        <v>0</v>
      </c>
      <c r="N34" s="45">
        <f>IF(F34=1,VLOOKUP(G34,PR!$B$2:$F$70,5,),0)</f>
        <v>0</v>
      </c>
      <c r="O34" s="42">
        <f t="shared" si="2"/>
        <v>0</v>
      </c>
      <c r="P34" s="45">
        <f>IF(F34=1,VLOOKUP(G34,PR!$B$2:$F$70,4,FALSE),0)</f>
        <v>0</v>
      </c>
      <c r="Q34" s="45">
        <f t="shared" si="3"/>
        <v>0</v>
      </c>
      <c r="R34" s="45">
        <f>IF(F34=2,VLOOKUP(G34,PR!$B$2:$F$70,3,FALSE),0)</f>
        <v>0</v>
      </c>
      <c r="S34" s="45">
        <f t="shared" si="4"/>
        <v>0</v>
      </c>
      <c r="T34" s="42">
        <f t="shared" si="5"/>
        <v>0</v>
      </c>
      <c r="U34" s="16"/>
      <c r="V34" s="169">
        <f t="shared" si="6"/>
        <v>0</v>
      </c>
    </row>
    <row r="35" spans="1:22">
      <c r="A35" s="16"/>
      <c r="B35" s="16"/>
      <c r="C35" s="16"/>
      <c r="D35" s="40">
        <f>IFERROR(VLOOKUP(C35,PR!$H$2:$J$113,2,),0)</f>
        <v>0</v>
      </c>
      <c r="E35" s="40">
        <f>IFERROR(VLOOKUP(C35,PR!$H$2:$J$113,3,),0)</f>
        <v>0</v>
      </c>
      <c r="F35" s="19"/>
      <c r="G35" s="16"/>
      <c r="H35" s="42">
        <f>IFERROR(VLOOKUP(G35,PR!$B$2:$F$70,2,),0)</f>
        <v>0</v>
      </c>
      <c r="I35" s="20"/>
      <c r="J35" s="21"/>
      <c r="K35" s="45">
        <f t="shared" si="0"/>
        <v>0</v>
      </c>
      <c r="L35" s="22">
        <v>0</v>
      </c>
      <c r="M35" s="45">
        <f t="shared" si="1"/>
        <v>0</v>
      </c>
      <c r="N35" s="45">
        <f>IF(F35=1,VLOOKUP(G35,PR!$B$2:$F$70,5,),0)</f>
        <v>0</v>
      </c>
      <c r="O35" s="42">
        <f t="shared" si="2"/>
        <v>0</v>
      </c>
      <c r="P35" s="45">
        <f>IF(F35=1,VLOOKUP(G35,PR!$B$2:$F$70,4,FALSE),0)</f>
        <v>0</v>
      </c>
      <c r="Q35" s="45">
        <f t="shared" si="3"/>
        <v>0</v>
      </c>
      <c r="R35" s="45">
        <f>IF(F35=2,VLOOKUP(G35,PR!$B$2:$F$70,3,FALSE),0)</f>
        <v>0</v>
      </c>
      <c r="S35" s="45">
        <f t="shared" si="4"/>
        <v>0</v>
      </c>
      <c r="T35" s="42">
        <f t="shared" si="5"/>
        <v>0</v>
      </c>
      <c r="U35" s="16"/>
      <c r="V35" s="169">
        <f t="shared" si="6"/>
        <v>0</v>
      </c>
    </row>
    <row r="36" spans="1:22">
      <c r="A36" s="16"/>
      <c r="B36" s="16"/>
      <c r="C36" s="16"/>
      <c r="D36" s="40">
        <f>IFERROR(VLOOKUP(C36,PR!$H$2:$J$113,2,),0)</f>
        <v>0</v>
      </c>
      <c r="E36" s="40">
        <f>IFERROR(VLOOKUP(C36,PR!$H$2:$J$113,3,),0)</f>
        <v>0</v>
      </c>
      <c r="F36" s="19"/>
      <c r="G36" s="16"/>
      <c r="H36" s="42">
        <f>IFERROR(VLOOKUP(G36,PR!$B$2:$F$70,2,),0)</f>
        <v>0</v>
      </c>
      <c r="I36" s="20"/>
      <c r="J36" s="21"/>
      <c r="K36" s="45">
        <f t="shared" si="0"/>
        <v>0</v>
      </c>
      <c r="L36" s="22">
        <v>0</v>
      </c>
      <c r="M36" s="45">
        <f t="shared" si="1"/>
        <v>0</v>
      </c>
      <c r="N36" s="45">
        <f>IF(F36=1,VLOOKUP(G36,PR!$B$2:$F$70,5,),0)</f>
        <v>0</v>
      </c>
      <c r="O36" s="42">
        <f t="shared" si="2"/>
        <v>0</v>
      </c>
      <c r="P36" s="45">
        <f>IF(F36=1,VLOOKUP(G36,PR!$B$2:$F$70,4,FALSE),0)</f>
        <v>0</v>
      </c>
      <c r="Q36" s="45">
        <f t="shared" si="3"/>
        <v>0</v>
      </c>
      <c r="R36" s="45">
        <f>IF(F36=2,VLOOKUP(G36,PR!$B$2:$F$70,3,FALSE),0)</f>
        <v>0</v>
      </c>
      <c r="S36" s="45">
        <f t="shared" si="4"/>
        <v>0</v>
      </c>
      <c r="T36" s="42">
        <f t="shared" si="5"/>
        <v>0</v>
      </c>
      <c r="U36" s="16"/>
      <c r="V36" s="169">
        <f t="shared" si="6"/>
        <v>0</v>
      </c>
    </row>
    <row r="37" spans="1:22">
      <c r="A37" s="16"/>
      <c r="B37" s="16"/>
      <c r="C37" s="16"/>
      <c r="D37" s="40">
        <f>IFERROR(VLOOKUP(C37,PR!$H$2:$J$113,2,),0)</f>
        <v>0</v>
      </c>
      <c r="E37" s="40">
        <f>IFERROR(VLOOKUP(C37,PR!$H$2:$J$113,3,),0)</f>
        <v>0</v>
      </c>
      <c r="F37" s="19"/>
      <c r="G37" s="16"/>
      <c r="H37" s="42">
        <f>IFERROR(VLOOKUP(G37,PR!$B$2:$F$70,2,),0)</f>
        <v>0</v>
      </c>
      <c r="I37" s="20"/>
      <c r="J37" s="21"/>
      <c r="K37" s="45">
        <f t="shared" si="0"/>
        <v>0</v>
      </c>
      <c r="L37" s="22">
        <v>0</v>
      </c>
      <c r="M37" s="45">
        <f t="shared" si="1"/>
        <v>0</v>
      </c>
      <c r="N37" s="45">
        <f>IF(F37=1,VLOOKUP(G37,PR!$B$2:$F$70,5,),0)</f>
        <v>0</v>
      </c>
      <c r="O37" s="42">
        <f t="shared" si="2"/>
        <v>0</v>
      </c>
      <c r="P37" s="45">
        <f>IF(F37=1,VLOOKUP(G37,PR!$B$2:$F$70,4,FALSE),0)</f>
        <v>0</v>
      </c>
      <c r="Q37" s="45">
        <f t="shared" si="3"/>
        <v>0</v>
      </c>
      <c r="R37" s="45">
        <f>IF(F37=2,VLOOKUP(G37,PR!$B$2:$F$70,3,FALSE),0)</f>
        <v>0</v>
      </c>
      <c r="S37" s="45">
        <f t="shared" si="4"/>
        <v>0</v>
      </c>
      <c r="T37" s="42">
        <f t="shared" si="5"/>
        <v>0</v>
      </c>
      <c r="U37" s="16"/>
      <c r="V37" s="169">
        <f t="shared" si="6"/>
        <v>0</v>
      </c>
    </row>
    <row r="38" spans="1:22">
      <c r="A38" s="16"/>
      <c r="B38" s="16"/>
      <c r="C38" s="16"/>
      <c r="D38" s="40">
        <f>IFERROR(VLOOKUP(C38,PR!$H$2:$J$113,2,),0)</f>
        <v>0</v>
      </c>
      <c r="E38" s="40">
        <f>IFERROR(VLOOKUP(C38,PR!$H$2:$J$113,3,),0)</f>
        <v>0</v>
      </c>
      <c r="F38" s="19"/>
      <c r="G38" s="16"/>
      <c r="H38" s="42">
        <f>IFERROR(VLOOKUP(G38,PR!$B$2:$F$70,2,),0)</f>
        <v>0</v>
      </c>
      <c r="I38" s="20"/>
      <c r="J38" s="21"/>
      <c r="K38" s="45">
        <f t="shared" si="0"/>
        <v>0</v>
      </c>
      <c r="L38" s="22">
        <v>0</v>
      </c>
      <c r="M38" s="45">
        <f t="shared" si="1"/>
        <v>0</v>
      </c>
      <c r="N38" s="45">
        <f>IF(F38=1,VLOOKUP(G38,PR!$B$2:$F$70,5,),0)</f>
        <v>0</v>
      </c>
      <c r="O38" s="42">
        <f t="shared" si="2"/>
        <v>0</v>
      </c>
      <c r="P38" s="45">
        <f>IF(F38=1,VLOOKUP(G38,PR!$B$2:$F$70,4,FALSE),0)</f>
        <v>0</v>
      </c>
      <c r="Q38" s="45">
        <f t="shared" si="3"/>
        <v>0</v>
      </c>
      <c r="R38" s="45">
        <f>IF(F38=2,VLOOKUP(G38,PR!$B$2:$F$70,3,FALSE),0)</f>
        <v>0</v>
      </c>
      <c r="S38" s="45">
        <f t="shared" si="4"/>
        <v>0</v>
      </c>
      <c r="T38" s="42">
        <f t="shared" si="5"/>
        <v>0</v>
      </c>
      <c r="U38" s="16"/>
      <c r="V38" s="169">
        <f t="shared" si="6"/>
        <v>0</v>
      </c>
    </row>
    <row r="39" spans="1:22">
      <c r="A39" s="16"/>
      <c r="B39" s="16"/>
      <c r="C39" s="16"/>
      <c r="D39" s="40">
        <f>IFERROR(VLOOKUP(C39,PR!$H$2:$J$113,2,),0)</f>
        <v>0</v>
      </c>
      <c r="E39" s="40">
        <f>IFERROR(VLOOKUP(C39,PR!$H$2:$J$113,3,),0)</f>
        <v>0</v>
      </c>
      <c r="F39" s="19"/>
      <c r="G39" s="16"/>
      <c r="H39" s="42">
        <f>IFERROR(VLOOKUP(G39,PR!$B$2:$F$70,2,),0)</f>
        <v>0</v>
      </c>
      <c r="I39" s="20"/>
      <c r="J39" s="21"/>
      <c r="K39" s="45">
        <f t="shared" si="0"/>
        <v>0</v>
      </c>
      <c r="L39" s="22">
        <v>0</v>
      </c>
      <c r="M39" s="45">
        <f t="shared" si="1"/>
        <v>0</v>
      </c>
      <c r="N39" s="45">
        <f>IF(F39=1,VLOOKUP(G39,PR!$B$2:$F$70,5,),0)</f>
        <v>0</v>
      </c>
      <c r="O39" s="42">
        <f t="shared" si="2"/>
        <v>0</v>
      </c>
      <c r="P39" s="45">
        <f>IF(F39=1,VLOOKUP(G39,PR!$B$2:$F$70,4,FALSE),0)</f>
        <v>0</v>
      </c>
      <c r="Q39" s="45">
        <f t="shared" si="3"/>
        <v>0</v>
      </c>
      <c r="R39" s="45">
        <f>IF(F39=2,VLOOKUP(G39,PR!$B$2:$F$70,3,FALSE),0)</f>
        <v>0</v>
      </c>
      <c r="S39" s="45">
        <f t="shared" si="4"/>
        <v>0</v>
      </c>
      <c r="T39" s="42">
        <f t="shared" si="5"/>
        <v>0</v>
      </c>
      <c r="U39" s="16"/>
      <c r="V39" s="169">
        <f t="shared" si="6"/>
        <v>0</v>
      </c>
    </row>
    <row r="40" spans="1:22">
      <c r="A40" s="16"/>
      <c r="B40" s="16"/>
      <c r="C40" s="16"/>
      <c r="D40" s="40">
        <f>IFERROR(VLOOKUP(C40,PR!$H$2:$J$113,2,),0)</f>
        <v>0</v>
      </c>
      <c r="E40" s="40">
        <f>IFERROR(VLOOKUP(C40,PR!$H$2:$J$113,3,),0)</f>
        <v>0</v>
      </c>
      <c r="F40" s="19"/>
      <c r="G40" s="16"/>
      <c r="H40" s="42">
        <f>IFERROR(VLOOKUP(G40,PR!$B$2:$F$70,2,),0)</f>
        <v>0</v>
      </c>
      <c r="I40" s="20"/>
      <c r="J40" s="21"/>
      <c r="K40" s="45">
        <f t="shared" si="0"/>
        <v>0</v>
      </c>
      <c r="L40" s="22">
        <v>0</v>
      </c>
      <c r="M40" s="45">
        <f t="shared" si="1"/>
        <v>0</v>
      </c>
      <c r="N40" s="45">
        <f>IF(F40=1,VLOOKUP(G40,PR!$B$2:$F$70,5,),0)</f>
        <v>0</v>
      </c>
      <c r="O40" s="42">
        <f t="shared" si="2"/>
        <v>0</v>
      </c>
      <c r="P40" s="45">
        <f>IF(F40=1,VLOOKUP(G40,PR!$B$2:$F$70,4,FALSE),0)</f>
        <v>0</v>
      </c>
      <c r="Q40" s="45">
        <f t="shared" si="3"/>
        <v>0</v>
      </c>
      <c r="R40" s="45">
        <f>IF(F40=2,VLOOKUP(G40,PR!$B$2:$F$70,3,FALSE),0)</f>
        <v>0</v>
      </c>
      <c r="S40" s="45">
        <f t="shared" si="4"/>
        <v>0</v>
      </c>
      <c r="T40" s="42">
        <f t="shared" si="5"/>
        <v>0</v>
      </c>
      <c r="U40" s="16"/>
      <c r="V40" s="169">
        <f t="shared" si="6"/>
        <v>0</v>
      </c>
    </row>
    <row r="41" spans="1:22">
      <c r="A41" s="16"/>
      <c r="B41" s="16"/>
      <c r="C41" s="16"/>
      <c r="D41" s="40">
        <f>IFERROR(VLOOKUP(C41,PR!$H$2:$J$113,2,),0)</f>
        <v>0</v>
      </c>
      <c r="E41" s="40">
        <f>IFERROR(VLOOKUP(C41,PR!$H$2:$J$113,3,),0)</f>
        <v>0</v>
      </c>
      <c r="F41" s="19"/>
      <c r="G41" s="16"/>
      <c r="H41" s="42">
        <f>IFERROR(VLOOKUP(G41,PR!$B$2:$F$70,2,),0)</f>
        <v>0</v>
      </c>
      <c r="I41" s="20"/>
      <c r="J41" s="21"/>
      <c r="K41" s="45">
        <f t="shared" si="0"/>
        <v>0</v>
      </c>
      <c r="L41" s="22">
        <v>0</v>
      </c>
      <c r="M41" s="45">
        <f t="shared" si="1"/>
        <v>0</v>
      </c>
      <c r="N41" s="45">
        <f>IF(F41=1,VLOOKUP(G41,PR!$B$2:$F$70,5,),0)</f>
        <v>0</v>
      </c>
      <c r="O41" s="42">
        <f t="shared" si="2"/>
        <v>0</v>
      </c>
      <c r="P41" s="45">
        <f>IF(F41=1,VLOOKUP(G41,PR!$B$2:$F$70,4,FALSE),0)</f>
        <v>0</v>
      </c>
      <c r="Q41" s="45">
        <f t="shared" si="3"/>
        <v>0</v>
      </c>
      <c r="R41" s="45">
        <f>IF(F41=2,VLOOKUP(G41,PR!$B$2:$F$70,3,FALSE),0)</f>
        <v>0</v>
      </c>
      <c r="S41" s="45">
        <f t="shared" si="4"/>
        <v>0</v>
      </c>
      <c r="T41" s="42">
        <f t="shared" si="5"/>
        <v>0</v>
      </c>
      <c r="U41" s="16"/>
      <c r="V41" s="169">
        <f t="shared" si="6"/>
        <v>0</v>
      </c>
    </row>
    <row r="42" spans="1:22">
      <c r="A42" s="16"/>
      <c r="B42" s="16"/>
      <c r="C42" s="16"/>
      <c r="D42" s="40">
        <f>IFERROR(VLOOKUP(C42,PR!$H$2:$J$113,2,),0)</f>
        <v>0</v>
      </c>
      <c r="E42" s="40">
        <f>IFERROR(VLOOKUP(C42,PR!$H$2:$J$113,3,),0)</f>
        <v>0</v>
      </c>
      <c r="F42" s="19"/>
      <c r="G42" s="16"/>
      <c r="H42" s="42">
        <f>IFERROR(VLOOKUP(G42,PR!$B$2:$F$70,2,),0)</f>
        <v>0</v>
      </c>
      <c r="I42" s="20"/>
      <c r="J42" s="21"/>
      <c r="K42" s="45">
        <f t="shared" si="0"/>
        <v>0</v>
      </c>
      <c r="L42" s="22">
        <v>0</v>
      </c>
      <c r="M42" s="45">
        <f t="shared" si="1"/>
        <v>0</v>
      </c>
      <c r="N42" s="45">
        <f>IF(F42=1,VLOOKUP(G42,PR!$B$2:$F$70,5,),0)</f>
        <v>0</v>
      </c>
      <c r="O42" s="42">
        <f t="shared" si="2"/>
        <v>0</v>
      </c>
      <c r="P42" s="45">
        <f>IF(F42=1,VLOOKUP(G42,PR!$B$2:$F$70,4,FALSE),0)</f>
        <v>0</v>
      </c>
      <c r="Q42" s="45">
        <f t="shared" si="3"/>
        <v>0</v>
      </c>
      <c r="R42" s="45">
        <f>IF(F42=2,VLOOKUP(G42,PR!$B$2:$F$70,3,FALSE),0)</f>
        <v>0</v>
      </c>
      <c r="S42" s="45">
        <f t="shared" si="4"/>
        <v>0</v>
      </c>
      <c r="T42" s="42">
        <f t="shared" si="5"/>
        <v>0</v>
      </c>
      <c r="U42" s="16"/>
      <c r="V42" s="169">
        <f t="shared" si="6"/>
        <v>0</v>
      </c>
    </row>
    <row r="43" spans="1:22">
      <c r="A43" s="16"/>
      <c r="B43" s="16"/>
      <c r="C43" s="16"/>
      <c r="D43" s="40">
        <f>IFERROR(VLOOKUP(C43,PR!$H$2:$J$113,2,),0)</f>
        <v>0</v>
      </c>
      <c r="E43" s="40">
        <f>IFERROR(VLOOKUP(C43,PR!$H$2:$J$113,3,),0)</f>
        <v>0</v>
      </c>
      <c r="F43" s="19"/>
      <c r="G43" s="16"/>
      <c r="H43" s="42">
        <f>IFERROR(VLOOKUP(G43,PR!$B$2:$F$70,2,),0)</f>
        <v>0</v>
      </c>
      <c r="I43" s="20"/>
      <c r="J43" s="21"/>
      <c r="K43" s="45">
        <f t="shared" si="0"/>
        <v>0</v>
      </c>
      <c r="L43" s="22">
        <v>0</v>
      </c>
      <c r="M43" s="45">
        <f t="shared" si="1"/>
        <v>0</v>
      </c>
      <c r="N43" s="45">
        <f>IF(F43=1,VLOOKUP(G43,PR!$B$2:$F$70,5,),0)</f>
        <v>0</v>
      </c>
      <c r="O43" s="42">
        <f t="shared" si="2"/>
        <v>0</v>
      </c>
      <c r="P43" s="45">
        <f>IF(F43=1,VLOOKUP(G43,PR!$B$2:$F$70,4,FALSE),0)</f>
        <v>0</v>
      </c>
      <c r="Q43" s="45">
        <f t="shared" si="3"/>
        <v>0</v>
      </c>
      <c r="R43" s="45">
        <f>IF(F43=2,VLOOKUP(G43,PR!$B$2:$F$70,3,FALSE),0)</f>
        <v>0</v>
      </c>
      <c r="S43" s="45">
        <f t="shared" si="4"/>
        <v>0</v>
      </c>
      <c r="T43" s="42">
        <f t="shared" si="5"/>
        <v>0</v>
      </c>
      <c r="U43" s="16"/>
      <c r="V43" s="169">
        <f t="shared" si="6"/>
        <v>0</v>
      </c>
    </row>
    <row r="44" spans="1:22">
      <c r="A44" s="16"/>
      <c r="B44" s="16"/>
      <c r="C44" s="16"/>
      <c r="D44" s="40">
        <f>IFERROR(VLOOKUP(C44,PR!$H$2:$J$113,2,),0)</f>
        <v>0</v>
      </c>
      <c r="E44" s="40">
        <f>IFERROR(VLOOKUP(C44,PR!$H$2:$J$113,3,),0)</f>
        <v>0</v>
      </c>
      <c r="F44" s="19"/>
      <c r="G44" s="16"/>
      <c r="H44" s="42">
        <f>IFERROR(VLOOKUP(G44,PR!$B$2:$F$70,2,),0)</f>
        <v>0</v>
      </c>
      <c r="I44" s="20"/>
      <c r="J44" s="21"/>
      <c r="K44" s="45">
        <f t="shared" si="0"/>
        <v>0</v>
      </c>
      <c r="L44" s="22">
        <v>0</v>
      </c>
      <c r="M44" s="45">
        <f t="shared" si="1"/>
        <v>0</v>
      </c>
      <c r="N44" s="45">
        <f>IF(F44=1,VLOOKUP(G44,PR!$B$2:$F$70,5,),0)</f>
        <v>0</v>
      </c>
      <c r="O44" s="42">
        <f t="shared" si="2"/>
        <v>0</v>
      </c>
      <c r="P44" s="45">
        <f>IF(F44=1,VLOOKUP(G44,PR!$B$2:$F$70,4,FALSE),0)</f>
        <v>0</v>
      </c>
      <c r="Q44" s="45">
        <f t="shared" si="3"/>
        <v>0</v>
      </c>
      <c r="R44" s="45">
        <f>IF(F44=2,VLOOKUP(G44,PR!$B$2:$F$70,3,FALSE),0)</f>
        <v>0</v>
      </c>
      <c r="S44" s="45">
        <f t="shared" si="4"/>
        <v>0</v>
      </c>
      <c r="T44" s="42">
        <f t="shared" si="5"/>
        <v>0</v>
      </c>
      <c r="U44" s="16"/>
      <c r="V44" s="169">
        <f t="shared" si="6"/>
        <v>0</v>
      </c>
    </row>
    <row r="45" spans="1:22">
      <c r="A45" s="16"/>
      <c r="B45" s="16"/>
      <c r="C45" s="16"/>
      <c r="D45" s="40">
        <f>IFERROR(VLOOKUP(C45,PR!$H$2:$J$113,2,),0)</f>
        <v>0</v>
      </c>
      <c r="E45" s="40">
        <f>IFERROR(VLOOKUP(C45,PR!$H$2:$J$113,3,),0)</f>
        <v>0</v>
      </c>
      <c r="F45" s="19"/>
      <c r="G45" s="16"/>
      <c r="H45" s="42">
        <f>IFERROR(VLOOKUP(G45,PR!$B$2:$F$70,2,),0)</f>
        <v>0</v>
      </c>
      <c r="I45" s="20"/>
      <c r="J45" s="21"/>
      <c r="K45" s="45">
        <f t="shared" si="0"/>
        <v>0</v>
      </c>
      <c r="L45" s="22">
        <v>0</v>
      </c>
      <c r="M45" s="45">
        <f t="shared" si="1"/>
        <v>0</v>
      </c>
      <c r="N45" s="45">
        <f>IF(F45=1,VLOOKUP(G45,PR!$B$2:$F$70,5,),0)</f>
        <v>0</v>
      </c>
      <c r="O45" s="42">
        <f t="shared" si="2"/>
        <v>0</v>
      </c>
      <c r="P45" s="45">
        <f>IF(F45=1,VLOOKUP(G45,PR!$B$2:$F$70,4,FALSE),0)</f>
        <v>0</v>
      </c>
      <c r="Q45" s="45">
        <f t="shared" si="3"/>
        <v>0</v>
      </c>
      <c r="R45" s="45">
        <f>IF(F45=2,VLOOKUP(G45,PR!$B$2:$F$70,3,FALSE),0)</f>
        <v>0</v>
      </c>
      <c r="S45" s="45">
        <f t="shared" si="4"/>
        <v>0</v>
      </c>
      <c r="T45" s="42">
        <f t="shared" si="5"/>
        <v>0</v>
      </c>
      <c r="U45" s="16"/>
      <c r="V45" s="169">
        <f t="shared" si="6"/>
        <v>0</v>
      </c>
    </row>
    <row r="46" spans="1:22">
      <c r="A46" s="16"/>
      <c r="B46" s="16"/>
      <c r="C46" s="16"/>
      <c r="D46" s="40">
        <f>IFERROR(VLOOKUP(C46,PR!$H$2:$J$113,2,),0)</f>
        <v>0</v>
      </c>
      <c r="E46" s="40">
        <f>IFERROR(VLOOKUP(C46,PR!$H$2:$J$113,3,),0)</f>
        <v>0</v>
      </c>
      <c r="F46" s="19"/>
      <c r="G46" s="16"/>
      <c r="H46" s="42">
        <f>IFERROR(VLOOKUP(G46,PR!$B$2:$F$70,2,),0)</f>
        <v>0</v>
      </c>
      <c r="I46" s="20"/>
      <c r="J46" s="21"/>
      <c r="K46" s="45">
        <f t="shared" si="0"/>
        <v>0</v>
      </c>
      <c r="L46" s="22">
        <v>0</v>
      </c>
      <c r="M46" s="45">
        <f t="shared" si="1"/>
        <v>0</v>
      </c>
      <c r="N46" s="45">
        <f>IF(F46=1,VLOOKUP(G46,PR!$B$2:$F$70,5,),0)</f>
        <v>0</v>
      </c>
      <c r="O46" s="42">
        <f t="shared" si="2"/>
        <v>0</v>
      </c>
      <c r="P46" s="45">
        <f>IF(F46=1,VLOOKUP(G46,PR!$B$2:$F$70,4,FALSE),0)</f>
        <v>0</v>
      </c>
      <c r="Q46" s="45">
        <f t="shared" si="3"/>
        <v>0</v>
      </c>
      <c r="R46" s="45">
        <f>IF(F46=2,VLOOKUP(G46,PR!$B$2:$F$70,3,FALSE),0)</f>
        <v>0</v>
      </c>
      <c r="S46" s="45">
        <f t="shared" si="4"/>
        <v>0</v>
      </c>
      <c r="T46" s="42">
        <f t="shared" si="5"/>
        <v>0</v>
      </c>
      <c r="U46" s="16"/>
      <c r="V46" s="169">
        <f t="shared" si="6"/>
        <v>0</v>
      </c>
    </row>
    <row r="47" spans="1:22">
      <c r="A47" s="16"/>
      <c r="B47" s="16"/>
      <c r="C47" s="16"/>
      <c r="D47" s="40">
        <f>IFERROR(VLOOKUP(C47,PR!$H$2:$J$113,2,),0)</f>
        <v>0</v>
      </c>
      <c r="E47" s="40">
        <f>IFERROR(VLOOKUP(C47,PR!$H$2:$J$113,3,),0)</f>
        <v>0</v>
      </c>
      <c r="F47" s="19"/>
      <c r="G47" s="16"/>
      <c r="H47" s="42">
        <f>IFERROR(VLOOKUP(G47,PR!$B$2:$F$70,2,),0)</f>
        <v>0</v>
      </c>
      <c r="I47" s="20"/>
      <c r="J47" s="21"/>
      <c r="K47" s="45">
        <f t="shared" si="0"/>
        <v>0</v>
      </c>
      <c r="L47" s="22">
        <v>0</v>
      </c>
      <c r="M47" s="45">
        <f t="shared" si="1"/>
        <v>0</v>
      </c>
      <c r="N47" s="45">
        <f>IF(F47=1,VLOOKUP(G47,PR!$B$2:$F$70,5,),0)</f>
        <v>0</v>
      </c>
      <c r="O47" s="42">
        <f t="shared" si="2"/>
        <v>0</v>
      </c>
      <c r="P47" s="45">
        <f>IF(F47=1,VLOOKUP(G47,PR!$B$2:$F$70,4,FALSE),0)</f>
        <v>0</v>
      </c>
      <c r="Q47" s="45">
        <f t="shared" si="3"/>
        <v>0</v>
      </c>
      <c r="R47" s="45">
        <f>IF(F47=2,VLOOKUP(G47,PR!$B$2:$F$70,3,FALSE),0)</f>
        <v>0</v>
      </c>
      <c r="S47" s="45">
        <f t="shared" si="4"/>
        <v>0</v>
      </c>
      <c r="T47" s="42">
        <f t="shared" si="5"/>
        <v>0</v>
      </c>
      <c r="U47" s="16"/>
      <c r="V47" s="169">
        <f t="shared" si="6"/>
        <v>0</v>
      </c>
    </row>
    <row r="48" spans="1:22">
      <c r="A48" s="16"/>
      <c r="B48" s="16"/>
      <c r="C48" s="16"/>
      <c r="D48" s="40">
        <f>IFERROR(VLOOKUP(C48,PR!$H$2:$J$113,2,),0)</f>
        <v>0</v>
      </c>
      <c r="E48" s="40">
        <f>IFERROR(VLOOKUP(C48,PR!$H$2:$J$113,3,),0)</f>
        <v>0</v>
      </c>
      <c r="F48" s="19"/>
      <c r="G48" s="16"/>
      <c r="H48" s="42">
        <f>IFERROR(VLOOKUP(G48,PR!$B$2:$F$70,2,),0)</f>
        <v>0</v>
      </c>
      <c r="I48" s="20"/>
      <c r="J48" s="21"/>
      <c r="K48" s="45">
        <f t="shared" si="0"/>
        <v>0</v>
      </c>
      <c r="L48" s="22">
        <v>0</v>
      </c>
      <c r="M48" s="45">
        <f t="shared" si="1"/>
        <v>0</v>
      </c>
      <c r="N48" s="45">
        <f>IF(F48=1,VLOOKUP(G48,PR!$B$2:$F$70,5,),0)</f>
        <v>0</v>
      </c>
      <c r="O48" s="42">
        <f t="shared" si="2"/>
        <v>0</v>
      </c>
      <c r="P48" s="45">
        <f>IF(F48=1,VLOOKUP(G48,PR!$B$2:$F$70,4,FALSE),0)</f>
        <v>0</v>
      </c>
      <c r="Q48" s="45">
        <f t="shared" si="3"/>
        <v>0</v>
      </c>
      <c r="R48" s="45">
        <f>IF(F48=2,VLOOKUP(G48,PR!$B$2:$F$70,3,FALSE),0)</f>
        <v>0</v>
      </c>
      <c r="S48" s="45">
        <f t="shared" si="4"/>
        <v>0</v>
      </c>
      <c r="T48" s="42">
        <f t="shared" si="5"/>
        <v>0</v>
      </c>
      <c r="U48" s="16"/>
      <c r="V48" s="169">
        <f t="shared" si="6"/>
        <v>0</v>
      </c>
    </row>
    <row r="49" spans="1:22">
      <c r="A49" s="16"/>
      <c r="B49" s="16"/>
      <c r="C49" s="16"/>
      <c r="D49" s="40">
        <f>IFERROR(VLOOKUP(C49,PR!$H$2:$J$113,2,),0)</f>
        <v>0</v>
      </c>
      <c r="E49" s="40">
        <f>IFERROR(VLOOKUP(C49,PR!$H$2:$J$113,3,),0)</f>
        <v>0</v>
      </c>
      <c r="F49" s="19"/>
      <c r="G49" s="16"/>
      <c r="H49" s="42">
        <f>IFERROR(VLOOKUP(G49,PR!$B$2:$F$70,2,),0)</f>
        <v>0</v>
      </c>
      <c r="I49" s="20"/>
      <c r="J49" s="21"/>
      <c r="K49" s="45">
        <f t="shared" si="0"/>
        <v>0</v>
      </c>
      <c r="L49" s="22">
        <v>0</v>
      </c>
      <c r="M49" s="45">
        <f t="shared" si="1"/>
        <v>0</v>
      </c>
      <c r="N49" s="45">
        <f>IF(F49=1,VLOOKUP(G49,PR!$B$2:$F$70,5,),0)</f>
        <v>0</v>
      </c>
      <c r="O49" s="42">
        <f t="shared" si="2"/>
        <v>0</v>
      </c>
      <c r="P49" s="45">
        <f>IF(F49=1,VLOOKUP(G49,PR!$B$2:$F$70,4,FALSE),0)</f>
        <v>0</v>
      </c>
      <c r="Q49" s="45">
        <f t="shared" si="3"/>
        <v>0</v>
      </c>
      <c r="R49" s="45">
        <f>IF(F49=2,VLOOKUP(G49,PR!$B$2:$F$70,3,FALSE),0)</f>
        <v>0</v>
      </c>
      <c r="S49" s="45">
        <f t="shared" si="4"/>
        <v>0</v>
      </c>
      <c r="T49" s="42">
        <f t="shared" si="5"/>
        <v>0</v>
      </c>
      <c r="U49" s="16"/>
      <c r="V49" s="169">
        <f t="shared" si="6"/>
        <v>0</v>
      </c>
    </row>
    <row r="50" spans="1:22">
      <c r="A50" s="16"/>
      <c r="B50" s="16"/>
      <c r="C50" s="16"/>
      <c r="D50" s="40">
        <f>IFERROR(VLOOKUP(C50,PR!$H$2:$J$113,2,),0)</f>
        <v>0</v>
      </c>
      <c r="E50" s="40">
        <f>IFERROR(VLOOKUP(C50,PR!$H$2:$J$113,3,),0)</f>
        <v>0</v>
      </c>
      <c r="F50" s="19"/>
      <c r="G50" s="16"/>
      <c r="H50" s="42">
        <f>IFERROR(VLOOKUP(G50,PR!$B$2:$F$70,2,),0)</f>
        <v>0</v>
      </c>
      <c r="I50" s="20"/>
      <c r="J50" s="21"/>
      <c r="K50" s="45">
        <f t="shared" si="0"/>
        <v>0</v>
      </c>
      <c r="L50" s="22">
        <v>0</v>
      </c>
      <c r="M50" s="45">
        <f t="shared" si="1"/>
        <v>0</v>
      </c>
      <c r="N50" s="45">
        <f>IF(F50=1,VLOOKUP(G50,PR!$B$2:$F$70,5,),0)</f>
        <v>0</v>
      </c>
      <c r="O50" s="42">
        <f t="shared" si="2"/>
        <v>0</v>
      </c>
      <c r="P50" s="45">
        <f>IF(F50=1,VLOOKUP(G50,PR!$B$2:$F$70,4,FALSE),0)</f>
        <v>0</v>
      </c>
      <c r="Q50" s="45">
        <f t="shared" si="3"/>
        <v>0</v>
      </c>
      <c r="R50" s="45">
        <f>IF(F50=2,VLOOKUP(G50,PR!$B$2:$F$70,3,FALSE),0)</f>
        <v>0</v>
      </c>
      <c r="S50" s="45">
        <f t="shared" si="4"/>
        <v>0</v>
      </c>
      <c r="T50" s="42">
        <f t="shared" si="5"/>
        <v>0</v>
      </c>
      <c r="U50" s="16"/>
      <c r="V50" s="169">
        <f t="shared" si="6"/>
        <v>0</v>
      </c>
    </row>
    <row r="51" spans="1:22">
      <c r="A51" s="16"/>
      <c r="B51" s="16"/>
      <c r="C51" s="16"/>
      <c r="D51" s="40">
        <f>IFERROR(VLOOKUP(C51,PR!$H$2:$J$113,2,),0)</f>
        <v>0</v>
      </c>
      <c r="E51" s="40">
        <f>IFERROR(VLOOKUP(C51,PR!$H$2:$J$113,3,),0)</f>
        <v>0</v>
      </c>
      <c r="F51" s="19"/>
      <c r="G51" s="16"/>
      <c r="H51" s="42">
        <f>IFERROR(VLOOKUP(G51,PR!$B$2:$F$70,2,),0)</f>
        <v>0</v>
      </c>
      <c r="I51" s="20"/>
      <c r="J51" s="21"/>
      <c r="K51" s="45">
        <f t="shared" si="0"/>
        <v>0</v>
      </c>
      <c r="L51" s="22">
        <v>0</v>
      </c>
      <c r="M51" s="45">
        <f t="shared" si="1"/>
        <v>0</v>
      </c>
      <c r="N51" s="45">
        <f>IF(F51=1,VLOOKUP(G51,PR!$B$2:$F$70,5,),0)</f>
        <v>0</v>
      </c>
      <c r="O51" s="42">
        <f t="shared" si="2"/>
        <v>0</v>
      </c>
      <c r="P51" s="45">
        <f>IF(F51=1,VLOOKUP(G51,PR!$B$2:$F$70,4,FALSE),0)</f>
        <v>0</v>
      </c>
      <c r="Q51" s="45">
        <f t="shared" si="3"/>
        <v>0</v>
      </c>
      <c r="R51" s="45">
        <f>IF(F51=2,VLOOKUP(G51,PR!$B$2:$F$70,3,FALSE),0)</f>
        <v>0</v>
      </c>
      <c r="S51" s="45">
        <f t="shared" si="4"/>
        <v>0</v>
      </c>
      <c r="T51" s="42">
        <f t="shared" si="5"/>
        <v>0</v>
      </c>
      <c r="U51" s="16"/>
      <c r="V51" s="169">
        <f t="shared" si="6"/>
        <v>0</v>
      </c>
    </row>
    <row r="52" spans="1:22">
      <c r="A52" s="16"/>
      <c r="B52" s="16"/>
      <c r="C52" s="16"/>
      <c r="D52" s="40">
        <f>IFERROR(VLOOKUP(C52,PR!$H$2:$J$113,2,),0)</f>
        <v>0</v>
      </c>
      <c r="E52" s="40">
        <f>IFERROR(VLOOKUP(C52,PR!$H$2:$J$113,3,),0)</f>
        <v>0</v>
      </c>
      <c r="F52" s="19"/>
      <c r="G52" s="16"/>
      <c r="H52" s="42">
        <f>IFERROR(VLOOKUP(G52,PR!$B$2:$F$70,2,),0)</f>
        <v>0</v>
      </c>
      <c r="I52" s="20"/>
      <c r="J52" s="21"/>
      <c r="K52" s="45">
        <f t="shared" si="0"/>
        <v>0</v>
      </c>
      <c r="L52" s="22">
        <v>0</v>
      </c>
      <c r="M52" s="45">
        <f t="shared" si="1"/>
        <v>0</v>
      </c>
      <c r="N52" s="45">
        <f>IF(F52=1,VLOOKUP(G52,PR!$B$2:$F$70,5,),0)</f>
        <v>0</v>
      </c>
      <c r="O52" s="42">
        <f t="shared" si="2"/>
        <v>0</v>
      </c>
      <c r="P52" s="45">
        <f>IF(F52=1,VLOOKUP(G52,PR!$B$2:$F$70,4,FALSE),0)</f>
        <v>0</v>
      </c>
      <c r="Q52" s="45">
        <f t="shared" si="3"/>
        <v>0</v>
      </c>
      <c r="R52" s="45">
        <f>IF(F52=2,VLOOKUP(G52,PR!$B$2:$F$70,3,FALSE),0)</f>
        <v>0</v>
      </c>
      <c r="S52" s="45">
        <f t="shared" si="4"/>
        <v>0</v>
      </c>
      <c r="T52" s="42">
        <f t="shared" si="5"/>
        <v>0</v>
      </c>
      <c r="U52" s="16"/>
      <c r="V52" s="169">
        <f t="shared" si="6"/>
        <v>0</v>
      </c>
    </row>
    <row r="53" spans="1:22">
      <c r="A53" s="16"/>
      <c r="B53" s="16"/>
      <c r="C53" s="16"/>
      <c r="D53" s="40">
        <f>IFERROR(VLOOKUP(C53,PR!$H$2:$J$113,2,),0)</f>
        <v>0</v>
      </c>
      <c r="E53" s="40">
        <f>IFERROR(VLOOKUP(C53,PR!$H$2:$J$113,3,),0)</f>
        <v>0</v>
      </c>
      <c r="F53" s="19"/>
      <c r="G53" s="16"/>
      <c r="H53" s="42">
        <f>IFERROR(VLOOKUP(G53,PR!$B$2:$F$70,2,),0)</f>
        <v>0</v>
      </c>
      <c r="I53" s="20"/>
      <c r="J53" s="21"/>
      <c r="K53" s="45">
        <f t="shared" si="0"/>
        <v>0</v>
      </c>
      <c r="L53" s="22">
        <v>0</v>
      </c>
      <c r="M53" s="45">
        <f t="shared" si="1"/>
        <v>0</v>
      </c>
      <c r="N53" s="45">
        <f>IF(F53=1,VLOOKUP(G53,PR!$B$2:$F$70,5,),0)</f>
        <v>0</v>
      </c>
      <c r="O53" s="42">
        <f t="shared" si="2"/>
        <v>0</v>
      </c>
      <c r="P53" s="45">
        <f>IF(F53=1,VLOOKUP(G53,PR!$B$2:$F$70,4,FALSE),0)</f>
        <v>0</v>
      </c>
      <c r="Q53" s="45">
        <f t="shared" si="3"/>
        <v>0</v>
      </c>
      <c r="R53" s="45">
        <f>IF(F53=2,VLOOKUP(G53,PR!$B$2:$F$70,3,FALSE),0)</f>
        <v>0</v>
      </c>
      <c r="S53" s="45">
        <f t="shared" si="4"/>
        <v>0</v>
      </c>
      <c r="T53" s="42">
        <f t="shared" si="5"/>
        <v>0</v>
      </c>
      <c r="U53" s="16"/>
      <c r="V53" s="169">
        <f t="shared" si="6"/>
        <v>0</v>
      </c>
    </row>
    <row r="54" spans="1:22">
      <c r="A54" s="16"/>
      <c r="B54" s="16"/>
      <c r="C54" s="16"/>
      <c r="D54" s="40">
        <f>IFERROR(VLOOKUP(C54,PR!$H$2:$J$113,2,),0)</f>
        <v>0</v>
      </c>
      <c r="E54" s="40">
        <f>IFERROR(VLOOKUP(C54,PR!$H$2:$J$113,3,),0)</f>
        <v>0</v>
      </c>
      <c r="F54" s="19"/>
      <c r="G54" s="16"/>
      <c r="H54" s="42">
        <f>IFERROR(VLOOKUP(G54,PR!$B$2:$F$70,2,),0)</f>
        <v>0</v>
      </c>
      <c r="I54" s="20"/>
      <c r="J54" s="21"/>
      <c r="K54" s="45">
        <f t="shared" si="0"/>
        <v>0</v>
      </c>
      <c r="L54" s="22">
        <v>0</v>
      </c>
      <c r="M54" s="45">
        <f t="shared" si="1"/>
        <v>0</v>
      </c>
      <c r="N54" s="45">
        <f>IF(F54=1,VLOOKUP(G54,PR!$B$2:$F$70,5,),0)</f>
        <v>0</v>
      </c>
      <c r="O54" s="42">
        <f t="shared" si="2"/>
        <v>0</v>
      </c>
      <c r="P54" s="45">
        <f>IF(F54=1,VLOOKUP(G54,PR!$B$2:$F$70,4,FALSE),0)</f>
        <v>0</v>
      </c>
      <c r="Q54" s="45">
        <f t="shared" si="3"/>
        <v>0</v>
      </c>
      <c r="R54" s="45">
        <f>IF(F54=2,VLOOKUP(G54,PR!$B$2:$F$70,3,FALSE),0)</f>
        <v>0</v>
      </c>
      <c r="S54" s="45">
        <f t="shared" si="4"/>
        <v>0</v>
      </c>
      <c r="T54" s="42">
        <f t="shared" si="5"/>
        <v>0</v>
      </c>
      <c r="U54" s="16"/>
      <c r="V54" s="169">
        <f t="shared" si="6"/>
        <v>0</v>
      </c>
    </row>
    <row r="55" spans="1:22">
      <c r="A55" s="16"/>
      <c r="B55" s="16"/>
      <c r="C55" s="16"/>
      <c r="D55" s="40">
        <f>IFERROR(VLOOKUP(C55,PR!$H$2:$J$113,2,),0)</f>
        <v>0</v>
      </c>
      <c r="E55" s="40">
        <f>IFERROR(VLOOKUP(C55,PR!$H$2:$J$113,3,),0)</f>
        <v>0</v>
      </c>
      <c r="F55" s="19"/>
      <c r="G55" s="16"/>
      <c r="H55" s="42">
        <f>IFERROR(VLOOKUP(G55,PR!$B$2:$F$70,2,),0)</f>
        <v>0</v>
      </c>
      <c r="I55" s="20"/>
      <c r="J55" s="21"/>
      <c r="K55" s="45">
        <f t="shared" si="0"/>
        <v>0</v>
      </c>
      <c r="L55" s="22">
        <v>0</v>
      </c>
      <c r="M55" s="45">
        <f t="shared" si="1"/>
        <v>0</v>
      </c>
      <c r="N55" s="45">
        <f>IF(F55=1,VLOOKUP(G55,PR!$B$2:$F$70,5,),0)</f>
        <v>0</v>
      </c>
      <c r="O55" s="42">
        <f t="shared" si="2"/>
        <v>0</v>
      </c>
      <c r="P55" s="45">
        <f>IF(F55=1,VLOOKUP(G55,PR!$B$2:$F$70,4,FALSE),0)</f>
        <v>0</v>
      </c>
      <c r="Q55" s="45">
        <f t="shared" si="3"/>
        <v>0</v>
      </c>
      <c r="R55" s="45">
        <f>IF(F55=2,VLOOKUP(G55,PR!$B$2:$F$70,3,FALSE),0)</f>
        <v>0</v>
      </c>
      <c r="S55" s="45">
        <f t="shared" si="4"/>
        <v>0</v>
      </c>
      <c r="T55" s="42">
        <f t="shared" si="5"/>
        <v>0</v>
      </c>
      <c r="U55" s="16"/>
      <c r="V55" s="169">
        <f t="shared" si="6"/>
        <v>0</v>
      </c>
    </row>
    <row r="56" spans="1:22">
      <c r="A56" s="16"/>
      <c r="B56" s="16"/>
      <c r="C56" s="16"/>
      <c r="D56" s="40">
        <f>IFERROR(VLOOKUP(C56,PR!$H$2:$J$113,2,),0)</f>
        <v>0</v>
      </c>
      <c r="E56" s="40">
        <f>IFERROR(VLOOKUP(C56,PR!$H$2:$J$113,3,),0)</f>
        <v>0</v>
      </c>
      <c r="F56" s="19"/>
      <c r="G56" s="16"/>
      <c r="H56" s="42">
        <f>IFERROR(VLOOKUP(G56,PR!$B$2:$F$70,2,),0)</f>
        <v>0</v>
      </c>
      <c r="I56" s="20"/>
      <c r="J56" s="21"/>
      <c r="K56" s="45">
        <f t="shared" si="0"/>
        <v>0</v>
      </c>
      <c r="L56" s="22">
        <v>0</v>
      </c>
      <c r="M56" s="45">
        <f t="shared" si="1"/>
        <v>0</v>
      </c>
      <c r="N56" s="45">
        <f>IF(F56=1,VLOOKUP(G56,PR!$B$2:$F$70,5,),0)</f>
        <v>0</v>
      </c>
      <c r="O56" s="42">
        <f t="shared" si="2"/>
        <v>0</v>
      </c>
      <c r="P56" s="45">
        <f>IF(F56=1,VLOOKUP(G56,PR!$B$2:$F$70,4,FALSE),0)</f>
        <v>0</v>
      </c>
      <c r="Q56" s="45">
        <f t="shared" si="3"/>
        <v>0</v>
      </c>
      <c r="R56" s="45">
        <f>IF(F56=2,VLOOKUP(G56,PR!$B$2:$F$70,3,FALSE),0)</f>
        <v>0</v>
      </c>
      <c r="S56" s="45">
        <f t="shared" si="4"/>
        <v>0</v>
      </c>
      <c r="T56" s="42">
        <f t="shared" si="5"/>
        <v>0</v>
      </c>
      <c r="U56" s="16"/>
      <c r="V56" s="169">
        <f t="shared" si="6"/>
        <v>0</v>
      </c>
    </row>
    <row r="57" spans="1:22">
      <c r="A57" s="16"/>
      <c r="B57" s="16"/>
      <c r="C57" s="16"/>
      <c r="D57" s="40">
        <f>IFERROR(VLOOKUP(C57,PR!$H$2:$J$113,2,),0)</f>
        <v>0</v>
      </c>
      <c r="E57" s="40">
        <f>IFERROR(VLOOKUP(C57,PR!$H$2:$J$113,3,),0)</f>
        <v>0</v>
      </c>
      <c r="F57" s="19"/>
      <c r="G57" s="16"/>
      <c r="H57" s="42">
        <f>IFERROR(VLOOKUP(G57,PR!$B$2:$F$70,2,),0)</f>
        <v>0</v>
      </c>
      <c r="I57" s="20"/>
      <c r="J57" s="21"/>
      <c r="K57" s="45">
        <f t="shared" si="0"/>
        <v>0</v>
      </c>
      <c r="L57" s="22">
        <v>0</v>
      </c>
      <c r="M57" s="45">
        <f t="shared" si="1"/>
        <v>0</v>
      </c>
      <c r="N57" s="45">
        <f>IF(F57=1,VLOOKUP(G57,PR!$B$2:$F$70,5,),0)</f>
        <v>0</v>
      </c>
      <c r="O57" s="42">
        <f t="shared" si="2"/>
        <v>0</v>
      </c>
      <c r="P57" s="45">
        <f>IF(F57=1,VLOOKUP(G57,PR!$B$2:$F$70,4,FALSE),0)</f>
        <v>0</v>
      </c>
      <c r="Q57" s="45">
        <f t="shared" si="3"/>
        <v>0</v>
      </c>
      <c r="R57" s="45">
        <f>IF(F57=2,VLOOKUP(G57,PR!$B$2:$F$70,3,FALSE),0)</f>
        <v>0</v>
      </c>
      <c r="S57" s="45">
        <f t="shared" si="4"/>
        <v>0</v>
      </c>
      <c r="T57" s="42">
        <f t="shared" si="5"/>
        <v>0</v>
      </c>
      <c r="U57" s="16"/>
      <c r="V57" s="169">
        <f t="shared" si="6"/>
        <v>0</v>
      </c>
    </row>
    <row r="58" spans="1:22">
      <c r="A58" s="16"/>
      <c r="B58" s="16"/>
      <c r="C58" s="16"/>
      <c r="D58" s="40">
        <f>IFERROR(VLOOKUP(C58,PR!$H$2:$J$113,2,),0)</f>
        <v>0</v>
      </c>
      <c r="E58" s="40">
        <f>IFERROR(VLOOKUP(C58,PR!$H$2:$J$113,3,),0)</f>
        <v>0</v>
      </c>
      <c r="F58" s="19"/>
      <c r="G58" s="16"/>
      <c r="H58" s="42">
        <f>IFERROR(VLOOKUP(G58,PR!$B$2:$F$70,2,),0)</f>
        <v>0</v>
      </c>
      <c r="I58" s="20"/>
      <c r="J58" s="21"/>
      <c r="K58" s="45">
        <f t="shared" si="0"/>
        <v>0</v>
      </c>
      <c r="L58" s="22">
        <v>0</v>
      </c>
      <c r="M58" s="45">
        <f t="shared" si="1"/>
        <v>0</v>
      </c>
      <c r="N58" s="45">
        <f>IF(F58=1,VLOOKUP(G58,PR!$B$2:$F$70,5,),0)</f>
        <v>0</v>
      </c>
      <c r="O58" s="42">
        <f t="shared" si="2"/>
        <v>0</v>
      </c>
      <c r="P58" s="45">
        <f>IF(F58=1,VLOOKUP(G58,PR!$B$2:$F$70,4,FALSE),0)</f>
        <v>0</v>
      </c>
      <c r="Q58" s="45">
        <f t="shared" si="3"/>
        <v>0</v>
      </c>
      <c r="R58" s="45">
        <f>IF(F58=2,VLOOKUP(G58,PR!$B$2:$F$70,3,FALSE),0)</f>
        <v>0</v>
      </c>
      <c r="S58" s="45">
        <f t="shared" si="4"/>
        <v>0</v>
      </c>
      <c r="T58" s="42">
        <f t="shared" si="5"/>
        <v>0</v>
      </c>
      <c r="U58" s="16"/>
      <c r="V58" s="169">
        <f t="shared" si="6"/>
        <v>0</v>
      </c>
    </row>
    <row r="59" spans="1:22">
      <c r="A59" s="16"/>
      <c r="B59" s="16"/>
      <c r="C59" s="16"/>
      <c r="D59" s="40">
        <f>IFERROR(VLOOKUP(C59,PR!$H$2:$J$113,2,),0)</f>
        <v>0</v>
      </c>
      <c r="E59" s="40">
        <f>IFERROR(VLOOKUP(C59,PR!$H$2:$J$113,3,),0)</f>
        <v>0</v>
      </c>
      <c r="F59" s="19"/>
      <c r="G59" s="16"/>
      <c r="H59" s="42">
        <f>IFERROR(VLOOKUP(G59,PR!$B$2:$F$70,2,),0)</f>
        <v>0</v>
      </c>
      <c r="I59" s="20"/>
      <c r="J59" s="21"/>
      <c r="K59" s="45">
        <f t="shared" si="0"/>
        <v>0</v>
      </c>
      <c r="L59" s="22">
        <v>0</v>
      </c>
      <c r="M59" s="45">
        <f t="shared" si="1"/>
        <v>0</v>
      </c>
      <c r="N59" s="45">
        <f>IF(F59=1,VLOOKUP(G59,PR!$B$2:$F$70,5,),0)</f>
        <v>0</v>
      </c>
      <c r="O59" s="42">
        <f t="shared" si="2"/>
        <v>0</v>
      </c>
      <c r="P59" s="45">
        <f>IF(F59=1,VLOOKUP(G59,PR!$B$2:$F$70,4,FALSE),0)</f>
        <v>0</v>
      </c>
      <c r="Q59" s="45">
        <f t="shared" si="3"/>
        <v>0</v>
      </c>
      <c r="R59" s="45">
        <f>IF(F59=2,VLOOKUP(G59,PR!$B$2:$F$70,3,FALSE),0)</f>
        <v>0</v>
      </c>
      <c r="S59" s="45">
        <f t="shared" si="4"/>
        <v>0</v>
      </c>
      <c r="T59" s="42">
        <f t="shared" si="5"/>
        <v>0</v>
      </c>
      <c r="U59" s="16"/>
      <c r="V59" s="169">
        <f t="shared" si="6"/>
        <v>0</v>
      </c>
    </row>
    <row r="60" spans="1:22">
      <c r="A60" s="16"/>
      <c r="B60" s="16"/>
      <c r="C60" s="16"/>
      <c r="D60" s="40">
        <f>IFERROR(VLOOKUP(C60,PR!$H$2:$J$113,2,),0)</f>
        <v>0</v>
      </c>
      <c r="E60" s="40">
        <f>IFERROR(VLOOKUP(C60,PR!$H$2:$J$113,3,),0)</f>
        <v>0</v>
      </c>
      <c r="F60" s="19"/>
      <c r="G60" s="16"/>
      <c r="H60" s="42">
        <f>IFERROR(VLOOKUP(G60,PR!$B$2:$F$70,2,),0)</f>
        <v>0</v>
      </c>
      <c r="I60" s="20"/>
      <c r="J60" s="21"/>
      <c r="K60" s="45">
        <f t="shared" si="0"/>
        <v>0</v>
      </c>
      <c r="L60" s="22">
        <v>0</v>
      </c>
      <c r="M60" s="45">
        <f t="shared" si="1"/>
        <v>0</v>
      </c>
      <c r="N60" s="45">
        <f>IF(F60=1,VLOOKUP(G60,PR!$B$2:$F$70,5,),0)</f>
        <v>0</v>
      </c>
      <c r="O60" s="42">
        <f t="shared" si="2"/>
        <v>0</v>
      </c>
      <c r="P60" s="45">
        <f>IF(F60=1,VLOOKUP(G60,PR!$B$2:$F$70,4,FALSE),0)</f>
        <v>0</v>
      </c>
      <c r="Q60" s="45">
        <f t="shared" si="3"/>
        <v>0</v>
      </c>
      <c r="R60" s="45">
        <f>IF(F60=2,VLOOKUP(G60,PR!$B$2:$F$70,3,FALSE),0)</f>
        <v>0</v>
      </c>
      <c r="S60" s="45">
        <f t="shared" si="4"/>
        <v>0</v>
      </c>
      <c r="T60" s="42">
        <f t="shared" si="5"/>
        <v>0</v>
      </c>
      <c r="U60" s="16"/>
      <c r="V60" s="169">
        <f t="shared" si="6"/>
        <v>0</v>
      </c>
    </row>
    <row r="61" spans="1:22">
      <c r="A61" s="16"/>
      <c r="B61" s="16"/>
      <c r="C61" s="16"/>
      <c r="D61" s="40">
        <f>IFERROR(VLOOKUP(C61,PR!$H$2:$J$113,2,),0)</f>
        <v>0</v>
      </c>
      <c r="E61" s="40">
        <f>IFERROR(VLOOKUP(C61,PR!$H$2:$J$113,3,),0)</f>
        <v>0</v>
      </c>
      <c r="F61" s="19"/>
      <c r="G61" s="16"/>
      <c r="H61" s="42">
        <f>IFERROR(VLOOKUP(G61,PR!$B$2:$F$70,2,),0)</f>
        <v>0</v>
      </c>
      <c r="I61" s="20"/>
      <c r="J61" s="21"/>
      <c r="K61" s="45">
        <f t="shared" si="0"/>
        <v>0</v>
      </c>
      <c r="L61" s="22">
        <v>0</v>
      </c>
      <c r="M61" s="45">
        <f t="shared" si="1"/>
        <v>0</v>
      </c>
      <c r="N61" s="45">
        <f>IF(F61=1,VLOOKUP(G61,PR!$B$2:$F$70,5,),0)</f>
        <v>0</v>
      </c>
      <c r="O61" s="42">
        <f t="shared" si="2"/>
        <v>0</v>
      </c>
      <c r="P61" s="45">
        <f>IF(F61=1,VLOOKUP(G61,PR!$B$2:$F$70,4,FALSE),0)</f>
        <v>0</v>
      </c>
      <c r="Q61" s="45">
        <f t="shared" si="3"/>
        <v>0</v>
      </c>
      <c r="R61" s="45">
        <f>IF(F61=2,VLOOKUP(G61,PR!$B$2:$F$70,3,FALSE),0)</f>
        <v>0</v>
      </c>
      <c r="S61" s="45">
        <f t="shared" si="4"/>
        <v>0</v>
      </c>
      <c r="T61" s="42">
        <f t="shared" si="5"/>
        <v>0</v>
      </c>
      <c r="U61" s="16"/>
      <c r="V61" s="169">
        <f t="shared" si="6"/>
        <v>0</v>
      </c>
    </row>
    <row r="62" spans="1:22">
      <c r="A62" s="16"/>
      <c r="B62" s="16"/>
      <c r="C62" s="16"/>
      <c r="D62" s="40">
        <f>IFERROR(VLOOKUP(C62,PR!$H$2:$J$113,2,),0)</f>
        <v>0</v>
      </c>
      <c r="E62" s="40">
        <f>IFERROR(VLOOKUP(C62,PR!$H$2:$J$113,3,),0)</f>
        <v>0</v>
      </c>
      <c r="F62" s="19"/>
      <c r="G62" s="16"/>
      <c r="H62" s="42">
        <f>IFERROR(VLOOKUP(G62,PR!$B$2:$F$70,2,),0)</f>
        <v>0</v>
      </c>
      <c r="I62" s="20"/>
      <c r="J62" s="21"/>
      <c r="K62" s="45">
        <f t="shared" si="0"/>
        <v>0</v>
      </c>
      <c r="L62" s="22">
        <v>0</v>
      </c>
      <c r="M62" s="45">
        <f t="shared" si="1"/>
        <v>0</v>
      </c>
      <c r="N62" s="45">
        <f>IF(F62=1,VLOOKUP(G62,PR!$B$2:$F$70,5,),0)</f>
        <v>0</v>
      </c>
      <c r="O62" s="42">
        <f t="shared" si="2"/>
        <v>0</v>
      </c>
      <c r="P62" s="45">
        <f>IF(F62=1,VLOOKUP(G62,PR!$B$2:$F$70,4,FALSE),0)</f>
        <v>0</v>
      </c>
      <c r="Q62" s="45">
        <f t="shared" si="3"/>
        <v>0</v>
      </c>
      <c r="R62" s="45">
        <f>IF(F62=2,VLOOKUP(G62,PR!$B$2:$F$70,3,FALSE),0)</f>
        <v>0</v>
      </c>
      <c r="S62" s="45">
        <f t="shared" si="4"/>
        <v>0</v>
      </c>
      <c r="T62" s="42">
        <f t="shared" si="5"/>
        <v>0</v>
      </c>
      <c r="U62" s="16"/>
      <c r="V62" s="169">
        <f t="shared" si="6"/>
        <v>0</v>
      </c>
    </row>
    <row r="63" spans="1:22">
      <c r="A63" s="16"/>
      <c r="B63" s="16"/>
      <c r="C63" s="16"/>
      <c r="D63" s="40">
        <f>IFERROR(VLOOKUP(C63,PR!$H$2:$J$113,2,),0)</f>
        <v>0</v>
      </c>
      <c r="E63" s="40">
        <f>IFERROR(VLOOKUP(C63,PR!$H$2:$J$113,3,),0)</f>
        <v>0</v>
      </c>
      <c r="F63" s="19"/>
      <c r="G63" s="16"/>
      <c r="H63" s="42">
        <f>IFERROR(VLOOKUP(G63,PR!$B$2:$F$70,2,),0)</f>
        <v>0</v>
      </c>
      <c r="I63" s="20"/>
      <c r="J63" s="21"/>
      <c r="K63" s="45">
        <f t="shared" si="0"/>
        <v>0</v>
      </c>
      <c r="L63" s="22">
        <v>0</v>
      </c>
      <c r="M63" s="45">
        <f t="shared" si="1"/>
        <v>0</v>
      </c>
      <c r="N63" s="45">
        <f>IF(F63=1,VLOOKUP(G63,PR!$B$2:$F$70,5,),0)</f>
        <v>0</v>
      </c>
      <c r="O63" s="42">
        <f t="shared" si="2"/>
        <v>0</v>
      </c>
      <c r="P63" s="45">
        <f>IF(F63=1,VLOOKUP(G63,PR!$B$2:$F$70,4,FALSE),0)</f>
        <v>0</v>
      </c>
      <c r="Q63" s="45">
        <f t="shared" si="3"/>
        <v>0</v>
      </c>
      <c r="R63" s="45">
        <f>IF(F63=2,VLOOKUP(G63,PR!$B$2:$F$70,3,FALSE),0)</f>
        <v>0</v>
      </c>
      <c r="S63" s="45">
        <f t="shared" si="4"/>
        <v>0</v>
      </c>
      <c r="T63" s="42">
        <f t="shared" si="5"/>
        <v>0</v>
      </c>
      <c r="U63" s="16"/>
      <c r="V63" s="169">
        <f t="shared" si="6"/>
        <v>0</v>
      </c>
    </row>
    <row r="64" spans="1:22">
      <c r="A64" s="16"/>
      <c r="B64" s="16"/>
      <c r="C64" s="16"/>
      <c r="D64" s="40">
        <f>IFERROR(VLOOKUP(C64,PR!$H$2:$J$113,2,),0)</f>
        <v>0</v>
      </c>
      <c r="E64" s="40">
        <f>IFERROR(VLOOKUP(C64,PR!$H$2:$J$113,3,),0)</f>
        <v>0</v>
      </c>
      <c r="F64" s="19"/>
      <c r="G64" s="16"/>
      <c r="H64" s="42">
        <f>IFERROR(VLOOKUP(G64,PR!$B$2:$F$70,2,),0)</f>
        <v>0</v>
      </c>
      <c r="I64" s="20"/>
      <c r="J64" s="21"/>
      <c r="K64" s="45">
        <f t="shared" si="0"/>
        <v>0</v>
      </c>
      <c r="L64" s="22">
        <v>0</v>
      </c>
      <c r="M64" s="45">
        <f t="shared" si="1"/>
        <v>0</v>
      </c>
      <c r="N64" s="45">
        <f>IF(F64=1,VLOOKUP(G64,PR!$B$2:$F$70,5,),0)</f>
        <v>0</v>
      </c>
      <c r="O64" s="42">
        <f t="shared" si="2"/>
        <v>0</v>
      </c>
      <c r="P64" s="45">
        <f>IF(F64=1,VLOOKUP(G64,PR!$B$2:$F$70,4,FALSE),0)</f>
        <v>0</v>
      </c>
      <c r="Q64" s="45">
        <f t="shared" si="3"/>
        <v>0</v>
      </c>
      <c r="R64" s="45">
        <f>IF(F64=2,VLOOKUP(G64,PR!$B$2:$F$70,3,FALSE),0)</f>
        <v>0</v>
      </c>
      <c r="S64" s="45">
        <f t="shared" si="4"/>
        <v>0</v>
      </c>
      <c r="T64" s="42">
        <f t="shared" si="5"/>
        <v>0</v>
      </c>
      <c r="U64" s="16"/>
      <c r="V64" s="169">
        <f t="shared" si="6"/>
        <v>0</v>
      </c>
    </row>
    <row r="65" spans="1:33">
      <c r="A65" s="16"/>
      <c r="B65" s="16"/>
      <c r="C65" s="16"/>
      <c r="D65" s="40">
        <f>IFERROR(VLOOKUP(C65,PR!$H$2:$J$113,2,),0)</f>
        <v>0</v>
      </c>
      <c r="E65" s="40">
        <f>IFERROR(VLOOKUP(C65,PR!$H$2:$J$113,3,),0)</f>
        <v>0</v>
      </c>
      <c r="F65" s="19"/>
      <c r="G65" s="16"/>
      <c r="H65" s="42">
        <f>IFERROR(VLOOKUP(G65,PR!$B$2:$F$70,2,),0)</f>
        <v>0</v>
      </c>
      <c r="I65" s="20"/>
      <c r="J65" s="21"/>
      <c r="K65" s="45">
        <f t="shared" si="0"/>
        <v>0</v>
      </c>
      <c r="L65" s="22">
        <v>0</v>
      </c>
      <c r="M65" s="45">
        <f t="shared" si="1"/>
        <v>0</v>
      </c>
      <c r="N65" s="45">
        <f>IF(F65=1,VLOOKUP(G65,PR!$B$2:$F$70,5,),0)</f>
        <v>0</v>
      </c>
      <c r="O65" s="42">
        <f t="shared" si="2"/>
        <v>0</v>
      </c>
      <c r="P65" s="45">
        <f>IF(F65=1,VLOOKUP(G65,PR!$B$2:$F$70,4,FALSE),0)</f>
        <v>0</v>
      </c>
      <c r="Q65" s="45">
        <f t="shared" si="3"/>
        <v>0</v>
      </c>
      <c r="R65" s="45">
        <f>IF(F65=2,VLOOKUP(G65,PR!$B$2:$F$70,3,FALSE),0)</f>
        <v>0</v>
      </c>
      <c r="S65" s="45">
        <f t="shared" si="4"/>
        <v>0</v>
      </c>
      <c r="T65" s="42">
        <f t="shared" si="5"/>
        <v>0</v>
      </c>
      <c r="U65" s="16"/>
      <c r="V65" s="169">
        <f t="shared" si="6"/>
        <v>0</v>
      </c>
    </row>
    <row r="66" spans="1:33">
      <c r="A66" s="16"/>
      <c r="B66" s="16"/>
      <c r="C66" s="16"/>
      <c r="D66" s="40">
        <f>IFERROR(VLOOKUP(C66,PR!$H$2:$J$113,2,),0)</f>
        <v>0</v>
      </c>
      <c r="E66" s="40">
        <f>IFERROR(VLOOKUP(C66,PR!$H$2:$J$113,3,),0)</f>
        <v>0</v>
      </c>
      <c r="F66" s="19"/>
      <c r="G66" s="16"/>
      <c r="H66" s="42">
        <f>IFERROR(VLOOKUP(G66,PR!$B$2:$F$70,2,),0)</f>
        <v>0</v>
      </c>
      <c r="I66" s="20"/>
      <c r="J66" s="21"/>
      <c r="K66" s="45">
        <f t="shared" si="0"/>
        <v>0</v>
      </c>
      <c r="L66" s="22">
        <v>0</v>
      </c>
      <c r="M66" s="45">
        <f t="shared" si="1"/>
        <v>0</v>
      </c>
      <c r="N66" s="45">
        <f>IF(F66=1,VLOOKUP(G66,PR!$B$2:$F$70,5,),0)</f>
        <v>0</v>
      </c>
      <c r="O66" s="42">
        <f t="shared" si="2"/>
        <v>0</v>
      </c>
      <c r="P66" s="45">
        <f>IF(F66=1,VLOOKUP(G66,PR!$B$2:$F$70,4,FALSE),0)</f>
        <v>0</v>
      </c>
      <c r="Q66" s="45">
        <f t="shared" si="3"/>
        <v>0</v>
      </c>
      <c r="R66" s="45">
        <f>IF(F66=2,VLOOKUP(G66,PR!$B$2:$F$70,3,FALSE),0)</f>
        <v>0</v>
      </c>
      <c r="S66" s="45">
        <f t="shared" si="4"/>
        <v>0</v>
      </c>
      <c r="T66" s="42">
        <f t="shared" si="5"/>
        <v>0</v>
      </c>
      <c r="U66" s="16"/>
      <c r="V66" s="169">
        <f t="shared" si="6"/>
        <v>0</v>
      </c>
    </row>
    <row r="67" spans="1:33">
      <c r="A67" s="16"/>
      <c r="B67" s="16"/>
      <c r="C67" s="16"/>
      <c r="D67" s="40">
        <f>IFERROR(VLOOKUP(C67,PR!$H$2:$J$113,2,),0)</f>
        <v>0</v>
      </c>
      <c r="E67" s="40">
        <f>IFERROR(VLOOKUP(C67,PR!$H$2:$J$113,3,),0)</f>
        <v>0</v>
      </c>
      <c r="F67" s="19"/>
      <c r="G67" s="16"/>
      <c r="H67" s="42">
        <f>IFERROR(VLOOKUP(G67,PR!$B$2:$F$70,2,),0)</f>
        <v>0</v>
      </c>
      <c r="I67" s="20"/>
      <c r="J67" s="21"/>
      <c r="K67" s="45">
        <f t="shared" si="0"/>
        <v>0</v>
      </c>
      <c r="L67" s="22">
        <v>0</v>
      </c>
      <c r="M67" s="45">
        <f t="shared" si="1"/>
        <v>0</v>
      </c>
      <c r="N67" s="45">
        <f>IF(F67=1,VLOOKUP(G67,PR!$B$2:$F$70,5,),0)</f>
        <v>0</v>
      </c>
      <c r="O67" s="42">
        <f t="shared" si="2"/>
        <v>0</v>
      </c>
      <c r="P67" s="45">
        <f>IF(F67=1,VLOOKUP(G67,PR!$B$2:$F$70,4,FALSE),0)</f>
        <v>0</v>
      </c>
      <c r="Q67" s="45">
        <f t="shared" si="3"/>
        <v>0</v>
      </c>
      <c r="R67" s="45">
        <f>IF(F67=2,VLOOKUP(G67,PR!$B$2:$F$70,3,FALSE),0)</f>
        <v>0</v>
      </c>
      <c r="S67" s="45">
        <f t="shared" si="4"/>
        <v>0</v>
      </c>
      <c r="T67" s="42">
        <f t="shared" si="5"/>
        <v>0</v>
      </c>
      <c r="U67" s="16"/>
      <c r="V67" s="169">
        <f t="shared" si="6"/>
        <v>0</v>
      </c>
    </row>
    <row r="68" spans="1:33">
      <c r="A68" s="16"/>
      <c r="B68" s="16"/>
      <c r="C68" s="16"/>
      <c r="D68" s="40">
        <f>IFERROR(VLOOKUP(C68,PR!$H$2:$J$113,2,),0)</f>
        <v>0</v>
      </c>
      <c r="E68" s="40">
        <f>IFERROR(VLOOKUP(C68,PR!$H$2:$J$113,3,),0)</f>
        <v>0</v>
      </c>
      <c r="F68" s="19"/>
      <c r="G68" s="16"/>
      <c r="H68" s="42">
        <f>IFERROR(VLOOKUP(G68,PR!$B$2:$F$70,2,),0)</f>
        <v>0</v>
      </c>
      <c r="I68" s="20"/>
      <c r="J68" s="21"/>
      <c r="K68" s="45">
        <f t="shared" si="0"/>
        <v>0</v>
      </c>
      <c r="L68" s="22">
        <v>0</v>
      </c>
      <c r="M68" s="45">
        <f t="shared" si="1"/>
        <v>0</v>
      </c>
      <c r="N68" s="45">
        <f>IF(F68=1,VLOOKUP(G68,PR!$B$2:$F$70,5,),0)</f>
        <v>0</v>
      </c>
      <c r="O68" s="42">
        <f t="shared" si="2"/>
        <v>0</v>
      </c>
      <c r="P68" s="45">
        <f>IF(F68=1,VLOOKUP(G68,PR!$B$2:$F$70,4,FALSE),0)</f>
        <v>0</v>
      </c>
      <c r="Q68" s="45">
        <f t="shared" si="3"/>
        <v>0</v>
      </c>
      <c r="R68" s="45">
        <f>IF(F68=2,VLOOKUP(G68,PR!$B$2:$F$70,3,FALSE),0)</f>
        <v>0</v>
      </c>
      <c r="S68" s="45">
        <f t="shared" si="4"/>
        <v>0</v>
      </c>
      <c r="T68" s="42">
        <f t="shared" si="5"/>
        <v>0</v>
      </c>
      <c r="U68" s="16"/>
      <c r="V68" s="169">
        <f t="shared" si="6"/>
        <v>0</v>
      </c>
    </row>
    <row r="69" spans="1:33">
      <c r="A69" s="16"/>
      <c r="B69" s="16"/>
      <c r="C69" s="16"/>
      <c r="D69" s="40">
        <f>IFERROR(VLOOKUP(C69,PR!$H$2:$J$113,2,),0)</f>
        <v>0</v>
      </c>
      <c r="E69" s="40">
        <f>IFERROR(VLOOKUP(C69,PR!$H$2:$J$113,3,),0)</f>
        <v>0</v>
      </c>
      <c r="F69" s="19"/>
      <c r="G69" s="16"/>
      <c r="H69" s="42">
        <f>IFERROR(VLOOKUP(G69,PR!$B$2:$F$70,2,),0)</f>
        <v>0</v>
      </c>
      <c r="I69" s="20"/>
      <c r="J69" s="21"/>
      <c r="K69" s="45">
        <f t="shared" si="0"/>
        <v>0</v>
      </c>
      <c r="L69" s="22">
        <v>0</v>
      </c>
      <c r="M69" s="45">
        <f t="shared" si="1"/>
        <v>0</v>
      </c>
      <c r="N69" s="45">
        <f>IF(F69=1,VLOOKUP(G69,PR!$B$2:$F$70,5,),0)</f>
        <v>0</v>
      </c>
      <c r="O69" s="42">
        <f t="shared" si="2"/>
        <v>0</v>
      </c>
      <c r="P69" s="45">
        <f>IF(F69=1,VLOOKUP(G69,PR!$B$2:$F$70,4,FALSE),0)</f>
        <v>0</v>
      </c>
      <c r="Q69" s="45">
        <f t="shared" si="3"/>
        <v>0</v>
      </c>
      <c r="R69" s="45">
        <f>IF(F69=2,VLOOKUP(G69,PR!$B$2:$F$70,3,FALSE),0)</f>
        <v>0</v>
      </c>
      <c r="S69" s="45">
        <f t="shared" si="4"/>
        <v>0</v>
      </c>
      <c r="T69" s="42">
        <f t="shared" si="5"/>
        <v>0</v>
      </c>
      <c r="U69" s="16"/>
      <c r="V69" s="169">
        <f t="shared" si="6"/>
        <v>0</v>
      </c>
    </row>
    <row r="70" spans="1:33">
      <c r="A70" s="16"/>
      <c r="B70" s="16"/>
      <c r="C70" s="16"/>
      <c r="D70" s="40">
        <f>IFERROR(VLOOKUP(C70,PR!$H$2:$J$113,2,),0)</f>
        <v>0</v>
      </c>
      <c r="E70" s="40">
        <f>IFERROR(VLOOKUP(C70,PR!$H$2:$J$113,3,),0)</f>
        <v>0</v>
      </c>
      <c r="F70" s="19"/>
      <c r="G70" s="16"/>
      <c r="H70" s="42">
        <f>IFERROR(VLOOKUP(G70,PR!$B$2:$F$70,2,),0)</f>
        <v>0</v>
      </c>
      <c r="I70" s="20"/>
      <c r="J70" s="21"/>
      <c r="K70" s="45">
        <f t="shared" si="0"/>
        <v>0</v>
      </c>
      <c r="L70" s="22">
        <v>0</v>
      </c>
      <c r="M70" s="45">
        <f t="shared" si="1"/>
        <v>0</v>
      </c>
      <c r="N70" s="45">
        <f>IF(F70=1,VLOOKUP(G70,PR!$B$2:$F$70,5,),0)</f>
        <v>0</v>
      </c>
      <c r="O70" s="42">
        <f t="shared" si="2"/>
        <v>0</v>
      </c>
      <c r="P70" s="45">
        <f>IF(F70=1,VLOOKUP(G70,PR!$B$2:$F$70,4,FALSE),0)</f>
        <v>0</v>
      </c>
      <c r="Q70" s="45">
        <f t="shared" si="3"/>
        <v>0</v>
      </c>
      <c r="R70" s="45">
        <f>IF(F70=2,VLOOKUP(G70,PR!$B$2:$F$70,3,FALSE),0)</f>
        <v>0</v>
      </c>
      <c r="S70" s="45">
        <f t="shared" si="4"/>
        <v>0</v>
      </c>
      <c r="T70" s="42">
        <f t="shared" si="5"/>
        <v>0</v>
      </c>
      <c r="U70" s="16"/>
      <c r="V70" s="169">
        <f t="shared" si="6"/>
        <v>0</v>
      </c>
    </row>
    <row r="71" spans="1:33">
      <c r="A71" s="16"/>
      <c r="B71" s="16"/>
      <c r="C71" s="16"/>
      <c r="D71" s="40">
        <f>IFERROR(VLOOKUP(C71,PR!$H$2:$J$113,2,),0)</f>
        <v>0</v>
      </c>
      <c r="E71" s="40">
        <f>IFERROR(VLOOKUP(C71,PR!$H$2:$J$113,3,),0)</f>
        <v>0</v>
      </c>
      <c r="F71" s="19"/>
      <c r="G71" s="16"/>
      <c r="H71" s="42">
        <f>IFERROR(VLOOKUP(G71,PR!$B$2:$F$70,2,),0)</f>
        <v>0</v>
      </c>
      <c r="I71" s="20"/>
      <c r="J71" s="21"/>
      <c r="K71" s="45">
        <f t="shared" ref="K71:K89" si="7">I71*J71</f>
        <v>0</v>
      </c>
      <c r="L71" s="22">
        <v>0</v>
      </c>
      <c r="M71" s="45">
        <f t="shared" ref="M71:M89" si="8">K71-L71</f>
        <v>0</v>
      </c>
      <c r="N71" s="45">
        <f>IF(F71=1,VLOOKUP(G71,PR!$B$2:$F$70,5,),0)</f>
        <v>0</v>
      </c>
      <c r="O71" s="42">
        <f t="shared" ref="O71:O89" si="9">M71*N71%</f>
        <v>0</v>
      </c>
      <c r="P71" s="45">
        <f>IF(F71=1,VLOOKUP(G71,PR!$B$2:$F$70,4,FALSE),0)</f>
        <v>0</v>
      </c>
      <c r="Q71" s="45">
        <f t="shared" ref="Q71:Q89" si="10">M71*P71%</f>
        <v>0</v>
      </c>
      <c r="R71" s="45">
        <f>IF(F71=2,VLOOKUP(G71,PR!$B$2:$F$70,3,FALSE),0)</f>
        <v>0</v>
      </c>
      <c r="S71" s="45">
        <f t="shared" ref="S71:S89" si="11">M71*R71%</f>
        <v>0</v>
      </c>
      <c r="T71" s="42">
        <f t="shared" ref="T71:T89" si="12">M71+O71+Q71+S71</f>
        <v>0</v>
      </c>
      <c r="U71" s="16"/>
      <c r="V71" s="169">
        <f t="shared" ref="V71:V89" si="13">+T71+U71</f>
        <v>0</v>
      </c>
    </row>
    <row r="72" spans="1:33">
      <c r="A72" s="16"/>
      <c r="B72" s="16"/>
      <c r="C72" s="16"/>
      <c r="D72" s="40">
        <f>IFERROR(VLOOKUP(C72,PR!$H$2:$J$113,2,),0)</f>
        <v>0</v>
      </c>
      <c r="E72" s="40">
        <f>IFERROR(VLOOKUP(C72,PR!$H$2:$J$113,3,),0)</f>
        <v>0</v>
      </c>
      <c r="F72" s="19"/>
      <c r="G72" s="16"/>
      <c r="H72" s="42">
        <f>IFERROR(VLOOKUP(G72,PR!$B$2:$F$70,2,),0)</f>
        <v>0</v>
      </c>
      <c r="I72" s="20"/>
      <c r="J72" s="21"/>
      <c r="K72" s="45">
        <f t="shared" si="7"/>
        <v>0</v>
      </c>
      <c r="L72" s="22">
        <v>0</v>
      </c>
      <c r="M72" s="45">
        <f t="shared" si="8"/>
        <v>0</v>
      </c>
      <c r="N72" s="45">
        <f>IF(F72=1,VLOOKUP(G72,PR!$B$2:$F$70,5,),0)</f>
        <v>0</v>
      </c>
      <c r="O72" s="42">
        <f t="shared" si="9"/>
        <v>0</v>
      </c>
      <c r="P72" s="45">
        <f>IF(F72=1,VLOOKUP(G72,PR!$B$2:$F$70,4,FALSE),0)</f>
        <v>0</v>
      </c>
      <c r="Q72" s="45">
        <f t="shared" si="10"/>
        <v>0</v>
      </c>
      <c r="R72" s="45">
        <f>IF(F72=2,VLOOKUP(G72,PR!$B$2:$F$70,3,FALSE),0)</f>
        <v>0</v>
      </c>
      <c r="S72" s="45">
        <f t="shared" si="11"/>
        <v>0</v>
      </c>
      <c r="T72" s="42">
        <f t="shared" si="12"/>
        <v>0</v>
      </c>
      <c r="U72" s="16"/>
      <c r="V72" s="169">
        <f t="shared" si="13"/>
        <v>0</v>
      </c>
    </row>
    <row r="73" spans="1:33">
      <c r="A73" s="16"/>
      <c r="B73" s="16"/>
      <c r="C73" s="16"/>
      <c r="D73" s="40">
        <f>IFERROR(VLOOKUP(C73,PR!$H$2:$J$113,2,),0)</f>
        <v>0</v>
      </c>
      <c r="E73" s="40">
        <f>IFERROR(VLOOKUP(C73,PR!$H$2:$J$113,3,),0)</f>
        <v>0</v>
      </c>
      <c r="F73" s="19"/>
      <c r="G73" s="16"/>
      <c r="H73" s="42">
        <f>IFERROR(VLOOKUP(G73,PR!$B$2:$F$70,2,),0)</f>
        <v>0</v>
      </c>
      <c r="I73" s="20"/>
      <c r="J73" s="21"/>
      <c r="K73" s="45">
        <f t="shared" si="7"/>
        <v>0</v>
      </c>
      <c r="L73" s="22">
        <v>0</v>
      </c>
      <c r="M73" s="45">
        <f t="shared" si="8"/>
        <v>0</v>
      </c>
      <c r="N73" s="45">
        <f>IF(F73=1,VLOOKUP(G73,PR!$B$2:$F$70,5,),0)</f>
        <v>0</v>
      </c>
      <c r="O73" s="42">
        <f t="shared" si="9"/>
        <v>0</v>
      </c>
      <c r="P73" s="45">
        <f>IF(F73=1,VLOOKUP(G73,PR!$B$2:$F$70,4,FALSE),0)</f>
        <v>0</v>
      </c>
      <c r="Q73" s="45">
        <f t="shared" si="10"/>
        <v>0</v>
      </c>
      <c r="R73" s="45">
        <f>IF(F73=2,VLOOKUP(G73,PR!$B$2:$F$70,3,FALSE),0)</f>
        <v>0</v>
      </c>
      <c r="S73" s="45">
        <f t="shared" si="11"/>
        <v>0</v>
      </c>
      <c r="T73" s="42">
        <f t="shared" si="12"/>
        <v>0</v>
      </c>
      <c r="U73" s="16"/>
      <c r="V73" s="169">
        <f t="shared" si="13"/>
        <v>0</v>
      </c>
    </row>
    <row r="74" spans="1:33">
      <c r="A74" s="16"/>
      <c r="B74" s="16"/>
      <c r="C74" s="16"/>
      <c r="D74" s="40">
        <f>IFERROR(VLOOKUP(C74,PR!$H$2:$J$113,2,),0)</f>
        <v>0</v>
      </c>
      <c r="E74" s="40">
        <f>IFERROR(VLOOKUP(C74,PR!$H$2:$J$113,3,),0)</f>
        <v>0</v>
      </c>
      <c r="F74" s="19"/>
      <c r="G74" s="16"/>
      <c r="H74" s="42">
        <f>IFERROR(VLOOKUP(G74,PR!$B$2:$F$70,2,),0)</f>
        <v>0</v>
      </c>
      <c r="I74" s="20"/>
      <c r="J74" s="21"/>
      <c r="K74" s="45">
        <f t="shared" si="7"/>
        <v>0</v>
      </c>
      <c r="L74" s="22">
        <v>0</v>
      </c>
      <c r="M74" s="45">
        <f t="shared" si="8"/>
        <v>0</v>
      </c>
      <c r="N74" s="45">
        <f>IF(F74=1,VLOOKUP(G74,PR!$B$2:$F$70,5,),0)</f>
        <v>0</v>
      </c>
      <c r="O74" s="42">
        <f t="shared" si="9"/>
        <v>0</v>
      </c>
      <c r="P74" s="45">
        <f>IF(F74=1,VLOOKUP(G74,PR!$B$2:$F$70,4,FALSE),0)</f>
        <v>0</v>
      </c>
      <c r="Q74" s="45">
        <f t="shared" si="10"/>
        <v>0</v>
      </c>
      <c r="R74" s="45">
        <f>IF(F74=2,VLOOKUP(G74,PR!$B$2:$F$70,3,FALSE),0)</f>
        <v>0</v>
      </c>
      <c r="S74" s="45">
        <f t="shared" si="11"/>
        <v>0</v>
      </c>
      <c r="T74" s="42">
        <f t="shared" si="12"/>
        <v>0</v>
      </c>
      <c r="U74" s="16"/>
      <c r="V74" s="169">
        <f t="shared" si="13"/>
        <v>0</v>
      </c>
      <c r="AG74" s="8" t="s">
        <v>48</v>
      </c>
    </row>
    <row r="75" spans="1:33">
      <c r="A75" s="16"/>
      <c r="B75" s="16"/>
      <c r="C75" s="16"/>
      <c r="D75" s="40">
        <f>IFERROR(VLOOKUP(C75,PR!$H$2:$J$113,2,),0)</f>
        <v>0</v>
      </c>
      <c r="E75" s="40">
        <f>IFERROR(VLOOKUP(C75,PR!$H$2:$J$113,3,),0)</f>
        <v>0</v>
      </c>
      <c r="F75" s="19"/>
      <c r="G75" s="16"/>
      <c r="H75" s="42">
        <f>IFERROR(VLOOKUP(G75,PR!$B$2:$F$70,2,),0)</f>
        <v>0</v>
      </c>
      <c r="I75" s="20"/>
      <c r="J75" s="21"/>
      <c r="K75" s="45">
        <f t="shared" si="7"/>
        <v>0</v>
      </c>
      <c r="L75" s="22">
        <v>0</v>
      </c>
      <c r="M75" s="45">
        <f t="shared" si="8"/>
        <v>0</v>
      </c>
      <c r="N75" s="45">
        <f>IF(F75=1,VLOOKUP(G75,PR!$B$2:$F$70,5,),0)</f>
        <v>0</v>
      </c>
      <c r="O75" s="42">
        <f t="shared" si="9"/>
        <v>0</v>
      </c>
      <c r="P75" s="45">
        <f>IF(F75=1,VLOOKUP(G75,PR!$B$2:$F$70,4,FALSE),0)</f>
        <v>0</v>
      </c>
      <c r="Q75" s="45">
        <f t="shared" si="10"/>
        <v>0</v>
      </c>
      <c r="R75" s="45">
        <f>IF(F75=2,VLOOKUP(G75,PR!$B$2:$F$70,3,FALSE),0)</f>
        <v>0</v>
      </c>
      <c r="S75" s="45">
        <f t="shared" si="11"/>
        <v>0</v>
      </c>
      <c r="T75" s="42">
        <f t="shared" si="12"/>
        <v>0</v>
      </c>
      <c r="U75" s="16"/>
      <c r="V75" s="169">
        <f t="shared" si="13"/>
        <v>0</v>
      </c>
      <c r="AG75" s="8" t="s">
        <v>49</v>
      </c>
    </row>
    <row r="76" spans="1:33">
      <c r="A76" s="16"/>
      <c r="B76" s="16"/>
      <c r="C76" s="16"/>
      <c r="D76" s="40">
        <f>IFERROR(VLOOKUP(C76,PR!$H$2:$J$113,2,),0)</f>
        <v>0</v>
      </c>
      <c r="E76" s="40">
        <f>IFERROR(VLOOKUP(C76,PR!$H$2:$J$113,3,),0)</f>
        <v>0</v>
      </c>
      <c r="F76" s="19"/>
      <c r="G76" s="16"/>
      <c r="H76" s="42">
        <f>IFERROR(VLOOKUP(G76,PR!$B$2:$F$70,2,),0)</f>
        <v>0</v>
      </c>
      <c r="I76" s="20"/>
      <c r="J76" s="21"/>
      <c r="K76" s="45">
        <f t="shared" si="7"/>
        <v>0</v>
      </c>
      <c r="L76" s="22">
        <v>0</v>
      </c>
      <c r="M76" s="45">
        <f t="shared" si="8"/>
        <v>0</v>
      </c>
      <c r="N76" s="45">
        <f>IF(F76=1,VLOOKUP(G76,PR!$B$2:$F$70,5,),0)</f>
        <v>0</v>
      </c>
      <c r="O76" s="42">
        <f t="shared" si="9"/>
        <v>0</v>
      </c>
      <c r="P76" s="45">
        <f>IF(F76=1,VLOOKUP(G76,PR!$B$2:$F$70,4,FALSE),0)</f>
        <v>0</v>
      </c>
      <c r="Q76" s="45">
        <f t="shared" si="10"/>
        <v>0</v>
      </c>
      <c r="R76" s="45">
        <f>IF(F76=2,VLOOKUP(G76,PR!$B$2:$F$70,3,FALSE),0)</f>
        <v>0</v>
      </c>
      <c r="S76" s="45">
        <f t="shared" si="11"/>
        <v>0</v>
      </c>
      <c r="T76" s="42">
        <f t="shared" si="12"/>
        <v>0</v>
      </c>
      <c r="U76" s="16"/>
      <c r="V76" s="169">
        <f t="shared" si="13"/>
        <v>0</v>
      </c>
      <c r="AG76" s="8" t="s">
        <v>50</v>
      </c>
    </row>
    <row r="77" spans="1:33">
      <c r="A77" s="16"/>
      <c r="B77" s="16"/>
      <c r="C77" s="16"/>
      <c r="D77" s="40">
        <f>IFERROR(VLOOKUP(C77,PR!$H$2:$J$113,2,),0)</f>
        <v>0</v>
      </c>
      <c r="E77" s="40">
        <f>IFERROR(VLOOKUP(C77,PR!$H$2:$J$113,3,),0)</f>
        <v>0</v>
      </c>
      <c r="F77" s="19"/>
      <c r="G77" s="16"/>
      <c r="H77" s="42">
        <f>IFERROR(VLOOKUP(G77,PR!$B$2:$F$70,2,),0)</f>
        <v>0</v>
      </c>
      <c r="I77" s="20"/>
      <c r="J77" s="21"/>
      <c r="K77" s="45">
        <f t="shared" si="7"/>
        <v>0</v>
      </c>
      <c r="L77" s="22">
        <v>0</v>
      </c>
      <c r="M77" s="45">
        <f t="shared" si="8"/>
        <v>0</v>
      </c>
      <c r="N77" s="45">
        <f>IF(F77=1,VLOOKUP(G77,PR!$B$2:$F$70,5,),0)</f>
        <v>0</v>
      </c>
      <c r="O77" s="42">
        <f t="shared" si="9"/>
        <v>0</v>
      </c>
      <c r="P77" s="45">
        <f>IF(F77=1,VLOOKUP(G77,PR!$B$2:$F$70,4,FALSE),0)</f>
        <v>0</v>
      </c>
      <c r="Q77" s="45">
        <f t="shared" si="10"/>
        <v>0</v>
      </c>
      <c r="R77" s="45">
        <f>IF(F77=2,VLOOKUP(G77,PR!$B$2:$F$70,3,FALSE),0)</f>
        <v>0</v>
      </c>
      <c r="S77" s="45">
        <f t="shared" si="11"/>
        <v>0</v>
      </c>
      <c r="T77" s="42">
        <f t="shared" si="12"/>
        <v>0</v>
      </c>
      <c r="U77" s="16"/>
      <c r="V77" s="169">
        <f t="shared" si="13"/>
        <v>0</v>
      </c>
      <c r="AG77" s="8" t="s">
        <v>51</v>
      </c>
    </row>
    <row r="78" spans="1:33">
      <c r="A78" s="16"/>
      <c r="B78" s="16"/>
      <c r="C78" s="16"/>
      <c r="D78" s="40">
        <f>IFERROR(VLOOKUP(C78,PR!$H$2:$J$113,2,),0)</f>
        <v>0</v>
      </c>
      <c r="E78" s="40">
        <f>IFERROR(VLOOKUP(C78,PR!$H$2:$J$113,3,),0)</f>
        <v>0</v>
      </c>
      <c r="F78" s="19"/>
      <c r="G78" s="16"/>
      <c r="H78" s="42">
        <f>IFERROR(VLOOKUP(G78,PR!$B$2:$F$70,2,),0)</f>
        <v>0</v>
      </c>
      <c r="I78" s="20"/>
      <c r="J78" s="21"/>
      <c r="K78" s="45">
        <f t="shared" si="7"/>
        <v>0</v>
      </c>
      <c r="L78" s="22">
        <v>0</v>
      </c>
      <c r="M78" s="45">
        <f t="shared" si="8"/>
        <v>0</v>
      </c>
      <c r="N78" s="45">
        <f>IF(F78=1,VLOOKUP(G78,PR!$B$2:$F$70,5,),0)</f>
        <v>0</v>
      </c>
      <c r="O78" s="42">
        <f t="shared" si="9"/>
        <v>0</v>
      </c>
      <c r="P78" s="45">
        <f>IF(F78=1,VLOOKUP(G78,PR!$B$2:$F$70,4,FALSE),0)</f>
        <v>0</v>
      </c>
      <c r="Q78" s="45">
        <f t="shared" si="10"/>
        <v>0</v>
      </c>
      <c r="R78" s="45">
        <f>IF(F78=2,VLOOKUP(G78,PR!$B$2:$F$70,3,FALSE),0)</f>
        <v>0</v>
      </c>
      <c r="S78" s="45">
        <f t="shared" si="11"/>
        <v>0</v>
      </c>
      <c r="T78" s="42">
        <f t="shared" si="12"/>
        <v>0</v>
      </c>
      <c r="U78" s="16"/>
      <c r="V78" s="169">
        <f t="shared" si="13"/>
        <v>0</v>
      </c>
      <c r="AG78" s="8" t="s">
        <v>52</v>
      </c>
    </row>
    <row r="79" spans="1:33">
      <c r="A79" s="16"/>
      <c r="B79" s="16"/>
      <c r="C79" s="16"/>
      <c r="D79" s="40">
        <f>IFERROR(VLOOKUP(C79,PR!$H$2:$J$113,2,),0)</f>
        <v>0</v>
      </c>
      <c r="E79" s="40">
        <f>IFERROR(VLOOKUP(C79,PR!$H$2:$J$113,3,),0)</f>
        <v>0</v>
      </c>
      <c r="F79" s="19"/>
      <c r="G79" s="16"/>
      <c r="H79" s="42">
        <f>IFERROR(VLOOKUP(G79,PR!$B$2:$F$70,2,),0)</f>
        <v>0</v>
      </c>
      <c r="I79" s="20"/>
      <c r="J79" s="21"/>
      <c r="K79" s="45">
        <f t="shared" si="7"/>
        <v>0</v>
      </c>
      <c r="L79" s="22">
        <v>0</v>
      </c>
      <c r="M79" s="45">
        <f t="shared" si="8"/>
        <v>0</v>
      </c>
      <c r="N79" s="45">
        <f>IF(F79=1,VLOOKUP(G79,PR!$B$2:$F$70,5,),0)</f>
        <v>0</v>
      </c>
      <c r="O79" s="42">
        <f t="shared" si="9"/>
        <v>0</v>
      </c>
      <c r="P79" s="45">
        <f>IF(F79=1,VLOOKUP(G79,PR!$B$2:$F$70,4,FALSE),0)</f>
        <v>0</v>
      </c>
      <c r="Q79" s="45">
        <f t="shared" si="10"/>
        <v>0</v>
      </c>
      <c r="R79" s="45">
        <f>IF(F79=2,VLOOKUP(G79,PR!$B$2:$F$70,3,FALSE),0)</f>
        <v>0</v>
      </c>
      <c r="S79" s="45">
        <f t="shared" si="11"/>
        <v>0</v>
      </c>
      <c r="T79" s="42">
        <f t="shared" si="12"/>
        <v>0</v>
      </c>
      <c r="U79" s="16"/>
      <c r="V79" s="169">
        <f t="shared" si="13"/>
        <v>0</v>
      </c>
      <c r="AG79" s="8" t="s">
        <v>53</v>
      </c>
    </row>
    <row r="80" spans="1:33">
      <c r="A80" s="16"/>
      <c r="B80" s="16"/>
      <c r="C80" s="16"/>
      <c r="D80" s="40">
        <f>IFERROR(VLOOKUP(C80,PR!$H$2:$J$113,2,),0)</f>
        <v>0</v>
      </c>
      <c r="E80" s="40">
        <f>IFERROR(VLOOKUP(C80,PR!$H$2:$J$113,3,),0)</f>
        <v>0</v>
      </c>
      <c r="F80" s="19"/>
      <c r="G80" s="16"/>
      <c r="H80" s="42">
        <f>IFERROR(VLOOKUP(G80,PR!$B$2:$F$70,2,),0)</f>
        <v>0</v>
      </c>
      <c r="I80" s="20"/>
      <c r="J80" s="21"/>
      <c r="K80" s="45">
        <f>I80*J80</f>
        <v>0</v>
      </c>
      <c r="L80" s="22">
        <v>0</v>
      </c>
      <c r="M80" s="45">
        <f t="shared" si="8"/>
        <v>0</v>
      </c>
      <c r="N80" s="45">
        <f>IF(F80=1,VLOOKUP(G80,PR!$B$2:$F$70,5,),0)</f>
        <v>0</v>
      </c>
      <c r="O80" s="42">
        <f t="shared" si="9"/>
        <v>0</v>
      </c>
      <c r="P80" s="45">
        <f>IF(F80=1,VLOOKUP(G80,PR!$B$2:$F$70,4,FALSE),0)</f>
        <v>0</v>
      </c>
      <c r="Q80" s="45">
        <f t="shared" si="10"/>
        <v>0</v>
      </c>
      <c r="R80" s="45">
        <f>IF(F80=2,VLOOKUP(G80,PR!$B$2:$F$70,3,FALSE),0)</f>
        <v>0</v>
      </c>
      <c r="S80" s="45">
        <f t="shared" si="11"/>
        <v>0</v>
      </c>
      <c r="T80" s="42">
        <f t="shared" si="12"/>
        <v>0</v>
      </c>
      <c r="U80" s="16"/>
      <c r="V80" s="169">
        <f t="shared" si="13"/>
        <v>0</v>
      </c>
      <c r="AG80" s="8" t="s">
        <v>54</v>
      </c>
    </row>
    <row r="81" spans="1:33">
      <c r="A81" s="16"/>
      <c r="B81" s="16"/>
      <c r="C81" s="16"/>
      <c r="D81" s="40">
        <f>IFERROR(VLOOKUP(C81,PR!$H$2:$J$113,2,),0)</f>
        <v>0</v>
      </c>
      <c r="E81" s="40">
        <f>IFERROR(VLOOKUP(C81,PR!$H$2:$J$113,3,),0)</f>
        <v>0</v>
      </c>
      <c r="F81" s="19"/>
      <c r="G81" s="16"/>
      <c r="H81" s="42">
        <f>IFERROR(VLOOKUP(G81,PR!$B$2:$F$70,2,),0)</f>
        <v>0</v>
      </c>
      <c r="I81" s="20"/>
      <c r="J81" s="21"/>
      <c r="K81" s="45">
        <f t="shared" si="7"/>
        <v>0</v>
      </c>
      <c r="L81" s="22">
        <v>0</v>
      </c>
      <c r="M81" s="45">
        <f t="shared" si="8"/>
        <v>0</v>
      </c>
      <c r="N81" s="45">
        <f>IF(F81=1,VLOOKUP(G81,PR!$B$2:$F$70,5,),0)</f>
        <v>0</v>
      </c>
      <c r="O81" s="42">
        <f t="shared" si="9"/>
        <v>0</v>
      </c>
      <c r="P81" s="45">
        <f>IF(F81=1,VLOOKUP(G81,PR!$B$2:$F$70,4,FALSE),0)</f>
        <v>0</v>
      </c>
      <c r="Q81" s="45">
        <f t="shared" si="10"/>
        <v>0</v>
      </c>
      <c r="R81" s="45">
        <f>IF(F81=2,VLOOKUP(G81,PR!$B$2:$F$70,3,FALSE),0)</f>
        <v>0</v>
      </c>
      <c r="S81" s="45">
        <f t="shared" si="11"/>
        <v>0</v>
      </c>
      <c r="T81" s="42">
        <f t="shared" si="12"/>
        <v>0</v>
      </c>
      <c r="U81" s="16"/>
      <c r="V81" s="169">
        <f t="shared" si="13"/>
        <v>0</v>
      </c>
      <c r="AG81" s="8" t="s">
        <v>55</v>
      </c>
    </row>
    <row r="82" spans="1:33">
      <c r="A82" s="16"/>
      <c r="B82" s="16"/>
      <c r="C82" s="16"/>
      <c r="D82" s="40">
        <f>IFERROR(VLOOKUP(C82,PR!$H$2:$J$113,2,),0)</f>
        <v>0</v>
      </c>
      <c r="E82" s="40">
        <f>IFERROR(VLOOKUP(C82,PR!$H$2:$J$113,3,),0)</f>
        <v>0</v>
      </c>
      <c r="F82" s="19"/>
      <c r="G82" s="16"/>
      <c r="H82" s="42">
        <f>IFERROR(VLOOKUP(G82,PR!$B$2:$F$70,2,),0)</f>
        <v>0</v>
      </c>
      <c r="I82" s="20"/>
      <c r="J82" s="21"/>
      <c r="K82" s="45">
        <f t="shared" si="7"/>
        <v>0</v>
      </c>
      <c r="L82" s="22">
        <v>0</v>
      </c>
      <c r="M82" s="45">
        <f t="shared" si="8"/>
        <v>0</v>
      </c>
      <c r="N82" s="45">
        <f>IF(F82=1,VLOOKUP(G82,PR!$B$2:$F$70,5,),0)</f>
        <v>0</v>
      </c>
      <c r="O82" s="42">
        <f t="shared" si="9"/>
        <v>0</v>
      </c>
      <c r="P82" s="45">
        <f>IF(F82=1,VLOOKUP(G82,PR!$B$2:$F$70,4,FALSE),0)</f>
        <v>0</v>
      </c>
      <c r="Q82" s="45">
        <f t="shared" si="10"/>
        <v>0</v>
      </c>
      <c r="R82" s="45">
        <f>IF(F82=2,VLOOKUP(G82,PR!$B$2:$F$70,3,FALSE),0)</f>
        <v>0</v>
      </c>
      <c r="S82" s="45">
        <f t="shared" si="11"/>
        <v>0</v>
      </c>
      <c r="T82" s="42">
        <f t="shared" si="12"/>
        <v>0</v>
      </c>
      <c r="U82" s="16"/>
      <c r="V82" s="169">
        <f t="shared" si="13"/>
        <v>0</v>
      </c>
      <c r="AG82" s="8" t="s">
        <v>56</v>
      </c>
    </row>
    <row r="83" spans="1:33">
      <c r="A83" s="16"/>
      <c r="B83" s="16"/>
      <c r="C83" s="16"/>
      <c r="D83" s="40">
        <f>IFERROR(VLOOKUP(C83,PR!$H$2:$J$113,2,),0)</f>
        <v>0</v>
      </c>
      <c r="E83" s="40">
        <f>IFERROR(VLOOKUP(C83,PR!$H$2:$J$113,3,),0)</f>
        <v>0</v>
      </c>
      <c r="F83" s="19"/>
      <c r="G83" s="16"/>
      <c r="H83" s="42">
        <f>IFERROR(VLOOKUP(G83,PR!$B$2:$F$70,2,),0)</f>
        <v>0</v>
      </c>
      <c r="I83" s="20"/>
      <c r="J83" s="21"/>
      <c r="K83" s="45">
        <f t="shared" si="7"/>
        <v>0</v>
      </c>
      <c r="L83" s="22">
        <v>0</v>
      </c>
      <c r="M83" s="45">
        <f t="shared" si="8"/>
        <v>0</v>
      </c>
      <c r="N83" s="45">
        <f>IF(F83=1,VLOOKUP(G83,PR!$B$2:$F$70,5,),0)</f>
        <v>0</v>
      </c>
      <c r="O83" s="42">
        <f t="shared" si="9"/>
        <v>0</v>
      </c>
      <c r="P83" s="45">
        <f>IF(F83=1,VLOOKUP(G83,PR!$B$2:$F$70,4,FALSE),0)</f>
        <v>0</v>
      </c>
      <c r="Q83" s="45">
        <f t="shared" si="10"/>
        <v>0</v>
      </c>
      <c r="R83" s="45">
        <f>IF(F83=2,VLOOKUP(G83,PR!$B$2:$F$70,3,FALSE),0)</f>
        <v>0</v>
      </c>
      <c r="S83" s="45">
        <f t="shared" si="11"/>
        <v>0</v>
      </c>
      <c r="T83" s="42">
        <f t="shared" si="12"/>
        <v>0</v>
      </c>
      <c r="U83" s="16"/>
      <c r="V83" s="169">
        <f t="shared" si="13"/>
        <v>0</v>
      </c>
      <c r="AG83" s="8" t="s">
        <v>57</v>
      </c>
    </row>
    <row r="84" spans="1:33">
      <c r="A84" s="16"/>
      <c r="B84" s="16"/>
      <c r="C84" s="16"/>
      <c r="D84" s="40">
        <f>IFERROR(VLOOKUP(C84,PR!$H$2:$J$113,2,),0)</f>
        <v>0</v>
      </c>
      <c r="E84" s="40">
        <f>IFERROR(VLOOKUP(C84,PR!$H$2:$J$113,3,),0)</f>
        <v>0</v>
      </c>
      <c r="F84" s="19"/>
      <c r="G84" s="16"/>
      <c r="H84" s="42">
        <f>IFERROR(VLOOKUP(G84,PR!$B$2:$F$70,2,),0)</f>
        <v>0</v>
      </c>
      <c r="I84" s="20"/>
      <c r="J84" s="21"/>
      <c r="K84" s="45">
        <f t="shared" si="7"/>
        <v>0</v>
      </c>
      <c r="L84" s="22">
        <v>0</v>
      </c>
      <c r="M84" s="45">
        <f t="shared" si="8"/>
        <v>0</v>
      </c>
      <c r="N84" s="45">
        <f>IF(F84=1,VLOOKUP(G84,PR!$B$2:$F$70,5,),0)</f>
        <v>0</v>
      </c>
      <c r="O84" s="42">
        <f t="shared" si="9"/>
        <v>0</v>
      </c>
      <c r="P84" s="45">
        <f>IF(F84=1,VLOOKUP(G84,PR!$B$2:$F$70,4,FALSE),0)</f>
        <v>0</v>
      </c>
      <c r="Q84" s="45">
        <f t="shared" si="10"/>
        <v>0</v>
      </c>
      <c r="R84" s="45">
        <f>IF(F84=2,VLOOKUP(G84,PR!$B$2:$F$70,3,FALSE),0)</f>
        <v>0</v>
      </c>
      <c r="S84" s="45">
        <f>M84*R84%</f>
        <v>0</v>
      </c>
      <c r="T84" s="42">
        <f t="shared" si="12"/>
        <v>0</v>
      </c>
      <c r="U84" s="16"/>
      <c r="V84" s="169">
        <f t="shared" si="13"/>
        <v>0</v>
      </c>
      <c r="AG84" s="8" t="s">
        <v>58</v>
      </c>
    </row>
    <row r="85" spans="1:33">
      <c r="A85" s="16"/>
      <c r="B85" s="16"/>
      <c r="C85" s="16"/>
      <c r="D85" s="40">
        <f>IFERROR(VLOOKUP(C85,PR!$H$2:$J$113,2,),0)</f>
        <v>0</v>
      </c>
      <c r="E85" s="40">
        <f>IFERROR(VLOOKUP(C85,PR!$H$2:$J$113,3,),0)</f>
        <v>0</v>
      </c>
      <c r="F85" s="19"/>
      <c r="G85" s="16"/>
      <c r="H85" s="42">
        <f>IFERROR(VLOOKUP(G85,PR!$B$2:$F$70,2,),0)</f>
        <v>0</v>
      </c>
      <c r="I85" s="20"/>
      <c r="J85" s="21"/>
      <c r="K85" s="45">
        <f t="shared" si="7"/>
        <v>0</v>
      </c>
      <c r="L85" s="22">
        <v>0</v>
      </c>
      <c r="M85" s="45">
        <f t="shared" si="8"/>
        <v>0</v>
      </c>
      <c r="N85" s="45">
        <f>IF(F85=1,VLOOKUP(G85,PR!$B$2:$F$70,5,),0)</f>
        <v>0</v>
      </c>
      <c r="O85" s="42">
        <f t="shared" si="9"/>
        <v>0</v>
      </c>
      <c r="P85" s="45">
        <f>IF(F85=1,VLOOKUP(G85,PR!$B$2:$F$70,4,FALSE),0)</f>
        <v>0</v>
      </c>
      <c r="Q85" s="45">
        <f t="shared" si="10"/>
        <v>0</v>
      </c>
      <c r="R85" s="45">
        <f>IF(F85=2,VLOOKUP(G85,PR!$B$2:$F$70,3,FALSE),0)</f>
        <v>0</v>
      </c>
      <c r="S85" s="45">
        <f t="shared" si="11"/>
        <v>0</v>
      </c>
      <c r="T85" s="42">
        <f t="shared" si="12"/>
        <v>0</v>
      </c>
      <c r="U85" s="16"/>
      <c r="V85" s="169">
        <f t="shared" si="13"/>
        <v>0</v>
      </c>
      <c r="AG85" s="8" t="s">
        <v>59</v>
      </c>
    </row>
    <row r="86" spans="1:33">
      <c r="A86" s="16"/>
      <c r="B86" s="16"/>
      <c r="C86" s="16"/>
      <c r="D86" s="40">
        <f>IFERROR(VLOOKUP(C86,PR!$H$2:$J$113,2,),0)</f>
        <v>0</v>
      </c>
      <c r="E86" s="40">
        <f>IFERROR(VLOOKUP(C86,PR!$H$2:$J$113,3,),0)</f>
        <v>0</v>
      </c>
      <c r="F86" s="19"/>
      <c r="G86" s="16"/>
      <c r="H86" s="42">
        <f>IFERROR(VLOOKUP(G86,PR!$B$2:$F$70,2,),0)</f>
        <v>0</v>
      </c>
      <c r="I86" s="20"/>
      <c r="J86" s="21"/>
      <c r="K86" s="45">
        <f t="shared" si="7"/>
        <v>0</v>
      </c>
      <c r="L86" s="22">
        <v>0</v>
      </c>
      <c r="M86" s="45">
        <f t="shared" si="8"/>
        <v>0</v>
      </c>
      <c r="N86" s="45">
        <f>IF(F86=1,VLOOKUP(G86,PR!$B$2:$F$70,5,),0)</f>
        <v>0</v>
      </c>
      <c r="O86" s="42">
        <f t="shared" si="9"/>
        <v>0</v>
      </c>
      <c r="P86" s="45">
        <f>IF(F86=1,VLOOKUP(G86,PR!$B$2:$F$70,4,FALSE),0)</f>
        <v>0</v>
      </c>
      <c r="Q86" s="45">
        <f t="shared" si="10"/>
        <v>0</v>
      </c>
      <c r="R86" s="45">
        <f>IF(F86=2,VLOOKUP(G86,PR!$B$2:$F$70,3,FALSE),0)</f>
        <v>0</v>
      </c>
      <c r="S86" s="45">
        <f t="shared" si="11"/>
        <v>0</v>
      </c>
      <c r="T86" s="42">
        <f t="shared" si="12"/>
        <v>0</v>
      </c>
      <c r="U86" s="16"/>
      <c r="V86" s="169">
        <f t="shared" si="13"/>
        <v>0</v>
      </c>
      <c r="AG86" s="8" t="s">
        <v>60</v>
      </c>
    </row>
    <row r="87" spans="1:33">
      <c r="A87" s="16"/>
      <c r="B87" s="16"/>
      <c r="C87" s="16"/>
      <c r="D87" s="40">
        <f>IFERROR(VLOOKUP(C87,PR!$H$2:$J$113,2,),0)</f>
        <v>0</v>
      </c>
      <c r="E87" s="40">
        <f>IFERROR(VLOOKUP(C87,PR!$H$2:$J$113,3,),0)</f>
        <v>0</v>
      </c>
      <c r="F87" s="19"/>
      <c r="G87" s="16"/>
      <c r="H87" s="42">
        <f>IFERROR(VLOOKUP(G87,PR!$B$2:$F$70,2,),0)</f>
        <v>0</v>
      </c>
      <c r="I87" s="20"/>
      <c r="J87" s="21"/>
      <c r="K87" s="45">
        <f t="shared" si="7"/>
        <v>0</v>
      </c>
      <c r="L87" s="22">
        <v>0</v>
      </c>
      <c r="M87" s="45">
        <f t="shared" si="8"/>
        <v>0</v>
      </c>
      <c r="N87" s="45">
        <f>IF(F87=1,VLOOKUP(G87,PR!$B$2:$F$70,5,),0)</f>
        <v>0</v>
      </c>
      <c r="O87" s="42">
        <f t="shared" si="9"/>
        <v>0</v>
      </c>
      <c r="P87" s="45">
        <f>IF(F87=1,VLOOKUP(G87,PR!$B$2:$F$70,4,FALSE),0)</f>
        <v>0</v>
      </c>
      <c r="Q87" s="45">
        <f t="shared" si="10"/>
        <v>0</v>
      </c>
      <c r="R87" s="45">
        <f>IF(F87=2,VLOOKUP(G87,PR!$B$2:$F$70,3,FALSE),0)</f>
        <v>0</v>
      </c>
      <c r="S87" s="45">
        <f t="shared" si="11"/>
        <v>0</v>
      </c>
      <c r="T87" s="42">
        <f t="shared" si="12"/>
        <v>0</v>
      </c>
      <c r="U87" s="16"/>
      <c r="V87" s="169">
        <f t="shared" si="13"/>
        <v>0</v>
      </c>
      <c r="AG87" s="8" t="s">
        <v>61</v>
      </c>
    </row>
    <row r="88" spans="1:33">
      <c r="A88" s="16"/>
      <c r="B88" s="16"/>
      <c r="C88" s="16"/>
      <c r="D88" s="40">
        <f>IFERROR(VLOOKUP(C88,PR!$H$2:$J$113,2,),0)</f>
        <v>0</v>
      </c>
      <c r="E88" s="40">
        <f>IFERROR(VLOOKUP(C88,PR!$H$2:$J$113,3,),0)</f>
        <v>0</v>
      </c>
      <c r="F88" s="19"/>
      <c r="G88" s="16"/>
      <c r="H88" s="42">
        <f>IFERROR(VLOOKUP(G88,PR!$B$2:$F$70,2,),0)</f>
        <v>0</v>
      </c>
      <c r="I88" s="20"/>
      <c r="J88" s="21"/>
      <c r="K88" s="45">
        <f t="shared" si="7"/>
        <v>0</v>
      </c>
      <c r="L88" s="22">
        <v>0</v>
      </c>
      <c r="M88" s="45">
        <f t="shared" si="8"/>
        <v>0</v>
      </c>
      <c r="N88" s="45">
        <f>IF(F88=1,VLOOKUP(G88,PR!$B$2:$F$70,5,),0)</f>
        <v>0</v>
      </c>
      <c r="O88" s="42">
        <f t="shared" si="9"/>
        <v>0</v>
      </c>
      <c r="P88" s="45">
        <f>IF(F88=1,VLOOKUP(G88,PR!$B$2:$F$70,4,FALSE),0)</f>
        <v>0</v>
      </c>
      <c r="Q88" s="45">
        <f t="shared" si="10"/>
        <v>0</v>
      </c>
      <c r="R88" s="45">
        <f>IF(F88=2,VLOOKUP(G88,PR!$B$2:$F$70,3,FALSE),0)</f>
        <v>0</v>
      </c>
      <c r="S88" s="45">
        <f t="shared" si="11"/>
        <v>0</v>
      </c>
      <c r="T88" s="42">
        <f t="shared" si="12"/>
        <v>0</v>
      </c>
      <c r="U88" s="16"/>
      <c r="V88" s="169">
        <f t="shared" si="13"/>
        <v>0</v>
      </c>
      <c r="AG88" s="8" t="s">
        <v>62</v>
      </c>
    </row>
    <row r="89" spans="1:33">
      <c r="A89" s="24"/>
      <c r="B89" s="24"/>
      <c r="C89" s="16"/>
      <c r="D89" s="40">
        <f>IFERROR(VLOOKUP(C89,PR!$H$2:$J$113,2,),0)</f>
        <v>0</v>
      </c>
      <c r="E89" s="40">
        <f>IFERROR(VLOOKUP(C89,PR!$H$2:$J$113,3,),0)</f>
        <v>0</v>
      </c>
      <c r="F89" s="19"/>
      <c r="G89" s="24"/>
      <c r="H89" s="43">
        <f>IFERROR(VLOOKUP(G89,PR!$B$2:$F$70,2,),0)</f>
        <v>0</v>
      </c>
      <c r="I89" s="25"/>
      <c r="J89" s="26"/>
      <c r="K89" s="43">
        <f t="shared" si="7"/>
        <v>0</v>
      </c>
      <c r="L89" s="22">
        <v>0</v>
      </c>
      <c r="M89" s="43">
        <f t="shared" si="8"/>
        <v>0</v>
      </c>
      <c r="N89" s="45">
        <f>IF(F89=1,VLOOKUP(G89,PR!$B$2:$F$70,5,),0)</f>
        <v>0</v>
      </c>
      <c r="O89" s="43">
        <f t="shared" si="9"/>
        <v>0</v>
      </c>
      <c r="P89" s="45">
        <f>IF(F89=1,VLOOKUP(G89,PR!$B$2:$F$70,4,FALSE),0)</f>
        <v>0</v>
      </c>
      <c r="Q89" s="47">
        <f t="shared" si="10"/>
        <v>0</v>
      </c>
      <c r="R89" s="45">
        <f>IF(F89=2,VLOOKUP(G89,PR!$B$2:$F$70,3,FALSE),0)</f>
        <v>0</v>
      </c>
      <c r="S89" s="47">
        <f t="shared" si="11"/>
        <v>0</v>
      </c>
      <c r="T89" s="42">
        <f t="shared" si="12"/>
        <v>0</v>
      </c>
      <c r="U89" s="16"/>
      <c r="V89" s="169">
        <f t="shared" si="13"/>
        <v>0</v>
      </c>
      <c r="AG89" s="8" t="s">
        <v>63</v>
      </c>
    </row>
    <row r="90" spans="1:33" ht="18.75" customHeight="1">
      <c r="A90" s="276" t="s">
        <v>36</v>
      </c>
      <c r="B90" s="277"/>
      <c r="C90" s="277"/>
      <c r="D90" s="277"/>
      <c r="E90" s="277"/>
      <c r="F90" s="277"/>
      <c r="G90" s="277"/>
      <c r="H90" s="277"/>
      <c r="I90" s="277"/>
      <c r="J90" s="278"/>
      <c r="K90" s="27">
        <f>SUM(K6:K89)</f>
        <v>0</v>
      </c>
      <c r="L90" s="27">
        <f t="shared" ref="L90:M90" si="14">SUM(L6:L89)</f>
        <v>0</v>
      </c>
      <c r="M90" s="27">
        <f t="shared" si="14"/>
        <v>0</v>
      </c>
      <c r="N90" s="28">
        <f>SUM(O6:O89)</f>
        <v>0</v>
      </c>
      <c r="O90" s="29"/>
      <c r="P90" s="28">
        <f>SUM(Q6:Q89)</f>
        <v>0</v>
      </c>
      <c r="Q90" s="29"/>
      <c r="R90" s="28">
        <f>SUM(S6:S89)</f>
        <v>0</v>
      </c>
      <c r="S90" s="29"/>
      <c r="T90" s="102">
        <f>SUM(T6:T89)</f>
        <v>0</v>
      </c>
      <c r="U90" s="167"/>
      <c r="V90" s="170"/>
      <c r="AG90" s="8" t="s">
        <v>64</v>
      </c>
    </row>
    <row r="91" spans="1:33">
      <c r="O91" s="30"/>
      <c r="Q91" s="30"/>
      <c r="S91" s="30">
        <f>+R90</f>
        <v>0</v>
      </c>
      <c r="AG91" s="8" t="s">
        <v>65</v>
      </c>
    </row>
    <row r="92" spans="1:33">
      <c r="G92" s="8">
        <f>SUMIF(G6:G89, G91,K6:K89)</f>
        <v>0</v>
      </c>
      <c r="AG92" s="8" t="s">
        <v>66</v>
      </c>
    </row>
    <row r="93" spans="1:33">
      <c r="AG93" s="8" t="s">
        <v>67</v>
      </c>
    </row>
    <row r="94" spans="1:33">
      <c r="AG94" s="8" t="s">
        <v>68</v>
      </c>
    </row>
    <row r="95" spans="1:33">
      <c r="AG95" s="8" t="s">
        <v>69</v>
      </c>
    </row>
    <row r="96" spans="1:33">
      <c r="AG96" s="8" t="s">
        <v>70</v>
      </c>
    </row>
    <row r="97" spans="33:33">
      <c r="AG97" s="8" t="s">
        <v>71</v>
      </c>
    </row>
    <row r="98" spans="33:33">
      <c r="AG98" s="8" t="s">
        <v>72</v>
      </c>
    </row>
    <row r="99" spans="33:33">
      <c r="AG99" s="8" t="s">
        <v>73</v>
      </c>
    </row>
    <row r="100" spans="33:33">
      <c r="AG100" s="8" t="s">
        <v>74</v>
      </c>
    </row>
    <row r="101" spans="33:33">
      <c r="AG101" s="8" t="s">
        <v>75</v>
      </c>
    </row>
    <row r="102" spans="33:33">
      <c r="AG102" s="8" t="s">
        <v>76</v>
      </c>
    </row>
    <row r="103" spans="33:33">
      <c r="AG103" s="8" t="s">
        <v>77</v>
      </c>
    </row>
    <row r="104" spans="33:33">
      <c r="AG104" s="8" t="s">
        <v>78</v>
      </c>
    </row>
    <row r="105" spans="33:33">
      <c r="AG105" s="8" t="s">
        <v>79</v>
      </c>
    </row>
    <row r="106" spans="33:33">
      <c r="AG106" s="8" t="s">
        <v>80</v>
      </c>
    </row>
    <row r="107" spans="33:33">
      <c r="AG107" s="8" t="s">
        <v>81</v>
      </c>
    </row>
    <row r="108" spans="33:33">
      <c r="AG108" s="8" t="s">
        <v>82</v>
      </c>
    </row>
    <row r="109" spans="33:33">
      <c r="AG109" s="8" t="s">
        <v>83</v>
      </c>
    </row>
    <row r="110" spans="33:33">
      <c r="AG110" s="8" t="s">
        <v>84</v>
      </c>
    </row>
    <row r="111" spans="33:33">
      <c r="AG111" s="8" t="s">
        <v>85</v>
      </c>
    </row>
    <row r="112" spans="33:33">
      <c r="AG112" s="8" t="s">
        <v>86</v>
      </c>
    </row>
    <row r="113" spans="33:33">
      <c r="AG113" s="8" t="s">
        <v>87</v>
      </c>
    </row>
    <row r="114" spans="33:33">
      <c r="AG114" s="8" t="s">
        <v>88</v>
      </c>
    </row>
    <row r="115" spans="33:33">
      <c r="AG115" s="8" t="s">
        <v>89</v>
      </c>
    </row>
    <row r="116" spans="33:33">
      <c r="AG116" s="8" t="s">
        <v>90</v>
      </c>
    </row>
    <row r="117" spans="33:33">
      <c r="AG117" s="8" t="s">
        <v>91</v>
      </c>
    </row>
    <row r="118" spans="33:33">
      <c r="AG118" s="8" t="s">
        <v>92</v>
      </c>
    </row>
    <row r="119" spans="33:33">
      <c r="AG119" s="8" t="s">
        <v>93</v>
      </c>
    </row>
    <row r="120" spans="33:33">
      <c r="AG120" s="8" t="s">
        <v>94</v>
      </c>
    </row>
    <row r="121" spans="33:33">
      <c r="AG121" s="8" t="s">
        <v>95</v>
      </c>
    </row>
    <row r="122" spans="33:33">
      <c r="AG122" s="8" t="s">
        <v>96</v>
      </c>
    </row>
    <row r="123" spans="33:33">
      <c r="AG123" s="8" t="s">
        <v>97</v>
      </c>
    </row>
    <row r="124" spans="33:33">
      <c r="AG124" s="8" t="s">
        <v>98</v>
      </c>
    </row>
    <row r="125" spans="33:33">
      <c r="AG125" s="8" t="s">
        <v>99</v>
      </c>
    </row>
    <row r="126" spans="33:33">
      <c r="AG126" s="8" t="s">
        <v>100</v>
      </c>
    </row>
    <row r="127" spans="33:33">
      <c r="AG127" s="8" t="s">
        <v>101</v>
      </c>
    </row>
    <row r="128" spans="33:33">
      <c r="AG128" s="8" t="s">
        <v>102</v>
      </c>
    </row>
    <row r="129" spans="33:33">
      <c r="AG129" s="8" t="s">
        <v>103</v>
      </c>
    </row>
    <row r="130" spans="33:33">
      <c r="AG130" s="8" t="s">
        <v>104</v>
      </c>
    </row>
    <row r="131" spans="33:33">
      <c r="AG131" s="8" t="s">
        <v>105</v>
      </c>
    </row>
    <row r="132" spans="33:33">
      <c r="AG132" s="8" t="s">
        <v>106</v>
      </c>
    </row>
    <row r="133" spans="33:33">
      <c r="AG133" s="8" t="s">
        <v>107</v>
      </c>
    </row>
    <row r="134" spans="33:33">
      <c r="AG134" s="8" t="s">
        <v>108</v>
      </c>
    </row>
    <row r="135" spans="33:33">
      <c r="AG135" s="8" t="s">
        <v>109</v>
      </c>
    </row>
    <row r="136" spans="33:33">
      <c r="AG136" s="8" t="s">
        <v>110</v>
      </c>
    </row>
    <row r="137" spans="33:33">
      <c r="AG137" s="8" t="s">
        <v>111</v>
      </c>
    </row>
    <row r="138" spans="33:33">
      <c r="AG138" s="8" t="s">
        <v>112</v>
      </c>
    </row>
    <row r="139" spans="33:33">
      <c r="AG139" s="8" t="s">
        <v>113</v>
      </c>
    </row>
    <row r="140" spans="33:33">
      <c r="AG140" s="8" t="s">
        <v>114</v>
      </c>
    </row>
    <row r="141" spans="33:33">
      <c r="AG141" s="8" t="s">
        <v>115</v>
      </c>
    </row>
    <row r="142" spans="33:33">
      <c r="AG142" s="8" t="s">
        <v>116</v>
      </c>
    </row>
    <row r="143" spans="33:33">
      <c r="AG143" s="8" t="s">
        <v>117</v>
      </c>
    </row>
    <row r="144" spans="33:33">
      <c r="AG144" s="8" t="s">
        <v>118</v>
      </c>
    </row>
    <row r="145" spans="33:33">
      <c r="AG145" s="8" t="s">
        <v>119</v>
      </c>
    </row>
    <row r="146" spans="33:33">
      <c r="AG146" s="8" t="s">
        <v>120</v>
      </c>
    </row>
    <row r="147" spans="33:33">
      <c r="AG147" s="8" t="s">
        <v>121</v>
      </c>
    </row>
    <row r="148" spans="33:33">
      <c r="AG148" s="8" t="s">
        <v>122</v>
      </c>
    </row>
    <row r="149" spans="33:33">
      <c r="AG149" s="8" t="s">
        <v>123</v>
      </c>
    </row>
    <row r="150" spans="33:33">
      <c r="AG150" s="8" t="s">
        <v>124</v>
      </c>
    </row>
    <row r="151" spans="33:33">
      <c r="AG151" s="8" t="s">
        <v>125</v>
      </c>
    </row>
    <row r="152" spans="33:33">
      <c r="AG152" s="8" t="s">
        <v>126</v>
      </c>
    </row>
    <row r="153" spans="33:33">
      <c r="AG153" s="8" t="s">
        <v>127</v>
      </c>
    </row>
    <row r="154" spans="33:33">
      <c r="AG154" s="8" t="s">
        <v>128</v>
      </c>
    </row>
    <row r="155" spans="33:33">
      <c r="AG155" s="8" t="s">
        <v>129</v>
      </c>
    </row>
    <row r="156" spans="33:33">
      <c r="AG156" s="8" t="s">
        <v>130</v>
      </c>
    </row>
    <row r="157" spans="33:33">
      <c r="AG157" s="8" t="s">
        <v>131</v>
      </c>
    </row>
    <row r="158" spans="33:33">
      <c r="AG158" s="8" t="s">
        <v>132</v>
      </c>
    </row>
    <row r="159" spans="33:33">
      <c r="AG159" s="8" t="s">
        <v>133</v>
      </c>
    </row>
    <row r="160" spans="33:33">
      <c r="AG160" s="8" t="s">
        <v>134</v>
      </c>
    </row>
    <row r="161" spans="33:33">
      <c r="AG161" s="8" t="s">
        <v>135</v>
      </c>
    </row>
    <row r="162" spans="33:33">
      <c r="AG162" s="8" t="s">
        <v>136</v>
      </c>
    </row>
    <row r="163" spans="33:33">
      <c r="AG163" s="8" t="s">
        <v>137</v>
      </c>
    </row>
    <row r="164" spans="33:33">
      <c r="AG164" s="8" t="s">
        <v>138</v>
      </c>
    </row>
    <row r="165" spans="33:33">
      <c r="AG165" s="8" t="s">
        <v>139</v>
      </c>
    </row>
    <row r="166" spans="33:33">
      <c r="AG166" s="8" t="s">
        <v>140</v>
      </c>
    </row>
    <row r="167" spans="33:33">
      <c r="AG167" s="8" t="s">
        <v>141</v>
      </c>
    </row>
    <row r="168" spans="33:33">
      <c r="AG168" s="8" t="s">
        <v>142</v>
      </c>
    </row>
    <row r="169" spans="33:33">
      <c r="AG169" s="8" t="s">
        <v>143</v>
      </c>
    </row>
    <row r="170" spans="33:33">
      <c r="AG170" s="8" t="s">
        <v>144</v>
      </c>
    </row>
    <row r="171" spans="33:33">
      <c r="AG171" s="8" t="s">
        <v>145</v>
      </c>
    </row>
    <row r="172" spans="33:33">
      <c r="AG172" s="8" t="s">
        <v>146</v>
      </c>
    </row>
    <row r="173" spans="33:33">
      <c r="AG173" s="8" t="s">
        <v>147</v>
      </c>
    </row>
    <row r="174" spans="33:33">
      <c r="AG174" s="8" t="s">
        <v>148</v>
      </c>
    </row>
    <row r="175" spans="33:33">
      <c r="AG175" s="8" t="s">
        <v>149</v>
      </c>
    </row>
    <row r="176" spans="33:33">
      <c r="AG176" s="8" t="s">
        <v>150</v>
      </c>
    </row>
    <row r="177" spans="33:33">
      <c r="AG177" s="8" t="s">
        <v>151</v>
      </c>
    </row>
    <row r="178" spans="33:33">
      <c r="AG178" s="8" t="s">
        <v>152</v>
      </c>
    </row>
    <row r="179" spans="33:33">
      <c r="AG179" s="8" t="s">
        <v>153</v>
      </c>
    </row>
    <row r="180" spans="33:33">
      <c r="AG180" s="8" t="s">
        <v>154</v>
      </c>
    </row>
    <row r="181" spans="33:33">
      <c r="AG181" s="8" t="s">
        <v>155</v>
      </c>
    </row>
    <row r="182" spans="33:33">
      <c r="AG182" s="8" t="s">
        <v>156</v>
      </c>
    </row>
    <row r="183" spans="33:33">
      <c r="AG183" s="8" t="s">
        <v>157</v>
      </c>
    </row>
    <row r="184" spans="33:33">
      <c r="AG184" s="8" t="s">
        <v>158</v>
      </c>
    </row>
    <row r="185" spans="33:33">
      <c r="AG185" s="8" t="s">
        <v>159</v>
      </c>
    </row>
    <row r="186" spans="33:33">
      <c r="AG186" s="8" t="s">
        <v>160</v>
      </c>
    </row>
    <row r="187" spans="33:33">
      <c r="AG187" s="8" t="s">
        <v>161</v>
      </c>
    </row>
    <row r="188" spans="33:33">
      <c r="AG188" s="8" t="s">
        <v>162</v>
      </c>
    </row>
    <row r="189" spans="33:33">
      <c r="AG189" s="8" t="s">
        <v>163</v>
      </c>
    </row>
    <row r="190" spans="33:33">
      <c r="AG190" s="8" t="s">
        <v>164</v>
      </c>
    </row>
    <row r="191" spans="33:33">
      <c r="AG191" s="8" t="s">
        <v>165</v>
      </c>
    </row>
    <row r="192" spans="33:33">
      <c r="AG192" s="8" t="s">
        <v>166</v>
      </c>
    </row>
    <row r="193" spans="33:33">
      <c r="AG193" s="8" t="s">
        <v>167</v>
      </c>
    </row>
    <row r="194" spans="33:33">
      <c r="AG194" s="8" t="s">
        <v>168</v>
      </c>
    </row>
    <row r="195" spans="33:33">
      <c r="AG195" s="8" t="s">
        <v>169</v>
      </c>
    </row>
    <row r="196" spans="33:33">
      <c r="AG196" s="8" t="s">
        <v>170</v>
      </c>
    </row>
    <row r="197" spans="33:33">
      <c r="AG197" s="8" t="s">
        <v>171</v>
      </c>
    </row>
    <row r="198" spans="33:33">
      <c r="AG198" s="8" t="s">
        <v>172</v>
      </c>
    </row>
    <row r="199" spans="33:33">
      <c r="AG199" s="8" t="s">
        <v>173</v>
      </c>
    </row>
    <row r="200" spans="33:33">
      <c r="AG200" s="8" t="s">
        <v>174</v>
      </c>
    </row>
    <row r="201" spans="33:33">
      <c r="AG201" s="8" t="s">
        <v>175</v>
      </c>
    </row>
    <row r="202" spans="33:33">
      <c r="AG202" s="8" t="s">
        <v>176</v>
      </c>
    </row>
    <row r="203" spans="33:33">
      <c r="AG203" s="8" t="s">
        <v>177</v>
      </c>
    </row>
    <row r="204" spans="33:33">
      <c r="AG204" s="8" t="s">
        <v>178</v>
      </c>
    </row>
    <row r="205" spans="33:33">
      <c r="AG205" s="8" t="s">
        <v>179</v>
      </c>
    </row>
    <row r="206" spans="33:33">
      <c r="AG206" s="8" t="s">
        <v>180</v>
      </c>
    </row>
    <row r="207" spans="33:33">
      <c r="AG207" s="8" t="s">
        <v>181</v>
      </c>
    </row>
    <row r="208" spans="33:33">
      <c r="AG208" s="8" t="s">
        <v>182</v>
      </c>
    </row>
    <row r="209" spans="33:33">
      <c r="AG209" s="8" t="s">
        <v>183</v>
      </c>
    </row>
    <row r="210" spans="33:33">
      <c r="AG210" s="8" t="s">
        <v>184</v>
      </c>
    </row>
    <row r="211" spans="33:33">
      <c r="AG211" s="8" t="s">
        <v>185</v>
      </c>
    </row>
    <row r="212" spans="33:33">
      <c r="AG212" s="8" t="s">
        <v>186</v>
      </c>
    </row>
    <row r="213" spans="33:33">
      <c r="AG213" s="8" t="s">
        <v>187</v>
      </c>
    </row>
    <row r="214" spans="33:33">
      <c r="AG214" s="8" t="s">
        <v>188</v>
      </c>
    </row>
    <row r="215" spans="33:33">
      <c r="AG215" s="8" t="s">
        <v>189</v>
      </c>
    </row>
    <row r="216" spans="33:33">
      <c r="AG216" s="8" t="s">
        <v>190</v>
      </c>
    </row>
    <row r="217" spans="33:33">
      <c r="AG217" s="8" t="s">
        <v>191</v>
      </c>
    </row>
    <row r="218" spans="33:33">
      <c r="AG218" s="8" t="s">
        <v>192</v>
      </c>
    </row>
    <row r="219" spans="33:33">
      <c r="AG219" s="8" t="s">
        <v>193</v>
      </c>
    </row>
    <row r="220" spans="33:33">
      <c r="AG220" s="8" t="s">
        <v>194</v>
      </c>
    </row>
    <row r="221" spans="33:33">
      <c r="AG221" s="8" t="s">
        <v>195</v>
      </c>
    </row>
    <row r="222" spans="33:33">
      <c r="AG222" s="8" t="s">
        <v>196</v>
      </c>
    </row>
    <row r="223" spans="33:33">
      <c r="AG223" s="8" t="s">
        <v>197</v>
      </c>
    </row>
    <row r="224" spans="33:33">
      <c r="AG224" s="8" t="s">
        <v>198</v>
      </c>
    </row>
    <row r="225" spans="33:33">
      <c r="AG225" s="8" t="s">
        <v>199</v>
      </c>
    </row>
    <row r="226" spans="33:33">
      <c r="AG226" s="8" t="s">
        <v>200</v>
      </c>
    </row>
    <row r="227" spans="33:33">
      <c r="AG227" s="8" t="s">
        <v>201</v>
      </c>
    </row>
    <row r="228" spans="33:33">
      <c r="AG228" s="8" t="s">
        <v>202</v>
      </c>
    </row>
    <row r="229" spans="33:33">
      <c r="AG229" s="8" t="s">
        <v>203</v>
      </c>
    </row>
    <row r="230" spans="33:33">
      <c r="AG230" s="8" t="s">
        <v>204</v>
      </c>
    </row>
    <row r="231" spans="33:33">
      <c r="AG231" s="8" t="s">
        <v>205</v>
      </c>
    </row>
    <row r="232" spans="33:33">
      <c r="AG232" s="8" t="s">
        <v>206</v>
      </c>
    </row>
    <row r="233" spans="33:33">
      <c r="AG233" s="8" t="s">
        <v>207</v>
      </c>
    </row>
    <row r="234" spans="33:33">
      <c r="AG234" s="8" t="s">
        <v>208</v>
      </c>
    </row>
    <row r="235" spans="33:33">
      <c r="AG235" s="8" t="s">
        <v>209</v>
      </c>
    </row>
    <row r="236" spans="33:33">
      <c r="AG236" s="8" t="s">
        <v>210</v>
      </c>
    </row>
    <row r="237" spans="33:33">
      <c r="AG237" s="8" t="s">
        <v>211</v>
      </c>
    </row>
    <row r="238" spans="33:33">
      <c r="AG238" s="8" t="s">
        <v>212</v>
      </c>
    </row>
    <row r="239" spans="33:33">
      <c r="AG239" s="8" t="s">
        <v>213</v>
      </c>
    </row>
    <row r="240" spans="33:33">
      <c r="AG240" s="8" t="s">
        <v>214</v>
      </c>
    </row>
    <row r="241" spans="33:33">
      <c r="AG241" s="8" t="s">
        <v>215</v>
      </c>
    </row>
    <row r="242" spans="33:33">
      <c r="AG242" s="8" t="s">
        <v>216</v>
      </c>
    </row>
    <row r="243" spans="33:33">
      <c r="AG243" s="8" t="s">
        <v>217</v>
      </c>
    </row>
    <row r="244" spans="33:33">
      <c r="AG244" s="8" t="s">
        <v>218</v>
      </c>
    </row>
    <row r="245" spans="33:33">
      <c r="AG245" s="8" t="s">
        <v>219</v>
      </c>
    </row>
    <row r="246" spans="33:33">
      <c r="AG246" s="8" t="s">
        <v>220</v>
      </c>
    </row>
    <row r="247" spans="33:33">
      <c r="AG247" s="8" t="s">
        <v>221</v>
      </c>
    </row>
    <row r="248" spans="33:33">
      <c r="AG248" s="8" t="s">
        <v>222</v>
      </c>
    </row>
    <row r="249" spans="33:33">
      <c r="AG249" s="8" t="s">
        <v>223</v>
      </c>
    </row>
    <row r="250" spans="33:33">
      <c r="AG250" s="8" t="s">
        <v>224</v>
      </c>
    </row>
    <row r="251" spans="33:33">
      <c r="AG251" s="8" t="s">
        <v>225</v>
      </c>
    </row>
    <row r="252" spans="33:33">
      <c r="AG252" s="8" t="s">
        <v>226</v>
      </c>
    </row>
    <row r="253" spans="33:33">
      <c r="AG253" s="8" t="s">
        <v>227</v>
      </c>
    </row>
    <row r="254" spans="33:33">
      <c r="AG254" s="8" t="s">
        <v>228</v>
      </c>
    </row>
    <row r="255" spans="33:33">
      <c r="AG255" s="8" t="s">
        <v>229</v>
      </c>
    </row>
    <row r="256" spans="33:33">
      <c r="AG256" s="8" t="s">
        <v>230</v>
      </c>
    </row>
    <row r="257" spans="33:33">
      <c r="AG257" s="8" t="s">
        <v>231</v>
      </c>
    </row>
    <row r="258" spans="33:33">
      <c r="AG258" s="8" t="s">
        <v>232</v>
      </c>
    </row>
    <row r="259" spans="33:33">
      <c r="AG259" s="8" t="s">
        <v>233</v>
      </c>
    </row>
    <row r="260" spans="33:33">
      <c r="AG260" s="8" t="s">
        <v>234</v>
      </c>
    </row>
    <row r="261" spans="33:33">
      <c r="AG261" s="8" t="s">
        <v>235</v>
      </c>
    </row>
    <row r="262" spans="33:33">
      <c r="AG262" s="8" t="s">
        <v>236</v>
      </c>
    </row>
    <row r="263" spans="33:33">
      <c r="AG263" s="8" t="s">
        <v>237</v>
      </c>
    </row>
    <row r="264" spans="33:33">
      <c r="AG264" s="8" t="s">
        <v>238</v>
      </c>
    </row>
    <row r="265" spans="33:33">
      <c r="AG265" s="8" t="s">
        <v>239</v>
      </c>
    </row>
    <row r="266" spans="33:33">
      <c r="AG266" s="8" t="s">
        <v>240</v>
      </c>
    </row>
    <row r="267" spans="33:33">
      <c r="AG267" s="8" t="s">
        <v>241</v>
      </c>
    </row>
    <row r="268" spans="33:33">
      <c r="AG268" s="8" t="s">
        <v>242</v>
      </c>
    </row>
    <row r="269" spans="33:33">
      <c r="AG269" s="8" t="s">
        <v>243</v>
      </c>
    </row>
    <row r="270" spans="33:33">
      <c r="AG270" s="8" t="s">
        <v>244</v>
      </c>
    </row>
    <row r="271" spans="33:33">
      <c r="AG271" s="8" t="s">
        <v>245</v>
      </c>
    </row>
    <row r="272" spans="33:33">
      <c r="AG272" s="8" t="s">
        <v>246</v>
      </c>
    </row>
    <row r="273" spans="33:33">
      <c r="AG273" s="8" t="s">
        <v>247</v>
      </c>
    </row>
    <row r="274" spans="33:33">
      <c r="AG274" s="8" t="s">
        <v>248</v>
      </c>
    </row>
    <row r="275" spans="33:33">
      <c r="AG275" s="8" t="s">
        <v>249</v>
      </c>
    </row>
    <row r="276" spans="33:33">
      <c r="AG276" s="8" t="s">
        <v>250</v>
      </c>
    </row>
    <row r="277" spans="33:33">
      <c r="AG277" s="8" t="s">
        <v>251</v>
      </c>
    </row>
    <row r="278" spans="33:33">
      <c r="AG278" s="8" t="s">
        <v>252</v>
      </c>
    </row>
    <row r="279" spans="33:33">
      <c r="AG279" s="8" t="s">
        <v>253</v>
      </c>
    </row>
  </sheetData>
  <sheetProtection password="CC16" sheet="1" objects="1" scenarios="1" formatColumns="0" formatRows="0"/>
  <customSheetViews>
    <customSheetView guid="{215CA274-B823-4E4C-899E-36393A22EB1E}" topLeftCell="B1">
      <pane ySplit="1" topLeftCell="A72" activePane="bottomLeft" state="frozen"/>
      <selection pane="bottomLeft" activeCell="H4" sqref="A4:J88"/>
      <pageMargins left="0.7" right="0.7" top="0.75" bottom="0.75" header="0.3" footer="0.3"/>
      <pageSetup orientation="portrait" copies="0" r:id="rId1"/>
    </customSheetView>
  </customSheetViews>
  <mergeCells count="4">
    <mergeCell ref="A90:J90"/>
    <mergeCell ref="N3:O3"/>
    <mergeCell ref="P3:Q3"/>
    <mergeCell ref="R3:S3"/>
  </mergeCells>
  <dataValidations xWindow="798" yWindow="657" count="4">
    <dataValidation type="list" allowBlank="1" showInputMessage="1" showErrorMessage="1" prompt="SELECT FROM DROP LIST&#10;" sqref="G6:G89">
      <formula1>unique</formula1>
    </dataValidation>
    <dataValidation type="list" allowBlank="1" showInputMessage="1" showErrorMessage="1" sqref="F6:F89">
      <formula1>inter</formula1>
    </dataValidation>
    <dataValidation type="list" allowBlank="1" showInputMessage="1" showErrorMessage="1" sqref="A6:A88">
      <formula1>invoice</formula1>
    </dataValidation>
    <dataValidation type="list" allowBlank="1" showInputMessage="1" showErrorMessage="1" sqref="C6:C89">
      <formula1>name</formula1>
    </dataValidation>
  </dataValidations>
  <pageMargins left="0.7" right="0.7" top="0.75" bottom="0.75" header="0.3" footer="0.3"/>
  <pageSetup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>
    <tabColor rgb="FF00B050"/>
  </sheetPr>
  <dimension ref="A1:V89"/>
  <sheetViews>
    <sheetView workbookViewId="0">
      <pane ySplit="2" topLeftCell="A3" activePane="bottomLeft" state="frozen"/>
      <selection pane="bottomLeft" activeCell="U5" sqref="U5"/>
    </sheetView>
  </sheetViews>
  <sheetFormatPr defaultRowHeight="15"/>
  <cols>
    <col min="1" max="1" width="15.7109375" style="8" customWidth="1"/>
    <col min="2" max="2" width="15" style="8" customWidth="1"/>
    <col min="3" max="3" width="26.7109375" style="8" customWidth="1"/>
    <col min="4" max="4" width="15.7109375" style="8" customWidth="1"/>
    <col min="5" max="5" width="16.28515625" style="8" customWidth="1"/>
    <col min="6" max="6" width="9.140625" style="8"/>
    <col min="7" max="7" width="15.7109375" style="8" customWidth="1"/>
    <col min="8" max="8" width="11.7109375" style="8" customWidth="1"/>
    <col min="9" max="20" width="9.140625" style="8"/>
    <col min="21" max="21" width="11.85546875" style="8" customWidth="1"/>
    <col min="22" max="22" width="16" style="8" customWidth="1"/>
    <col min="23" max="16384" width="9.140625" style="8"/>
  </cols>
  <sheetData>
    <row r="1" spans="1:22" ht="24.75" customHeight="1"/>
    <row r="2" spans="1:22" ht="120">
      <c r="A2" s="9" t="s">
        <v>24</v>
      </c>
      <c r="B2" s="36" t="s">
        <v>23</v>
      </c>
      <c r="C2" s="36" t="s">
        <v>20</v>
      </c>
      <c r="D2" s="34" t="s">
        <v>21</v>
      </c>
      <c r="E2" s="36" t="s">
        <v>30</v>
      </c>
      <c r="F2" s="9" t="s">
        <v>43</v>
      </c>
      <c r="G2" s="9" t="s">
        <v>31</v>
      </c>
      <c r="H2" s="36" t="s">
        <v>28</v>
      </c>
      <c r="I2" s="10" t="s">
        <v>32</v>
      </c>
      <c r="J2" s="11" t="s">
        <v>2</v>
      </c>
      <c r="K2" s="38" t="s">
        <v>33</v>
      </c>
      <c r="L2" s="11" t="s">
        <v>3</v>
      </c>
      <c r="M2" s="38" t="s">
        <v>34</v>
      </c>
      <c r="N2" s="279" t="s">
        <v>9</v>
      </c>
      <c r="O2" s="280"/>
      <c r="P2" s="279" t="s">
        <v>8</v>
      </c>
      <c r="Q2" s="280"/>
      <c r="R2" s="279" t="s">
        <v>10</v>
      </c>
      <c r="S2" s="280"/>
      <c r="T2" s="34" t="s">
        <v>267</v>
      </c>
      <c r="U2" s="36" t="s">
        <v>853</v>
      </c>
      <c r="V2" s="36" t="s">
        <v>837</v>
      </c>
    </row>
    <row r="3" spans="1:22">
      <c r="A3" s="116"/>
      <c r="B3" s="51"/>
      <c r="C3" s="52"/>
      <c r="D3" s="52"/>
      <c r="E3" s="52"/>
      <c r="F3" s="117"/>
      <c r="G3" s="116"/>
      <c r="H3" s="51"/>
      <c r="I3" s="117"/>
      <c r="J3" s="118"/>
      <c r="K3" s="54"/>
      <c r="L3" s="118"/>
      <c r="M3" s="56"/>
      <c r="N3" s="12"/>
      <c r="O3" s="13"/>
      <c r="P3" s="14"/>
      <c r="Q3" s="13"/>
      <c r="R3" s="14"/>
      <c r="S3" s="13"/>
      <c r="T3" s="110"/>
      <c r="U3" s="16"/>
      <c r="V3" s="35"/>
    </row>
    <row r="4" spans="1:22">
      <c r="A4" s="119"/>
      <c r="B4" s="40"/>
      <c r="C4" s="40"/>
      <c r="D4" s="40"/>
      <c r="E4" s="40"/>
      <c r="F4" s="119"/>
      <c r="G4" s="119"/>
      <c r="H4" s="40"/>
      <c r="I4" s="119"/>
      <c r="J4" s="92"/>
      <c r="K4" s="55"/>
      <c r="L4" s="92"/>
      <c r="M4" s="55"/>
      <c r="N4" s="17" t="s">
        <v>2</v>
      </c>
      <c r="O4" s="18" t="s">
        <v>35</v>
      </c>
      <c r="P4" s="18" t="s">
        <v>2</v>
      </c>
      <c r="Q4" s="18" t="s">
        <v>35</v>
      </c>
      <c r="R4" s="18" t="s">
        <v>2</v>
      </c>
      <c r="S4" s="18" t="s">
        <v>35</v>
      </c>
      <c r="T4" s="35"/>
      <c r="U4" s="16"/>
      <c r="V4" s="35"/>
    </row>
    <row r="5" spans="1:22">
      <c r="A5" s="16"/>
      <c r="B5" s="40">
        <f>IFERROR(VLOOKUP(A5,SALEMASTER!$A$6:$C$89,2,),0)</f>
        <v>0</v>
      </c>
      <c r="C5" s="40">
        <f>IFERROR(VLOOKUP(A5,SALEMASTER!$A$6:$C$89,3,),0)</f>
        <v>0</v>
      </c>
      <c r="D5" s="40">
        <f>IFERROR(VLOOKUP(C5,SALEMASTER!$C$6:$D$89,2,),0)</f>
        <v>0</v>
      </c>
      <c r="E5" s="40">
        <f>IFERROR(VLOOKUP(C5,SALEMASTER!$C$6:$E$89,3,),0)</f>
        <v>0</v>
      </c>
      <c r="F5" s="19"/>
      <c r="G5" s="16"/>
      <c r="H5" s="41">
        <f>IFERROR(VLOOKUP(G5,PR!$B$2:$F$70,2,),0)</f>
        <v>0</v>
      </c>
      <c r="I5" s="20"/>
      <c r="J5" s="21"/>
      <c r="K5" s="45">
        <f>I5*J5</f>
        <v>0</v>
      </c>
      <c r="L5" s="21"/>
      <c r="M5" s="45">
        <f>K5-L5</f>
        <v>0</v>
      </c>
      <c r="N5" s="45">
        <f>IF(F5=1,VLOOKUP(G5,PR!$B$2:$F$70,5,),0)</f>
        <v>0</v>
      </c>
      <c r="O5" s="46">
        <f>M5*N5%</f>
        <v>0</v>
      </c>
      <c r="P5" s="45">
        <f>IF(F5=1,VLOOKUP(G5,PR!$B$2:$F$70,4,FALSE),0)</f>
        <v>0</v>
      </c>
      <c r="Q5" s="45">
        <f>M5*P5%</f>
        <v>0</v>
      </c>
      <c r="R5" s="45">
        <f>IF(F5=2,VLOOKUP(G5,PR!$B$2:$F$70,3,FALSE),0)</f>
        <v>0</v>
      </c>
      <c r="S5" s="45">
        <f>M5*R5%</f>
        <v>0</v>
      </c>
      <c r="T5" s="42">
        <f>M5+O5+Q5+S5</f>
        <v>0</v>
      </c>
      <c r="U5" s="16"/>
      <c r="V5" s="169">
        <f>T5+U5</f>
        <v>0</v>
      </c>
    </row>
    <row r="6" spans="1:22">
      <c r="A6" s="16"/>
      <c r="B6" s="40">
        <f>IFERROR(VLOOKUP(A6,SALEMASTER!$A$6:$C$89,2,),0)</f>
        <v>0</v>
      </c>
      <c r="C6" s="40">
        <f>IFERROR(VLOOKUP(A6,SALEMASTER!$A$6:$C$89,3,),0)</f>
        <v>0</v>
      </c>
      <c r="D6" s="40">
        <f>IFERROR(VLOOKUP(C6,SALEMASTER!$C$6:$D$89,2,),0)</f>
        <v>0</v>
      </c>
      <c r="E6" s="40">
        <f>IFERROR(VLOOKUP(C6,SALEMASTER!$C$6:$E$89,3,),0)</f>
        <v>0</v>
      </c>
      <c r="F6" s="19"/>
      <c r="G6" s="16"/>
      <c r="H6" s="42">
        <f>IFERROR(VLOOKUP(G6,PR!$B$2:$F$70,2,),0)</f>
        <v>0</v>
      </c>
      <c r="I6" s="20"/>
      <c r="J6" s="21"/>
      <c r="K6" s="45">
        <f t="shared" ref="K6:K69" si="0">I6*J6</f>
        <v>0</v>
      </c>
      <c r="L6" s="21"/>
      <c r="M6" s="45">
        <f t="shared" ref="M6:M69" si="1">K6-L6</f>
        <v>0</v>
      </c>
      <c r="N6" s="45">
        <f>IF(F6=1,VLOOKUP(G6,PR!$B$2:$F$70,5,),0)</f>
        <v>0</v>
      </c>
      <c r="O6" s="42">
        <f t="shared" ref="O6:O69" si="2">M6*N6%</f>
        <v>0</v>
      </c>
      <c r="P6" s="45">
        <f>IF(F6=1,VLOOKUP(G6,PR!$B$2:$F$70,4,FALSE),0)</f>
        <v>0</v>
      </c>
      <c r="Q6" s="45">
        <f t="shared" ref="Q6:Q69" si="3">M6*P6%</f>
        <v>0</v>
      </c>
      <c r="R6" s="45">
        <f>IF(F6=2,VLOOKUP(G6,PR!$B$2:$F$70,3,FALSE),0)</f>
        <v>0</v>
      </c>
      <c r="S6" s="45">
        <f t="shared" ref="S6:S69" si="4">M6*R6%</f>
        <v>0</v>
      </c>
      <c r="T6" s="42">
        <f t="shared" ref="T6:T69" si="5">M6+O6+Q6+S6</f>
        <v>0</v>
      </c>
      <c r="U6" s="16"/>
      <c r="V6" s="169">
        <f t="shared" ref="V6:V69" si="6">T6+U6</f>
        <v>0</v>
      </c>
    </row>
    <row r="7" spans="1:22">
      <c r="A7" s="16"/>
      <c r="B7" s="40">
        <f>IFERROR(VLOOKUP(A7,SALEMASTER!$A$6:$C$89,2,),0)</f>
        <v>0</v>
      </c>
      <c r="C7" s="40">
        <f>IFERROR(VLOOKUP(A7,SALEMASTER!$A$6:$C$89,3,),0)</f>
        <v>0</v>
      </c>
      <c r="D7" s="40">
        <f>IFERROR(VLOOKUP(C7,SALEMASTER!$C$6:$D$89,2,),0)</f>
        <v>0</v>
      </c>
      <c r="E7" s="40">
        <f>IFERROR(VLOOKUP(C7,SALEMASTER!$C$6:$E$89,3,),0)</f>
        <v>0</v>
      </c>
      <c r="F7" s="19"/>
      <c r="G7" s="16"/>
      <c r="H7" s="42">
        <f>IFERROR(VLOOKUP(G7,PR!$B$2:$F$70,2,),0)</f>
        <v>0</v>
      </c>
      <c r="I7" s="20"/>
      <c r="J7" s="21"/>
      <c r="K7" s="45">
        <f t="shared" si="0"/>
        <v>0</v>
      </c>
      <c r="L7" s="21">
        <v>0</v>
      </c>
      <c r="M7" s="45">
        <f t="shared" si="1"/>
        <v>0</v>
      </c>
      <c r="N7" s="45">
        <f>IF(F7=1,VLOOKUP(G7,PR!$B$2:$F$70,5,),0)</f>
        <v>0</v>
      </c>
      <c r="O7" s="42">
        <f t="shared" si="2"/>
        <v>0</v>
      </c>
      <c r="P7" s="45">
        <f>IF(F7=1,VLOOKUP(G7,PR!$B$2:$F$70,4,FALSE),0)</f>
        <v>0</v>
      </c>
      <c r="Q7" s="45">
        <f t="shared" si="3"/>
        <v>0</v>
      </c>
      <c r="R7" s="45">
        <f>IF(F7=2,VLOOKUP(G7,PR!$B$2:$F$70,3,FALSE),0)</f>
        <v>0</v>
      </c>
      <c r="S7" s="45">
        <f t="shared" si="4"/>
        <v>0</v>
      </c>
      <c r="T7" s="42">
        <f t="shared" si="5"/>
        <v>0</v>
      </c>
      <c r="U7" s="16"/>
      <c r="V7" s="169">
        <f t="shared" si="6"/>
        <v>0</v>
      </c>
    </row>
    <row r="8" spans="1:22">
      <c r="A8" s="16"/>
      <c r="B8" s="40">
        <f>IFERROR(VLOOKUP(A8,SALEMASTER!$A$6:$C$89,2,),0)</f>
        <v>0</v>
      </c>
      <c r="C8" s="40">
        <f>IFERROR(VLOOKUP(A8,SALEMASTER!$A$6:$C$89,3,),0)</f>
        <v>0</v>
      </c>
      <c r="D8" s="40">
        <f>IFERROR(VLOOKUP(C8,SALEMASTER!$C$6:$D$89,2,),0)</f>
        <v>0</v>
      </c>
      <c r="E8" s="40">
        <f>IFERROR(VLOOKUP(C8,SALEMASTER!$C$6:$E$89,3,),0)</f>
        <v>0</v>
      </c>
      <c r="F8" s="19"/>
      <c r="G8" s="16"/>
      <c r="H8" s="42">
        <f>IFERROR(VLOOKUP(G8,PR!$B$2:$F$70,2,),0)</f>
        <v>0</v>
      </c>
      <c r="I8" s="20"/>
      <c r="J8" s="21"/>
      <c r="K8" s="45">
        <f t="shared" si="0"/>
        <v>0</v>
      </c>
      <c r="L8" s="21">
        <v>0</v>
      </c>
      <c r="M8" s="45">
        <f t="shared" si="1"/>
        <v>0</v>
      </c>
      <c r="N8" s="45">
        <f>IF(F8=1,VLOOKUP(G8,PR!$B$2:$F$70,5,),0)</f>
        <v>0</v>
      </c>
      <c r="O8" s="42">
        <f t="shared" si="2"/>
        <v>0</v>
      </c>
      <c r="P8" s="45">
        <f>IF(F8=1,VLOOKUP(G8,PR!$B$2:$F$70,4,FALSE),0)</f>
        <v>0</v>
      </c>
      <c r="Q8" s="45">
        <f t="shared" si="3"/>
        <v>0</v>
      </c>
      <c r="R8" s="45">
        <f>IF(F8=2,VLOOKUP(G8,PR!$B$2:$F$70,3,FALSE),0)</f>
        <v>0</v>
      </c>
      <c r="S8" s="45">
        <f t="shared" si="4"/>
        <v>0</v>
      </c>
      <c r="T8" s="42">
        <f t="shared" si="5"/>
        <v>0</v>
      </c>
      <c r="U8" s="16"/>
      <c r="V8" s="169">
        <f t="shared" si="6"/>
        <v>0</v>
      </c>
    </row>
    <row r="9" spans="1:22">
      <c r="A9" s="16"/>
      <c r="B9" s="40">
        <f>IFERROR(VLOOKUP(A9,SALEMASTER!$A$6:$C$89,2,),0)</f>
        <v>0</v>
      </c>
      <c r="C9" s="40">
        <f>IFERROR(VLOOKUP(A9,SALEMASTER!$A$6:$C$89,3,),0)</f>
        <v>0</v>
      </c>
      <c r="D9" s="40">
        <f>IFERROR(VLOOKUP(C9,SALEMASTER!$C$6:$D$89,2,),0)</f>
        <v>0</v>
      </c>
      <c r="E9" s="40">
        <f>IFERROR(VLOOKUP(C9,SALEMASTER!$C$6:$E$89,3,),0)</f>
        <v>0</v>
      </c>
      <c r="F9" s="19"/>
      <c r="G9" s="16"/>
      <c r="H9" s="42">
        <f>IFERROR(VLOOKUP(G9,PR!$B$2:$F$70,2,),0)</f>
        <v>0</v>
      </c>
      <c r="I9" s="20"/>
      <c r="J9" s="21"/>
      <c r="K9" s="45">
        <f t="shared" si="0"/>
        <v>0</v>
      </c>
      <c r="L9" s="21">
        <v>0</v>
      </c>
      <c r="M9" s="45">
        <f t="shared" si="1"/>
        <v>0</v>
      </c>
      <c r="N9" s="45">
        <f>IF(F9=1,VLOOKUP(G9,PR!$B$2:$F$70,5,),0)</f>
        <v>0</v>
      </c>
      <c r="O9" s="42">
        <f t="shared" si="2"/>
        <v>0</v>
      </c>
      <c r="P9" s="45">
        <f>IF(F9=1,VLOOKUP(G9,PR!$B$2:$F$70,4,FALSE),0)</f>
        <v>0</v>
      </c>
      <c r="Q9" s="45">
        <f t="shared" si="3"/>
        <v>0</v>
      </c>
      <c r="R9" s="45">
        <f>IF(F9=2,VLOOKUP(G9,PR!$B$2:$F$70,3,FALSE),0)</f>
        <v>0</v>
      </c>
      <c r="S9" s="45">
        <f t="shared" si="4"/>
        <v>0</v>
      </c>
      <c r="T9" s="42">
        <f t="shared" si="5"/>
        <v>0</v>
      </c>
      <c r="U9" s="16"/>
      <c r="V9" s="169">
        <f t="shared" si="6"/>
        <v>0</v>
      </c>
    </row>
    <row r="10" spans="1:22">
      <c r="A10" s="16"/>
      <c r="B10" s="40">
        <f>IFERROR(VLOOKUP(A10,SALEMASTER!$A$6:$C$89,2,),0)</f>
        <v>0</v>
      </c>
      <c r="C10" s="40">
        <f>IFERROR(VLOOKUP(A10,SALEMASTER!$A$6:$C$89,3,),0)</f>
        <v>0</v>
      </c>
      <c r="D10" s="40">
        <f>IFERROR(VLOOKUP(C10,SALEMASTER!$C$6:$D$89,2,),0)</f>
        <v>0</v>
      </c>
      <c r="E10" s="40">
        <f>IFERROR(VLOOKUP(C10,SALEMASTER!$C$6:$E$89,3,),0)</f>
        <v>0</v>
      </c>
      <c r="F10" s="19"/>
      <c r="G10" s="16"/>
      <c r="H10" s="42">
        <f>IFERROR(VLOOKUP(G10,PR!$B$2:$F$70,2,),0)</f>
        <v>0</v>
      </c>
      <c r="I10" s="20"/>
      <c r="J10" s="21"/>
      <c r="K10" s="45">
        <f t="shared" si="0"/>
        <v>0</v>
      </c>
      <c r="L10" s="21">
        <v>0</v>
      </c>
      <c r="M10" s="45">
        <f t="shared" si="1"/>
        <v>0</v>
      </c>
      <c r="N10" s="45">
        <f>IF(F10=1,VLOOKUP(G10,PR!$B$2:$F$70,5,),0)</f>
        <v>0</v>
      </c>
      <c r="O10" s="42">
        <f t="shared" si="2"/>
        <v>0</v>
      </c>
      <c r="P10" s="45">
        <f>IF(F10=1,VLOOKUP(G10,PR!$B$2:$F$70,4,FALSE),0)</f>
        <v>0</v>
      </c>
      <c r="Q10" s="45">
        <f t="shared" si="3"/>
        <v>0</v>
      </c>
      <c r="R10" s="45">
        <f>IF(F10=2,VLOOKUP(G10,PR!$B$2:$F$70,3,FALSE),0)</f>
        <v>0</v>
      </c>
      <c r="S10" s="45">
        <f t="shared" si="4"/>
        <v>0</v>
      </c>
      <c r="T10" s="42">
        <f t="shared" si="5"/>
        <v>0</v>
      </c>
      <c r="U10" s="16"/>
      <c r="V10" s="169">
        <f t="shared" si="6"/>
        <v>0</v>
      </c>
    </row>
    <row r="11" spans="1:22">
      <c r="A11" s="16"/>
      <c r="B11" s="40">
        <f>IFERROR(VLOOKUP(A11,SALEMASTER!$A$6:$C$89,2,),0)</f>
        <v>0</v>
      </c>
      <c r="C11" s="40">
        <f>IFERROR(VLOOKUP(A11,SALEMASTER!$A$6:$C$89,3,),0)</f>
        <v>0</v>
      </c>
      <c r="D11" s="40">
        <f>IFERROR(VLOOKUP(C11,SALEMASTER!$C$6:$D$89,2,),0)</f>
        <v>0</v>
      </c>
      <c r="E11" s="40">
        <f>IFERROR(VLOOKUP(C11,SALEMASTER!$C$6:$E$89,3,),0)</f>
        <v>0</v>
      </c>
      <c r="F11" s="19"/>
      <c r="G11" s="16"/>
      <c r="H11" s="42">
        <f>IFERROR(VLOOKUP(G11,PR!$B$2:$F$70,2,),0)</f>
        <v>0</v>
      </c>
      <c r="I11" s="20"/>
      <c r="J11" s="21"/>
      <c r="K11" s="45">
        <f t="shared" si="0"/>
        <v>0</v>
      </c>
      <c r="L11" s="21">
        <v>0</v>
      </c>
      <c r="M11" s="45">
        <f t="shared" si="1"/>
        <v>0</v>
      </c>
      <c r="N11" s="45">
        <f>IF(F11=1,VLOOKUP(G11,PR!$B$2:$F$70,5,),0)</f>
        <v>0</v>
      </c>
      <c r="O11" s="42">
        <f t="shared" si="2"/>
        <v>0</v>
      </c>
      <c r="P11" s="45">
        <f>IF(F11=1,VLOOKUP(G11,PR!$B$2:$F$70,4,FALSE),0)</f>
        <v>0</v>
      </c>
      <c r="Q11" s="45">
        <f t="shared" si="3"/>
        <v>0</v>
      </c>
      <c r="R11" s="45">
        <f>IF(F11=2,VLOOKUP(G11,PR!$B$2:$F$70,3,FALSE),0)</f>
        <v>0</v>
      </c>
      <c r="S11" s="45">
        <f t="shared" si="4"/>
        <v>0</v>
      </c>
      <c r="T11" s="42">
        <f t="shared" si="5"/>
        <v>0</v>
      </c>
      <c r="U11" s="16"/>
      <c r="V11" s="169">
        <f t="shared" si="6"/>
        <v>0</v>
      </c>
    </row>
    <row r="12" spans="1:22">
      <c r="A12" s="16"/>
      <c r="B12" s="40">
        <f>IFERROR(VLOOKUP(A12,SALEMASTER!$A$6:$C$89,2,),0)</f>
        <v>0</v>
      </c>
      <c r="C12" s="40">
        <f>IFERROR(VLOOKUP(A12,SALEMASTER!$A$6:$C$89,3,),0)</f>
        <v>0</v>
      </c>
      <c r="D12" s="40">
        <f>IFERROR(VLOOKUP(C12,SALEMASTER!$C$6:$D$89,2,),0)</f>
        <v>0</v>
      </c>
      <c r="E12" s="40">
        <f>IFERROR(VLOOKUP(C12,SALEMASTER!$C$6:$E$89,3,),0)</f>
        <v>0</v>
      </c>
      <c r="F12" s="19"/>
      <c r="G12" s="16"/>
      <c r="H12" s="42">
        <f>IFERROR(VLOOKUP(G12,PR!$B$2:$F$70,2,),0)</f>
        <v>0</v>
      </c>
      <c r="I12" s="20"/>
      <c r="J12" s="21"/>
      <c r="K12" s="45">
        <f t="shared" si="0"/>
        <v>0</v>
      </c>
      <c r="L12" s="21">
        <v>0</v>
      </c>
      <c r="M12" s="45">
        <f t="shared" si="1"/>
        <v>0</v>
      </c>
      <c r="N12" s="45">
        <f>IF(F12=1,VLOOKUP(G12,PR!$B$2:$F$70,5,),0)</f>
        <v>0</v>
      </c>
      <c r="O12" s="42">
        <f t="shared" si="2"/>
        <v>0</v>
      </c>
      <c r="P12" s="45">
        <f>IF(F12=1,VLOOKUP(G12,PR!$B$2:$F$70,4,FALSE),0)</f>
        <v>0</v>
      </c>
      <c r="Q12" s="45">
        <f t="shared" si="3"/>
        <v>0</v>
      </c>
      <c r="R12" s="45">
        <f>IF(F12=2,VLOOKUP(G12,PR!$B$2:$F$70,3,FALSE),0)</f>
        <v>0</v>
      </c>
      <c r="S12" s="45">
        <f t="shared" si="4"/>
        <v>0</v>
      </c>
      <c r="T12" s="42">
        <f t="shared" si="5"/>
        <v>0</v>
      </c>
      <c r="U12" s="16"/>
      <c r="V12" s="169">
        <f t="shared" si="6"/>
        <v>0</v>
      </c>
    </row>
    <row r="13" spans="1:22">
      <c r="A13" s="16"/>
      <c r="B13" s="40">
        <f>IFERROR(VLOOKUP(A13,SALEMASTER!$A$6:$C$89,2,),0)</f>
        <v>0</v>
      </c>
      <c r="C13" s="40">
        <f>IFERROR(VLOOKUP(A13,SALEMASTER!$A$6:$C$89,3,),0)</f>
        <v>0</v>
      </c>
      <c r="D13" s="40">
        <f>IFERROR(VLOOKUP(C13,SALEMASTER!$C$6:$D$89,2,),0)</f>
        <v>0</v>
      </c>
      <c r="E13" s="40">
        <f>IFERROR(VLOOKUP(C13,SALEMASTER!$C$6:$E$89,3,),0)</f>
        <v>0</v>
      </c>
      <c r="F13" s="19"/>
      <c r="G13" s="16"/>
      <c r="H13" s="42">
        <f>IFERROR(VLOOKUP(G13,PR!$B$2:$F$70,2,),0)</f>
        <v>0</v>
      </c>
      <c r="I13" s="20"/>
      <c r="J13" s="21"/>
      <c r="K13" s="45">
        <f t="shared" si="0"/>
        <v>0</v>
      </c>
      <c r="L13" s="21">
        <v>0</v>
      </c>
      <c r="M13" s="45">
        <f t="shared" si="1"/>
        <v>0</v>
      </c>
      <c r="N13" s="45">
        <f>IF(F13=1,VLOOKUP(G13,PR!$B$2:$F$70,5,),0)</f>
        <v>0</v>
      </c>
      <c r="O13" s="42">
        <f t="shared" si="2"/>
        <v>0</v>
      </c>
      <c r="P13" s="45">
        <f>IF(F13=1,VLOOKUP(G13,PR!$B$2:$F$70,4,FALSE),0)</f>
        <v>0</v>
      </c>
      <c r="Q13" s="45">
        <f t="shared" si="3"/>
        <v>0</v>
      </c>
      <c r="R13" s="45">
        <f>IF(F13=2,VLOOKUP(G13,PR!$B$2:$F$70,3,FALSE),0)</f>
        <v>0</v>
      </c>
      <c r="S13" s="45">
        <f t="shared" si="4"/>
        <v>0</v>
      </c>
      <c r="T13" s="42">
        <f t="shared" si="5"/>
        <v>0</v>
      </c>
      <c r="U13" s="16"/>
      <c r="V13" s="169">
        <f t="shared" si="6"/>
        <v>0</v>
      </c>
    </row>
    <row r="14" spans="1:22">
      <c r="A14" s="16"/>
      <c r="B14" s="40">
        <f>IFERROR(VLOOKUP(A14,SALEMASTER!$A$6:$C$89,2,),0)</f>
        <v>0</v>
      </c>
      <c r="C14" s="40">
        <f>IFERROR(VLOOKUP(A14,SALEMASTER!$A$6:$C$89,3,),0)</f>
        <v>0</v>
      </c>
      <c r="D14" s="40">
        <f>IFERROR(VLOOKUP(C14,SALEMASTER!$C$6:$D$89,2,),0)</f>
        <v>0</v>
      </c>
      <c r="E14" s="40">
        <f>IFERROR(VLOOKUP(C14,SALEMASTER!$C$6:$E$89,3,),0)</f>
        <v>0</v>
      </c>
      <c r="F14" s="19"/>
      <c r="G14" s="16"/>
      <c r="H14" s="42">
        <f>IFERROR(VLOOKUP(G14,PR!$B$2:$F$70,2,),0)</f>
        <v>0</v>
      </c>
      <c r="I14" s="20"/>
      <c r="J14" s="21"/>
      <c r="K14" s="45">
        <f t="shared" si="0"/>
        <v>0</v>
      </c>
      <c r="L14" s="21">
        <v>0</v>
      </c>
      <c r="M14" s="45">
        <f t="shared" si="1"/>
        <v>0</v>
      </c>
      <c r="N14" s="45">
        <f>IF(F14=1,VLOOKUP(G14,PR!$B$2:$F$70,5,),0)</f>
        <v>0</v>
      </c>
      <c r="O14" s="42">
        <f t="shared" si="2"/>
        <v>0</v>
      </c>
      <c r="P14" s="45">
        <f>IF(F14=1,VLOOKUP(G14,PR!$B$2:$F$70,4,FALSE),0)</f>
        <v>0</v>
      </c>
      <c r="Q14" s="45">
        <f t="shared" si="3"/>
        <v>0</v>
      </c>
      <c r="R14" s="45">
        <f>IF(F14=2,VLOOKUP(G14,PR!$B$2:$F$70,3,FALSE),0)</f>
        <v>0</v>
      </c>
      <c r="S14" s="45">
        <f t="shared" si="4"/>
        <v>0</v>
      </c>
      <c r="T14" s="42">
        <f t="shared" si="5"/>
        <v>0</v>
      </c>
      <c r="U14" s="16"/>
      <c r="V14" s="169">
        <f t="shared" si="6"/>
        <v>0</v>
      </c>
    </row>
    <row r="15" spans="1:22">
      <c r="A15" s="16"/>
      <c r="B15" s="40">
        <f>IFERROR(VLOOKUP(A15,SALEMASTER!$A$6:$C$89,2,),0)</f>
        <v>0</v>
      </c>
      <c r="C15" s="40">
        <f>IFERROR(VLOOKUP(A15,SALEMASTER!$A$6:$C$89,3,),0)</f>
        <v>0</v>
      </c>
      <c r="D15" s="40">
        <f>IFERROR(VLOOKUP(C15,SALEMASTER!$C$6:$D$89,2,),0)</f>
        <v>0</v>
      </c>
      <c r="E15" s="40">
        <f>IFERROR(VLOOKUP(C15,SALEMASTER!$C$6:$E$89,3,),0)</f>
        <v>0</v>
      </c>
      <c r="F15" s="19"/>
      <c r="G15" s="16"/>
      <c r="H15" s="42">
        <f>IFERROR(VLOOKUP(G15,PR!$B$2:$F$70,2,),0)</f>
        <v>0</v>
      </c>
      <c r="I15" s="20"/>
      <c r="J15" s="21"/>
      <c r="K15" s="45">
        <f t="shared" si="0"/>
        <v>0</v>
      </c>
      <c r="L15" s="21">
        <v>0</v>
      </c>
      <c r="M15" s="45">
        <f t="shared" si="1"/>
        <v>0</v>
      </c>
      <c r="N15" s="45">
        <f>IF(F15=1,VLOOKUP(G15,PR!$B$2:$F$70,5,),0)</f>
        <v>0</v>
      </c>
      <c r="O15" s="42">
        <f t="shared" si="2"/>
        <v>0</v>
      </c>
      <c r="P15" s="45">
        <f>IF(F15=1,VLOOKUP(G15,PR!$B$2:$F$70,4,FALSE),0)</f>
        <v>0</v>
      </c>
      <c r="Q15" s="45">
        <f t="shared" si="3"/>
        <v>0</v>
      </c>
      <c r="R15" s="45">
        <f>IF(F15=2,VLOOKUP(G15,PR!$B$2:$F$70,3,FALSE),0)</f>
        <v>0</v>
      </c>
      <c r="S15" s="45">
        <f t="shared" si="4"/>
        <v>0</v>
      </c>
      <c r="T15" s="42">
        <f t="shared" si="5"/>
        <v>0</v>
      </c>
      <c r="U15" s="16"/>
      <c r="V15" s="169">
        <f t="shared" si="6"/>
        <v>0</v>
      </c>
    </row>
    <row r="16" spans="1:22">
      <c r="A16" s="16"/>
      <c r="B16" s="40">
        <f>IFERROR(VLOOKUP(A16,SALEMASTER!$A$6:$C$89,2,),0)</f>
        <v>0</v>
      </c>
      <c r="C16" s="40">
        <f>IFERROR(VLOOKUP(A16,SALEMASTER!$A$6:$C$89,3,),0)</f>
        <v>0</v>
      </c>
      <c r="D16" s="40">
        <f>IFERROR(VLOOKUP(C16,SALEMASTER!$C$6:$D$89,2,),0)</f>
        <v>0</v>
      </c>
      <c r="E16" s="40">
        <f>IFERROR(VLOOKUP(C16,SALEMASTER!$C$6:$E$89,3,),0)</f>
        <v>0</v>
      </c>
      <c r="F16" s="19"/>
      <c r="G16" s="16"/>
      <c r="H16" s="42">
        <f>IFERROR(VLOOKUP(G16,PR!$B$2:$F$70,2,),0)</f>
        <v>0</v>
      </c>
      <c r="I16" s="20"/>
      <c r="J16" s="21"/>
      <c r="K16" s="45">
        <f t="shared" si="0"/>
        <v>0</v>
      </c>
      <c r="L16" s="21">
        <v>0</v>
      </c>
      <c r="M16" s="45">
        <f t="shared" si="1"/>
        <v>0</v>
      </c>
      <c r="N16" s="45">
        <f>IF(F16=1,VLOOKUP(G16,PR!$B$2:$F$70,5,),0)</f>
        <v>0</v>
      </c>
      <c r="O16" s="42">
        <f t="shared" si="2"/>
        <v>0</v>
      </c>
      <c r="P16" s="45">
        <f>IF(F16=1,VLOOKUP(G16,PR!$B$2:$F$70,4,FALSE),0)</f>
        <v>0</v>
      </c>
      <c r="Q16" s="45">
        <f t="shared" si="3"/>
        <v>0</v>
      </c>
      <c r="R16" s="45">
        <f>IF(F16=2,VLOOKUP(G16,PR!$B$2:$F$70,3,FALSE),0)</f>
        <v>0</v>
      </c>
      <c r="S16" s="45">
        <f t="shared" si="4"/>
        <v>0</v>
      </c>
      <c r="T16" s="42">
        <f t="shared" si="5"/>
        <v>0</v>
      </c>
      <c r="U16" s="16"/>
      <c r="V16" s="169">
        <f t="shared" si="6"/>
        <v>0</v>
      </c>
    </row>
    <row r="17" spans="1:22">
      <c r="A17" s="16"/>
      <c r="B17" s="40">
        <f>IFERROR(VLOOKUP(A17,SALEMASTER!$A$6:$C$89,2,),0)</f>
        <v>0</v>
      </c>
      <c r="C17" s="40">
        <f>IFERROR(VLOOKUP(A17,SALEMASTER!$A$6:$C$89,3,),0)</f>
        <v>0</v>
      </c>
      <c r="D17" s="40">
        <f>IFERROR(VLOOKUP(C17,SALEMASTER!$C$6:$D$89,2,),0)</f>
        <v>0</v>
      </c>
      <c r="E17" s="40">
        <f>IFERROR(VLOOKUP(C17,SALEMASTER!$C$6:$E$89,3,),0)</f>
        <v>0</v>
      </c>
      <c r="F17" s="19"/>
      <c r="G17" s="16"/>
      <c r="H17" s="42">
        <f>IFERROR(VLOOKUP(G17,PR!$B$2:$F$70,2,),0)</f>
        <v>0</v>
      </c>
      <c r="I17" s="20"/>
      <c r="J17" s="21"/>
      <c r="K17" s="45">
        <f t="shared" si="0"/>
        <v>0</v>
      </c>
      <c r="L17" s="21">
        <v>0</v>
      </c>
      <c r="M17" s="45">
        <f t="shared" si="1"/>
        <v>0</v>
      </c>
      <c r="N17" s="45">
        <f>IF(F17=1,VLOOKUP(G17,PR!$B$2:$F$70,5,),0)</f>
        <v>0</v>
      </c>
      <c r="O17" s="42">
        <f t="shared" si="2"/>
        <v>0</v>
      </c>
      <c r="P17" s="45">
        <f>IF(F17=1,VLOOKUP(G17,PR!$B$2:$F$70,4,FALSE),0)</f>
        <v>0</v>
      </c>
      <c r="Q17" s="45">
        <f t="shared" si="3"/>
        <v>0</v>
      </c>
      <c r="R17" s="45">
        <f>IF(F17=2,VLOOKUP(G17,PR!$B$2:$F$70,3,FALSE),0)</f>
        <v>0</v>
      </c>
      <c r="S17" s="45">
        <f t="shared" si="4"/>
        <v>0</v>
      </c>
      <c r="T17" s="42">
        <f t="shared" si="5"/>
        <v>0</v>
      </c>
      <c r="U17" s="16"/>
      <c r="V17" s="169">
        <f t="shared" si="6"/>
        <v>0</v>
      </c>
    </row>
    <row r="18" spans="1:22">
      <c r="A18" s="16"/>
      <c r="B18" s="40">
        <f>IFERROR(VLOOKUP(A18,SALEMASTER!$A$6:$C$89,2,),0)</f>
        <v>0</v>
      </c>
      <c r="C18" s="40">
        <f>IFERROR(VLOOKUP(A18,SALEMASTER!$A$6:$C$89,3,),0)</f>
        <v>0</v>
      </c>
      <c r="D18" s="40">
        <f>IFERROR(VLOOKUP(C18,SALEMASTER!$C$6:$D$89,2,),0)</f>
        <v>0</v>
      </c>
      <c r="E18" s="40">
        <f>IFERROR(VLOOKUP(C18,SALEMASTER!$C$6:$E$89,3,),0)</f>
        <v>0</v>
      </c>
      <c r="F18" s="19"/>
      <c r="G18" s="16"/>
      <c r="H18" s="42">
        <f>IFERROR(VLOOKUP(G18,PR!$B$2:$F$70,2,),0)</f>
        <v>0</v>
      </c>
      <c r="I18" s="20"/>
      <c r="J18" s="21"/>
      <c r="K18" s="45">
        <f t="shared" si="0"/>
        <v>0</v>
      </c>
      <c r="L18" s="21">
        <v>0</v>
      </c>
      <c r="M18" s="45">
        <f t="shared" si="1"/>
        <v>0</v>
      </c>
      <c r="N18" s="45">
        <f>IF(F18=1,VLOOKUP(G18,PR!$B$2:$F$70,5,),0)</f>
        <v>0</v>
      </c>
      <c r="O18" s="42">
        <f t="shared" si="2"/>
        <v>0</v>
      </c>
      <c r="P18" s="45">
        <f>IF(F18=1,VLOOKUP(G18,PR!$B$2:$F$70,4,FALSE),0)</f>
        <v>0</v>
      </c>
      <c r="Q18" s="45">
        <f t="shared" si="3"/>
        <v>0</v>
      </c>
      <c r="R18" s="45">
        <f>IF(F18=2,VLOOKUP(G18,PR!$B$2:$F$70,3,FALSE),0)</f>
        <v>0</v>
      </c>
      <c r="S18" s="45">
        <f t="shared" si="4"/>
        <v>0</v>
      </c>
      <c r="T18" s="42">
        <f t="shared" si="5"/>
        <v>0</v>
      </c>
      <c r="U18" s="16"/>
      <c r="V18" s="169">
        <f t="shared" si="6"/>
        <v>0</v>
      </c>
    </row>
    <row r="19" spans="1:22">
      <c r="A19" s="16"/>
      <c r="B19" s="40">
        <f>IFERROR(VLOOKUP(A19,SALEMASTER!$A$6:$C$89,2,),0)</f>
        <v>0</v>
      </c>
      <c r="C19" s="40">
        <f>IFERROR(VLOOKUP(A19,SALEMASTER!$A$6:$C$89,3,),0)</f>
        <v>0</v>
      </c>
      <c r="D19" s="40">
        <f>IFERROR(VLOOKUP(C19,SALEMASTER!$C$6:$D$89,2,),0)</f>
        <v>0</v>
      </c>
      <c r="E19" s="40">
        <f>IFERROR(VLOOKUP(C19,SALEMASTER!$C$6:$E$89,3,),0)</f>
        <v>0</v>
      </c>
      <c r="F19" s="19"/>
      <c r="G19" s="16"/>
      <c r="H19" s="42">
        <f>IFERROR(VLOOKUP(G19,PR!$B$2:$F$70,2,),0)</f>
        <v>0</v>
      </c>
      <c r="I19" s="20"/>
      <c r="J19" s="21"/>
      <c r="K19" s="45">
        <f t="shared" si="0"/>
        <v>0</v>
      </c>
      <c r="L19" s="21">
        <v>0</v>
      </c>
      <c r="M19" s="45">
        <f t="shared" si="1"/>
        <v>0</v>
      </c>
      <c r="N19" s="45">
        <f>IF(F19=1,VLOOKUP(G19,PR!$B$2:$F$70,5,),0)</f>
        <v>0</v>
      </c>
      <c r="O19" s="42">
        <f t="shared" si="2"/>
        <v>0</v>
      </c>
      <c r="P19" s="45">
        <f>IF(F19=1,VLOOKUP(G19,PR!$B$2:$F$70,4,FALSE),0)</f>
        <v>0</v>
      </c>
      <c r="Q19" s="45">
        <f t="shared" si="3"/>
        <v>0</v>
      </c>
      <c r="R19" s="45">
        <f>IF(F19=2,VLOOKUP(G19,PR!$B$2:$F$70,3,FALSE),0)</f>
        <v>0</v>
      </c>
      <c r="S19" s="45">
        <f t="shared" si="4"/>
        <v>0</v>
      </c>
      <c r="T19" s="42">
        <f t="shared" si="5"/>
        <v>0</v>
      </c>
      <c r="U19" s="16"/>
      <c r="V19" s="169">
        <f t="shared" si="6"/>
        <v>0</v>
      </c>
    </row>
    <row r="20" spans="1:22">
      <c r="A20" s="16"/>
      <c r="B20" s="40">
        <f>IFERROR(VLOOKUP(A20,SALEMASTER!$A$6:$C$89,2,),0)</f>
        <v>0</v>
      </c>
      <c r="C20" s="40">
        <f>IFERROR(VLOOKUP(A20,SALEMASTER!$A$6:$C$89,3,),0)</f>
        <v>0</v>
      </c>
      <c r="D20" s="40">
        <f>IFERROR(VLOOKUP(C20,SALEMASTER!$C$6:$D$89,2,),0)</f>
        <v>0</v>
      </c>
      <c r="E20" s="40">
        <f>IFERROR(VLOOKUP(C20,SALEMASTER!$C$6:$E$89,3,),0)</f>
        <v>0</v>
      </c>
      <c r="F20" s="19"/>
      <c r="G20" s="16"/>
      <c r="H20" s="42">
        <f>IFERROR(VLOOKUP(G20,PR!$B$2:$F$70,2,),0)</f>
        <v>0</v>
      </c>
      <c r="I20" s="20"/>
      <c r="J20" s="21"/>
      <c r="K20" s="45">
        <f t="shared" si="0"/>
        <v>0</v>
      </c>
      <c r="L20" s="21">
        <v>0</v>
      </c>
      <c r="M20" s="45">
        <f t="shared" si="1"/>
        <v>0</v>
      </c>
      <c r="N20" s="45">
        <f>IF(F20=1,VLOOKUP(G20,PR!$B$2:$F$70,5,),0)</f>
        <v>0</v>
      </c>
      <c r="O20" s="42">
        <f t="shared" si="2"/>
        <v>0</v>
      </c>
      <c r="P20" s="45">
        <f>IF(F20=1,VLOOKUP(G20,PR!$B$2:$F$70,4,FALSE),0)</f>
        <v>0</v>
      </c>
      <c r="Q20" s="45">
        <f t="shared" si="3"/>
        <v>0</v>
      </c>
      <c r="R20" s="45">
        <f>IF(F20=2,VLOOKUP(G20,PR!$B$2:$F$70,3,FALSE),0)</f>
        <v>0</v>
      </c>
      <c r="S20" s="45">
        <f t="shared" si="4"/>
        <v>0</v>
      </c>
      <c r="T20" s="42">
        <f t="shared" si="5"/>
        <v>0</v>
      </c>
      <c r="U20" s="16"/>
      <c r="V20" s="169">
        <f t="shared" si="6"/>
        <v>0</v>
      </c>
    </row>
    <row r="21" spans="1:22">
      <c r="A21" s="16"/>
      <c r="B21" s="40">
        <f>IFERROR(VLOOKUP(A21,SALEMASTER!$A$6:$C$89,2,),0)</f>
        <v>0</v>
      </c>
      <c r="C21" s="40">
        <f>IFERROR(VLOOKUP(A21,SALEMASTER!$A$6:$C$89,3,),0)</f>
        <v>0</v>
      </c>
      <c r="D21" s="40">
        <f>IFERROR(VLOOKUP(C21,SALEMASTER!$C$6:$D$89,2,),0)</f>
        <v>0</v>
      </c>
      <c r="E21" s="40">
        <f>IFERROR(VLOOKUP(C21,SALEMASTER!$C$6:$E$89,3,),0)</f>
        <v>0</v>
      </c>
      <c r="F21" s="19"/>
      <c r="G21" s="16"/>
      <c r="H21" s="42">
        <f>IFERROR(VLOOKUP(G21,PR!$B$2:$F$70,2,),0)</f>
        <v>0</v>
      </c>
      <c r="I21" s="20"/>
      <c r="J21" s="21"/>
      <c r="K21" s="45">
        <f t="shared" si="0"/>
        <v>0</v>
      </c>
      <c r="L21" s="21">
        <v>0</v>
      </c>
      <c r="M21" s="45">
        <f t="shared" si="1"/>
        <v>0</v>
      </c>
      <c r="N21" s="45">
        <f>IF(F21=1,VLOOKUP(G21,PR!$B$2:$F$70,5,),0)</f>
        <v>0</v>
      </c>
      <c r="O21" s="42">
        <f t="shared" si="2"/>
        <v>0</v>
      </c>
      <c r="P21" s="45">
        <f>IF(F21=1,VLOOKUP(G21,PR!$B$2:$F$70,4,FALSE),0)</f>
        <v>0</v>
      </c>
      <c r="Q21" s="45">
        <f t="shared" si="3"/>
        <v>0</v>
      </c>
      <c r="R21" s="45">
        <f>IF(F21=2,VLOOKUP(G21,PR!$B$2:$F$70,3,FALSE),0)</f>
        <v>0</v>
      </c>
      <c r="S21" s="45">
        <f t="shared" si="4"/>
        <v>0</v>
      </c>
      <c r="T21" s="42">
        <f t="shared" si="5"/>
        <v>0</v>
      </c>
      <c r="U21" s="16"/>
      <c r="V21" s="169">
        <f t="shared" si="6"/>
        <v>0</v>
      </c>
    </row>
    <row r="22" spans="1:22">
      <c r="A22" s="16"/>
      <c r="B22" s="40">
        <f>IFERROR(VLOOKUP(A22,SALEMASTER!$A$6:$C$89,2,),0)</f>
        <v>0</v>
      </c>
      <c r="C22" s="40">
        <f>IFERROR(VLOOKUP(A22,SALEMASTER!$A$6:$C$89,3,),0)</f>
        <v>0</v>
      </c>
      <c r="D22" s="40">
        <f>IFERROR(VLOOKUP(C22,SALEMASTER!$C$6:$D$89,2,),0)</f>
        <v>0</v>
      </c>
      <c r="E22" s="40">
        <f>IFERROR(VLOOKUP(C22,SALEMASTER!$C$6:$E$89,3,),0)</f>
        <v>0</v>
      </c>
      <c r="F22" s="19"/>
      <c r="G22" s="16"/>
      <c r="H22" s="42">
        <f>IFERROR(VLOOKUP(G22,PR!$B$2:$F$70,2,),0)</f>
        <v>0</v>
      </c>
      <c r="I22" s="20"/>
      <c r="J22" s="21"/>
      <c r="K22" s="45">
        <f t="shared" si="0"/>
        <v>0</v>
      </c>
      <c r="L22" s="21">
        <v>0</v>
      </c>
      <c r="M22" s="45">
        <f t="shared" si="1"/>
        <v>0</v>
      </c>
      <c r="N22" s="45">
        <f>IF(F22=1,VLOOKUP(G22,PR!$B$2:$F$70,5,),0)</f>
        <v>0</v>
      </c>
      <c r="O22" s="42">
        <f t="shared" si="2"/>
        <v>0</v>
      </c>
      <c r="P22" s="45">
        <f>IF(F22=1,VLOOKUP(G22,PR!$B$2:$F$70,4,FALSE),0)</f>
        <v>0</v>
      </c>
      <c r="Q22" s="45">
        <f t="shared" si="3"/>
        <v>0</v>
      </c>
      <c r="R22" s="45">
        <f>IF(F22=2,VLOOKUP(G22,PR!$B$2:$F$70,3,FALSE),0)</f>
        <v>0</v>
      </c>
      <c r="S22" s="45">
        <f t="shared" si="4"/>
        <v>0</v>
      </c>
      <c r="T22" s="42">
        <f t="shared" si="5"/>
        <v>0</v>
      </c>
      <c r="U22" s="16"/>
      <c r="V22" s="169">
        <f t="shared" si="6"/>
        <v>0</v>
      </c>
    </row>
    <row r="23" spans="1:22">
      <c r="A23" s="16"/>
      <c r="B23" s="40">
        <f>IFERROR(VLOOKUP(A23,SALEMASTER!$A$6:$C$89,2,),0)</f>
        <v>0</v>
      </c>
      <c r="C23" s="40">
        <f>IFERROR(VLOOKUP(A23,SALEMASTER!$A$6:$C$89,3,),0)</f>
        <v>0</v>
      </c>
      <c r="D23" s="40">
        <f>IFERROR(VLOOKUP(C23,SALEMASTER!$C$6:$D$89,2,),0)</f>
        <v>0</v>
      </c>
      <c r="E23" s="40">
        <f>IFERROR(VLOOKUP(C23,SALEMASTER!$C$6:$E$89,3,),0)</f>
        <v>0</v>
      </c>
      <c r="F23" s="19"/>
      <c r="G23" s="16"/>
      <c r="H23" s="42">
        <f>IFERROR(VLOOKUP(G23,PR!$B$2:$F$70,2,),0)</f>
        <v>0</v>
      </c>
      <c r="I23" s="20"/>
      <c r="J23" s="21"/>
      <c r="K23" s="45">
        <f t="shared" si="0"/>
        <v>0</v>
      </c>
      <c r="L23" s="21">
        <v>0</v>
      </c>
      <c r="M23" s="45">
        <f t="shared" si="1"/>
        <v>0</v>
      </c>
      <c r="N23" s="45">
        <f>IF(F23=1,VLOOKUP(G23,PR!$B$2:$F$70,5,),0)</f>
        <v>0</v>
      </c>
      <c r="O23" s="42">
        <f t="shared" si="2"/>
        <v>0</v>
      </c>
      <c r="P23" s="45">
        <f>IF(F23=1,VLOOKUP(G23,PR!$B$2:$F$70,4,FALSE),0)</f>
        <v>0</v>
      </c>
      <c r="Q23" s="45">
        <f t="shared" si="3"/>
        <v>0</v>
      </c>
      <c r="R23" s="45">
        <f>IF(F23=2,VLOOKUP(G23,PR!$B$2:$F$70,3,FALSE),0)</f>
        <v>0</v>
      </c>
      <c r="S23" s="45">
        <f t="shared" si="4"/>
        <v>0</v>
      </c>
      <c r="T23" s="42">
        <f t="shared" si="5"/>
        <v>0</v>
      </c>
      <c r="U23" s="16"/>
      <c r="V23" s="169">
        <f t="shared" si="6"/>
        <v>0</v>
      </c>
    </row>
    <row r="24" spans="1:22">
      <c r="A24" s="16"/>
      <c r="B24" s="40">
        <f>IFERROR(VLOOKUP(A24,SALEMASTER!$A$6:$C$89,2,),0)</f>
        <v>0</v>
      </c>
      <c r="C24" s="40">
        <f>IFERROR(VLOOKUP(A24,SALEMASTER!$A$6:$C$89,3,),0)</f>
        <v>0</v>
      </c>
      <c r="D24" s="40">
        <f>IFERROR(VLOOKUP(C24,SALEMASTER!$C$6:$D$89,2,),0)</f>
        <v>0</v>
      </c>
      <c r="E24" s="40">
        <f>IFERROR(VLOOKUP(C24,SALEMASTER!$C$6:$E$89,3,),0)</f>
        <v>0</v>
      </c>
      <c r="F24" s="19"/>
      <c r="G24" s="16"/>
      <c r="H24" s="42">
        <f>IFERROR(VLOOKUP(G24,PR!$B$2:$F$70,2,),0)</f>
        <v>0</v>
      </c>
      <c r="I24" s="20"/>
      <c r="J24" s="21"/>
      <c r="K24" s="45">
        <f t="shared" si="0"/>
        <v>0</v>
      </c>
      <c r="L24" s="21">
        <v>0</v>
      </c>
      <c r="M24" s="45">
        <f t="shared" si="1"/>
        <v>0</v>
      </c>
      <c r="N24" s="45">
        <f>IF(F24=1,VLOOKUP(G24,PR!$B$2:$F$70,5,),0)</f>
        <v>0</v>
      </c>
      <c r="O24" s="42">
        <f t="shared" si="2"/>
        <v>0</v>
      </c>
      <c r="P24" s="45">
        <f>IF(F24=1,VLOOKUP(G24,PR!$B$2:$F$70,4,FALSE),0)</f>
        <v>0</v>
      </c>
      <c r="Q24" s="45">
        <f t="shared" si="3"/>
        <v>0</v>
      </c>
      <c r="R24" s="45">
        <f>IF(F24=2,VLOOKUP(G24,PR!$B$2:$F$70,3,FALSE),0)</f>
        <v>0</v>
      </c>
      <c r="S24" s="45">
        <f t="shared" si="4"/>
        <v>0</v>
      </c>
      <c r="T24" s="42">
        <f t="shared" si="5"/>
        <v>0</v>
      </c>
      <c r="U24" s="16"/>
      <c r="V24" s="169">
        <f t="shared" si="6"/>
        <v>0</v>
      </c>
    </row>
    <row r="25" spans="1:22">
      <c r="A25" s="16"/>
      <c r="B25" s="40">
        <f>IFERROR(VLOOKUP(A25,SALEMASTER!$A$6:$C$89,2,),0)</f>
        <v>0</v>
      </c>
      <c r="C25" s="40">
        <f>IFERROR(VLOOKUP(A25,SALEMASTER!$A$6:$C$89,3,),0)</f>
        <v>0</v>
      </c>
      <c r="D25" s="40">
        <f>IFERROR(VLOOKUP(C25,SALEMASTER!$C$6:$D$89,2,),0)</f>
        <v>0</v>
      </c>
      <c r="E25" s="40">
        <f>IFERROR(VLOOKUP(C25,SALEMASTER!$C$6:$E$89,3,),0)</f>
        <v>0</v>
      </c>
      <c r="F25" s="19"/>
      <c r="G25" s="16"/>
      <c r="H25" s="42">
        <f>IFERROR(VLOOKUP(G25,PR!$B$2:$F$70,2,),0)</f>
        <v>0</v>
      </c>
      <c r="I25" s="20"/>
      <c r="J25" s="21"/>
      <c r="K25" s="45">
        <f t="shared" si="0"/>
        <v>0</v>
      </c>
      <c r="L25" s="21">
        <v>0</v>
      </c>
      <c r="M25" s="45">
        <f t="shared" si="1"/>
        <v>0</v>
      </c>
      <c r="N25" s="45">
        <f>IF(F25=1,VLOOKUP(G25,PR!$B$2:$F$70,5,),0)</f>
        <v>0</v>
      </c>
      <c r="O25" s="42">
        <f t="shared" si="2"/>
        <v>0</v>
      </c>
      <c r="P25" s="45">
        <f>IF(F25=1,VLOOKUP(G25,PR!$B$2:$F$70,4,FALSE),0)</f>
        <v>0</v>
      </c>
      <c r="Q25" s="45">
        <f t="shared" si="3"/>
        <v>0</v>
      </c>
      <c r="R25" s="45">
        <f>IF(F25=2,VLOOKUP(G25,PR!$B$2:$F$70,3,FALSE),0)</f>
        <v>0</v>
      </c>
      <c r="S25" s="45">
        <f t="shared" si="4"/>
        <v>0</v>
      </c>
      <c r="T25" s="42">
        <f t="shared" si="5"/>
        <v>0</v>
      </c>
      <c r="U25" s="16"/>
      <c r="V25" s="169">
        <f t="shared" si="6"/>
        <v>0</v>
      </c>
    </row>
    <row r="26" spans="1:22">
      <c r="A26" s="16"/>
      <c r="B26" s="40">
        <f>IFERROR(VLOOKUP(A26,SALEMASTER!$A$6:$C$89,2,),0)</f>
        <v>0</v>
      </c>
      <c r="C26" s="40">
        <f>IFERROR(VLOOKUP(A26,SALEMASTER!$A$6:$C$89,3,),0)</f>
        <v>0</v>
      </c>
      <c r="D26" s="40">
        <f>IFERROR(VLOOKUP(C26,SALEMASTER!$C$6:$D$89,2,),0)</f>
        <v>0</v>
      </c>
      <c r="E26" s="40">
        <f>IFERROR(VLOOKUP(C26,SALEMASTER!$C$6:$E$89,3,),0)</f>
        <v>0</v>
      </c>
      <c r="F26" s="19"/>
      <c r="G26" s="16"/>
      <c r="H26" s="42">
        <f>IFERROR(VLOOKUP(G26,PR!$B$2:$F$70,2,),0)</f>
        <v>0</v>
      </c>
      <c r="I26" s="20"/>
      <c r="J26" s="21"/>
      <c r="K26" s="45">
        <f t="shared" si="0"/>
        <v>0</v>
      </c>
      <c r="L26" s="21">
        <v>0</v>
      </c>
      <c r="M26" s="45">
        <f t="shared" si="1"/>
        <v>0</v>
      </c>
      <c r="N26" s="45">
        <f>IF(F26=1,VLOOKUP(G26,PR!$B$2:$F$70,5,),0)</f>
        <v>0</v>
      </c>
      <c r="O26" s="42">
        <f t="shared" si="2"/>
        <v>0</v>
      </c>
      <c r="P26" s="45">
        <f>IF(F26=1,VLOOKUP(G26,PR!$B$2:$F$70,4,FALSE),0)</f>
        <v>0</v>
      </c>
      <c r="Q26" s="45">
        <f t="shared" si="3"/>
        <v>0</v>
      </c>
      <c r="R26" s="45">
        <f>IF(F26=2,VLOOKUP(G26,PR!$B$2:$F$70,3,FALSE),0)</f>
        <v>0</v>
      </c>
      <c r="S26" s="45">
        <f t="shared" si="4"/>
        <v>0</v>
      </c>
      <c r="T26" s="42">
        <f t="shared" si="5"/>
        <v>0</v>
      </c>
      <c r="U26" s="16"/>
      <c r="V26" s="169">
        <f t="shared" si="6"/>
        <v>0</v>
      </c>
    </row>
    <row r="27" spans="1:22">
      <c r="A27" s="16"/>
      <c r="B27" s="40">
        <f>IFERROR(VLOOKUP(A27,SALEMASTER!$A$6:$C$89,2,),0)</f>
        <v>0</v>
      </c>
      <c r="C27" s="40">
        <f>IFERROR(VLOOKUP(A27,SALEMASTER!$A$6:$C$89,3,),0)</f>
        <v>0</v>
      </c>
      <c r="D27" s="40">
        <f>IFERROR(VLOOKUP(C27,SALEMASTER!$C$6:$D$89,2,),0)</f>
        <v>0</v>
      </c>
      <c r="E27" s="40">
        <f>IFERROR(VLOOKUP(C27,SALEMASTER!$C$6:$E$89,3,),0)</f>
        <v>0</v>
      </c>
      <c r="F27" s="19"/>
      <c r="G27" s="16"/>
      <c r="H27" s="42">
        <f>IFERROR(VLOOKUP(G27,PR!$B$2:$F$70,2,),0)</f>
        <v>0</v>
      </c>
      <c r="I27" s="20"/>
      <c r="J27" s="21"/>
      <c r="K27" s="45">
        <f t="shared" si="0"/>
        <v>0</v>
      </c>
      <c r="L27" s="21">
        <v>0</v>
      </c>
      <c r="M27" s="45">
        <f t="shared" si="1"/>
        <v>0</v>
      </c>
      <c r="N27" s="45">
        <f>IF(F27=1,VLOOKUP(G27,PR!$B$2:$F$70,5,),0)</f>
        <v>0</v>
      </c>
      <c r="O27" s="42">
        <f t="shared" si="2"/>
        <v>0</v>
      </c>
      <c r="P27" s="45">
        <f>IF(F27=1,VLOOKUP(G27,PR!$B$2:$F$70,4,FALSE),0)</f>
        <v>0</v>
      </c>
      <c r="Q27" s="45">
        <f t="shared" si="3"/>
        <v>0</v>
      </c>
      <c r="R27" s="45">
        <f>IF(F27=2,VLOOKUP(G27,PR!$B$2:$F$70,3,FALSE),0)</f>
        <v>0</v>
      </c>
      <c r="S27" s="45">
        <f t="shared" si="4"/>
        <v>0</v>
      </c>
      <c r="T27" s="42">
        <f t="shared" si="5"/>
        <v>0</v>
      </c>
      <c r="U27" s="16"/>
      <c r="V27" s="169">
        <f t="shared" si="6"/>
        <v>0</v>
      </c>
    </row>
    <row r="28" spans="1:22">
      <c r="A28" s="16"/>
      <c r="B28" s="40">
        <f>IFERROR(VLOOKUP(A28,SALEMASTER!$A$6:$C$89,2,),0)</f>
        <v>0</v>
      </c>
      <c r="C28" s="40">
        <f>IFERROR(VLOOKUP(A28,SALEMASTER!$A$6:$C$89,3,),0)</f>
        <v>0</v>
      </c>
      <c r="D28" s="40">
        <f>IFERROR(VLOOKUP(C28,SALEMASTER!$C$6:$D$89,2,),0)</f>
        <v>0</v>
      </c>
      <c r="E28" s="40">
        <f>IFERROR(VLOOKUP(C28,SALEMASTER!$C$6:$E$89,3,),0)</f>
        <v>0</v>
      </c>
      <c r="F28" s="19"/>
      <c r="G28" s="16"/>
      <c r="H28" s="42">
        <f>IFERROR(VLOOKUP(G28,PR!$B$2:$F$70,2,),0)</f>
        <v>0</v>
      </c>
      <c r="I28" s="20"/>
      <c r="J28" s="21"/>
      <c r="K28" s="45">
        <f t="shared" si="0"/>
        <v>0</v>
      </c>
      <c r="L28" s="21">
        <v>0</v>
      </c>
      <c r="M28" s="45">
        <f t="shared" si="1"/>
        <v>0</v>
      </c>
      <c r="N28" s="45">
        <f>IF(F28=1,VLOOKUP(G28,PR!$B$2:$F$70,5,),0)</f>
        <v>0</v>
      </c>
      <c r="O28" s="42">
        <f t="shared" si="2"/>
        <v>0</v>
      </c>
      <c r="P28" s="45">
        <f>IF(F28=1,VLOOKUP(G28,PR!$B$2:$F$70,4,FALSE),0)</f>
        <v>0</v>
      </c>
      <c r="Q28" s="45">
        <f t="shared" si="3"/>
        <v>0</v>
      </c>
      <c r="R28" s="45">
        <f>IF(F28=2,VLOOKUP(G28,PR!$B$2:$F$70,3,FALSE),0)</f>
        <v>0</v>
      </c>
      <c r="S28" s="45">
        <f t="shared" si="4"/>
        <v>0</v>
      </c>
      <c r="T28" s="42">
        <f t="shared" si="5"/>
        <v>0</v>
      </c>
      <c r="U28" s="16"/>
      <c r="V28" s="169">
        <f t="shared" si="6"/>
        <v>0</v>
      </c>
    </row>
    <row r="29" spans="1:22">
      <c r="A29" s="16"/>
      <c r="B29" s="40">
        <f>IFERROR(VLOOKUP(A29,SALEMASTER!$A$6:$C$89,2,),0)</f>
        <v>0</v>
      </c>
      <c r="C29" s="40">
        <f>IFERROR(VLOOKUP(A29,SALEMASTER!$A$6:$C$89,3,),0)</f>
        <v>0</v>
      </c>
      <c r="D29" s="40">
        <f>IFERROR(VLOOKUP(C29,SALEMASTER!$C$6:$D$89,2,),0)</f>
        <v>0</v>
      </c>
      <c r="E29" s="40">
        <f>IFERROR(VLOOKUP(C29,SALEMASTER!$C$6:$E$89,3,),0)</f>
        <v>0</v>
      </c>
      <c r="F29" s="19"/>
      <c r="G29" s="16"/>
      <c r="H29" s="42">
        <f>IFERROR(VLOOKUP(G29,PR!$B$2:$F$70,2,),0)</f>
        <v>0</v>
      </c>
      <c r="I29" s="20"/>
      <c r="J29" s="21"/>
      <c r="K29" s="45">
        <f t="shared" si="0"/>
        <v>0</v>
      </c>
      <c r="L29" s="21">
        <v>0</v>
      </c>
      <c r="M29" s="45">
        <f t="shared" si="1"/>
        <v>0</v>
      </c>
      <c r="N29" s="45">
        <f>IF(F29=1,VLOOKUP(G29,PR!$B$2:$F$70,5,),0)</f>
        <v>0</v>
      </c>
      <c r="O29" s="42">
        <f t="shared" si="2"/>
        <v>0</v>
      </c>
      <c r="P29" s="45">
        <f>IF(F29=1,VLOOKUP(G29,PR!$B$2:$F$70,4,FALSE),0)</f>
        <v>0</v>
      </c>
      <c r="Q29" s="45">
        <f t="shared" si="3"/>
        <v>0</v>
      </c>
      <c r="R29" s="45">
        <f>IF(F29=2,VLOOKUP(G29,PR!$B$2:$F$70,3,FALSE),0)</f>
        <v>0</v>
      </c>
      <c r="S29" s="45">
        <f t="shared" si="4"/>
        <v>0</v>
      </c>
      <c r="T29" s="42">
        <f t="shared" si="5"/>
        <v>0</v>
      </c>
      <c r="U29" s="16"/>
      <c r="V29" s="169">
        <f t="shared" si="6"/>
        <v>0</v>
      </c>
    </row>
    <row r="30" spans="1:22">
      <c r="A30" s="16"/>
      <c r="B30" s="40">
        <f>IFERROR(VLOOKUP(A30,SALEMASTER!$A$6:$C$89,2,),0)</f>
        <v>0</v>
      </c>
      <c r="C30" s="40">
        <f>IFERROR(VLOOKUP(A30,SALEMASTER!$A$6:$C$89,3,),0)</f>
        <v>0</v>
      </c>
      <c r="D30" s="40">
        <f>IFERROR(VLOOKUP(C30,SALEMASTER!$C$6:$D$89,2,),0)</f>
        <v>0</v>
      </c>
      <c r="E30" s="40">
        <f>IFERROR(VLOOKUP(C30,SALEMASTER!$C$6:$E$89,3,),0)</f>
        <v>0</v>
      </c>
      <c r="F30" s="19"/>
      <c r="G30" s="16"/>
      <c r="H30" s="42">
        <f>IFERROR(VLOOKUP(G30,PR!$B$2:$F$70,2,),0)</f>
        <v>0</v>
      </c>
      <c r="I30" s="20"/>
      <c r="J30" s="21"/>
      <c r="K30" s="45">
        <f t="shared" si="0"/>
        <v>0</v>
      </c>
      <c r="L30" s="21">
        <v>0</v>
      </c>
      <c r="M30" s="45">
        <f t="shared" si="1"/>
        <v>0</v>
      </c>
      <c r="N30" s="45">
        <f>IF(F30=1,VLOOKUP(G30,PR!$B$2:$F$70,5,),0)</f>
        <v>0</v>
      </c>
      <c r="O30" s="42">
        <f t="shared" si="2"/>
        <v>0</v>
      </c>
      <c r="P30" s="45">
        <f>IF(F30=1,VLOOKUP(G30,PR!$B$2:$F$70,4,FALSE),0)</f>
        <v>0</v>
      </c>
      <c r="Q30" s="45">
        <f t="shared" si="3"/>
        <v>0</v>
      </c>
      <c r="R30" s="45">
        <f>IF(F30=2,VLOOKUP(G30,PR!$B$2:$F$70,3,FALSE),0)</f>
        <v>0</v>
      </c>
      <c r="S30" s="45">
        <f t="shared" si="4"/>
        <v>0</v>
      </c>
      <c r="T30" s="42">
        <f t="shared" si="5"/>
        <v>0</v>
      </c>
      <c r="U30" s="16"/>
      <c r="V30" s="169">
        <f t="shared" si="6"/>
        <v>0</v>
      </c>
    </row>
    <row r="31" spans="1:22">
      <c r="A31" s="16"/>
      <c r="B31" s="40">
        <f>IFERROR(VLOOKUP(A31,SALEMASTER!$A$6:$C$89,2,),0)</f>
        <v>0</v>
      </c>
      <c r="C31" s="40">
        <f>IFERROR(VLOOKUP(A31,SALEMASTER!$A$6:$C$89,3,),0)</f>
        <v>0</v>
      </c>
      <c r="D31" s="40">
        <f>IFERROR(VLOOKUP(C31,SALEMASTER!$C$6:$D$89,2,),0)</f>
        <v>0</v>
      </c>
      <c r="E31" s="40">
        <f>IFERROR(VLOOKUP(C31,SALEMASTER!$C$6:$E$89,3,),0)</f>
        <v>0</v>
      </c>
      <c r="F31" s="19"/>
      <c r="G31" s="16"/>
      <c r="H31" s="42">
        <f>IFERROR(VLOOKUP(G31,PR!$B$2:$F$70,2,),0)</f>
        <v>0</v>
      </c>
      <c r="I31" s="20"/>
      <c r="J31" s="21"/>
      <c r="K31" s="45">
        <f t="shared" si="0"/>
        <v>0</v>
      </c>
      <c r="L31" s="21">
        <v>0</v>
      </c>
      <c r="M31" s="45">
        <f t="shared" si="1"/>
        <v>0</v>
      </c>
      <c r="N31" s="45">
        <f>IF(F31=1,VLOOKUP(G31,PR!$B$2:$F$70,5,),0)</f>
        <v>0</v>
      </c>
      <c r="O31" s="42">
        <f t="shared" si="2"/>
        <v>0</v>
      </c>
      <c r="P31" s="45">
        <f>IF(F31=1,VLOOKUP(G31,PR!$B$2:$F$70,4,FALSE),0)</f>
        <v>0</v>
      </c>
      <c r="Q31" s="45">
        <f t="shared" si="3"/>
        <v>0</v>
      </c>
      <c r="R31" s="45">
        <f>IF(F31=2,VLOOKUP(G31,PR!$B$2:$F$70,3,FALSE),0)</f>
        <v>0</v>
      </c>
      <c r="S31" s="45">
        <f t="shared" si="4"/>
        <v>0</v>
      </c>
      <c r="T31" s="42">
        <f t="shared" si="5"/>
        <v>0</v>
      </c>
      <c r="U31" s="16"/>
      <c r="V31" s="169">
        <f t="shared" si="6"/>
        <v>0</v>
      </c>
    </row>
    <row r="32" spans="1:22">
      <c r="A32" s="16"/>
      <c r="B32" s="40">
        <f>IFERROR(VLOOKUP(A32,SALEMASTER!$A$6:$C$89,2,),0)</f>
        <v>0</v>
      </c>
      <c r="C32" s="40">
        <f>IFERROR(VLOOKUP(A32,SALEMASTER!$A$6:$C$89,3,),0)</f>
        <v>0</v>
      </c>
      <c r="D32" s="40">
        <f>IFERROR(VLOOKUP(C32,SALEMASTER!$C$6:$D$89,2,),0)</f>
        <v>0</v>
      </c>
      <c r="E32" s="40">
        <f>IFERROR(VLOOKUP(C32,SALEMASTER!$C$6:$E$89,3,),0)</f>
        <v>0</v>
      </c>
      <c r="F32" s="19"/>
      <c r="G32" s="16"/>
      <c r="H32" s="42">
        <f>IFERROR(VLOOKUP(G32,PR!$B$2:$F$70,2,),0)</f>
        <v>0</v>
      </c>
      <c r="I32" s="20"/>
      <c r="J32" s="21"/>
      <c r="K32" s="45">
        <f t="shared" si="0"/>
        <v>0</v>
      </c>
      <c r="L32" s="21">
        <v>0</v>
      </c>
      <c r="M32" s="45">
        <f t="shared" si="1"/>
        <v>0</v>
      </c>
      <c r="N32" s="45">
        <f>IF(F32=1,VLOOKUP(G32,PR!$B$2:$F$70,5,),0)</f>
        <v>0</v>
      </c>
      <c r="O32" s="42">
        <f t="shared" si="2"/>
        <v>0</v>
      </c>
      <c r="P32" s="45">
        <f>IF(F32=1,VLOOKUP(G32,PR!$B$2:$F$70,4,FALSE),0)</f>
        <v>0</v>
      </c>
      <c r="Q32" s="45">
        <f t="shared" si="3"/>
        <v>0</v>
      </c>
      <c r="R32" s="45">
        <f>IF(F32=2,VLOOKUP(G32,PR!$B$2:$F$70,3,FALSE),0)</f>
        <v>0</v>
      </c>
      <c r="S32" s="45">
        <f t="shared" si="4"/>
        <v>0</v>
      </c>
      <c r="T32" s="42">
        <f t="shared" si="5"/>
        <v>0</v>
      </c>
      <c r="U32" s="16"/>
      <c r="V32" s="169">
        <f t="shared" si="6"/>
        <v>0</v>
      </c>
    </row>
    <row r="33" spans="1:22">
      <c r="A33" s="16"/>
      <c r="B33" s="40">
        <f>IFERROR(VLOOKUP(A33,SALEMASTER!$A$6:$C$89,2,),0)</f>
        <v>0</v>
      </c>
      <c r="C33" s="40">
        <f>IFERROR(VLOOKUP(A33,SALEMASTER!$A$6:$C$89,3,),0)</f>
        <v>0</v>
      </c>
      <c r="D33" s="40">
        <f>IFERROR(VLOOKUP(C33,SALEMASTER!$C$6:$D$89,2,),0)</f>
        <v>0</v>
      </c>
      <c r="E33" s="40">
        <f>IFERROR(VLOOKUP(C33,SALEMASTER!$C$6:$E$89,3,),0)</f>
        <v>0</v>
      </c>
      <c r="F33" s="19"/>
      <c r="G33" s="16"/>
      <c r="H33" s="42">
        <f>IFERROR(VLOOKUP(G33,PR!$B$2:$F$70,2,),0)</f>
        <v>0</v>
      </c>
      <c r="I33" s="20"/>
      <c r="J33" s="21"/>
      <c r="K33" s="45">
        <f t="shared" si="0"/>
        <v>0</v>
      </c>
      <c r="L33" s="21">
        <v>0</v>
      </c>
      <c r="M33" s="45">
        <f t="shared" si="1"/>
        <v>0</v>
      </c>
      <c r="N33" s="45">
        <f>IF(F33=1,VLOOKUP(G33,PR!$B$2:$F$70,5,),0)</f>
        <v>0</v>
      </c>
      <c r="O33" s="42">
        <f t="shared" si="2"/>
        <v>0</v>
      </c>
      <c r="P33" s="45">
        <f>IF(F33=1,VLOOKUP(G33,PR!$B$2:$F$70,4,FALSE),0)</f>
        <v>0</v>
      </c>
      <c r="Q33" s="45">
        <f t="shared" si="3"/>
        <v>0</v>
      </c>
      <c r="R33" s="45">
        <f>IF(F33=2,VLOOKUP(G33,PR!$B$2:$F$70,3,FALSE),0)</f>
        <v>0</v>
      </c>
      <c r="S33" s="45">
        <f t="shared" si="4"/>
        <v>0</v>
      </c>
      <c r="T33" s="42">
        <f t="shared" si="5"/>
        <v>0</v>
      </c>
      <c r="U33" s="16"/>
      <c r="V33" s="169">
        <f t="shared" si="6"/>
        <v>0</v>
      </c>
    </row>
    <row r="34" spans="1:22">
      <c r="A34" s="16"/>
      <c r="B34" s="40">
        <f>IFERROR(VLOOKUP(A34,SALEMASTER!$A$6:$C$89,2,),0)</f>
        <v>0</v>
      </c>
      <c r="C34" s="40">
        <f>IFERROR(VLOOKUP(A34,SALEMASTER!$A$6:$C$89,3,),0)</f>
        <v>0</v>
      </c>
      <c r="D34" s="40">
        <f>IFERROR(VLOOKUP(C34,SALEMASTER!$C$6:$D$89,2,),0)</f>
        <v>0</v>
      </c>
      <c r="E34" s="40">
        <f>IFERROR(VLOOKUP(C34,SALEMASTER!$C$6:$E$89,3,),0)</f>
        <v>0</v>
      </c>
      <c r="F34" s="19"/>
      <c r="G34" s="16"/>
      <c r="H34" s="42">
        <f>IFERROR(VLOOKUP(G34,PR!$B$2:$F$70,2,),0)</f>
        <v>0</v>
      </c>
      <c r="I34" s="20"/>
      <c r="J34" s="21"/>
      <c r="K34" s="45">
        <f t="shared" si="0"/>
        <v>0</v>
      </c>
      <c r="L34" s="21">
        <v>0</v>
      </c>
      <c r="M34" s="45">
        <f t="shared" si="1"/>
        <v>0</v>
      </c>
      <c r="N34" s="45">
        <f>IF(F34=1,VLOOKUP(G34,PR!$B$2:$F$70,5,),0)</f>
        <v>0</v>
      </c>
      <c r="O34" s="42">
        <f t="shared" si="2"/>
        <v>0</v>
      </c>
      <c r="P34" s="45">
        <f>IF(F34=1,VLOOKUP(G34,PR!$B$2:$F$70,4,FALSE),0)</f>
        <v>0</v>
      </c>
      <c r="Q34" s="45">
        <f t="shared" si="3"/>
        <v>0</v>
      </c>
      <c r="R34" s="45">
        <f>IF(F34=2,VLOOKUP(G34,PR!$B$2:$F$70,3,FALSE),0)</f>
        <v>0</v>
      </c>
      <c r="S34" s="45">
        <f t="shared" si="4"/>
        <v>0</v>
      </c>
      <c r="T34" s="42">
        <f t="shared" si="5"/>
        <v>0</v>
      </c>
      <c r="U34" s="16"/>
      <c r="V34" s="169">
        <f t="shared" si="6"/>
        <v>0</v>
      </c>
    </row>
    <row r="35" spans="1:22">
      <c r="A35" s="16"/>
      <c r="B35" s="40">
        <f>IFERROR(VLOOKUP(A35,SALEMASTER!$A$6:$C$89,2,),0)</f>
        <v>0</v>
      </c>
      <c r="C35" s="40">
        <f>IFERROR(VLOOKUP(A35,SALEMASTER!$A$6:$C$89,3,),0)</f>
        <v>0</v>
      </c>
      <c r="D35" s="40">
        <f>IFERROR(VLOOKUP(C35,SALEMASTER!$C$6:$D$89,2,),0)</f>
        <v>0</v>
      </c>
      <c r="E35" s="40">
        <f>IFERROR(VLOOKUP(C35,SALEMASTER!$C$6:$E$89,3,),0)</f>
        <v>0</v>
      </c>
      <c r="F35" s="19"/>
      <c r="G35" s="16"/>
      <c r="H35" s="42">
        <f>IFERROR(VLOOKUP(G35,PR!$B$2:$F$70,2,),0)</f>
        <v>0</v>
      </c>
      <c r="I35" s="20"/>
      <c r="J35" s="21"/>
      <c r="K35" s="45">
        <f t="shared" si="0"/>
        <v>0</v>
      </c>
      <c r="L35" s="21">
        <v>0</v>
      </c>
      <c r="M35" s="45">
        <f t="shared" si="1"/>
        <v>0</v>
      </c>
      <c r="N35" s="45">
        <f>IF(F35=1,VLOOKUP(G35,PR!$B$2:$F$70,5,),0)</f>
        <v>0</v>
      </c>
      <c r="O35" s="42">
        <f t="shared" si="2"/>
        <v>0</v>
      </c>
      <c r="P35" s="45">
        <f>IF(F35=1,VLOOKUP(G35,PR!$B$2:$F$70,4,FALSE),0)</f>
        <v>0</v>
      </c>
      <c r="Q35" s="45">
        <f t="shared" si="3"/>
        <v>0</v>
      </c>
      <c r="R35" s="45">
        <f>IF(F35=2,VLOOKUP(G35,PR!$B$2:$F$70,3,FALSE),0)</f>
        <v>0</v>
      </c>
      <c r="S35" s="45">
        <f t="shared" si="4"/>
        <v>0</v>
      </c>
      <c r="T35" s="42">
        <f t="shared" si="5"/>
        <v>0</v>
      </c>
      <c r="U35" s="16"/>
      <c r="V35" s="169">
        <f t="shared" si="6"/>
        <v>0</v>
      </c>
    </row>
    <row r="36" spans="1:22">
      <c r="A36" s="16"/>
      <c r="B36" s="40">
        <f>IFERROR(VLOOKUP(A36,SALEMASTER!$A$6:$C$89,2,),0)</f>
        <v>0</v>
      </c>
      <c r="C36" s="40">
        <f>IFERROR(VLOOKUP(A36,SALEMASTER!$A$6:$C$89,3,),0)</f>
        <v>0</v>
      </c>
      <c r="D36" s="40">
        <f>IFERROR(VLOOKUP(C36,SALEMASTER!$C$6:$D$89,2,),0)</f>
        <v>0</v>
      </c>
      <c r="E36" s="40">
        <f>IFERROR(VLOOKUP(C36,SALEMASTER!$C$6:$E$89,3,),0)</f>
        <v>0</v>
      </c>
      <c r="F36" s="19"/>
      <c r="G36" s="16"/>
      <c r="H36" s="42">
        <f>IFERROR(VLOOKUP(G36,PR!$B$2:$F$70,2,),0)</f>
        <v>0</v>
      </c>
      <c r="I36" s="20"/>
      <c r="J36" s="21"/>
      <c r="K36" s="45">
        <f t="shared" si="0"/>
        <v>0</v>
      </c>
      <c r="L36" s="21">
        <v>0</v>
      </c>
      <c r="M36" s="45">
        <f t="shared" si="1"/>
        <v>0</v>
      </c>
      <c r="N36" s="45">
        <f>IF(F36=1,VLOOKUP(G36,PR!$B$2:$F$70,5,),0)</f>
        <v>0</v>
      </c>
      <c r="O36" s="42">
        <f t="shared" si="2"/>
        <v>0</v>
      </c>
      <c r="P36" s="45">
        <f>IF(F36=1,VLOOKUP(G36,PR!$B$2:$F$70,4,FALSE),0)</f>
        <v>0</v>
      </c>
      <c r="Q36" s="45">
        <f t="shared" si="3"/>
        <v>0</v>
      </c>
      <c r="R36" s="45">
        <f>IF(F36=2,VLOOKUP(G36,PR!$B$2:$F$70,3,FALSE),0)</f>
        <v>0</v>
      </c>
      <c r="S36" s="45">
        <f t="shared" si="4"/>
        <v>0</v>
      </c>
      <c r="T36" s="42">
        <f t="shared" si="5"/>
        <v>0</v>
      </c>
      <c r="U36" s="16"/>
      <c r="V36" s="169">
        <f t="shared" si="6"/>
        <v>0</v>
      </c>
    </row>
    <row r="37" spans="1:22">
      <c r="A37" s="16"/>
      <c r="B37" s="40">
        <f>IFERROR(VLOOKUP(A37,SALEMASTER!$A$6:$C$89,2,),0)</f>
        <v>0</v>
      </c>
      <c r="C37" s="40">
        <f>IFERROR(VLOOKUP(A37,SALEMASTER!$A$6:$C$89,3,),0)</f>
        <v>0</v>
      </c>
      <c r="D37" s="40">
        <f>IFERROR(VLOOKUP(C37,SALEMASTER!$C$6:$D$89,2,),0)</f>
        <v>0</v>
      </c>
      <c r="E37" s="40">
        <f>IFERROR(VLOOKUP(C37,SALEMASTER!$C$6:$E$89,3,),0)</f>
        <v>0</v>
      </c>
      <c r="F37" s="19"/>
      <c r="G37" s="16"/>
      <c r="H37" s="42">
        <f>IFERROR(VLOOKUP(G37,PR!$B$2:$F$70,2,),0)</f>
        <v>0</v>
      </c>
      <c r="I37" s="20"/>
      <c r="J37" s="21"/>
      <c r="K37" s="45">
        <f t="shared" si="0"/>
        <v>0</v>
      </c>
      <c r="L37" s="21">
        <v>0</v>
      </c>
      <c r="M37" s="45">
        <f t="shared" si="1"/>
        <v>0</v>
      </c>
      <c r="N37" s="45">
        <f>IF(F37=1,VLOOKUP(G37,PR!$B$2:$F$70,5,),0)</f>
        <v>0</v>
      </c>
      <c r="O37" s="42">
        <f t="shared" si="2"/>
        <v>0</v>
      </c>
      <c r="P37" s="45">
        <f>IF(F37=1,VLOOKUP(G37,PR!$B$2:$F$70,4,FALSE),0)</f>
        <v>0</v>
      </c>
      <c r="Q37" s="45">
        <f t="shared" si="3"/>
        <v>0</v>
      </c>
      <c r="R37" s="45">
        <f>IF(F37=2,VLOOKUP(G37,PR!$B$2:$F$70,3,FALSE),0)</f>
        <v>0</v>
      </c>
      <c r="S37" s="45">
        <f t="shared" si="4"/>
        <v>0</v>
      </c>
      <c r="T37" s="42">
        <f t="shared" si="5"/>
        <v>0</v>
      </c>
      <c r="U37" s="16"/>
      <c r="V37" s="169">
        <f t="shared" si="6"/>
        <v>0</v>
      </c>
    </row>
    <row r="38" spans="1:22">
      <c r="A38" s="16"/>
      <c r="B38" s="40">
        <f>IFERROR(VLOOKUP(A38,SALEMASTER!$A$6:$C$89,2,),0)</f>
        <v>0</v>
      </c>
      <c r="C38" s="40">
        <f>IFERROR(VLOOKUP(A38,SALEMASTER!$A$6:$C$89,3,),0)</f>
        <v>0</v>
      </c>
      <c r="D38" s="40">
        <f>IFERROR(VLOOKUP(C38,SALEMASTER!$C$6:$D$89,2,),0)</f>
        <v>0</v>
      </c>
      <c r="E38" s="40">
        <f>IFERROR(VLOOKUP(C38,SALEMASTER!$C$6:$E$89,3,),0)</f>
        <v>0</v>
      </c>
      <c r="F38" s="19"/>
      <c r="G38" s="16"/>
      <c r="H38" s="42">
        <f>IFERROR(VLOOKUP(G38,PR!$B$2:$F$70,2,),0)</f>
        <v>0</v>
      </c>
      <c r="I38" s="20"/>
      <c r="J38" s="21"/>
      <c r="K38" s="45">
        <f t="shared" si="0"/>
        <v>0</v>
      </c>
      <c r="L38" s="21">
        <v>0</v>
      </c>
      <c r="M38" s="45">
        <f t="shared" si="1"/>
        <v>0</v>
      </c>
      <c r="N38" s="45">
        <f>IF(F38=1,VLOOKUP(G38,PR!$B$2:$F$70,5,),0)</f>
        <v>0</v>
      </c>
      <c r="O38" s="42">
        <f t="shared" si="2"/>
        <v>0</v>
      </c>
      <c r="P38" s="45">
        <f>IF(F38=1,VLOOKUP(G38,PR!$B$2:$F$70,4,FALSE),0)</f>
        <v>0</v>
      </c>
      <c r="Q38" s="45">
        <f t="shared" si="3"/>
        <v>0</v>
      </c>
      <c r="R38" s="45">
        <f>IF(F38=2,VLOOKUP(G38,PR!$B$2:$F$70,3,FALSE),0)</f>
        <v>0</v>
      </c>
      <c r="S38" s="45">
        <f t="shared" si="4"/>
        <v>0</v>
      </c>
      <c r="T38" s="42">
        <f t="shared" si="5"/>
        <v>0</v>
      </c>
      <c r="U38" s="16"/>
      <c r="V38" s="169">
        <f t="shared" si="6"/>
        <v>0</v>
      </c>
    </row>
    <row r="39" spans="1:22">
      <c r="A39" s="16"/>
      <c r="B39" s="40">
        <f>IFERROR(VLOOKUP(A39,SALEMASTER!$A$6:$C$89,2,),0)</f>
        <v>0</v>
      </c>
      <c r="C39" s="40">
        <f>IFERROR(VLOOKUP(A39,SALEMASTER!$A$6:$C$89,3,),0)</f>
        <v>0</v>
      </c>
      <c r="D39" s="40">
        <f>IFERROR(VLOOKUP(C39,SALEMASTER!$C$6:$D$89,2,),0)</f>
        <v>0</v>
      </c>
      <c r="E39" s="40">
        <f>IFERROR(VLOOKUP(C39,SALEMASTER!$C$6:$E$89,3,),0)</f>
        <v>0</v>
      </c>
      <c r="F39" s="19"/>
      <c r="G39" s="16"/>
      <c r="H39" s="42">
        <f>IFERROR(VLOOKUP(G39,PR!$B$2:$F$70,2,),0)</f>
        <v>0</v>
      </c>
      <c r="I39" s="20"/>
      <c r="J39" s="21"/>
      <c r="K39" s="45">
        <f t="shared" si="0"/>
        <v>0</v>
      </c>
      <c r="L39" s="21">
        <v>0</v>
      </c>
      <c r="M39" s="45">
        <f t="shared" si="1"/>
        <v>0</v>
      </c>
      <c r="N39" s="45">
        <f>IF(F39=1,VLOOKUP(G39,PR!$B$2:$F$70,5,),0)</f>
        <v>0</v>
      </c>
      <c r="O39" s="42">
        <f t="shared" si="2"/>
        <v>0</v>
      </c>
      <c r="P39" s="45">
        <f>IF(F39=1,VLOOKUP(G39,PR!$B$2:$F$70,4,FALSE),0)</f>
        <v>0</v>
      </c>
      <c r="Q39" s="45">
        <f t="shared" si="3"/>
        <v>0</v>
      </c>
      <c r="R39" s="45">
        <f>IF(F39=2,VLOOKUP(G39,PR!$B$2:$F$70,3,FALSE),0)</f>
        <v>0</v>
      </c>
      <c r="S39" s="45">
        <f t="shared" si="4"/>
        <v>0</v>
      </c>
      <c r="T39" s="42">
        <f t="shared" si="5"/>
        <v>0</v>
      </c>
      <c r="U39" s="16"/>
      <c r="V39" s="169">
        <f t="shared" si="6"/>
        <v>0</v>
      </c>
    </row>
    <row r="40" spans="1:22">
      <c r="A40" s="16"/>
      <c r="B40" s="40">
        <f>IFERROR(VLOOKUP(A40,SALEMASTER!$A$6:$C$89,2,),0)</f>
        <v>0</v>
      </c>
      <c r="C40" s="40">
        <f>IFERROR(VLOOKUP(A40,SALEMASTER!$A$6:$C$89,3,),0)</f>
        <v>0</v>
      </c>
      <c r="D40" s="40">
        <f>IFERROR(VLOOKUP(C40,SALEMASTER!$C$6:$D$89,2,),0)</f>
        <v>0</v>
      </c>
      <c r="E40" s="40">
        <f>IFERROR(VLOOKUP(C40,SALEMASTER!$C$6:$E$89,3,),0)</f>
        <v>0</v>
      </c>
      <c r="F40" s="19"/>
      <c r="G40" s="16"/>
      <c r="H40" s="42">
        <f>IFERROR(VLOOKUP(G40,PR!$B$2:$F$70,2,),0)</f>
        <v>0</v>
      </c>
      <c r="I40" s="20"/>
      <c r="J40" s="21"/>
      <c r="K40" s="45">
        <f t="shared" si="0"/>
        <v>0</v>
      </c>
      <c r="L40" s="21">
        <v>0</v>
      </c>
      <c r="M40" s="45">
        <f t="shared" si="1"/>
        <v>0</v>
      </c>
      <c r="N40" s="45">
        <f>IF(F40=1,VLOOKUP(G40,PR!$B$2:$F$70,5,),0)</f>
        <v>0</v>
      </c>
      <c r="O40" s="42">
        <f t="shared" si="2"/>
        <v>0</v>
      </c>
      <c r="P40" s="45">
        <f>IF(F40=1,VLOOKUP(G40,PR!$B$2:$F$70,4,FALSE),0)</f>
        <v>0</v>
      </c>
      <c r="Q40" s="45">
        <f t="shared" si="3"/>
        <v>0</v>
      </c>
      <c r="R40" s="45">
        <f>IF(F40=2,VLOOKUP(G40,PR!$B$2:$F$70,3,FALSE),0)</f>
        <v>0</v>
      </c>
      <c r="S40" s="45">
        <f t="shared" si="4"/>
        <v>0</v>
      </c>
      <c r="T40" s="42">
        <f t="shared" si="5"/>
        <v>0</v>
      </c>
      <c r="U40" s="16"/>
      <c r="V40" s="169">
        <f t="shared" si="6"/>
        <v>0</v>
      </c>
    </row>
    <row r="41" spans="1:22">
      <c r="A41" s="16"/>
      <c r="B41" s="40">
        <f>IFERROR(VLOOKUP(A41,SALEMASTER!$A$6:$C$89,2,),0)</f>
        <v>0</v>
      </c>
      <c r="C41" s="40">
        <f>IFERROR(VLOOKUP(A41,SALEMASTER!$A$6:$C$89,3,),0)</f>
        <v>0</v>
      </c>
      <c r="D41" s="40">
        <f>IFERROR(VLOOKUP(C41,SALEMASTER!$C$6:$D$89,2,),0)</f>
        <v>0</v>
      </c>
      <c r="E41" s="40">
        <f>IFERROR(VLOOKUP(C41,SALEMASTER!$C$6:$E$89,3,),0)</f>
        <v>0</v>
      </c>
      <c r="F41" s="19"/>
      <c r="G41" s="16"/>
      <c r="H41" s="42">
        <f>IFERROR(VLOOKUP(G41,PR!$B$2:$F$70,2,),0)</f>
        <v>0</v>
      </c>
      <c r="I41" s="20"/>
      <c r="J41" s="21"/>
      <c r="K41" s="45">
        <f t="shared" si="0"/>
        <v>0</v>
      </c>
      <c r="L41" s="21">
        <v>0</v>
      </c>
      <c r="M41" s="45">
        <f t="shared" si="1"/>
        <v>0</v>
      </c>
      <c r="N41" s="45">
        <f>IF(F41=1,VLOOKUP(G41,PR!$B$2:$F$70,5,),0)</f>
        <v>0</v>
      </c>
      <c r="O41" s="42">
        <f t="shared" si="2"/>
        <v>0</v>
      </c>
      <c r="P41" s="45">
        <f>IF(F41=1,VLOOKUP(G41,PR!$B$2:$F$70,4,FALSE),0)</f>
        <v>0</v>
      </c>
      <c r="Q41" s="45">
        <f t="shared" si="3"/>
        <v>0</v>
      </c>
      <c r="R41" s="45">
        <f>IF(F41=2,VLOOKUP(G41,PR!$B$2:$F$70,3,FALSE),0)</f>
        <v>0</v>
      </c>
      <c r="S41" s="45">
        <f t="shared" si="4"/>
        <v>0</v>
      </c>
      <c r="T41" s="42">
        <f t="shared" si="5"/>
        <v>0</v>
      </c>
      <c r="U41" s="16"/>
      <c r="V41" s="169">
        <f t="shared" si="6"/>
        <v>0</v>
      </c>
    </row>
    <row r="42" spans="1:22">
      <c r="A42" s="16"/>
      <c r="B42" s="40">
        <f>IFERROR(VLOOKUP(A42,SALEMASTER!$A$6:$C$89,2,),0)</f>
        <v>0</v>
      </c>
      <c r="C42" s="40">
        <f>IFERROR(VLOOKUP(A42,SALEMASTER!$A$6:$C$89,3,),0)</f>
        <v>0</v>
      </c>
      <c r="D42" s="40">
        <f>IFERROR(VLOOKUP(C42,SALEMASTER!$C$6:$D$89,2,),0)</f>
        <v>0</v>
      </c>
      <c r="E42" s="40">
        <f>IFERROR(VLOOKUP(C42,SALEMASTER!$C$6:$E$89,3,),0)</f>
        <v>0</v>
      </c>
      <c r="F42" s="19"/>
      <c r="G42" s="16"/>
      <c r="H42" s="42">
        <f>IFERROR(VLOOKUP(G42,PR!$B$2:$F$70,2,),0)</f>
        <v>0</v>
      </c>
      <c r="I42" s="20"/>
      <c r="J42" s="21"/>
      <c r="K42" s="45">
        <f t="shared" si="0"/>
        <v>0</v>
      </c>
      <c r="L42" s="21">
        <v>0</v>
      </c>
      <c r="M42" s="45">
        <f t="shared" si="1"/>
        <v>0</v>
      </c>
      <c r="N42" s="45">
        <f>IF(F42=1,VLOOKUP(G42,PR!$B$2:$F$70,5,),0)</f>
        <v>0</v>
      </c>
      <c r="O42" s="42">
        <f t="shared" si="2"/>
        <v>0</v>
      </c>
      <c r="P42" s="45">
        <f>IF(F42=1,VLOOKUP(G42,PR!$B$2:$F$70,4,FALSE),0)</f>
        <v>0</v>
      </c>
      <c r="Q42" s="45">
        <f t="shared" si="3"/>
        <v>0</v>
      </c>
      <c r="R42" s="45">
        <f>IF(F42=2,VLOOKUP(G42,PR!$B$2:$F$70,3,FALSE),0)</f>
        <v>0</v>
      </c>
      <c r="S42" s="45">
        <f t="shared" si="4"/>
        <v>0</v>
      </c>
      <c r="T42" s="42">
        <f t="shared" si="5"/>
        <v>0</v>
      </c>
      <c r="U42" s="16"/>
      <c r="V42" s="169">
        <f t="shared" si="6"/>
        <v>0</v>
      </c>
    </row>
    <row r="43" spans="1:22">
      <c r="A43" s="16"/>
      <c r="B43" s="40">
        <f>IFERROR(VLOOKUP(A43,SALEMASTER!$A$6:$C$89,2,),0)</f>
        <v>0</v>
      </c>
      <c r="C43" s="40">
        <f>IFERROR(VLOOKUP(A43,SALEMASTER!$A$6:$C$89,3,),0)</f>
        <v>0</v>
      </c>
      <c r="D43" s="40">
        <f>IFERROR(VLOOKUP(C43,SALEMASTER!$C$6:$D$89,2,),0)</f>
        <v>0</v>
      </c>
      <c r="E43" s="40">
        <f>IFERROR(VLOOKUP(C43,SALEMASTER!$C$6:$E$89,3,),0)</f>
        <v>0</v>
      </c>
      <c r="F43" s="19"/>
      <c r="G43" s="16"/>
      <c r="H43" s="42">
        <f>IFERROR(VLOOKUP(G43,PR!$B$2:$F$70,2,),0)</f>
        <v>0</v>
      </c>
      <c r="I43" s="20"/>
      <c r="J43" s="21"/>
      <c r="K43" s="45">
        <f t="shared" si="0"/>
        <v>0</v>
      </c>
      <c r="L43" s="21">
        <v>0</v>
      </c>
      <c r="M43" s="45">
        <f t="shared" si="1"/>
        <v>0</v>
      </c>
      <c r="N43" s="45">
        <f>IF(F43=1,VLOOKUP(G43,PR!$B$2:$F$70,5,),0)</f>
        <v>0</v>
      </c>
      <c r="O43" s="42">
        <f t="shared" si="2"/>
        <v>0</v>
      </c>
      <c r="P43" s="45">
        <f>IF(F43=1,VLOOKUP(G43,PR!$B$2:$F$70,4,FALSE),0)</f>
        <v>0</v>
      </c>
      <c r="Q43" s="45">
        <f t="shared" si="3"/>
        <v>0</v>
      </c>
      <c r="R43" s="45">
        <f>IF(F43=2,VLOOKUP(G43,PR!$B$2:$F$70,3,FALSE),0)</f>
        <v>0</v>
      </c>
      <c r="S43" s="45">
        <f t="shared" si="4"/>
        <v>0</v>
      </c>
      <c r="T43" s="42">
        <f t="shared" si="5"/>
        <v>0</v>
      </c>
      <c r="U43" s="16"/>
      <c r="V43" s="169">
        <f t="shared" si="6"/>
        <v>0</v>
      </c>
    </row>
    <row r="44" spans="1:22">
      <c r="A44" s="16"/>
      <c r="B44" s="40">
        <f>IFERROR(VLOOKUP(A44,SALEMASTER!$A$6:$C$89,2,),0)</f>
        <v>0</v>
      </c>
      <c r="C44" s="40">
        <f>IFERROR(VLOOKUP(A44,SALEMASTER!$A$6:$C$89,3,),0)</f>
        <v>0</v>
      </c>
      <c r="D44" s="40">
        <f>IFERROR(VLOOKUP(C44,SALEMASTER!$C$6:$D$89,2,),0)</f>
        <v>0</v>
      </c>
      <c r="E44" s="40">
        <f>IFERROR(VLOOKUP(C44,SALEMASTER!$C$6:$E$89,3,),0)</f>
        <v>0</v>
      </c>
      <c r="F44" s="19"/>
      <c r="G44" s="16"/>
      <c r="H44" s="42">
        <f>IFERROR(VLOOKUP(G44,PR!$B$2:$F$70,2,),0)</f>
        <v>0</v>
      </c>
      <c r="I44" s="20"/>
      <c r="J44" s="21"/>
      <c r="K44" s="45">
        <f t="shared" si="0"/>
        <v>0</v>
      </c>
      <c r="L44" s="21">
        <v>0</v>
      </c>
      <c r="M44" s="45">
        <f t="shared" si="1"/>
        <v>0</v>
      </c>
      <c r="N44" s="45">
        <f>IF(F44=1,VLOOKUP(G44,PR!$B$2:$F$70,5,),0)</f>
        <v>0</v>
      </c>
      <c r="O44" s="42">
        <f t="shared" si="2"/>
        <v>0</v>
      </c>
      <c r="P44" s="45">
        <f>IF(F44=1,VLOOKUP(G44,PR!$B$2:$F$70,4,FALSE),0)</f>
        <v>0</v>
      </c>
      <c r="Q44" s="45">
        <f t="shared" si="3"/>
        <v>0</v>
      </c>
      <c r="R44" s="45">
        <f>IF(F44=2,VLOOKUP(G44,PR!$B$2:$F$70,3,FALSE),0)</f>
        <v>0</v>
      </c>
      <c r="S44" s="45">
        <f t="shared" si="4"/>
        <v>0</v>
      </c>
      <c r="T44" s="42">
        <f t="shared" si="5"/>
        <v>0</v>
      </c>
      <c r="U44" s="16"/>
      <c r="V44" s="169">
        <f t="shared" si="6"/>
        <v>0</v>
      </c>
    </row>
    <row r="45" spans="1:22">
      <c r="A45" s="16"/>
      <c r="B45" s="40">
        <f>IFERROR(VLOOKUP(A45,SALEMASTER!$A$6:$C$89,2,),0)</f>
        <v>0</v>
      </c>
      <c r="C45" s="40">
        <f>IFERROR(VLOOKUP(A45,SALEMASTER!$A$6:$C$89,3,),0)</f>
        <v>0</v>
      </c>
      <c r="D45" s="40">
        <f>IFERROR(VLOOKUP(C45,SALEMASTER!$C$6:$D$89,2,),0)</f>
        <v>0</v>
      </c>
      <c r="E45" s="40">
        <f>IFERROR(VLOOKUP(C45,SALEMASTER!$C$6:$E$89,3,),0)</f>
        <v>0</v>
      </c>
      <c r="F45" s="19"/>
      <c r="G45" s="16"/>
      <c r="H45" s="42">
        <f>IFERROR(VLOOKUP(G45,PR!$B$2:$F$70,2,),0)</f>
        <v>0</v>
      </c>
      <c r="I45" s="20"/>
      <c r="J45" s="21"/>
      <c r="K45" s="45">
        <f t="shared" si="0"/>
        <v>0</v>
      </c>
      <c r="L45" s="21">
        <v>0</v>
      </c>
      <c r="M45" s="45">
        <f t="shared" si="1"/>
        <v>0</v>
      </c>
      <c r="N45" s="45">
        <f>IF(F45=1,VLOOKUP(G45,PR!$B$2:$F$70,5,),0)</f>
        <v>0</v>
      </c>
      <c r="O45" s="42">
        <f t="shared" si="2"/>
        <v>0</v>
      </c>
      <c r="P45" s="45">
        <f>IF(F45=1,VLOOKUP(G45,PR!$B$2:$F$70,4,FALSE),0)</f>
        <v>0</v>
      </c>
      <c r="Q45" s="45">
        <f t="shared" si="3"/>
        <v>0</v>
      </c>
      <c r="R45" s="45">
        <f>IF(F45=2,VLOOKUP(G45,PR!$B$2:$F$70,3,FALSE),0)</f>
        <v>0</v>
      </c>
      <c r="S45" s="45">
        <f t="shared" si="4"/>
        <v>0</v>
      </c>
      <c r="T45" s="42">
        <f t="shared" si="5"/>
        <v>0</v>
      </c>
      <c r="U45" s="16"/>
      <c r="V45" s="169">
        <f t="shared" si="6"/>
        <v>0</v>
      </c>
    </row>
    <row r="46" spans="1:22">
      <c r="A46" s="16"/>
      <c r="B46" s="40">
        <f>IFERROR(VLOOKUP(A46,SALEMASTER!$A$6:$C$89,2,),0)</f>
        <v>0</v>
      </c>
      <c r="C46" s="40">
        <f>IFERROR(VLOOKUP(A46,SALEMASTER!$A$6:$C$89,3,),0)</f>
        <v>0</v>
      </c>
      <c r="D46" s="40">
        <f>IFERROR(VLOOKUP(C46,SALEMASTER!$C$6:$D$89,2,),0)</f>
        <v>0</v>
      </c>
      <c r="E46" s="40">
        <f>IFERROR(VLOOKUP(C46,SALEMASTER!$C$6:$E$89,3,),0)</f>
        <v>0</v>
      </c>
      <c r="F46" s="19"/>
      <c r="G46" s="16"/>
      <c r="H46" s="42">
        <f>IFERROR(VLOOKUP(G46,PR!$B$2:$F$70,2,),0)</f>
        <v>0</v>
      </c>
      <c r="I46" s="20"/>
      <c r="J46" s="21"/>
      <c r="K46" s="45">
        <f t="shared" si="0"/>
        <v>0</v>
      </c>
      <c r="L46" s="21">
        <v>0</v>
      </c>
      <c r="M46" s="45">
        <f t="shared" si="1"/>
        <v>0</v>
      </c>
      <c r="N46" s="45">
        <f>IF(F46=1,VLOOKUP(G46,PR!$B$2:$F$70,5,),0)</f>
        <v>0</v>
      </c>
      <c r="O46" s="42">
        <f t="shared" si="2"/>
        <v>0</v>
      </c>
      <c r="P46" s="45">
        <f>IF(F46=1,VLOOKUP(G46,PR!$B$2:$F$70,4,FALSE),0)</f>
        <v>0</v>
      </c>
      <c r="Q46" s="45">
        <f t="shared" si="3"/>
        <v>0</v>
      </c>
      <c r="R46" s="45">
        <f>IF(F46=2,VLOOKUP(G46,PR!$B$2:$F$70,3,FALSE),0)</f>
        <v>0</v>
      </c>
      <c r="S46" s="45">
        <f t="shared" si="4"/>
        <v>0</v>
      </c>
      <c r="T46" s="42">
        <f t="shared" si="5"/>
        <v>0</v>
      </c>
      <c r="U46" s="16"/>
      <c r="V46" s="169">
        <f t="shared" si="6"/>
        <v>0</v>
      </c>
    </row>
    <row r="47" spans="1:22">
      <c r="A47" s="16"/>
      <c r="B47" s="40">
        <f>IFERROR(VLOOKUP(A47,SALEMASTER!$A$6:$C$89,2,),0)</f>
        <v>0</v>
      </c>
      <c r="C47" s="40">
        <f>IFERROR(VLOOKUP(A47,SALEMASTER!$A$6:$C$89,3,),0)</f>
        <v>0</v>
      </c>
      <c r="D47" s="40">
        <f>IFERROR(VLOOKUP(C47,SALEMASTER!$C$6:$D$89,2,),0)</f>
        <v>0</v>
      </c>
      <c r="E47" s="40">
        <f>IFERROR(VLOOKUP(C47,SALEMASTER!$C$6:$E$89,3,),0)</f>
        <v>0</v>
      </c>
      <c r="F47" s="19"/>
      <c r="G47" s="16"/>
      <c r="H47" s="42">
        <f>IFERROR(VLOOKUP(G47,PR!$B$2:$F$70,2,),0)</f>
        <v>0</v>
      </c>
      <c r="I47" s="20"/>
      <c r="J47" s="21"/>
      <c r="K47" s="45">
        <f t="shared" si="0"/>
        <v>0</v>
      </c>
      <c r="L47" s="21">
        <v>0</v>
      </c>
      <c r="M47" s="45">
        <f t="shared" si="1"/>
        <v>0</v>
      </c>
      <c r="N47" s="45">
        <f>IF(F47=1,VLOOKUP(G47,PR!$B$2:$F$70,5,),0)</f>
        <v>0</v>
      </c>
      <c r="O47" s="42">
        <f t="shared" si="2"/>
        <v>0</v>
      </c>
      <c r="P47" s="45">
        <f>IF(F47=1,VLOOKUP(G47,PR!$B$2:$F$70,4,FALSE),0)</f>
        <v>0</v>
      </c>
      <c r="Q47" s="45">
        <f t="shared" si="3"/>
        <v>0</v>
      </c>
      <c r="R47" s="45">
        <f>IF(F47=2,VLOOKUP(G47,PR!$B$2:$F$70,3,FALSE),0)</f>
        <v>0</v>
      </c>
      <c r="S47" s="45">
        <f t="shared" si="4"/>
        <v>0</v>
      </c>
      <c r="T47" s="42">
        <f t="shared" si="5"/>
        <v>0</v>
      </c>
      <c r="U47" s="16"/>
      <c r="V47" s="169">
        <f t="shared" si="6"/>
        <v>0</v>
      </c>
    </row>
    <row r="48" spans="1:22">
      <c r="A48" s="16"/>
      <c r="B48" s="40">
        <f>IFERROR(VLOOKUP(A48,SALEMASTER!$A$6:$C$89,2,),0)</f>
        <v>0</v>
      </c>
      <c r="C48" s="40">
        <f>IFERROR(VLOOKUP(A48,SALEMASTER!$A$6:$C$89,3,),0)</f>
        <v>0</v>
      </c>
      <c r="D48" s="40">
        <f>IFERROR(VLOOKUP(C48,SALEMASTER!$C$6:$D$89,2,),0)</f>
        <v>0</v>
      </c>
      <c r="E48" s="40">
        <f>IFERROR(VLOOKUP(C48,SALEMASTER!$C$6:$E$89,3,),0)</f>
        <v>0</v>
      </c>
      <c r="F48" s="19"/>
      <c r="G48" s="16"/>
      <c r="H48" s="42">
        <f>IFERROR(VLOOKUP(G48,PR!$B$2:$F$70,2,),0)</f>
        <v>0</v>
      </c>
      <c r="I48" s="20"/>
      <c r="J48" s="21"/>
      <c r="K48" s="45">
        <f t="shared" si="0"/>
        <v>0</v>
      </c>
      <c r="L48" s="21">
        <v>0</v>
      </c>
      <c r="M48" s="45">
        <f t="shared" si="1"/>
        <v>0</v>
      </c>
      <c r="N48" s="45">
        <f>IF(F48=1,VLOOKUP(G48,PR!$B$2:$F$70,5,),0)</f>
        <v>0</v>
      </c>
      <c r="O48" s="42">
        <f t="shared" si="2"/>
        <v>0</v>
      </c>
      <c r="P48" s="45">
        <f>IF(F48=1,VLOOKUP(G48,PR!$B$2:$F$70,4,FALSE),0)</f>
        <v>0</v>
      </c>
      <c r="Q48" s="45">
        <f t="shared" si="3"/>
        <v>0</v>
      </c>
      <c r="R48" s="45">
        <f>IF(F48=2,VLOOKUP(G48,PR!$B$2:$F$70,3,FALSE),0)</f>
        <v>0</v>
      </c>
      <c r="S48" s="45">
        <f t="shared" si="4"/>
        <v>0</v>
      </c>
      <c r="T48" s="42">
        <f t="shared" si="5"/>
        <v>0</v>
      </c>
      <c r="U48" s="16"/>
      <c r="V48" s="169">
        <f t="shared" si="6"/>
        <v>0</v>
      </c>
    </row>
    <row r="49" spans="1:22">
      <c r="A49" s="16"/>
      <c r="B49" s="40">
        <f>IFERROR(VLOOKUP(A49,SALEMASTER!$A$6:$C$89,2,),0)</f>
        <v>0</v>
      </c>
      <c r="C49" s="40">
        <f>IFERROR(VLOOKUP(A49,SALEMASTER!$A$6:$C$89,3,),0)</f>
        <v>0</v>
      </c>
      <c r="D49" s="40">
        <f>IFERROR(VLOOKUP(C49,SALEMASTER!$C$6:$D$89,2,),0)</f>
        <v>0</v>
      </c>
      <c r="E49" s="40">
        <f>IFERROR(VLOOKUP(C49,SALEMASTER!$C$6:$E$89,3,),0)</f>
        <v>0</v>
      </c>
      <c r="F49" s="19"/>
      <c r="G49" s="16"/>
      <c r="H49" s="42">
        <f>IFERROR(VLOOKUP(G49,PR!$B$2:$F$70,2,),0)</f>
        <v>0</v>
      </c>
      <c r="I49" s="20"/>
      <c r="J49" s="21"/>
      <c r="K49" s="45">
        <f t="shared" si="0"/>
        <v>0</v>
      </c>
      <c r="L49" s="21">
        <v>0</v>
      </c>
      <c r="M49" s="45">
        <f t="shared" si="1"/>
        <v>0</v>
      </c>
      <c r="N49" s="45">
        <f>IF(F49=1,VLOOKUP(G49,PR!$B$2:$F$70,5,),0)</f>
        <v>0</v>
      </c>
      <c r="O49" s="42">
        <f t="shared" si="2"/>
        <v>0</v>
      </c>
      <c r="P49" s="45">
        <f>IF(F49=1,VLOOKUP(G49,PR!$B$2:$F$70,4,FALSE),0)</f>
        <v>0</v>
      </c>
      <c r="Q49" s="45">
        <f t="shared" si="3"/>
        <v>0</v>
      </c>
      <c r="R49" s="45">
        <f>IF(F49=2,VLOOKUP(G49,PR!$B$2:$F$70,3,FALSE),0)</f>
        <v>0</v>
      </c>
      <c r="S49" s="45">
        <f t="shared" si="4"/>
        <v>0</v>
      </c>
      <c r="T49" s="42">
        <f t="shared" si="5"/>
        <v>0</v>
      </c>
      <c r="U49" s="16"/>
      <c r="V49" s="169">
        <f t="shared" si="6"/>
        <v>0</v>
      </c>
    </row>
    <row r="50" spans="1:22">
      <c r="A50" s="16"/>
      <c r="B50" s="40">
        <f>IFERROR(VLOOKUP(A50,SALEMASTER!$A$6:$C$89,2,),0)</f>
        <v>0</v>
      </c>
      <c r="C50" s="40">
        <f>IFERROR(VLOOKUP(A50,SALEMASTER!$A$6:$C$89,3,),0)</f>
        <v>0</v>
      </c>
      <c r="D50" s="40">
        <f>IFERROR(VLOOKUP(C50,SALEMASTER!$C$6:$D$89,2,),0)</f>
        <v>0</v>
      </c>
      <c r="E50" s="40">
        <f>IFERROR(VLOOKUP(C50,SALEMASTER!$C$6:$E$89,3,),0)</f>
        <v>0</v>
      </c>
      <c r="F50" s="19"/>
      <c r="G50" s="16"/>
      <c r="H50" s="42">
        <f>IFERROR(VLOOKUP(G50,PR!$B$2:$F$70,2,),0)</f>
        <v>0</v>
      </c>
      <c r="I50" s="20"/>
      <c r="J50" s="21"/>
      <c r="K50" s="45">
        <f t="shared" si="0"/>
        <v>0</v>
      </c>
      <c r="L50" s="21">
        <v>0</v>
      </c>
      <c r="M50" s="45">
        <f t="shared" si="1"/>
        <v>0</v>
      </c>
      <c r="N50" s="45">
        <f>IF(F50=1,VLOOKUP(G50,PR!$B$2:$F$70,5,),0)</f>
        <v>0</v>
      </c>
      <c r="O50" s="42">
        <f t="shared" si="2"/>
        <v>0</v>
      </c>
      <c r="P50" s="45">
        <f>IF(F50=1,VLOOKUP(G50,PR!$B$2:$F$70,4,FALSE),0)</f>
        <v>0</v>
      </c>
      <c r="Q50" s="45">
        <f t="shared" si="3"/>
        <v>0</v>
      </c>
      <c r="R50" s="45">
        <f>IF(F50=2,VLOOKUP(G50,PR!$B$2:$F$70,3,FALSE),0)</f>
        <v>0</v>
      </c>
      <c r="S50" s="45">
        <f t="shared" si="4"/>
        <v>0</v>
      </c>
      <c r="T50" s="42">
        <f t="shared" si="5"/>
        <v>0</v>
      </c>
      <c r="U50" s="16"/>
      <c r="V50" s="169">
        <f t="shared" si="6"/>
        <v>0</v>
      </c>
    </row>
    <row r="51" spans="1:22">
      <c r="A51" s="16"/>
      <c r="B51" s="40">
        <f>IFERROR(VLOOKUP(A51,SALEMASTER!$A$6:$C$89,2,),0)</f>
        <v>0</v>
      </c>
      <c r="C51" s="40">
        <f>IFERROR(VLOOKUP(A51,SALEMASTER!$A$6:$C$89,3,),0)</f>
        <v>0</v>
      </c>
      <c r="D51" s="40">
        <f>IFERROR(VLOOKUP(C51,SALEMASTER!$C$6:$D$89,2,),0)</f>
        <v>0</v>
      </c>
      <c r="E51" s="40">
        <f>IFERROR(VLOOKUP(C51,SALEMASTER!$C$6:$E$89,3,),0)</f>
        <v>0</v>
      </c>
      <c r="F51" s="19"/>
      <c r="G51" s="16"/>
      <c r="H51" s="42">
        <f>IFERROR(VLOOKUP(G51,PR!$B$2:$F$70,2,),0)</f>
        <v>0</v>
      </c>
      <c r="I51" s="20"/>
      <c r="J51" s="21"/>
      <c r="K51" s="45">
        <f t="shared" si="0"/>
        <v>0</v>
      </c>
      <c r="L51" s="21">
        <v>0</v>
      </c>
      <c r="M51" s="45">
        <f t="shared" si="1"/>
        <v>0</v>
      </c>
      <c r="N51" s="45">
        <f>IF(F51=1,VLOOKUP(G51,PR!$B$2:$F$70,5,),0)</f>
        <v>0</v>
      </c>
      <c r="O51" s="42">
        <f t="shared" si="2"/>
        <v>0</v>
      </c>
      <c r="P51" s="45">
        <f>IF(F51=1,VLOOKUP(G51,PR!$B$2:$F$70,4,FALSE),0)</f>
        <v>0</v>
      </c>
      <c r="Q51" s="45">
        <f t="shared" si="3"/>
        <v>0</v>
      </c>
      <c r="R51" s="45">
        <f>IF(F51=2,VLOOKUP(G51,PR!$B$2:$F$70,3,FALSE),0)</f>
        <v>0</v>
      </c>
      <c r="S51" s="45">
        <f t="shared" si="4"/>
        <v>0</v>
      </c>
      <c r="T51" s="42">
        <f t="shared" si="5"/>
        <v>0</v>
      </c>
      <c r="U51" s="16"/>
      <c r="V51" s="169">
        <f t="shared" si="6"/>
        <v>0</v>
      </c>
    </row>
    <row r="52" spans="1:22">
      <c r="A52" s="16"/>
      <c r="B52" s="40">
        <f>IFERROR(VLOOKUP(A52,SALEMASTER!$A$6:$C$89,2,),0)</f>
        <v>0</v>
      </c>
      <c r="C52" s="40">
        <f>IFERROR(VLOOKUP(A52,SALEMASTER!$A$6:$C$89,3,),0)</f>
        <v>0</v>
      </c>
      <c r="D52" s="40">
        <f>IFERROR(VLOOKUP(C52,SALEMASTER!$C$6:$D$89,2,),0)</f>
        <v>0</v>
      </c>
      <c r="E52" s="40">
        <f>IFERROR(VLOOKUP(C52,SALEMASTER!$C$6:$E$89,3,),0)</f>
        <v>0</v>
      </c>
      <c r="F52" s="19"/>
      <c r="G52" s="16"/>
      <c r="H52" s="42">
        <f>IFERROR(VLOOKUP(G52,PR!$B$2:$F$70,2,),0)</f>
        <v>0</v>
      </c>
      <c r="I52" s="20"/>
      <c r="J52" s="21"/>
      <c r="K52" s="45">
        <f t="shared" si="0"/>
        <v>0</v>
      </c>
      <c r="L52" s="21">
        <v>0</v>
      </c>
      <c r="M52" s="45">
        <f t="shared" si="1"/>
        <v>0</v>
      </c>
      <c r="N52" s="45">
        <f>IF(F52=1,VLOOKUP(G52,PR!$B$2:$F$70,5,),0)</f>
        <v>0</v>
      </c>
      <c r="O52" s="42">
        <f t="shared" si="2"/>
        <v>0</v>
      </c>
      <c r="P52" s="45">
        <f>IF(F52=1,VLOOKUP(G52,PR!$B$2:$F$70,4,FALSE),0)</f>
        <v>0</v>
      </c>
      <c r="Q52" s="45">
        <f t="shared" si="3"/>
        <v>0</v>
      </c>
      <c r="R52" s="45">
        <f>IF(F52=2,VLOOKUP(G52,PR!$B$2:$F$70,3,FALSE),0)</f>
        <v>0</v>
      </c>
      <c r="S52" s="45">
        <f t="shared" si="4"/>
        <v>0</v>
      </c>
      <c r="T52" s="42">
        <f t="shared" si="5"/>
        <v>0</v>
      </c>
      <c r="U52" s="16"/>
      <c r="V52" s="169">
        <f t="shared" si="6"/>
        <v>0</v>
      </c>
    </row>
    <row r="53" spans="1:22">
      <c r="A53" s="16"/>
      <c r="B53" s="40">
        <f>IFERROR(VLOOKUP(A53,SALEMASTER!$A$6:$C$89,2,),0)</f>
        <v>0</v>
      </c>
      <c r="C53" s="40">
        <f>IFERROR(VLOOKUP(A53,SALEMASTER!$A$6:$C$89,3,),0)</f>
        <v>0</v>
      </c>
      <c r="D53" s="40">
        <f>IFERROR(VLOOKUP(C53,SALEMASTER!$C$6:$D$89,2,),0)</f>
        <v>0</v>
      </c>
      <c r="E53" s="40">
        <f>IFERROR(VLOOKUP(C53,SALEMASTER!$C$6:$E$89,3,),0)</f>
        <v>0</v>
      </c>
      <c r="F53" s="19"/>
      <c r="G53" s="16"/>
      <c r="H53" s="42">
        <f>IFERROR(VLOOKUP(G53,PR!$B$2:$F$70,2,),0)</f>
        <v>0</v>
      </c>
      <c r="I53" s="20"/>
      <c r="J53" s="21"/>
      <c r="K53" s="45">
        <f t="shared" si="0"/>
        <v>0</v>
      </c>
      <c r="L53" s="21">
        <v>0</v>
      </c>
      <c r="M53" s="45">
        <f t="shared" si="1"/>
        <v>0</v>
      </c>
      <c r="N53" s="45">
        <f>IF(F53=1,VLOOKUP(G53,PR!$B$2:$F$70,5,),0)</f>
        <v>0</v>
      </c>
      <c r="O53" s="42">
        <f t="shared" si="2"/>
        <v>0</v>
      </c>
      <c r="P53" s="45">
        <f>IF(F53=1,VLOOKUP(G53,PR!$B$2:$F$70,4,FALSE),0)</f>
        <v>0</v>
      </c>
      <c r="Q53" s="45">
        <f t="shared" si="3"/>
        <v>0</v>
      </c>
      <c r="R53" s="45">
        <f>IF(F53=2,VLOOKUP(G53,PR!$B$2:$F$70,3,FALSE),0)</f>
        <v>0</v>
      </c>
      <c r="S53" s="45">
        <f t="shared" si="4"/>
        <v>0</v>
      </c>
      <c r="T53" s="42">
        <f t="shared" si="5"/>
        <v>0</v>
      </c>
      <c r="U53" s="16"/>
      <c r="V53" s="169">
        <f t="shared" si="6"/>
        <v>0</v>
      </c>
    </row>
    <row r="54" spans="1:22">
      <c r="A54" s="16"/>
      <c r="B54" s="40">
        <f>IFERROR(VLOOKUP(A54,SALEMASTER!$A$6:$C$89,2,),0)</f>
        <v>0</v>
      </c>
      <c r="C54" s="40">
        <f>IFERROR(VLOOKUP(A54,SALEMASTER!$A$6:$C$89,3,),0)</f>
        <v>0</v>
      </c>
      <c r="D54" s="40">
        <f>IFERROR(VLOOKUP(C54,SALEMASTER!$C$6:$D$89,2,),0)</f>
        <v>0</v>
      </c>
      <c r="E54" s="40">
        <f>IFERROR(VLOOKUP(C54,SALEMASTER!$C$6:$E$89,3,),0)</f>
        <v>0</v>
      </c>
      <c r="F54" s="19"/>
      <c r="G54" s="16"/>
      <c r="H54" s="42">
        <f>IFERROR(VLOOKUP(G54,PR!$B$2:$F$70,2,),0)</f>
        <v>0</v>
      </c>
      <c r="I54" s="20"/>
      <c r="J54" s="21"/>
      <c r="K54" s="45">
        <f t="shared" si="0"/>
        <v>0</v>
      </c>
      <c r="L54" s="21">
        <v>0</v>
      </c>
      <c r="M54" s="45">
        <f t="shared" si="1"/>
        <v>0</v>
      </c>
      <c r="N54" s="45">
        <f>IF(F54=1,VLOOKUP(G54,PR!$B$2:$F$70,5,),0)</f>
        <v>0</v>
      </c>
      <c r="O54" s="42">
        <f t="shared" si="2"/>
        <v>0</v>
      </c>
      <c r="P54" s="45">
        <f>IF(F54=1,VLOOKUP(G54,PR!$B$2:$F$70,4,FALSE),0)</f>
        <v>0</v>
      </c>
      <c r="Q54" s="45">
        <f t="shared" si="3"/>
        <v>0</v>
      </c>
      <c r="R54" s="45">
        <f>IF(F54=2,VLOOKUP(G54,PR!$B$2:$F$70,3,FALSE),0)</f>
        <v>0</v>
      </c>
      <c r="S54" s="45">
        <f t="shared" si="4"/>
        <v>0</v>
      </c>
      <c r="T54" s="42">
        <f t="shared" si="5"/>
        <v>0</v>
      </c>
      <c r="U54" s="16"/>
      <c r="V54" s="169">
        <f t="shared" si="6"/>
        <v>0</v>
      </c>
    </row>
    <row r="55" spans="1:22">
      <c r="A55" s="16"/>
      <c r="B55" s="40">
        <f>IFERROR(VLOOKUP(A55,SALEMASTER!$A$6:$C$89,2,),0)</f>
        <v>0</v>
      </c>
      <c r="C55" s="40">
        <f>IFERROR(VLOOKUP(A55,SALEMASTER!$A$6:$C$89,3,),0)</f>
        <v>0</v>
      </c>
      <c r="D55" s="40">
        <f>IFERROR(VLOOKUP(C55,SALEMASTER!$C$6:$D$89,2,),0)</f>
        <v>0</v>
      </c>
      <c r="E55" s="40">
        <f>IFERROR(VLOOKUP(C55,SALEMASTER!$C$6:$E$89,3,),0)</f>
        <v>0</v>
      </c>
      <c r="F55" s="19"/>
      <c r="G55" s="16"/>
      <c r="H55" s="42">
        <f>IFERROR(VLOOKUP(G55,PR!$B$2:$F$70,2,),0)</f>
        <v>0</v>
      </c>
      <c r="I55" s="20"/>
      <c r="J55" s="21"/>
      <c r="K55" s="45">
        <f t="shared" si="0"/>
        <v>0</v>
      </c>
      <c r="L55" s="21">
        <v>0</v>
      </c>
      <c r="M55" s="45">
        <f t="shared" si="1"/>
        <v>0</v>
      </c>
      <c r="N55" s="45">
        <f>IF(F55=1,VLOOKUP(G55,PR!$B$2:$F$70,5,),0)</f>
        <v>0</v>
      </c>
      <c r="O55" s="42">
        <f t="shared" si="2"/>
        <v>0</v>
      </c>
      <c r="P55" s="45">
        <f>IF(F55=1,VLOOKUP(G55,PR!$B$2:$F$70,4,FALSE),0)</f>
        <v>0</v>
      </c>
      <c r="Q55" s="45">
        <f t="shared" si="3"/>
        <v>0</v>
      </c>
      <c r="R55" s="45">
        <f>IF(F55=2,VLOOKUP(G55,PR!$B$2:$F$70,3,FALSE),0)</f>
        <v>0</v>
      </c>
      <c r="S55" s="45">
        <f t="shared" si="4"/>
        <v>0</v>
      </c>
      <c r="T55" s="42">
        <f t="shared" si="5"/>
        <v>0</v>
      </c>
      <c r="U55" s="16"/>
      <c r="V55" s="169">
        <f t="shared" si="6"/>
        <v>0</v>
      </c>
    </row>
    <row r="56" spans="1:22">
      <c r="A56" s="16"/>
      <c r="B56" s="40">
        <f>IFERROR(VLOOKUP(A56,SALEMASTER!$A$6:$C$89,2,),0)</f>
        <v>0</v>
      </c>
      <c r="C56" s="40">
        <f>IFERROR(VLOOKUP(A56,SALEMASTER!$A$6:$C$89,3,),0)</f>
        <v>0</v>
      </c>
      <c r="D56" s="40">
        <f>IFERROR(VLOOKUP(C56,SALEMASTER!$C$6:$D$89,2,),0)</f>
        <v>0</v>
      </c>
      <c r="E56" s="40">
        <f>IFERROR(VLOOKUP(C56,SALEMASTER!$C$6:$E$89,3,),0)</f>
        <v>0</v>
      </c>
      <c r="F56" s="19"/>
      <c r="G56" s="16"/>
      <c r="H56" s="42">
        <f>IFERROR(VLOOKUP(G56,PR!$B$2:$F$70,2,),0)</f>
        <v>0</v>
      </c>
      <c r="I56" s="20"/>
      <c r="J56" s="21"/>
      <c r="K56" s="45">
        <f t="shared" si="0"/>
        <v>0</v>
      </c>
      <c r="L56" s="21">
        <v>0</v>
      </c>
      <c r="M56" s="45">
        <f t="shared" si="1"/>
        <v>0</v>
      </c>
      <c r="N56" s="45">
        <f>IF(F56=1,VLOOKUP(G56,PR!$B$2:$F$70,5,),0)</f>
        <v>0</v>
      </c>
      <c r="O56" s="42">
        <f t="shared" si="2"/>
        <v>0</v>
      </c>
      <c r="P56" s="45">
        <f>IF(F56=1,VLOOKUP(G56,PR!$B$2:$F$70,4,FALSE),0)</f>
        <v>0</v>
      </c>
      <c r="Q56" s="45">
        <f t="shared" si="3"/>
        <v>0</v>
      </c>
      <c r="R56" s="45">
        <f>IF(F56=2,VLOOKUP(G56,PR!$B$2:$F$70,3,FALSE),0)</f>
        <v>0</v>
      </c>
      <c r="S56" s="45">
        <f t="shared" si="4"/>
        <v>0</v>
      </c>
      <c r="T56" s="42">
        <f t="shared" si="5"/>
        <v>0</v>
      </c>
      <c r="U56" s="16"/>
      <c r="V56" s="169">
        <f t="shared" si="6"/>
        <v>0</v>
      </c>
    </row>
    <row r="57" spans="1:22">
      <c r="A57" s="16"/>
      <c r="B57" s="40">
        <f>IFERROR(VLOOKUP(A57,SALEMASTER!$A$6:$C$89,2,),0)</f>
        <v>0</v>
      </c>
      <c r="C57" s="40">
        <f>IFERROR(VLOOKUP(A57,SALEMASTER!$A$6:$C$89,3,),0)</f>
        <v>0</v>
      </c>
      <c r="D57" s="40">
        <f>IFERROR(VLOOKUP(C57,SALEMASTER!$C$6:$D$89,2,),0)</f>
        <v>0</v>
      </c>
      <c r="E57" s="40">
        <f>IFERROR(VLOOKUP(C57,SALEMASTER!$C$6:$E$89,3,),0)</f>
        <v>0</v>
      </c>
      <c r="F57" s="19"/>
      <c r="G57" s="16"/>
      <c r="H57" s="42">
        <f>IFERROR(VLOOKUP(G57,PR!$B$2:$F$70,2,),0)</f>
        <v>0</v>
      </c>
      <c r="I57" s="20"/>
      <c r="J57" s="21"/>
      <c r="K57" s="45">
        <f t="shared" si="0"/>
        <v>0</v>
      </c>
      <c r="L57" s="21">
        <v>0</v>
      </c>
      <c r="M57" s="45">
        <f t="shared" si="1"/>
        <v>0</v>
      </c>
      <c r="N57" s="45">
        <f>IF(F57=1,VLOOKUP(G57,PR!$B$2:$F$70,5,),0)</f>
        <v>0</v>
      </c>
      <c r="O57" s="42">
        <f t="shared" si="2"/>
        <v>0</v>
      </c>
      <c r="P57" s="45">
        <f>IF(F57=1,VLOOKUP(G57,PR!$B$2:$F$70,4,FALSE),0)</f>
        <v>0</v>
      </c>
      <c r="Q57" s="45">
        <f t="shared" si="3"/>
        <v>0</v>
      </c>
      <c r="R57" s="45">
        <f>IF(F57=2,VLOOKUP(G57,PR!$B$2:$F$70,3,FALSE),0)</f>
        <v>0</v>
      </c>
      <c r="S57" s="45">
        <f t="shared" si="4"/>
        <v>0</v>
      </c>
      <c r="T57" s="42">
        <f t="shared" si="5"/>
        <v>0</v>
      </c>
      <c r="U57" s="16"/>
      <c r="V57" s="169">
        <f t="shared" si="6"/>
        <v>0</v>
      </c>
    </row>
    <row r="58" spans="1:22">
      <c r="A58" s="16"/>
      <c r="B58" s="40">
        <f>IFERROR(VLOOKUP(A58,SALEMASTER!$A$6:$C$89,2,),0)</f>
        <v>0</v>
      </c>
      <c r="C58" s="40">
        <f>IFERROR(VLOOKUP(A58,SALEMASTER!$A$6:$C$89,3,),0)</f>
        <v>0</v>
      </c>
      <c r="D58" s="40">
        <f>IFERROR(VLOOKUP(C58,SALEMASTER!$C$6:$D$89,2,),0)</f>
        <v>0</v>
      </c>
      <c r="E58" s="40">
        <f>IFERROR(VLOOKUP(C58,SALEMASTER!$C$6:$E$89,3,),0)</f>
        <v>0</v>
      </c>
      <c r="F58" s="19"/>
      <c r="G58" s="16"/>
      <c r="H58" s="42">
        <f>IFERROR(VLOOKUP(G58,PR!$B$2:$F$70,2,),0)</f>
        <v>0</v>
      </c>
      <c r="I58" s="20"/>
      <c r="J58" s="21"/>
      <c r="K58" s="45">
        <f t="shared" si="0"/>
        <v>0</v>
      </c>
      <c r="L58" s="21">
        <v>0</v>
      </c>
      <c r="M58" s="45">
        <f t="shared" si="1"/>
        <v>0</v>
      </c>
      <c r="N58" s="45">
        <f>IF(F58=1,VLOOKUP(G58,PR!$B$2:$F$70,5,),0)</f>
        <v>0</v>
      </c>
      <c r="O58" s="42">
        <f t="shared" si="2"/>
        <v>0</v>
      </c>
      <c r="P58" s="45">
        <f>IF(F58=1,VLOOKUP(G58,PR!$B$2:$F$70,4,FALSE),0)</f>
        <v>0</v>
      </c>
      <c r="Q58" s="45">
        <f t="shared" si="3"/>
        <v>0</v>
      </c>
      <c r="R58" s="45">
        <f>IF(F58=2,VLOOKUP(G58,PR!$B$2:$F$70,3,FALSE),0)</f>
        <v>0</v>
      </c>
      <c r="S58" s="45">
        <f t="shared" si="4"/>
        <v>0</v>
      </c>
      <c r="T58" s="42">
        <f t="shared" si="5"/>
        <v>0</v>
      </c>
      <c r="U58" s="16"/>
      <c r="V58" s="169">
        <f t="shared" si="6"/>
        <v>0</v>
      </c>
    </row>
    <row r="59" spans="1:22">
      <c r="A59" s="16"/>
      <c r="B59" s="40">
        <f>IFERROR(VLOOKUP(A59,SALEMASTER!$A$6:$C$89,2,),0)</f>
        <v>0</v>
      </c>
      <c r="C59" s="40">
        <f>IFERROR(VLOOKUP(A59,SALEMASTER!$A$6:$C$89,3,),0)</f>
        <v>0</v>
      </c>
      <c r="D59" s="40">
        <f>IFERROR(VLOOKUP(C59,SALEMASTER!$C$6:$D$89,2,),0)</f>
        <v>0</v>
      </c>
      <c r="E59" s="40">
        <f>IFERROR(VLOOKUP(C59,SALEMASTER!$C$6:$E$89,3,),0)</f>
        <v>0</v>
      </c>
      <c r="F59" s="19"/>
      <c r="G59" s="16"/>
      <c r="H59" s="42">
        <f>IFERROR(VLOOKUP(G59,PR!$B$2:$F$70,2,),0)</f>
        <v>0</v>
      </c>
      <c r="I59" s="20"/>
      <c r="J59" s="21"/>
      <c r="K59" s="45">
        <f t="shared" si="0"/>
        <v>0</v>
      </c>
      <c r="L59" s="21">
        <v>0</v>
      </c>
      <c r="M59" s="45">
        <f t="shared" si="1"/>
        <v>0</v>
      </c>
      <c r="N59" s="45">
        <f>IF(F59=1,VLOOKUP(G59,PR!$B$2:$F$70,5,),0)</f>
        <v>0</v>
      </c>
      <c r="O59" s="42">
        <f t="shared" si="2"/>
        <v>0</v>
      </c>
      <c r="P59" s="45">
        <f>IF(F59=1,VLOOKUP(G59,PR!$B$2:$F$70,4,FALSE),0)</f>
        <v>0</v>
      </c>
      <c r="Q59" s="45">
        <f t="shared" si="3"/>
        <v>0</v>
      </c>
      <c r="R59" s="45">
        <f>IF(F59=2,VLOOKUP(G59,PR!$B$2:$F$70,3,FALSE),0)</f>
        <v>0</v>
      </c>
      <c r="S59" s="45">
        <f t="shared" si="4"/>
        <v>0</v>
      </c>
      <c r="T59" s="42">
        <f t="shared" si="5"/>
        <v>0</v>
      </c>
      <c r="U59" s="16"/>
      <c r="V59" s="169">
        <f t="shared" si="6"/>
        <v>0</v>
      </c>
    </row>
    <row r="60" spans="1:22">
      <c r="A60" s="16"/>
      <c r="B60" s="40">
        <f>IFERROR(VLOOKUP(A60,SALEMASTER!$A$6:$C$89,2,),0)</f>
        <v>0</v>
      </c>
      <c r="C60" s="40">
        <f>IFERROR(VLOOKUP(A60,SALEMASTER!$A$6:$C$89,3,),0)</f>
        <v>0</v>
      </c>
      <c r="D60" s="40">
        <f>IFERROR(VLOOKUP(C60,SALEMASTER!$C$6:$D$89,2,),0)</f>
        <v>0</v>
      </c>
      <c r="E60" s="40">
        <f>IFERROR(VLOOKUP(C60,SALEMASTER!$C$6:$E$89,3,),0)</f>
        <v>0</v>
      </c>
      <c r="F60" s="19"/>
      <c r="G60" s="16"/>
      <c r="H60" s="42">
        <f>IFERROR(VLOOKUP(G60,PR!$B$2:$F$70,2,),0)</f>
        <v>0</v>
      </c>
      <c r="I60" s="20"/>
      <c r="J60" s="21"/>
      <c r="K60" s="45">
        <f t="shared" si="0"/>
        <v>0</v>
      </c>
      <c r="L60" s="21">
        <v>0</v>
      </c>
      <c r="M60" s="45">
        <f t="shared" si="1"/>
        <v>0</v>
      </c>
      <c r="N60" s="45">
        <f>IF(F60=1,VLOOKUP(G60,PR!$B$2:$F$70,5,),0)</f>
        <v>0</v>
      </c>
      <c r="O60" s="42">
        <f t="shared" si="2"/>
        <v>0</v>
      </c>
      <c r="P60" s="45">
        <f>IF(F60=1,VLOOKUP(G60,PR!$B$2:$F$70,4,FALSE),0)</f>
        <v>0</v>
      </c>
      <c r="Q60" s="45">
        <f t="shared" si="3"/>
        <v>0</v>
      </c>
      <c r="R60" s="45">
        <f>IF(F60=2,VLOOKUP(G60,PR!$B$2:$F$70,3,FALSE),0)</f>
        <v>0</v>
      </c>
      <c r="S60" s="45">
        <f t="shared" si="4"/>
        <v>0</v>
      </c>
      <c r="T60" s="42">
        <f t="shared" si="5"/>
        <v>0</v>
      </c>
      <c r="U60" s="16"/>
      <c r="V60" s="169">
        <f t="shared" si="6"/>
        <v>0</v>
      </c>
    </row>
    <row r="61" spans="1:22">
      <c r="A61" s="16"/>
      <c r="B61" s="40">
        <f>IFERROR(VLOOKUP(A61,SALEMASTER!$A$6:$C$89,2,),0)</f>
        <v>0</v>
      </c>
      <c r="C61" s="40">
        <f>IFERROR(VLOOKUP(A61,SALEMASTER!$A$6:$C$89,3,),0)</f>
        <v>0</v>
      </c>
      <c r="D61" s="40">
        <f>IFERROR(VLOOKUP(C61,SALEMASTER!$C$6:$D$89,2,),0)</f>
        <v>0</v>
      </c>
      <c r="E61" s="40">
        <f>IFERROR(VLOOKUP(C61,SALEMASTER!$C$6:$E$89,3,),0)</f>
        <v>0</v>
      </c>
      <c r="F61" s="19"/>
      <c r="G61" s="16"/>
      <c r="H61" s="42">
        <f>IFERROR(VLOOKUP(G61,PR!$B$2:$F$70,2,),0)</f>
        <v>0</v>
      </c>
      <c r="I61" s="20"/>
      <c r="J61" s="21"/>
      <c r="K61" s="45">
        <f t="shared" si="0"/>
        <v>0</v>
      </c>
      <c r="L61" s="21">
        <v>0</v>
      </c>
      <c r="M61" s="45">
        <f t="shared" si="1"/>
        <v>0</v>
      </c>
      <c r="N61" s="45">
        <f>IF(F61=1,VLOOKUP(G61,PR!$B$2:$F$70,5,),0)</f>
        <v>0</v>
      </c>
      <c r="O61" s="42">
        <f t="shared" si="2"/>
        <v>0</v>
      </c>
      <c r="P61" s="45">
        <f>IF(F61=1,VLOOKUP(G61,PR!$B$2:$F$70,4,FALSE),0)</f>
        <v>0</v>
      </c>
      <c r="Q61" s="45">
        <f t="shared" si="3"/>
        <v>0</v>
      </c>
      <c r="R61" s="45">
        <f>IF(F61=2,VLOOKUP(G61,PR!$B$2:$F$70,3,FALSE),0)</f>
        <v>0</v>
      </c>
      <c r="S61" s="45">
        <f t="shared" si="4"/>
        <v>0</v>
      </c>
      <c r="T61" s="42">
        <f t="shared" si="5"/>
        <v>0</v>
      </c>
      <c r="U61" s="16"/>
      <c r="V61" s="169">
        <f t="shared" si="6"/>
        <v>0</v>
      </c>
    </row>
    <row r="62" spans="1:22">
      <c r="A62" s="16"/>
      <c r="B62" s="40">
        <f>IFERROR(VLOOKUP(A62,SALEMASTER!$A$6:$C$89,2,),0)</f>
        <v>0</v>
      </c>
      <c r="C62" s="40">
        <f>IFERROR(VLOOKUP(A62,SALEMASTER!$A$6:$C$89,3,),0)</f>
        <v>0</v>
      </c>
      <c r="D62" s="40">
        <f>IFERROR(VLOOKUP(C62,SALEMASTER!$C$6:$D$89,2,),0)</f>
        <v>0</v>
      </c>
      <c r="E62" s="40">
        <f>IFERROR(VLOOKUP(C62,SALEMASTER!$C$6:$E$89,3,),0)</f>
        <v>0</v>
      </c>
      <c r="F62" s="19"/>
      <c r="G62" s="16"/>
      <c r="H62" s="42">
        <f>IFERROR(VLOOKUP(G62,PR!$B$2:$F$70,2,),0)</f>
        <v>0</v>
      </c>
      <c r="I62" s="20"/>
      <c r="J62" s="21"/>
      <c r="K62" s="45">
        <f t="shared" si="0"/>
        <v>0</v>
      </c>
      <c r="L62" s="21">
        <v>0</v>
      </c>
      <c r="M62" s="45">
        <f t="shared" si="1"/>
        <v>0</v>
      </c>
      <c r="N62" s="45">
        <f>IF(F62=1,VLOOKUP(G62,PR!$B$2:$F$70,5,),0)</f>
        <v>0</v>
      </c>
      <c r="O62" s="42">
        <f t="shared" si="2"/>
        <v>0</v>
      </c>
      <c r="P62" s="45">
        <f>IF(F62=1,VLOOKUP(G62,PR!$B$2:$F$70,4,FALSE),0)</f>
        <v>0</v>
      </c>
      <c r="Q62" s="45">
        <f t="shared" si="3"/>
        <v>0</v>
      </c>
      <c r="R62" s="45">
        <f>IF(F62=2,VLOOKUP(G62,PR!$B$2:$F$70,3,FALSE),0)</f>
        <v>0</v>
      </c>
      <c r="S62" s="45">
        <f t="shared" si="4"/>
        <v>0</v>
      </c>
      <c r="T62" s="42">
        <f t="shared" si="5"/>
        <v>0</v>
      </c>
      <c r="U62" s="16"/>
      <c r="V62" s="169">
        <f t="shared" si="6"/>
        <v>0</v>
      </c>
    </row>
    <row r="63" spans="1:22">
      <c r="A63" s="16"/>
      <c r="B63" s="40">
        <f>IFERROR(VLOOKUP(A63,SALEMASTER!$A$6:$C$89,2,),0)</f>
        <v>0</v>
      </c>
      <c r="C63" s="40">
        <f>IFERROR(VLOOKUP(A63,SALEMASTER!$A$6:$C$89,3,),0)</f>
        <v>0</v>
      </c>
      <c r="D63" s="40">
        <f>IFERROR(VLOOKUP(C63,SALEMASTER!$C$6:$D$89,2,),0)</f>
        <v>0</v>
      </c>
      <c r="E63" s="40">
        <f>IFERROR(VLOOKUP(C63,SALEMASTER!$C$6:$E$89,3,),0)</f>
        <v>0</v>
      </c>
      <c r="F63" s="19"/>
      <c r="G63" s="16"/>
      <c r="H63" s="42">
        <f>IFERROR(VLOOKUP(G63,PR!$B$2:$F$70,2,),0)</f>
        <v>0</v>
      </c>
      <c r="I63" s="20"/>
      <c r="J63" s="21"/>
      <c r="K63" s="45">
        <f t="shared" si="0"/>
        <v>0</v>
      </c>
      <c r="L63" s="21">
        <v>0</v>
      </c>
      <c r="M63" s="45">
        <f t="shared" si="1"/>
        <v>0</v>
      </c>
      <c r="N63" s="45">
        <f>IF(F63=1,VLOOKUP(G63,PR!$B$2:$F$70,5,),0)</f>
        <v>0</v>
      </c>
      <c r="O63" s="42">
        <f t="shared" si="2"/>
        <v>0</v>
      </c>
      <c r="P63" s="45">
        <f>IF(F63=1,VLOOKUP(G63,PR!$B$2:$F$70,4,FALSE),0)</f>
        <v>0</v>
      </c>
      <c r="Q63" s="45">
        <f t="shared" si="3"/>
        <v>0</v>
      </c>
      <c r="R63" s="45">
        <f>IF(F63=2,VLOOKUP(G63,PR!$B$2:$F$70,3,FALSE),0)</f>
        <v>0</v>
      </c>
      <c r="S63" s="45">
        <f t="shared" si="4"/>
        <v>0</v>
      </c>
      <c r="T63" s="42">
        <f t="shared" si="5"/>
        <v>0</v>
      </c>
      <c r="U63" s="16"/>
      <c r="V63" s="169">
        <f t="shared" si="6"/>
        <v>0</v>
      </c>
    </row>
    <row r="64" spans="1:22">
      <c r="A64" s="16"/>
      <c r="B64" s="40">
        <f>IFERROR(VLOOKUP(A64,SALEMASTER!$A$6:$C$89,2,),0)</f>
        <v>0</v>
      </c>
      <c r="C64" s="40">
        <f>IFERROR(VLOOKUP(A64,SALEMASTER!$A$6:$C$89,3,),0)</f>
        <v>0</v>
      </c>
      <c r="D64" s="40">
        <f>IFERROR(VLOOKUP(C64,SALEMASTER!$C$6:$D$89,2,),0)</f>
        <v>0</v>
      </c>
      <c r="E64" s="40">
        <f>IFERROR(VLOOKUP(C64,SALEMASTER!$C$6:$E$89,3,),0)</f>
        <v>0</v>
      </c>
      <c r="F64" s="19"/>
      <c r="G64" s="16"/>
      <c r="H64" s="42">
        <f>IFERROR(VLOOKUP(G64,PR!$B$2:$F$70,2,),0)</f>
        <v>0</v>
      </c>
      <c r="I64" s="20"/>
      <c r="J64" s="21"/>
      <c r="K64" s="45">
        <f t="shared" si="0"/>
        <v>0</v>
      </c>
      <c r="L64" s="21">
        <v>0</v>
      </c>
      <c r="M64" s="45">
        <f t="shared" si="1"/>
        <v>0</v>
      </c>
      <c r="N64" s="45">
        <f>IF(F64=1,VLOOKUP(G64,PR!$B$2:$F$70,5,),0)</f>
        <v>0</v>
      </c>
      <c r="O64" s="42">
        <f t="shared" si="2"/>
        <v>0</v>
      </c>
      <c r="P64" s="45">
        <f>IF(F64=1,VLOOKUP(G64,PR!$B$2:$F$70,4,FALSE),0)</f>
        <v>0</v>
      </c>
      <c r="Q64" s="45">
        <f t="shared" si="3"/>
        <v>0</v>
      </c>
      <c r="R64" s="45">
        <f>IF(F64=2,VLOOKUP(G64,PR!$B$2:$F$70,3,FALSE),0)</f>
        <v>0</v>
      </c>
      <c r="S64" s="45">
        <f t="shared" si="4"/>
        <v>0</v>
      </c>
      <c r="T64" s="42">
        <f t="shared" si="5"/>
        <v>0</v>
      </c>
      <c r="U64" s="16"/>
      <c r="V64" s="169">
        <f t="shared" si="6"/>
        <v>0</v>
      </c>
    </row>
    <row r="65" spans="1:22">
      <c r="A65" s="16"/>
      <c r="B65" s="40">
        <f>IFERROR(VLOOKUP(A65,SALEMASTER!$A$6:$C$89,2,),0)</f>
        <v>0</v>
      </c>
      <c r="C65" s="40">
        <f>IFERROR(VLOOKUP(A65,SALEMASTER!$A$6:$C$89,3,),0)</f>
        <v>0</v>
      </c>
      <c r="D65" s="40">
        <f>IFERROR(VLOOKUP(C65,SALEMASTER!$C$6:$D$89,2,),0)</f>
        <v>0</v>
      </c>
      <c r="E65" s="40">
        <f>IFERROR(VLOOKUP(C65,SALEMASTER!$C$6:$E$89,3,),0)</f>
        <v>0</v>
      </c>
      <c r="F65" s="19"/>
      <c r="G65" s="16"/>
      <c r="H65" s="42">
        <f>IFERROR(VLOOKUP(G65,PR!$B$2:$F$70,2,),0)</f>
        <v>0</v>
      </c>
      <c r="I65" s="20"/>
      <c r="J65" s="21"/>
      <c r="K65" s="45">
        <f t="shared" si="0"/>
        <v>0</v>
      </c>
      <c r="L65" s="21">
        <v>0</v>
      </c>
      <c r="M65" s="45">
        <f t="shared" si="1"/>
        <v>0</v>
      </c>
      <c r="N65" s="45">
        <f>IF(F65=1,VLOOKUP(G65,PR!$B$2:$F$70,5,),0)</f>
        <v>0</v>
      </c>
      <c r="O65" s="42">
        <f t="shared" si="2"/>
        <v>0</v>
      </c>
      <c r="P65" s="45">
        <f>IF(F65=1,VLOOKUP(G65,PR!$B$2:$F$70,4,FALSE),0)</f>
        <v>0</v>
      </c>
      <c r="Q65" s="45">
        <f t="shared" si="3"/>
        <v>0</v>
      </c>
      <c r="R65" s="45">
        <f>IF(F65=2,VLOOKUP(G65,PR!$B$2:$F$70,3,FALSE),0)</f>
        <v>0</v>
      </c>
      <c r="S65" s="45">
        <f t="shared" si="4"/>
        <v>0</v>
      </c>
      <c r="T65" s="42">
        <f t="shared" si="5"/>
        <v>0</v>
      </c>
      <c r="U65" s="16"/>
      <c r="V65" s="169">
        <f t="shared" si="6"/>
        <v>0</v>
      </c>
    </row>
    <row r="66" spans="1:22">
      <c r="A66" s="16"/>
      <c r="B66" s="40">
        <f>IFERROR(VLOOKUP(A66,SALEMASTER!$A$6:$C$89,2,),0)</f>
        <v>0</v>
      </c>
      <c r="C66" s="40">
        <f>IFERROR(VLOOKUP(A66,SALEMASTER!$A$6:$C$89,3,),0)</f>
        <v>0</v>
      </c>
      <c r="D66" s="40">
        <f>IFERROR(VLOOKUP(C66,SALEMASTER!$C$6:$D$89,2,),0)</f>
        <v>0</v>
      </c>
      <c r="E66" s="40">
        <f>IFERROR(VLOOKUP(C66,SALEMASTER!$C$6:$E$89,3,),0)</f>
        <v>0</v>
      </c>
      <c r="F66" s="19"/>
      <c r="G66" s="16"/>
      <c r="H66" s="42">
        <f>IFERROR(VLOOKUP(G66,PR!$B$2:$F$70,2,),0)</f>
        <v>0</v>
      </c>
      <c r="I66" s="20"/>
      <c r="J66" s="21"/>
      <c r="K66" s="45">
        <f t="shared" si="0"/>
        <v>0</v>
      </c>
      <c r="L66" s="21">
        <v>0</v>
      </c>
      <c r="M66" s="45">
        <f t="shared" si="1"/>
        <v>0</v>
      </c>
      <c r="N66" s="45">
        <f>IF(F66=1,VLOOKUP(G66,PR!$B$2:$F$70,5,),0)</f>
        <v>0</v>
      </c>
      <c r="O66" s="42">
        <f t="shared" si="2"/>
        <v>0</v>
      </c>
      <c r="P66" s="45">
        <f>IF(F66=1,VLOOKUP(G66,PR!$B$2:$F$70,4,FALSE),0)</f>
        <v>0</v>
      </c>
      <c r="Q66" s="45">
        <f t="shared" si="3"/>
        <v>0</v>
      </c>
      <c r="R66" s="45">
        <f>IF(F66=2,VLOOKUP(G66,PR!$B$2:$F$70,3,FALSE),0)</f>
        <v>0</v>
      </c>
      <c r="S66" s="45">
        <f t="shared" si="4"/>
        <v>0</v>
      </c>
      <c r="T66" s="42">
        <f t="shared" si="5"/>
        <v>0</v>
      </c>
      <c r="U66" s="16"/>
      <c r="V66" s="169">
        <f t="shared" si="6"/>
        <v>0</v>
      </c>
    </row>
    <row r="67" spans="1:22">
      <c r="A67" s="16"/>
      <c r="B67" s="40">
        <f>IFERROR(VLOOKUP(A67,SALEMASTER!$A$6:$C$89,2,),0)</f>
        <v>0</v>
      </c>
      <c r="C67" s="40">
        <f>IFERROR(VLOOKUP(A67,SALEMASTER!$A$6:$C$89,3,),0)</f>
        <v>0</v>
      </c>
      <c r="D67" s="40">
        <f>IFERROR(VLOOKUP(C67,SALEMASTER!$C$6:$D$89,2,),0)</f>
        <v>0</v>
      </c>
      <c r="E67" s="40">
        <f>IFERROR(VLOOKUP(C67,SALEMASTER!$C$6:$E$89,3,),0)</f>
        <v>0</v>
      </c>
      <c r="F67" s="19"/>
      <c r="G67" s="16"/>
      <c r="H67" s="42">
        <f>IFERROR(VLOOKUP(G67,PR!$B$2:$F$70,2,),0)</f>
        <v>0</v>
      </c>
      <c r="I67" s="20"/>
      <c r="J67" s="21"/>
      <c r="K67" s="45">
        <f t="shared" si="0"/>
        <v>0</v>
      </c>
      <c r="L67" s="21">
        <v>0</v>
      </c>
      <c r="M67" s="45">
        <f t="shared" si="1"/>
        <v>0</v>
      </c>
      <c r="N67" s="45">
        <f>IF(F67=1,VLOOKUP(G67,PR!$B$2:$F$70,5,),0)</f>
        <v>0</v>
      </c>
      <c r="O67" s="42">
        <f t="shared" si="2"/>
        <v>0</v>
      </c>
      <c r="P67" s="45">
        <f>IF(F67=1,VLOOKUP(G67,PR!$B$2:$F$70,4,FALSE),0)</f>
        <v>0</v>
      </c>
      <c r="Q67" s="45">
        <f t="shared" si="3"/>
        <v>0</v>
      </c>
      <c r="R67" s="45">
        <f>IF(F67=2,VLOOKUP(G67,PR!$B$2:$F$70,3,FALSE),0)</f>
        <v>0</v>
      </c>
      <c r="S67" s="45">
        <f t="shared" si="4"/>
        <v>0</v>
      </c>
      <c r="T67" s="42">
        <f t="shared" si="5"/>
        <v>0</v>
      </c>
      <c r="U67" s="16"/>
      <c r="V67" s="169">
        <f t="shared" si="6"/>
        <v>0</v>
      </c>
    </row>
    <row r="68" spans="1:22">
      <c r="A68" s="16"/>
      <c r="B68" s="40">
        <f>IFERROR(VLOOKUP(A68,SALEMASTER!$A$6:$C$89,2,),0)</f>
        <v>0</v>
      </c>
      <c r="C68" s="40">
        <f>IFERROR(VLOOKUP(A68,SALEMASTER!$A$6:$C$89,3,),0)</f>
        <v>0</v>
      </c>
      <c r="D68" s="40">
        <f>IFERROR(VLOOKUP(C68,SALEMASTER!$C$6:$D$89,2,),0)</f>
        <v>0</v>
      </c>
      <c r="E68" s="40">
        <f>IFERROR(VLOOKUP(C68,SALEMASTER!$C$6:$E$89,3,),0)</f>
        <v>0</v>
      </c>
      <c r="F68" s="19"/>
      <c r="G68" s="16"/>
      <c r="H68" s="42">
        <f>IFERROR(VLOOKUP(G68,PR!$B$2:$F$70,2,),0)</f>
        <v>0</v>
      </c>
      <c r="I68" s="20"/>
      <c r="J68" s="21"/>
      <c r="K68" s="45">
        <f t="shared" si="0"/>
        <v>0</v>
      </c>
      <c r="L68" s="21">
        <v>0</v>
      </c>
      <c r="M68" s="45">
        <f t="shared" si="1"/>
        <v>0</v>
      </c>
      <c r="N68" s="45">
        <f>IF(F68=1,VLOOKUP(G68,PR!$B$2:$F$70,5,),0)</f>
        <v>0</v>
      </c>
      <c r="O68" s="42">
        <f t="shared" si="2"/>
        <v>0</v>
      </c>
      <c r="P68" s="45">
        <f>IF(F68=1,VLOOKUP(G68,PR!$B$2:$F$70,4,FALSE),0)</f>
        <v>0</v>
      </c>
      <c r="Q68" s="45">
        <f t="shared" si="3"/>
        <v>0</v>
      </c>
      <c r="R68" s="45">
        <f>IF(F68=2,VLOOKUP(G68,PR!$B$2:$F$70,3,FALSE),0)</f>
        <v>0</v>
      </c>
      <c r="S68" s="45">
        <f t="shared" si="4"/>
        <v>0</v>
      </c>
      <c r="T68" s="42">
        <f t="shared" si="5"/>
        <v>0</v>
      </c>
      <c r="U68" s="16"/>
      <c r="V68" s="169">
        <f t="shared" si="6"/>
        <v>0</v>
      </c>
    </row>
    <row r="69" spans="1:22">
      <c r="A69" s="16"/>
      <c r="B69" s="40">
        <f>IFERROR(VLOOKUP(A69,SALEMASTER!$A$6:$C$89,2,),0)</f>
        <v>0</v>
      </c>
      <c r="C69" s="40">
        <f>IFERROR(VLOOKUP(A69,SALEMASTER!$A$6:$C$89,3,),0)</f>
        <v>0</v>
      </c>
      <c r="D69" s="40">
        <f>IFERROR(VLOOKUP(C69,SALEMASTER!$C$6:$D$89,2,),0)</f>
        <v>0</v>
      </c>
      <c r="E69" s="40">
        <f>IFERROR(VLOOKUP(C69,SALEMASTER!$C$6:$E$89,3,),0)</f>
        <v>0</v>
      </c>
      <c r="F69" s="19"/>
      <c r="G69" s="16"/>
      <c r="H69" s="42">
        <f>IFERROR(VLOOKUP(G69,PR!$B$2:$F$70,2,),0)</f>
        <v>0</v>
      </c>
      <c r="I69" s="20"/>
      <c r="J69" s="21"/>
      <c r="K69" s="45">
        <f t="shared" si="0"/>
        <v>0</v>
      </c>
      <c r="L69" s="21">
        <v>0</v>
      </c>
      <c r="M69" s="45">
        <f t="shared" si="1"/>
        <v>0</v>
      </c>
      <c r="N69" s="45">
        <f>IF(F69=1,VLOOKUP(G69,PR!$B$2:$F$70,5,),0)</f>
        <v>0</v>
      </c>
      <c r="O69" s="42">
        <f t="shared" si="2"/>
        <v>0</v>
      </c>
      <c r="P69" s="45">
        <f>IF(F69=1,VLOOKUP(G69,PR!$B$2:$F$70,4,FALSE),0)</f>
        <v>0</v>
      </c>
      <c r="Q69" s="45">
        <f t="shared" si="3"/>
        <v>0</v>
      </c>
      <c r="R69" s="45">
        <f>IF(F69=2,VLOOKUP(G69,PR!$B$2:$F$70,3,FALSE),0)</f>
        <v>0</v>
      </c>
      <c r="S69" s="45">
        <f t="shared" si="4"/>
        <v>0</v>
      </c>
      <c r="T69" s="42">
        <f t="shared" si="5"/>
        <v>0</v>
      </c>
      <c r="U69" s="16"/>
      <c r="V69" s="169">
        <f t="shared" si="6"/>
        <v>0</v>
      </c>
    </row>
    <row r="70" spans="1:22">
      <c r="A70" s="16"/>
      <c r="B70" s="40">
        <f>IFERROR(VLOOKUP(A70,SALEMASTER!$A$6:$C$89,2,),0)</f>
        <v>0</v>
      </c>
      <c r="C70" s="40">
        <f>IFERROR(VLOOKUP(A70,SALEMASTER!$A$6:$C$89,3,),0)</f>
        <v>0</v>
      </c>
      <c r="D70" s="40">
        <f>IFERROR(VLOOKUP(C70,SALEMASTER!$C$6:$D$89,2,),0)</f>
        <v>0</v>
      </c>
      <c r="E70" s="40">
        <f>IFERROR(VLOOKUP(C70,SALEMASTER!$C$6:$E$89,3,),0)</f>
        <v>0</v>
      </c>
      <c r="F70" s="19"/>
      <c r="G70" s="16"/>
      <c r="H70" s="42">
        <f>IFERROR(VLOOKUP(G70,PR!$B$2:$F$70,2,),0)</f>
        <v>0</v>
      </c>
      <c r="I70" s="20"/>
      <c r="J70" s="21"/>
      <c r="K70" s="45">
        <f t="shared" ref="K70:K88" si="7">I70*J70</f>
        <v>0</v>
      </c>
      <c r="L70" s="21">
        <v>0</v>
      </c>
      <c r="M70" s="45">
        <f t="shared" ref="M70:M88" si="8">K70-L70</f>
        <v>0</v>
      </c>
      <c r="N70" s="45">
        <f>IF(F70=1,VLOOKUP(G70,PR!$B$2:$F$70,5,),0)</f>
        <v>0</v>
      </c>
      <c r="O70" s="42">
        <f t="shared" ref="O70:O88" si="9">M70*N70%</f>
        <v>0</v>
      </c>
      <c r="P70" s="45">
        <f>IF(F70=1,VLOOKUP(G70,PR!$B$2:$F$70,4,FALSE),0)</f>
        <v>0</v>
      </c>
      <c r="Q70" s="45">
        <f t="shared" ref="Q70:Q88" si="10">M70*P70%</f>
        <v>0</v>
      </c>
      <c r="R70" s="45">
        <f>IF(F70=2,VLOOKUP(G70,PR!$B$2:$F$70,3,FALSE),0)</f>
        <v>0</v>
      </c>
      <c r="S70" s="45">
        <f t="shared" ref="S70:S88" si="11">M70*R70%</f>
        <v>0</v>
      </c>
      <c r="T70" s="42">
        <f t="shared" ref="T70:T88" si="12">M70+O70+Q70+S70</f>
        <v>0</v>
      </c>
      <c r="U70" s="16"/>
      <c r="V70" s="169">
        <f t="shared" ref="V70:V89" si="13">T70+U70</f>
        <v>0</v>
      </c>
    </row>
    <row r="71" spans="1:22">
      <c r="A71" s="16"/>
      <c r="B71" s="40">
        <f>IFERROR(VLOOKUP(A71,SALEMASTER!$A$6:$C$89,2,),0)</f>
        <v>0</v>
      </c>
      <c r="C71" s="40">
        <f>IFERROR(VLOOKUP(A71,SALEMASTER!$A$6:$C$89,3,),0)</f>
        <v>0</v>
      </c>
      <c r="D71" s="40">
        <f>IFERROR(VLOOKUP(C71,SALEMASTER!$C$6:$D$89,2,),0)</f>
        <v>0</v>
      </c>
      <c r="E71" s="40">
        <f>IFERROR(VLOOKUP(C71,SALEMASTER!$C$6:$E$89,3,),0)</f>
        <v>0</v>
      </c>
      <c r="F71" s="19"/>
      <c r="G71" s="16"/>
      <c r="H71" s="42">
        <f>IFERROR(VLOOKUP(G71,PR!$B$2:$F$70,2,),0)</f>
        <v>0</v>
      </c>
      <c r="I71" s="20"/>
      <c r="J71" s="21"/>
      <c r="K71" s="45">
        <f t="shared" si="7"/>
        <v>0</v>
      </c>
      <c r="L71" s="21">
        <v>0</v>
      </c>
      <c r="M71" s="45">
        <f t="shared" si="8"/>
        <v>0</v>
      </c>
      <c r="N71" s="45">
        <f>IF(F71=1,VLOOKUP(G71,PR!$B$2:$F$70,5,),0)</f>
        <v>0</v>
      </c>
      <c r="O71" s="42">
        <f t="shared" si="9"/>
        <v>0</v>
      </c>
      <c r="P71" s="45">
        <f>IF(F71=1,VLOOKUP(G71,PR!$B$2:$F$70,4,FALSE),0)</f>
        <v>0</v>
      </c>
      <c r="Q71" s="45">
        <f t="shared" si="10"/>
        <v>0</v>
      </c>
      <c r="R71" s="45">
        <f>IF(F71=2,VLOOKUP(G71,PR!$B$2:$F$70,3,FALSE),0)</f>
        <v>0</v>
      </c>
      <c r="S71" s="45">
        <f t="shared" si="11"/>
        <v>0</v>
      </c>
      <c r="T71" s="42">
        <f t="shared" si="12"/>
        <v>0</v>
      </c>
      <c r="U71" s="16"/>
      <c r="V71" s="169">
        <f t="shared" si="13"/>
        <v>0</v>
      </c>
    </row>
    <row r="72" spans="1:22">
      <c r="A72" s="16"/>
      <c r="B72" s="40">
        <f>IFERROR(VLOOKUP(A72,SALEMASTER!$A$6:$C$89,2,),0)</f>
        <v>0</v>
      </c>
      <c r="C72" s="40">
        <f>IFERROR(VLOOKUP(A72,SALEMASTER!$A$6:$C$89,3,),0)</f>
        <v>0</v>
      </c>
      <c r="D72" s="40">
        <f>IFERROR(VLOOKUP(C72,SALEMASTER!$C$6:$D$89,2,),0)</f>
        <v>0</v>
      </c>
      <c r="E72" s="40">
        <f>IFERROR(VLOOKUP(C72,SALEMASTER!$C$6:$E$89,3,),0)</f>
        <v>0</v>
      </c>
      <c r="F72" s="19"/>
      <c r="G72" s="16"/>
      <c r="H72" s="42">
        <f>IFERROR(VLOOKUP(G72,PR!$B$2:$F$70,2,),0)</f>
        <v>0</v>
      </c>
      <c r="I72" s="20"/>
      <c r="J72" s="21"/>
      <c r="K72" s="45">
        <f t="shared" si="7"/>
        <v>0</v>
      </c>
      <c r="L72" s="21">
        <v>0</v>
      </c>
      <c r="M72" s="45">
        <f t="shared" si="8"/>
        <v>0</v>
      </c>
      <c r="N72" s="45">
        <f>IF(F72=1,VLOOKUP(G72,PR!$B$2:$F$70,5,),0)</f>
        <v>0</v>
      </c>
      <c r="O72" s="42">
        <f t="shared" si="9"/>
        <v>0</v>
      </c>
      <c r="P72" s="45">
        <f>IF(F72=1,VLOOKUP(G72,PR!$B$2:$F$70,4,FALSE),0)</f>
        <v>0</v>
      </c>
      <c r="Q72" s="45">
        <f t="shared" si="10"/>
        <v>0</v>
      </c>
      <c r="R72" s="45">
        <f>IF(F72=2,VLOOKUP(G72,PR!$B$2:$F$70,3,FALSE),0)</f>
        <v>0</v>
      </c>
      <c r="S72" s="45">
        <f t="shared" si="11"/>
        <v>0</v>
      </c>
      <c r="T72" s="42">
        <f t="shared" si="12"/>
        <v>0</v>
      </c>
      <c r="U72" s="16"/>
      <c r="V72" s="169">
        <f t="shared" si="13"/>
        <v>0</v>
      </c>
    </row>
    <row r="73" spans="1:22">
      <c r="A73" s="16"/>
      <c r="B73" s="40">
        <f>IFERROR(VLOOKUP(A73,SALEMASTER!$A$6:$C$89,2,),0)</f>
        <v>0</v>
      </c>
      <c r="C73" s="40">
        <f>IFERROR(VLOOKUP(A73,SALEMASTER!$A$6:$C$89,3,),0)</f>
        <v>0</v>
      </c>
      <c r="D73" s="40">
        <f>IFERROR(VLOOKUP(C73,SALEMASTER!$C$6:$D$89,2,),0)</f>
        <v>0</v>
      </c>
      <c r="E73" s="40">
        <f>IFERROR(VLOOKUP(C73,SALEMASTER!$C$6:$E$89,3,),0)</f>
        <v>0</v>
      </c>
      <c r="F73" s="19"/>
      <c r="G73" s="16"/>
      <c r="H73" s="42">
        <f>IFERROR(VLOOKUP(G73,PR!$B$2:$F$70,2,),0)</f>
        <v>0</v>
      </c>
      <c r="I73" s="20"/>
      <c r="J73" s="21"/>
      <c r="K73" s="45">
        <f t="shared" si="7"/>
        <v>0</v>
      </c>
      <c r="L73" s="21">
        <v>0</v>
      </c>
      <c r="M73" s="45">
        <f t="shared" si="8"/>
        <v>0</v>
      </c>
      <c r="N73" s="45">
        <f>IF(F73=1,VLOOKUP(G73,PR!$B$2:$F$70,5,),0)</f>
        <v>0</v>
      </c>
      <c r="O73" s="42">
        <f t="shared" si="9"/>
        <v>0</v>
      </c>
      <c r="P73" s="45">
        <f>IF(F73=1,VLOOKUP(G73,PR!$B$2:$F$70,4,FALSE),0)</f>
        <v>0</v>
      </c>
      <c r="Q73" s="45">
        <f t="shared" si="10"/>
        <v>0</v>
      </c>
      <c r="R73" s="45">
        <f>IF(F73=2,VLOOKUP(G73,PR!$B$2:$F$70,3,FALSE),0)</f>
        <v>0</v>
      </c>
      <c r="S73" s="45">
        <f t="shared" si="11"/>
        <v>0</v>
      </c>
      <c r="T73" s="42">
        <f t="shared" si="12"/>
        <v>0</v>
      </c>
      <c r="U73" s="16"/>
      <c r="V73" s="169">
        <f t="shared" si="13"/>
        <v>0</v>
      </c>
    </row>
    <row r="74" spans="1:22">
      <c r="A74" s="16"/>
      <c r="B74" s="40">
        <f>IFERROR(VLOOKUP(A74,SALEMASTER!$A$6:$C$89,2,),0)</f>
        <v>0</v>
      </c>
      <c r="C74" s="40">
        <f>IFERROR(VLOOKUP(A74,SALEMASTER!$A$6:$C$89,3,),0)</f>
        <v>0</v>
      </c>
      <c r="D74" s="40">
        <f>IFERROR(VLOOKUP(C74,SALEMASTER!$C$6:$D$89,2,),0)</f>
        <v>0</v>
      </c>
      <c r="E74" s="40">
        <f>IFERROR(VLOOKUP(C74,SALEMASTER!$C$6:$E$89,3,),0)</f>
        <v>0</v>
      </c>
      <c r="F74" s="19"/>
      <c r="G74" s="16"/>
      <c r="H74" s="42">
        <f>IFERROR(VLOOKUP(G74,PR!$B$2:$F$70,2,),0)</f>
        <v>0</v>
      </c>
      <c r="I74" s="20"/>
      <c r="J74" s="21"/>
      <c r="K74" s="45">
        <f t="shared" si="7"/>
        <v>0</v>
      </c>
      <c r="L74" s="21">
        <v>0</v>
      </c>
      <c r="M74" s="45">
        <f t="shared" si="8"/>
        <v>0</v>
      </c>
      <c r="N74" s="45">
        <f>IF(F74=1,VLOOKUP(G74,PR!$B$2:$F$70,5,),0)</f>
        <v>0</v>
      </c>
      <c r="O74" s="42">
        <f t="shared" si="9"/>
        <v>0</v>
      </c>
      <c r="P74" s="45">
        <f>IF(F74=1,VLOOKUP(G74,PR!$B$2:$F$70,4,FALSE),0)</f>
        <v>0</v>
      </c>
      <c r="Q74" s="45">
        <f t="shared" si="10"/>
        <v>0</v>
      </c>
      <c r="R74" s="45">
        <f>IF(F74=2,VLOOKUP(G74,PR!$B$2:$F$70,3,FALSE),0)</f>
        <v>0</v>
      </c>
      <c r="S74" s="45">
        <f t="shared" si="11"/>
        <v>0</v>
      </c>
      <c r="T74" s="42">
        <f t="shared" si="12"/>
        <v>0</v>
      </c>
      <c r="U74" s="16"/>
      <c r="V74" s="169">
        <f t="shared" si="13"/>
        <v>0</v>
      </c>
    </row>
    <row r="75" spans="1:22">
      <c r="A75" s="16"/>
      <c r="B75" s="40">
        <f>IFERROR(VLOOKUP(A75,SALEMASTER!$A$6:$C$89,2,),0)</f>
        <v>0</v>
      </c>
      <c r="C75" s="40">
        <f>IFERROR(VLOOKUP(A75,SALEMASTER!$A$6:$C$89,3,),0)</f>
        <v>0</v>
      </c>
      <c r="D75" s="40">
        <f>IFERROR(VLOOKUP(C75,SALEMASTER!$C$6:$D$89,2,),0)</f>
        <v>0</v>
      </c>
      <c r="E75" s="40">
        <f>IFERROR(VLOOKUP(C75,SALEMASTER!$C$6:$E$89,3,),0)</f>
        <v>0</v>
      </c>
      <c r="F75" s="19"/>
      <c r="G75" s="16"/>
      <c r="H75" s="42">
        <f>IFERROR(VLOOKUP(G75,PR!$B$2:$F$70,2,),0)</f>
        <v>0</v>
      </c>
      <c r="I75" s="20"/>
      <c r="J75" s="21"/>
      <c r="K75" s="45">
        <f t="shared" si="7"/>
        <v>0</v>
      </c>
      <c r="L75" s="21">
        <v>0</v>
      </c>
      <c r="M75" s="45">
        <f t="shared" si="8"/>
        <v>0</v>
      </c>
      <c r="N75" s="45">
        <f>IF(F75=1,VLOOKUP(G75,PR!$B$2:$F$70,5,),0)</f>
        <v>0</v>
      </c>
      <c r="O75" s="42">
        <f t="shared" si="9"/>
        <v>0</v>
      </c>
      <c r="P75" s="45">
        <f>IF(F75=1,VLOOKUP(G75,PR!$B$2:$F$70,4,FALSE),0)</f>
        <v>0</v>
      </c>
      <c r="Q75" s="45">
        <f t="shared" si="10"/>
        <v>0</v>
      </c>
      <c r="R75" s="45">
        <f>IF(F75=2,VLOOKUP(G75,PR!$B$2:$F$70,3,FALSE),0)</f>
        <v>0</v>
      </c>
      <c r="S75" s="45">
        <f t="shared" si="11"/>
        <v>0</v>
      </c>
      <c r="T75" s="42">
        <f t="shared" si="12"/>
        <v>0</v>
      </c>
      <c r="U75" s="16"/>
      <c r="V75" s="169">
        <f t="shared" si="13"/>
        <v>0</v>
      </c>
    </row>
    <row r="76" spans="1:22">
      <c r="A76" s="16"/>
      <c r="B76" s="40">
        <f>IFERROR(VLOOKUP(A76,SALEMASTER!$A$6:$C$89,2,),0)</f>
        <v>0</v>
      </c>
      <c r="C76" s="40">
        <f>IFERROR(VLOOKUP(A76,SALEMASTER!$A$6:$C$89,3,),0)</f>
        <v>0</v>
      </c>
      <c r="D76" s="40">
        <f>IFERROR(VLOOKUP(C76,SALEMASTER!$C$6:$D$89,2,),0)</f>
        <v>0</v>
      </c>
      <c r="E76" s="40">
        <f>IFERROR(VLOOKUP(C76,SALEMASTER!$C$6:$E$89,3,),0)</f>
        <v>0</v>
      </c>
      <c r="F76" s="19"/>
      <c r="G76" s="16"/>
      <c r="H76" s="42">
        <f>IFERROR(VLOOKUP(G76,PR!$B$2:$F$70,2,),0)</f>
        <v>0</v>
      </c>
      <c r="I76" s="20"/>
      <c r="J76" s="21"/>
      <c r="K76" s="45">
        <f t="shared" si="7"/>
        <v>0</v>
      </c>
      <c r="L76" s="21">
        <v>0</v>
      </c>
      <c r="M76" s="45">
        <f t="shared" si="8"/>
        <v>0</v>
      </c>
      <c r="N76" s="45">
        <f>IF(F76=1,VLOOKUP(G76,PR!$B$2:$F$70,5,),0)</f>
        <v>0</v>
      </c>
      <c r="O76" s="42">
        <f t="shared" si="9"/>
        <v>0</v>
      </c>
      <c r="P76" s="45">
        <f>IF(F76=1,VLOOKUP(G76,PR!$B$2:$F$70,4,FALSE),0)</f>
        <v>0</v>
      </c>
      <c r="Q76" s="45">
        <f t="shared" si="10"/>
        <v>0</v>
      </c>
      <c r="R76" s="45">
        <f>IF(F76=2,VLOOKUP(G76,PR!$B$2:$F$70,3,FALSE),0)</f>
        <v>0</v>
      </c>
      <c r="S76" s="45">
        <f t="shared" si="11"/>
        <v>0</v>
      </c>
      <c r="T76" s="42">
        <f t="shared" si="12"/>
        <v>0</v>
      </c>
      <c r="U76" s="16"/>
      <c r="V76" s="169">
        <f t="shared" si="13"/>
        <v>0</v>
      </c>
    </row>
    <row r="77" spans="1:22">
      <c r="A77" s="16"/>
      <c r="B77" s="40">
        <f>IFERROR(VLOOKUP(A77,SALEMASTER!$A$6:$C$89,2,),0)</f>
        <v>0</v>
      </c>
      <c r="C77" s="40">
        <f>IFERROR(VLOOKUP(A77,SALEMASTER!$A$6:$C$89,3,),0)</f>
        <v>0</v>
      </c>
      <c r="D77" s="40">
        <f>IFERROR(VLOOKUP(C77,SALEMASTER!$C$6:$D$89,2,),0)</f>
        <v>0</v>
      </c>
      <c r="E77" s="40">
        <f>IFERROR(VLOOKUP(C77,SALEMASTER!$C$6:$E$89,3,),0)</f>
        <v>0</v>
      </c>
      <c r="F77" s="19"/>
      <c r="G77" s="16"/>
      <c r="H77" s="42">
        <f>IFERROR(VLOOKUP(G77,PR!$B$2:$F$70,2,),0)</f>
        <v>0</v>
      </c>
      <c r="I77" s="20"/>
      <c r="J77" s="21"/>
      <c r="K77" s="45">
        <f t="shared" si="7"/>
        <v>0</v>
      </c>
      <c r="L77" s="21">
        <v>0</v>
      </c>
      <c r="M77" s="45">
        <f t="shared" si="8"/>
        <v>0</v>
      </c>
      <c r="N77" s="45">
        <f>IF(F77=1,VLOOKUP(G77,PR!$B$2:$F$70,5,),0)</f>
        <v>0</v>
      </c>
      <c r="O77" s="42">
        <f t="shared" si="9"/>
        <v>0</v>
      </c>
      <c r="P77" s="45">
        <f>IF(F77=1,VLOOKUP(G77,PR!$B$2:$F$70,4,FALSE),0)</f>
        <v>0</v>
      </c>
      <c r="Q77" s="45">
        <f t="shared" si="10"/>
        <v>0</v>
      </c>
      <c r="R77" s="45">
        <f>IF(F77=2,VLOOKUP(G77,PR!$B$2:$F$70,3,FALSE),0)</f>
        <v>0</v>
      </c>
      <c r="S77" s="45">
        <f t="shared" si="11"/>
        <v>0</v>
      </c>
      <c r="T77" s="42">
        <f t="shared" si="12"/>
        <v>0</v>
      </c>
      <c r="U77" s="16"/>
      <c r="V77" s="169">
        <f t="shared" si="13"/>
        <v>0</v>
      </c>
    </row>
    <row r="78" spans="1:22">
      <c r="A78" s="16"/>
      <c r="B78" s="40">
        <f>IFERROR(VLOOKUP(A78,SALEMASTER!$A$6:$C$89,2,),0)</f>
        <v>0</v>
      </c>
      <c r="C78" s="40">
        <f>IFERROR(VLOOKUP(A78,SALEMASTER!$A$6:$C$89,3,),0)</f>
        <v>0</v>
      </c>
      <c r="D78" s="40">
        <f>IFERROR(VLOOKUP(C78,SALEMASTER!$C$6:$D$89,2,),0)</f>
        <v>0</v>
      </c>
      <c r="E78" s="40">
        <f>IFERROR(VLOOKUP(C78,SALEMASTER!$C$6:$E$89,3,),0)</f>
        <v>0</v>
      </c>
      <c r="F78" s="19"/>
      <c r="G78" s="16"/>
      <c r="H78" s="42">
        <f>IFERROR(VLOOKUP(G78,PR!$B$2:$F$70,2,),0)</f>
        <v>0</v>
      </c>
      <c r="I78" s="20"/>
      <c r="J78" s="21"/>
      <c r="K78" s="45">
        <f t="shared" si="7"/>
        <v>0</v>
      </c>
      <c r="L78" s="21">
        <v>0</v>
      </c>
      <c r="M78" s="45">
        <f t="shared" si="8"/>
        <v>0</v>
      </c>
      <c r="N78" s="45">
        <f>IF(F78=1,VLOOKUP(G78,PR!$B$2:$F$70,5,),0)</f>
        <v>0</v>
      </c>
      <c r="O78" s="42">
        <f t="shared" si="9"/>
        <v>0</v>
      </c>
      <c r="P78" s="45">
        <f>IF(F78=1,VLOOKUP(G78,PR!$B$2:$F$70,4,FALSE),0)</f>
        <v>0</v>
      </c>
      <c r="Q78" s="45">
        <f t="shared" si="10"/>
        <v>0</v>
      </c>
      <c r="R78" s="45">
        <f>IF(F78=2,VLOOKUP(G78,PR!$B$2:$F$70,3,FALSE),0)</f>
        <v>0</v>
      </c>
      <c r="S78" s="45">
        <f t="shared" si="11"/>
        <v>0</v>
      </c>
      <c r="T78" s="42">
        <f t="shared" si="12"/>
        <v>0</v>
      </c>
      <c r="U78" s="16"/>
      <c r="V78" s="169">
        <f t="shared" si="13"/>
        <v>0</v>
      </c>
    </row>
    <row r="79" spans="1:22">
      <c r="A79" s="16"/>
      <c r="B79" s="40">
        <f>IFERROR(VLOOKUP(A79,SALEMASTER!$A$6:$C$89,2,),0)</f>
        <v>0</v>
      </c>
      <c r="C79" s="40">
        <f>IFERROR(VLOOKUP(A79,SALEMASTER!$A$6:$C$89,3,),0)</f>
        <v>0</v>
      </c>
      <c r="D79" s="40">
        <f>IFERROR(VLOOKUP(C79,SALEMASTER!$C$6:$D$89,2,),0)</f>
        <v>0</v>
      </c>
      <c r="E79" s="40">
        <f>IFERROR(VLOOKUP(C79,SALEMASTER!$C$6:$E$89,3,),0)</f>
        <v>0</v>
      </c>
      <c r="F79" s="19"/>
      <c r="G79" s="16"/>
      <c r="H79" s="42">
        <f>IFERROR(VLOOKUP(G79,PR!$B$2:$F$70,2,),0)</f>
        <v>0</v>
      </c>
      <c r="I79" s="20"/>
      <c r="J79" s="21"/>
      <c r="K79" s="45">
        <f>I79*J79</f>
        <v>0</v>
      </c>
      <c r="L79" s="21">
        <v>0</v>
      </c>
      <c r="M79" s="45">
        <f t="shared" si="8"/>
        <v>0</v>
      </c>
      <c r="N79" s="45">
        <f>IF(F79=1,VLOOKUP(G79,PR!$B$2:$F$70,5,),0)</f>
        <v>0</v>
      </c>
      <c r="O79" s="42">
        <f t="shared" si="9"/>
        <v>0</v>
      </c>
      <c r="P79" s="45">
        <f>IF(F79=1,VLOOKUP(G79,PR!$B$2:$F$70,4,FALSE),0)</f>
        <v>0</v>
      </c>
      <c r="Q79" s="45">
        <f t="shared" si="10"/>
        <v>0</v>
      </c>
      <c r="R79" s="45">
        <f>IF(F79=2,VLOOKUP(G79,PR!$B$2:$F$70,3,FALSE),0)</f>
        <v>0</v>
      </c>
      <c r="S79" s="45">
        <f t="shared" si="11"/>
        <v>0</v>
      </c>
      <c r="T79" s="42">
        <f t="shared" si="12"/>
        <v>0</v>
      </c>
      <c r="U79" s="16"/>
      <c r="V79" s="169">
        <f t="shared" si="13"/>
        <v>0</v>
      </c>
    </row>
    <row r="80" spans="1:22">
      <c r="A80" s="16"/>
      <c r="B80" s="40">
        <f>IFERROR(VLOOKUP(A80,SALEMASTER!$A$6:$C$89,2,),0)</f>
        <v>0</v>
      </c>
      <c r="C80" s="40">
        <f>IFERROR(VLOOKUP(A80,SALEMASTER!$A$6:$C$89,3,),0)</f>
        <v>0</v>
      </c>
      <c r="D80" s="40">
        <f>IFERROR(VLOOKUP(C80,SALEMASTER!$C$6:$D$89,2,),0)</f>
        <v>0</v>
      </c>
      <c r="E80" s="40">
        <f>IFERROR(VLOOKUP(C80,SALEMASTER!$C$6:$E$89,3,),0)</f>
        <v>0</v>
      </c>
      <c r="F80" s="19"/>
      <c r="G80" s="16"/>
      <c r="H80" s="42">
        <f>IFERROR(VLOOKUP(G80,PR!$B$2:$F$70,2,),0)</f>
        <v>0</v>
      </c>
      <c r="I80" s="20"/>
      <c r="J80" s="21"/>
      <c r="K80" s="45">
        <f t="shared" si="7"/>
        <v>0</v>
      </c>
      <c r="L80" s="21">
        <v>0</v>
      </c>
      <c r="M80" s="45">
        <f t="shared" si="8"/>
        <v>0</v>
      </c>
      <c r="N80" s="45">
        <f>IF(F80=1,VLOOKUP(G80,PR!$B$2:$F$70,5,),0)</f>
        <v>0</v>
      </c>
      <c r="O80" s="42">
        <f t="shared" si="9"/>
        <v>0</v>
      </c>
      <c r="P80" s="45">
        <f>IF(F80=1,VLOOKUP(G80,PR!$B$2:$F$70,4,FALSE),0)</f>
        <v>0</v>
      </c>
      <c r="Q80" s="45">
        <f t="shared" si="10"/>
        <v>0</v>
      </c>
      <c r="R80" s="45">
        <f>IF(F80=2,VLOOKUP(G80,PR!$B$2:$F$70,3,FALSE),0)</f>
        <v>0</v>
      </c>
      <c r="S80" s="45">
        <f t="shared" si="11"/>
        <v>0</v>
      </c>
      <c r="T80" s="42">
        <f t="shared" si="12"/>
        <v>0</v>
      </c>
      <c r="U80" s="16"/>
      <c r="V80" s="169">
        <f t="shared" si="13"/>
        <v>0</v>
      </c>
    </row>
    <row r="81" spans="1:22">
      <c r="A81" s="16"/>
      <c r="B81" s="40">
        <f>IFERROR(VLOOKUP(A81,SALEMASTER!$A$6:$C$89,2,),0)</f>
        <v>0</v>
      </c>
      <c r="C81" s="40">
        <f>IFERROR(VLOOKUP(A81,SALEMASTER!$A$6:$C$89,3,),0)</f>
        <v>0</v>
      </c>
      <c r="D81" s="40">
        <f>IFERROR(VLOOKUP(C81,SALEMASTER!$C$6:$D$89,2,),0)</f>
        <v>0</v>
      </c>
      <c r="E81" s="40">
        <f>IFERROR(VLOOKUP(C81,SALEMASTER!$C$6:$E$89,3,),0)</f>
        <v>0</v>
      </c>
      <c r="F81" s="19"/>
      <c r="G81" s="16"/>
      <c r="H81" s="42">
        <f>IFERROR(VLOOKUP(G81,PR!$B$2:$F$70,2,),0)</f>
        <v>0</v>
      </c>
      <c r="I81" s="20"/>
      <c r="J81" s="21"/>
      <c r="K81" s="45">
        <f t="shared" si="7"/>
        <v>0</v>
      </c>
      <c r="L81" s="21">
        <v>0</v>
      </c>
      <c r="M81" s="45">
        <f t="shared" si="8"/>
        <v>0</v>
      </c>
      <c r="N81" s="45">
        <f>IF(F81=1,VLOOKUP(G81,PR!$B$2:$F$70,5,),0)</f>
        <v>0</v>
      </c>
      <c r="O81" s="42">
        <f t="shared" si="9"/>
        <v>0</v>
      </c>
      <c r="P81" s="45">
        <f>IF(F81=1,VLOOKUP(G81,PR!$B$2:$F$70,4,FALSE),0)</f>
        <v>0</v>
      </c>
      <c r="Q81" s="45">
        <f t="shared" si="10"/>
        <v>0</v>
      </c>
      <c r="R81" s="45">
        <f>IF(F81=2,VLOOKUP(G81,PR!$B$2:$F$70,3,FALSE),0)</f>
        <v>0</v>
      </c>
      <c r="S81" s="45">
        <f t="shared" si="11"/>
        <v>0</v>
      </c>
      <c r="T81" s="42">
        <f t="shared" si="12"/>
        <v>0</v>
      </c>
      <c r="U81" s="16"/>
      <c r="V81" s="169">
        <f t="shared" si="13"/>
        <v>0</v>
      </c>
    </row>
    <row r="82" spans="1:22">
      <c r="A82" s="16"/>
      <c r="B82" s="40">
        <f>IFERROR(VLOOKUP(A82,SALEMASTER!$A$6:$C$89,2,),0)</f>
        <v>0</v>
      </c>
      <c r="C82" s="40">
        <f>IFERROR(VLOOKUP(A82,SALEMASTER!$A$6:$C$89,3,),0)</f>
        <v>0</v>
      </c>
      <c r="D82" s="40">
        <f>IFERROR(VLOOKUP(C82,SALEMASTER!$C$6:$D$89,2,),0)</f>
        <v>0</v>
      </c>
      <c r="E82" s="40">
        <f>IFERROR(VLOOKUP(C82,SALEMASTER!$C$6:$E$89,3,),0)</f>
        <v>0</v>
      </c>
      <c r="F82" s="19"/>
      <c r="G82" s="16"/>
      <c r="H82" s="42">
        <f>IFERROR(VLOOKUP(G82,PR!$B$2:$F$70,2,),0)</f>
        <v>0</v>
      </c>
      <c r="I82" s="20"/>
      <c r="J82" s="21"/>
      <c r="K82" s="45">
        <f t="shared" si="7"/>
        <v>0</v>
      </c>
      <c r="L82" s="21">
        <v>0</v>
      </c>
      <c r="M82" s="45">
        <f t="shared" si="8"/>
        <v>0</v>
      </c>
      <c r="N82" s="45">
        <f>IF(F82=1,VLOOKUP(G82,PR!$B$2:$F$70,5,),0)</f>
        <v>0</v>
      </c>
      <c r="O82" s="42">
        <f t="shared" si="9"/>
        <v>0</v>
      </c>
      <c r="P82" s="45">
        <f>IF(F82=1,VLOOKUP(G82,PR!$B$2:$F$70,4,FALSE),0)</f>
        <v>0</v>
      </c>
      <c r="Q82" s="45">
        <f t="shared" si="10"/>
        <v>0</v>
      </c>
      <c r="R82" s="45">
        <f>IF(F82=2,VLOOKUP(G82,PR!$B$2:$F$70,3,FALSE),0)</f>
        <v>0</v>
      </c>
      <c r="S82" s="45">
        <f t="shared" si="11"/>
        <v>0</v>
      </c>
      <c r="T82" s="42">
        <f t="shared" si="12"/>
        <v>0</v>
      </c>
      <c r="U82" s="16"/>
      <c r="V82" s="169">
        <f t="shared" si="13"/>
        <v>0</v>
      </c>
    </row>
    <row r="83" spans="1:22">
      <c r="A83" s="16"/>
      <c r="B83" s="40">
        <f>IFERROR(VLOOKUP(A83,SALEMASTER!$A$6:$C$89,2,),0)</f>
        <v>0</v>
      </c>
      <c r="C83" s="40">
        <f>IFERROR(VLOOKUP(A83,SALEMASTER!$A$6:$C$89,3,),0)</f>
        <v>0</v>
      </c>
      <c r="D83" s="40">
        <f>IFERROR(VLOOKUP(C83,SALEMASTER!$C$6:$D$89,2,),0)</f>
        <v>0</v>
      </c>
      <c r="E83" s="40">
        <f>IFERROR(VLOOKUP(C83,SALEMASTER!$C$6:$E$89,3,),0)</f>
        <v>0</v>
      </c>
      <c r="F83" s="19"/>
      <c r="G83" s="16"/>
      <c r="H83" s="42">
        <f>IFERROR(VLOOKUP(G83,PR!$B$2:$F$70,2,),0)</f>
        <v>0</v>
      </c>
      <c r="I83" s="20"/>
      <c r="J83" s="21"/>
      <c r="K83" s="45">
        <f t="shared" si="7"/>
        <v>0</v>
      </c>
      <c r="L83" s="21">
        <v>0</v>
      </c>
      <c r="M83" s="45">
        <f t="shared" si="8"/>
        <v>0</v>
      </c>
      <c r="N83" s="45">
        <f>IF(F83=1,VLOOKUP(G83,PR!$B$2:$F$70,5,),0)</f>
        <v>0</v>
      </c>
      <c r="O83" s="42">
        <f t="shared" si="9"/>
        <v>0</v>
      </c>
      <c r="P83" s="45">
        <f>IF(F83=1,VLOOKUP(G83,PR!$B$2:$F$70,4,FALSE),0)</f>
        <v>0</v>
      </c>
      <c r="Q83" s="45">
        <f t="shared" si="10"/>
        <v>0</v>
      </c>
      <c r="R83" s="45">
        <f>IF(F83=2,VLOOKUP(G83,PR!$B$2:$F$70,3,FALSE),0)</f>
        <v>0</v>
      </c>
      <c r="S83" s="45">
        <f>M83*R83%</f>
        <v>0</v>
      </c>
      <c r="T83" s="42">
        <f t="shared" si="12"/>
        <v>0</v>
      </c>
      <c r="U83" s="16"/>
      <c r="V83" s="169">
        <f t="shared" si="13"/>
        <v>0</v>
      </c>
    </row>
    <row r="84" spans="1:22">
      <c r="A84" s="16"/>
      <c r="B84" s="40">
        <f>IFERROR(VLOOKUP(A84,SALEMASTER!$A$6:$C$89,2,),0)</f>
        <v>0</v>
      </c>
      <c r="C84" s="40">
        <f>IFERROR(VLOOKUP(A84,SALEMASTER!$A$6:$C$89,3,),0)</f>
        <v>0</v>
      </c>
      <c r="D84" s="40">
        <f>IFERROR(VLOOKUP(C84,SALEMASTER!$C$6:$D$89,2,),0)</f>
        <v>0</v>
      </c>
      <c r="E84" s="40">
        <f>IFERROR(VLOOKUP(C84,SALEMASTER!$C$6:$E$89,3,),0)</f>
        <v>0</v>
      </c>
      <c r="F84" s="19"/>
      <c r="G84" s="16"/>
      <c r="H84" s="42">
        <f>IFERROR(VLOOKUP(G84,PR!$B$2:$F$70,2,),0)</f>
        <v>0</v>
      </c>
      <c r="I84" s="20"/>
      <c r="J84" s="21"/>
      <c r="K84" s="45">
        <f t="shared" si="7"/>
        <v>0</v>
      </c>
      <c r="L84" s="21">
        <v>0</v>
      </c>
      <c r="M84" s="45">
        <f t="shared" si="8"/>
        <v>0</v>
      </c>
      <c r="N84" s="45">
        <f>IF(F84=1,VLOOKUP(G84,PR!$B$2:$F$70,5,),0)</f>
        <v>0</v>
      </c>
      <c r="O84" s="42">
        <f t="shared" si="9"/>
        <v>0</v>
      </c>
      <c r="P84" s="45">
        <f>IF(F84=1,VLOOKUP(G84,PR!$B$2:$F$70,4,FALSE),0)</f>
        <v>0</v>
      </c>
      <c r="Q84" s="45">
        <f t="shared" si="10"/>
        <v>0</v>
      </c>
      <c r="R84" s="45">
        <f>IF(F84=2,VLOOKUP(G84,PR!$B$2:$F$70,3,FALSE),0)</f>
        <v>0</v>
      </c>
      <c r="S84" s="45">
        <f t="shared" si="11"/>
        <v>0</v>
      </c>
      <c r="T84" s="42">
        <f t="shared" si="12"/>
        <v>0</v>
      </c>
      <c r="U84" s="16"/>
      <c r="V84" s="169">
        <f t="shared" si="13"/>
        <v>0</v>
      </c>
    </row>
    <row r="85" spans="1:22">
      <c r="A85" s="16"/>
      <c r="B85" s="40">
        <f>IFERROR(VLOOKUP(A85,SALEMASTER!$A$6:$C$89,2,),0)</f>
        <v>0</v>
      </c>
      <c r="C85" s="40">
        <f>IFERROR(VLOOKUP(A85,SALEMASTER!$A$6:$C$89,3,),0)</f>
        <v>0</v>
      </c>
      <c r="D85" s="40">
        <f>IFERROR(VLOOKUP(C85,SALEMASTER!$C$6:$D$89,2,),0)</f>
        <v>0</v>
      </c>
      <c r="E85" s="40">
        <f>IFERROR(VLOOKUP(C85,SALEMASTER!$C$6:$E$89,3,),0)</f>
        <v>0</v>
      </c>
      <c r="F85" s="19"/>
      <c r="G85" s="16"/>
      <c r="H85" s="42">
        <f>IFERROR(VLOOKUP(G85,PR!$B$2:$F$70,2,),0)</f>
        <v>0</v>
      </c>
      <c r="I85" s="20"/>
      <c r="J85" s="21"/>
      <c r="K85" s="45">
        <f t="shared" si="7"/>
        <v>0</v>
      </c>
      <c r="L85" s="21">
        <v>0</v>
      </c>
      <c r="M85" s="45">
        <f t="shared" si="8"/>
        <v>0</v>
      </c>
      <c r="N85" s="45">
        <f>IF(F85=1,VLOOKUP(G85,PR!$B$2:$F$70,5,),0)</f>
        <v>0</v>
      </c>
      <c r="O85" s="42">
        <f t="shared" si="9"/>
        <v>0</v>
      </c>
      <c r="P85" s="45">
        <f>IF(F85=1,VLOOKUP(G85,PR!$B$2:$F$70,4,FALSE),0)</f>
        <v>0</v>
      </c>
      <c r="Q85" s="45">
        <f t="shared" si="10"/>
        <v>0</v>
      </c>
      <c r="R85" s="45">
        <f>IF(F85=2,VLOOKUP(G85,PR!$B$2:$F$70,3,FALSE),0)</f>
        <v>0</v>
      </c>
      <c r="S85" s="45">
        <f t="shared" si="11"/>
        <v>0</v>
      </c>
      <c r="T85" s="42">
        <f t="shared" si="12"/>
        <v>0</v>
      </c>
      <c r="U85" s="16"/>
      <c r="V85" s="169">
        <f t="shared" si="13"/>
        <v>0</v>
      </c>
    </row>
    <row r="86" spans="1:22">
      <c r="A86" s="16"/>
      <c r="B86" s="40">
        <f>IFERROR(VLOOKUP(A86,SALEMASTER!$A$6:$C$89,2,),0)</f>
        <v>0</v>
      </c>
      <c r="C86" s="40">
        <f>IFERROR(VLOOKUP(A86,SALEMASTER!$A$6:$C$89,3,),0)</f>
        <v>0</v>
      </c>
      <c r="D86" s="40">
        <f>IFERROR(VLOOKUP(C86,SALEMASTER!$C$6:$D$89,2,),0)</f>
        <v>0</v>
      </c>
      <c r="E86" s="40">
        <f>IFERROR(VLOOKUP(C86,SALEMASTER!$C$6:$E$89,3,),0)</f>
        <v>0</v>
      </c>
      <c r="F86" s="19"/>
      <c r="G86" s="16"/>
      <c r="H86" s="42">
        <f>IFERROR(VLOOKUP(G86,PR!$B$2:$F$70,2,),0)</f>
        <v>0</v>
      </c>
      <c r="I86" s="20"/>
      <c r="J86" s="21"/>
      <c r="K86" s="45">
        <f t="shared" si="7"/>
        <v>0</v>
      </c>
      <c r="L86" s="21">
        <v>0</v>
      </c>
      <c r="M86" s="45">
        <f t="shared" si="8"/>
        <v>0</v>
      </c>
      <c r="N86" s="45">
        <f>IF(F86=1,VLOOKUP(G86,PR!$B$2:$F$70,5,),0)</f>
        <v>0</v>
      </c>
      <c r="O86" s="42">
        <f t="shared" si="9"/>
        <v>0</v>
      </c>
      <c r="P86" s="45">
        <f>IF(F86=1,VLOOKUP(G86,PR!$B$2:$F$70,4,FALSE),0)</f>
        <v>0</v>
      </c>
      <c r="Q86" s="45">
        <f t="shared" si="10"/>
        <v>0</v>
      </c>
      <c r="R86" s="45">
        <f>IF(F86=2,VLOOKUP(G86,PR!$B$2:$F$70,3,FALSE),0)</f>
        <v>0</v>
      </c>
      <c r="S86" s="45">
        <f t="shared" si="11"/>
        <v>0</v>
      </c>
      <c r="T86" s="42">
        <f t="shared" si="12"/>
        <v>0</v>
      </c>
      <c r="U86" s="16"/>
      <c r="V86" s="169">
        <f t="shared" si="13"/>
        <v>0</v>
      </c>
    </row>
    <row r="87" spans="1:22">
      <c r="A87" s="16"/>
      <c r="B87" s="40">
        <f>IFERROR(VLOOKUP(A87,SALEMASTER!$A$6:$C$89,2,),0)</f>
        <v>0</v>
      </c>
      <c r="C87" s="40">
        <f>IFERROR(VLOOKUP(A87,SALEMASTER!$A$6:$C$89,3,),0)</f>
        <v>0</v>
      </c>
      <c r="D87" s="40">
        <f>IFERROR(VLOOKUP(C87,SALEMASTER!$C$6:$D$89,2,),0)</f>
        <v>0</v>
      </c>
      <c r="E87" s="40">
        <f>IFERROR(VLOOKUP(C87,SALEMASTER!$C$6:$E$89,3,),0)</f>
        <v>0</v>
      </c>
      <c r="F87" s="19"/>
      <c r="G87" s="16"/>
      <c r="H87" s="42">
        <f>IFERROR(VLOOKUP(G87,PR!$B$2:$F$70,2,),0)</f>
        <v>0</v>
      </c>
      <c r="I87" s="20"/>
      <c r="J87" s="21"/>
      <c r="K87" s="45">
        <f t="shared" si="7"/>
        <v>0</v>
      </c>
      <c r="L87" s="21">
        <v>0</v>
      </c>
      <c r="M87" s="45">
        <f t="shared" si="8"/>
        <v>0</v>
      </c>
      <c r="N87" s="45">
        <f>IF(F87=1,VLOOKUP(G87,PR!$B$2:$F$70,5,),0)</f>
        <v>0</v>
      </c>
      <c r="O87" s="42">
        <f t="shared" si="9"/>
        <v>0</v>
      </c>
      <c r="P87" s="45">
        <f>IF(F87=1,VLOOKUP(G87,PR!$B$2:$F$70,4,FALSE),0)</f>
        <v>0</v>
      </c>
      <c r="Q87" s="45">
        <f t="shared" si="10"/>
        <v>0</v>
      </c>
      <c r="R87" s="45">
        <f>IF(F87=2,VLOOKUP(G87,PR!$B$2:$F$70,3,FALSE),0)</f>
        <v>0</v>
      </c>
      <c r="S87" s="45">
        <f t="shared" si="11"/>
        <v>0</v>
      </c>
      <c r="T87" s="42">
        <f t="shared" si="12"/>
        <v>0</v>
      </c>
      <c r="U87" s="16"/>
      <c r="V87" s="169">
        <f t="shared" si="13"/>
        <v>0</v>
      </c>
    </row>
    <row r="88" spans="1:22">
      <c r="A88" s="16"/>
      <c r="B88" s="40">
        <f>IFERROR(VLOOKUP(A88,SALEMASTER!$A$6:$C$89,2,),0)</f>
        <v>0</v>
      </c>
      <c r="C88" s="40">
        <f>IFERROR(VLOOKUP(A88,SALEMASTER!$A$6:$C$89,3,),0)</f>
        <v>0</v>
      </c>
      <c r="D88" s="40">
        <f>IFERROR(VLOOKUP(C88,SALEMASTER!$C$6:$D$89,2,),0)</f>
        <v>0</v>
      </c>
      <c r="E88" s="40">
        <f>IFERROR(VLOOKUP(C88,SALEMASTER!$C$6:$E$89,3,),0)</f>
        <v>0</v>
      </c>
      <c r="F88" s="19"/>
      <c r="G88" s="24"/>
      <c r="H88" s="43">
        <f>IFERROR(VLOOKUP(G88,PR!$B$2:$F$70,2,),0)</f>
        <v>0</v>
      </c>
      <c r="I88" s="25"/>
      <c r="J88" s="26"/>
      <c r="K88" s="43">
        <f t="shared" si="7"/>
        <v>0</v>
      </c>
      <c r="L88" s="21">
        <v>0</v>
      </c>
      <c r="M88" s="43">
        <f t="shared" si="8"/>
        <v>0</v>
      </c>
      <c r="N88" s="45">
        <f>IF(F88=1,VLOOKUP(G88,PR!$B$2:$F$70,5,),0)</f>
        <v>0</v>
      </c>
      <c r="O88" s="43">
        <f t="shared" si="9"/>
        <v>0</v>
      </c>
      <c r="P88" s="45">
        <f>IF(F88=1,VLOOKUP(G88,PR!$B$2:$F$70,4,FALSE),0)</f>
        <v>0</v>
      </c>
      <c r="Q88" s="47">
        <f t="shared" si="10"/>
        <v>0</v>
      </c>
      <c r="R88" s="45">
        <f>IF(F88=2,VLOOKUP(G88,PR!$B$2:$F$70,3,FALSE),0)</f>
        <v>0</v>
      </c>
      <c r="S88" s="47">
        <f t="shared" si="11"/>
        <v>0</v>
      </c>
      <c r="T88" s="42">
        <f t="shared" si="12"/>
        <v>0</v>
      </c>
      <c r="U88" s="16"/>
      <c r="V88" s="169">
        <f t="shared" si="13"/>
        <v>0</v>
      </c>
    </row>
    <row r="89" spans="1:22">
      <c r="A89" s="31" t="s">
        <v>36</v>
      </c>
      <c r="B89" s="32"/>
      <c r="C89" s="32"/>
      <c r="D89" s="32"/>
      <c r="E89" s="32"/>
      <c r="F89" s="32"/>
      <c r="G89" s="32"/>
      <c r="H89" s="32"/>
      <c r="I89" s="32"/>
      <c r="J89" s="33"/>
      <c r="K89" s="27">
        <f>SUM(K5:K88)</f>
        <v>0</v>
      </c>
      <c r="L89" s="27">
        <f t="shared" ref="L89:M89" si="14">SUM(L5:L88)</f>
        <v>0</v>
      </c>
      <c r="M89" s="27">
        <f t="shared" si="14"/>
        <v>0</v>
      </c>
      <c r="N89" s="28">
        <f>SUM(O5:O88)</f>
        <v>0</v>
      </c>
      <c r="O89" s="29"/>
      <c r="P89" s="28">
        <f>SUM(Q5:Q88)</f>
        <v>0</v>
      </c>
      <c r="Q89" s="29"/>
      <c r="R89" s="28">
        <f>SUM(S5:S88)</f>
        <v>0</v>
      </c>
      <c r="S89" s="29"/>
      <c r="T89" s="102">
        <f>SUM(T5:T88)</f>
        <v>0</v>
      </c>
      <c r="U89" s="172">
        <f>SUM(U5:U88)</f>
        <v>0</v>
      </c>
      <c r="V89" s="173">
        <f t="shared" si="13"/>
        <v>0</v>
      </c>
    </row>
  </sheetData>
  <sheetProtection password="CC16" sheet="1" objects="1" scenarios="1" formatColumns="0" formatRows="0"/>
  <mergeCells count="3">
    <mergeCell ref="N2:O2"/>
    <mergeCell ref="P2:Q2"/>
    <mergeCell ref="R2:S2"/>
  </mergeCells>
  <dataValidations count="3">
    <dataValidation type="list" allowBlank="1" showInputMessage="1" showErrorMessage="1" sqref="A5:A88">
      <formula1>invoice</formula1>
    </dataValidation>
    <dataValidation type="list" allowBlank="1" showInputMessage="1" showErrorMessage="1" sqref="F5:F88">
      <formula1>inter</formula1>
    </dataValidation>
    <dataValidation type="list" allowBlank="1" showInputMessage="1" showErrorMessage="1" prompt="SELECT FROM DROP LIST&#10;" sqref="G5:G88">
      <formula1>unique</formula1>
    </dataValidation>
  </dataValidation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6">
    <tabColor rgb="FF00B050"/>
  </sheetPr>
  <dimension ref="A1:V89"/>
  <sheetViews>
    <sheetView workbookViewId="0">
      <pane ySplit="2" topLeftCell="A3" activePane="bottomLeft" state="frozen"/>
      <selection pane="bottomLeft" activeCell="I5" sqref="I5:J5"/>
    </sheetView>
  </sheetViews>
  <sheetFormatPr defaultRowHeight="15"/>
  <cols>
    <col min="1" max="1" width="15.7109375" style="8" customWidth="1"/>
    <col min="2" max="2" width="15" style="8" customWidth="1"/>
    <col min="3" max="3" width="18.5703125" style="8" customWidth="1"/>
    <col min="4" max="4" width="15.7109375" style="8" customWidth="1"/>
    <col min="5" max="5" width="16.28515625" style="8" customWidth="1"/>
    <col min="6" max="6" width="9.140625" style="8"/>
    <col min="7" max="7" width="14.42578125" style="8" customWidth="1"/>
    <col min="8" max="21" width="9.140625" style="8"/>
    <col min="22" max="22" width="14.42578125" style="8" customWidth="1"/>
    <col min="23" max="16384" width="9.140625" style="8"/>
  </cols>
  <sheetData>
    <row r="1" spans="1:22" ht="27" customHeight="1"/>
    <row r="2" spans="1:22" ht="120">
      <c r="A2" s="9" t="s">
        <v>24</v>
      </c>
      <c r="B2" s="49" t="s">
        <v>23</v>
      </c>
      <c r="C2" s="49" t="s">
        <v>20</v>
      </c>
      <c r="D2" s="50" t="s">
        <v>21</v>
      </c>
      <c r="E2" s="49" t="s">
        <v>30</v>
      </c>
      <c r="F2" s="9" t="s">
        <v>43</v>
      </c>
      <c r="G2" s="9" t="s">
        <v>31</v>
      </c>
      <c r="H2" s="48" t="s">
        <v>28</v>
      </c>
      <c r="I2" s="10" t="s">
        <v>32</v>
      </c>
      <c r="J2" s="11" t="s">
        <v>2</v>
      </c>
      <c r="K2" s="53" t="s">
        <v>33</v>
      </c>
      <c r="L2" s="11" t="s">
        <v>3</v>
      </c>
      <c r="M2" s="53" t="s">
        <v>34</v>
      </c>
      <c r="N2" s="281" t="s">
        <v>9</v>
      </c>
      <c r="O2" s="282"/>
      <c r="P2" s="281" t="s">
        <v>8</v>
      </c>
      <c r="Q2" s="282"/>
      <c r="R2" s="281" t="s">
        <v>10</v>
      </c>
      <c r="S2" s="282"/>
      <c r="T2" s="34" t="s">
        <v>267</v>
      </c>
      <c r="U2" s="36" t="s">
        <v>854</v>
      </c>
      <c r="V2" s="36" t="s">
        <v>836</v>
      </c>
    </row>
    <row r="3" spans="1:22">
      <c r="A3" s="116"/>
      <c r="B3" s="51"/>
      <c r="C3" s="52"/>
      <c r="D3" s="52"/>
      <c r="E3" s="52"/>
      <c r="F3" s="117"/>
      <c r="G3" s="116"/>
      <c r="H3" s="51"/>
      <c r="I3" s="117"/>
      <c r="J3" s="118"/>
      <c r="K3" s="54"/>
      <c r="L3" s="118"/>
      <c r="M3" s="56"/>
      <c r="N3" s="57"/>
      <c r="O3" s="58"/>
      <c r="P3" s="59"/>
      <c r="Q3" s="58"/>
      <c r="R3" s="59"/>
      <c r="S3" s="58"/>
      <c r="T3" s="35"/>
      <c r="U3" s="16"/>
      <c r="V3" s="16"/>
    </row>
    <row r="4" spans="1:22">
      <c r="A4" s="119"/>
      <c r="B4" s="40"/>
      <c r="C4" s="40"/>
      <c r="D4" s="40"/>
      <c r="E4" s="40"/>
      <c r="F4" s="119"/>
      <c r="G4" s="119"/>
      <c r="H4" s="40"/>
      <c r="I4" s="119"/>
      <c r="J4" s="92"/>
      <c r="K4" s="55"/>
      <c r="L4" s="92"/>
      <c r="M4" s="55"/>
      <c r="N4" s="60" t="s">
        <v>2</v>
      </c>
      <c r="O4" s="61" t="s">
        <v>35</v>
      </c>
      <c r="P4" s="61" t="s">
        <v>2</v>
      </c>
      <c r="Q4" s="61" t="s">
        <v>35</v>
      </c>
      <c r="R4" s="61" t="s">
        <v>2</v>
      </c>
      <c r="S4" s="61" t="s">
        <v>35</v>
      </c>
      <c r="T4" s="35"/>
      <c r="U4" s="16"/>
      <c r="V4" s="16"/>
    </row>
    <row r="5" spans="1:22">
      <c r="A5" s="16"/>
      <c r="B5" s="40">
        <f>IFERROR(VLOOKUP(A5,SALEMASTER!$A$6:$C$89,2,),0)</f>
        <v>0</v>
      </c>
      <c r="C5" s="40">
        <f>IFERROR(VLOOKUP(A5,SALEMASTER!$A$6:$C$89,3,),0)</f>
        <v>0</v>
      </c>
      <c r="D5" s="40">
        <f>IFERROR(VLOOKUP(C5,SALEMASTER!$C$6:$D$89,2,),0)</f>
        <v>0</v>
      </c>
      <c r="E5" s="40">
        <f>IFERROR(VLOOKUP(C5,SALEMASTER!$C$6:$E$89,3,),0)</f>
        <v>0</v>
      </c>
      <c r="F5" s="19"/>
      <c r="G5" s="16"/>
      <c r="H5" s="41">
        <f>IFERROR(VLOOKUP(G5,PR!$B$2:$F$70,2,),0)</f>
        <v>0</v>
      </c>
      <c r="I5" s="20"/>
      <c r="J5" s="21"/>
      <c r="K5" s="45">
        <f>I5*J5</f>
        <v>0</v>
      </c>
      <c r="L5" s="21"/>
      <c r="M5" s="45">
        <f>K5-L5</f>
        <v>0</v>
      </c>
      <c r="N5" s="45">
        <f>IF(F5=1,VLOOKUP(G5,PR!$B$2:$F$70,5,),0)</f>
        <v>0</v>
      </c>
      <c r="O5" s="46">
        <f>M5*N5%</f>
        <v>0</v>
      </c>
      <c r="P5" s="45">
        <f>IF(F5=1,VLOOKUP(G5,PR!$B$2:$F$70,4,FALSE),0)</f>
        <v>0</v>
      </c>
      <c r="Q5" s="45">
        <f>M5*P5%</f>
        <v>0</v>
      </c>
      <c r="R5" s="45">
        <f>IF(F5=2,VLOOKUP(G5,PR!$B$2:$F$70,3,FALSE),0)</f>
        <v>0</v>
      </c>
      <c r="S5" s="45">
        <f>M5*R5%</f>
        <v>0</v>
      </c>
      <c r="T5" s="42">
        <f>M5+O5+Q5+S5</f>
        <v>0</v>
      </c>
      <c r="U5" s="16"/>
      <c r="V5" s="169">
        <f>+T5+U5</f>
        <v>0</v>
      </c>
    </row>
    <row r="6" spans="1:22">
      <c r="A6" s="16"/>
      <c r="B6" s="40">
        <f>IFERROR(VLOOKUP(A6,SALEMASTER!$A$6:$C$89,2,),0)</f>
        <v>0</v>
      </c>
      <c r="C6" s="40">
        <f>IFERROR(VLOOKUP(A6,SALEMASTER!$A$6:$C$89,3,),0)</f>
        <v>0</v>
      </c>
      <c r="D6" s="40">
        <f>IFERROR(VLOOKUP(C6,SALEMASTER!$C$6:$D$89,2,),0)</f>
        <v>0</v>
      </c>
      <c r="E6" s="40">
        <f>IFERROR(VLOOKUP(C6,SALEMASTER!$C$6:$E$89,3,),0)</f>
        <v>0</v>
      </c>
      <c r="F6" s="19"/>
      <c r="G6" s="16"/>
      <c r="H6" s="42">
        <f>IFERROR(VLOOKUP(G6,PR!$B$2:$F$70,2,),0)</f>
        <v>0</v>
      </c>
      <c r="I6" s="20"/>
      <c r="J6" s="21"/>
      <c r="K6" s="45">
        <f t="shared" ref="K6:K69" si="0">I6*J6</f>
        <v>0</v>
      </c>
      <c r="L6" s="21">
        <v>0</v>
      </c>
      <c r="M6" s="45">
        <f t="shared" ref="M6:M69" si="1">K6-L6</f>
        <v>0</v>
      </c>
      <c r="N6" s="45">
        <f>IF(F6=1,VLOOKUP(G6,PR!$B$2:$F$70,5,),0)</f>
        <v>0</v>
      </c>
      <c r="O6" s="42">
        <f t="shared" ref="O6:O69" si="2">M6*N6%</f>
        <v>0</v>
      </c>
      <c r="P6" s="45">
        <f>IF(F6=1,VLOOKUP(G6,PR!$B$2:$F$70,4,FALSE),0)</f>
        <v>0</v>
      </c>
      <c r="Q6" s="45">
        <f t="shared" ref="Q6:Q69" si="3">M6*P6%</f>
        <v>0</v>
      </c>
      <c r="R6" s="45">
        <f>IF(F6=2,VLOOKUP(G6,PR!$B$2:$F$70,3,FALSE),0)</f>
        <v>0</v>
      </c>
      <c r="S6" s="45">
        <f t="shared" ref="S6:S69" si="4">M6*R6%</f>
        <v>0</v>
      </c>
      <c r="T6" s="42">
        <f t="shared" ref="T6:T69" si="5">M6+O6+Q6+S6</f>
        <v>0</v>
      </c>
      <c r="U6" s="16"/>
      <c r="V6" s="169">
        <f t="shared" ref="V6:V69" si="6">+T6+U6</f>
        <v>0</v>
      </c>
    </row>
    <row r="7" spans="1:22">
      <c r="A7" s="16"/>
      <c r="B7" s="40">
        <f>IFERROR(VLOOKUP(A7,SALEMASTER!$A$6:$C$89,2,),0)</f>
        <v>0</v>
      </c>
      <c r="C7" s="40">
        <f>IFERROR(VLOOKUP(A7,SALEMASTER!$A$6:$C$89,3,),0)</f>
        <v>0</v>
      </c>
      <c r="D7" s="40">
        <f>IFERROR(VLOOKUP(C7,SALEMASTER!$C$6:$D$89,2,),0)</f>
        <v>0</v>
      </c>
      <c r="E7" s="40">
        <f>IFERROR(VLOOKUP(C7,SALEMASTER!$C$6:$E$89,3,),0)</f>
        <v>0</v>
      </c>
      <c r="F7" s="19"/>
      <c r="G7" s="16"/>
      <c r="H7" s="42">
        <f>IFERROR(VLOOKUP(G7,PR!$B$2:$F$70,2,),0)</f>
        <v>0</v>
      </c>
      <c r="I7" s="20"/>
      <c r="J7" s="21"/>
      <c r="K7" s="45">
        <f t="shared" si="0"/>
        <v>0</v>
      </c>
      <c r="L7" s="21">
        <v>0</v>
      </c>
      <c r="M7" s="45">
        <f t="shared" si="1"/>
        <v>0</v>
      </c>
      <c r="N7" s="45">
        <f>IF(F7=1,VLOOKUP(G7,PR!$B$2:$F$70,5,),0)</f>
        <v>0</v>
      </c>
      <c r="O7" s="42">
        <f t="shared" si="2"/>
        <v>0</v>
      </c>
      <c r="P7" s="45">
        <f>IF(F7=1,VLOOKUP(G7,PR!$B$2:$F$70,4,FALSE),0)</f>
        <v>0</v>
      </c>
      <c r="Q7" s="45">
        <f t="shared" si="3"/>
        <v>0</v>
      </c>
      <c r="R7" s="45">
        <f>IF(F7=2,VLOOKUP(G7,PR!$B$2:$F$70,3,FALSE),0)</f>
        <v>0</v>
      </c>
      <c r="S7" s="45">
        <f t="shared" si="4"/>
        <v>0</v>
      </c>
      <c r="T7" s="42">
        <f t="shared" si="5"/>
        <v>0</v>
      </c>
      <c r="U7" s="16"/>
      <c r="V7" s="169">
        <f t="shared" si="6"/>
        <v>0</v>
      </c>
    </row>
    <row r="8" spans="1:22">
      <c r="A8" s="16"/>
      <c r="B8" s="40">
        <f>IFERROR(VLOOKUP(A8,SALEMASTER!$A$6:$C$89,2,),0)</f>
        <v>0</v>
      </c>
      <c r="C8" s="40">
        <f>IFERROR(VLOOKUP(A8,SALEMASTER!$A$6:$C$89,3,),0)</f>
        <v>0</v>
      </c>
      <c r="D8" s="40">
        <f>IFERROR(VLOOKUP(C8,SALEMASTER!$C$6:$D$89,2,),0)</f>
        <v>0</v>
      </c>
      <c r="E8" s="40">
        <f>IFERROR(VLOOKUP(C8,SALEMASTER!$C$6:$E$89,3,),0)</f>
        <v>0</v>
      </c>
      <c r="F8" s="19"/>
      <c r="G8" s="16"/>
      <c r="H8" s="42">
        <f>IFERROR(VLOOKUP(G8,PR!$B$2:$F$70,2,),0)</f>
        <v>0</v>
      </c>
      <c r="I8" s="20"/>
      <c r="J8" s="21"/>
      <c r="K8" s="45">
        <f t="shared" si="0"/>
        <v>0</v>
      </c>
      <c r="L8" s="21">
        <v>0</v>
      </c>
      <c r="M8" s="45">
        <f t="shared" si="1"/>
        <v>0</v>
      </c>
      <c r="N8" s="45">
        <f>IF(F8=1,VLOOKUP(G8,PR!$B$2:$F$70,5,),0)</f>
        <v>0</v>
      </c>
      <c r="O8" s="42">
        <f t="shared" si="2"/>
        <v>0</v>
      </c>
      <c r="P8" s="45">
        <f>IF(F8=1,VLOOKUP(G8,PR!$B$2:$F$70,4,FALSE),0)</f>
        <v>0</v>
      </c>
      <c r="Q8" s="45">
        <f t="shared" si="3"/>
        <v>0</v>
      </c>
      <c r="R8" s="45">
        <f>IF(F8=2,VLOOKUP(G8,PR!$B$2:$F$70,3,FALSE),0)</f>
        <v>0</v>
      </c>
      <c r="S8" s="45">
        <f t="shared" si="4"/>
        <v>0</v>
      </c>
      <c r="T8" s="42">
        <f t="shared" si="5"/>
        <v>0</v>
      </c>
      <c r="U8" s="16"/>
      <c r="V8" s="169">
        <f t="shared" si="6"/>
        <v>0</v>
      </c>
    </row>
    <row r="9" spans="1:22">
      <c r="A9" s="16"/>
      <c r="B9" s="40">
        <f>IFERROR(VLOOKUP(A9,SALEMASTER!$A$6:$C$89,2,),0)</f>
        <v>0</v>
      </c>
      <c r="C9" s="40">
        <f>IFERROR(VLOOKUP(A9,SALEMASTER!$A$6:$C$89,3,),0)</f>
        <v>0</v>
      </c>
      <c r="D9" s="40">
        <f>IFERROR(VLOOKUP(C9,SALEMASTER!$C$6:$D$89,2,),0)</f>
        <v>0</v>
      </c>
      <c r="E9" s="40">
        <f>IFERROR(VLOOKUP(C9,SALEMASTER!$C$6:$E$89,3,),0)</f>
        <v>0</v>
      </c>
      <c r="F9" s="19"/>
      <c r="G9" s="16"/>
      <c r="H9" s="42">
        <f>IFERROR(VLOOKUP(G9,PR!$B$2:$F$70,2,),0)</f>
        <v>0</v>
      </c>
      <c r="I9" s="20"/>
      <c r="J9" s="21"/>
      <c r="K9" s="45">
        <f t="shared" si="0"/>
        <v>0</v>
      </c>
      <c r="L9" s="21">
        <v>0</v>
      </c>
      <c r="M9" s="45">
        <f t="shared" si="1"/>
        <v>0</v>
      </c>
      <c r="N9" s="45">
        <f>IF(F9=1,VLOOKUP(G9,PR!$B$2:$F$70,5,),0)</f>
        <v>0</v>
      </c>
      <c r="O9" s="42">
        <f t="shared" si="2"/>
        <v>0</v>
      </c>
      <c r="P9" s="45">
        <f>IF(F9=1,VLOOKUP(G9,PR!$B$2:$F$70,4,FALSE),0)</f>
        <v>0</v>
      </c>
      <c r="Q9" s="45">
        <f t="shared" si="3"/>
        <v>0</v>
      </c>
      <c r="R9" s="45">
        <f>IF(F9=2,VLOOKUP(G9,PR!$B$2:$F$70,3,FALSE),0)</f>
        <v>0</v>
      </c>
      <c r="S9" s="45">
        <f t="shared" si="4"/>
        <v>0</v>
      </c>
      <c r="T9" s="42">
        <f t="shared" si="5"/>
        <v>0</v>
      </c>
      <c r="U9" s="16"/>
      <c r="V9" s="169">
        <f t="shared" si="6"/>
        <v>0</v>
      </c>
    </row>
    <row r="10" spans="1:22">
      <c r="A10" s="16"/>
      <c r="B10" s="40">
        <f>IFERROR(VLOOKUP(A10,SALEMASTER!$A$6:$C$89,2,),0)</f>
        <v>0</v>
      </c>
      <c r="C10" s="40">
        <f>IFERROR(VLOOKUP(A10,SALEMASTER!$A$6:$C$89,3,),0)</f>
        <v>0</v>
      </c>
      <c r="D10" s="40">
        <f>IFERROR(VLOOKUP(C10,SALEMASTER!$C$6:$D$89,2,),0)</f>
        <v>0</v>
      </c>
      <c r="E10" s="40">
        <f>IFERROR(VLOOKUP(C10,SALEMASTER!$C$6:$E$89,3,),0)</f>
        <v>0</v>
      </c>
      <c r="F10" s="19"/>
      <c r="G10" s="16"/>
      <c r="H10" s="42">
        <f>IFERROR(VLOOKUP(G10,PR!$B$2:$F$70,2,),0)</f>
        <v>0</v>
      </c>
      <c r="I10" s="20"/>
      <c r="J10" s="21"/>
      <c r="K10" s="45">
        <f t="shared" si="0"/>
        <v>0</v>
      </c>
      <c r="L10" s="21">
        <v>0</v>
      </c>
      <c r="M10" s="45">
        <f t="shared" si="1"/>
        <v>0</v>
      </c>
      <c r="N10" s="45">
        <f>IF(F10=1,VLOOKUP(G10,PR!$B$2:$F$70,5,),0)</f>
        <v>0</v>
      </c>
      <c r="O10" s="42">
        <f t="shared" si="2"/>
        <v>0</v>
      </c>
      <c r="P10" s="45">
        <f>IF(F10=1,VLOOKUP(G10,PR!$B$2:$F$70,4,FALSE),0)</f>
        <v>0</v>
      </c>
      <c r="Q10" s="45">
        <f t="shared" si="3"/>
        <v>0</v>
      </c>
      <c r="R10" s="45">
        <f>IF(F10=2,VLOOKUP(G10,PR!$B$2:$F$70,3,FALSE),0)</f>
        <v>0</v>
      </c>
      <c r="S10" s="45">
        <f t="shared" si="4"/>
        <v>0</v>
      </c>
      <c r="T10" s="42">
        <f t="shared" si="5"/>
        <v>0</v>
      </c>
      <c r="U10" s="16"/>
      <c r="V10" s="169">
        <f t="shared" si="6"/>
        <v>0</v>
      </c>
    </row>
    <row r="11" spans="1:22">
      <c r="A11" s="16"/>
      <c r="B11" s="40">
        <f>IFERROR(VLOOKUP(A11,SALEMASTER!$A$6:$C$89,2,),0)</f>
        <v>0</v>
      </c>
      <c r="C11" s="40">
        <f>IFERROR(VLOOKUP(A11,SALEMASTER!$A$6:$C$89,3,),0)</f>
        <v>0</v>
      </c>
      <c r="D11" s="40">
        <f>IFERROR(VLOOKUP(C11,SALEMASTER!$C$6:$D$89,2,),0)</f>
        <v>0</v>
      </c>
      <c r="E11" s="40">
        <f>IFERROR(VLOOKUP(C11,SALEMASTER!$C$6:$E$89,3,),0)</f>
        <v>0</v>
      </c>
      <c r="F11" s="19"/>
      <c r="G11" s="16"/>
      <c r="H11" s="42">
        <f>IFERROR(VLOOKUP(G11,PR!$B$2:$F$70,2,),0)</f>
        <v>0</v>
      </c>
      <c r="I11" s="20"/>
      <c r="J11" s="21"/>
      <c r="K11" s="45">
        <f t="shared" si="0"/>
        <v>0</v>
      </c>
      <c r="L11" s="21">
        <v>0</v>
      </c>
      <c r="M11" s="45">
        <f t="shared" si="1"/>
        <v>0</v>
      </c>
      <c r="N11" s="45">
        <f>IF(F11=1,VLOOKUP(G11,PR!$B$2:$F$70,5,),0)</f>
        <v>0</v>
      </c>
      <c r="O11" s="42">
        <f t="shared" si="2"/>
        <v>0</v>
      </c>
      <c r="P11" s="45">
        <f>IF(F11=1,VLOOKUP(G11,PR!$B$2:$F$70,4,FALSE),0)</f>
        <v>0</v>
      </c>
      <c r="Q11" s="45">
        <f t="shared" si="3"/>
        <v>0</v>
      </c>
      <c r="R11" s="45">
        <f>IF(F11=2,VLOOKUP(G11,PR!$B$2:$F$70,3,FALSE),0)</f>
        <v>0</v>
      </c>
      <c r="S11" s="45">
        <f t="shared" si="4"/>
        <v>0</v>
      </c>
      <c r="T11" s="42">
        <f t="shared" si="5"/>
        <v>0</v>
      </c>
      <c r="U11" s="16"/>
      <c r="V11" s="169">
        <f t="shared" si="6"/>
        <v>0</v>
      </c>
    </row>
    <row r="12" spans="1:22">
      <c r="A12" s="16"/>
      <c r="B12" s="40">
        <f>IFERROR(VLOOKUP(A12,SALEMASTER!$A$6:$C$89,2,),0)</f>
        <v>0</v>
      </c>
      <c r="C12" s="40">
        <f>IFERROR(VLOOKUP(A12,SALEMASTER!$A$6:$C$89,3,),0)</f>
        <v>0</v>
      </c>
      <c r="D12" s="40">
        <f>IFERROR(VLOOKUP(C12,SALEMASTER!$C$6:$D$89,2,),0)</f>
        <v>0</v>
      </c>
      <c r="E12" s="40">
        <f>IFERROR(VLOOKUP(C12,SALEMASTER!$C$6:$E$89,3,),0)</f>
        <v>0</v>
      </c>
      <c r="F12" s="19"/>
      <c r="G12" s="16"/>
      <c r="H12" s="42">
        <f>IFERROR(VLOOKUP(G12,PR!$B$2:$F$70,2,),0)</f>
        <v>0</v>
      </c>
      <c r="I12" s="20"/>
      <c r="J12" s="21"/>
      <c r="K12" s="45">
        <f t="shared" si="0"/>
        <v>0</v>
      </c>
      <c r="L12" s="21">
        <v>0</v>
      </c>
      <c r="M12" s="45">
        <f t="shared" si="1"/>
        <v>0</v>
      </c>
      <c r="N12" s="45">
        <f>IF(F12=1,VLOOKUP(G12,PR!$B$2:$F$70,5,),0)</f>
        <v>0</v>
      </c>
      <c r="O12" s="42">
        <f t="shared" si="2"/>
        <v>0</v>
      </c>
      <c r="P12" s="45">
        <f>IF(F12=1,VLOOKUP(G12,PR!$B$2:$F$70,4,FALSE),0)</f>
        <v>0</v>
      </c>
      <c r="Q12" s="45">
        <f t="shared" si="3"/>
        <v>0</v>
      </c>
      <c r="R12" s="45">
        <f>IF(F12=2,VLOOKUP(G12,PR!$B$2:$F$70,3,FALSE),0)</f>
        <v>0</v>
      </c>
      <c r="S12" s="45">
        <f t="shared" si="4"/>
        <v>0</v>
      </c>
      <c r="T12" s="42">
        <f t="shared" si="5"/>
        <v>0</v>
      </c>
      <c r="U12" s="16"/>
      <c r="V12" s="169">
        <f t="shared" si="6"/>
        <v>0</v>
      </c>
    </row>
    <row r="13" spans="1:22">
      <c r="A13" s="16"/>
      <c r="B13" s="40">
        <f>IFERROR(VLOOKUP(A13,SALEMASTER!$A$6:$C$89,2,),0)</f>
        <v>0</v>
      </c>
      <c r="C13" s="40">
        <f>IFERROR(VLOOKUP(A13,SALEMASTER!$A$6:$C$89,3,),0)</f>
        <v>0</v>
      </c>
      <c r="D13" s="40">
        <f>IFERROR(VLOOKUP(C13,SALEMASTER!$C$6:$D$89,2,),0)</f>
        <v>0</v>
      </c>
      <c r="E13" s="40">
        <f>IFERROR(VLOOKUP(C13,SALEMASTER!$C$6:$E$89,3,),0)</f>
        <v>0</v>
      </c>
      <c r="F13" s="19"/>
      <c r="G13" s="16"/>
      <c r="H13" s="42">
        <f>IFERROR(VLOOKUP(G13,PR!$B$2:$F$70,2,),0)</f>
        <v>0</v>
      </c>
      <c r="I13" s="20"/>
      <c r="J13" s="21"/>
      <c r="K13" s="45">
        <f t="shared" si="0"/>
        <v>0</v>
      </c>
      <c r="L13" s="21">
        <v>0</v>
      </c>
      <c r="M13" s="45">
        <f t="shared" si="1"/>
        <v>0</v>
      </c>
      <c r="N13" s="45">
        <f>IF(F13=1,VLOOKUP(G13,PR!$B$2:$F$70,5,),0)</f>
        <v>0</v>
      </c>
      <c r="O13" s="42">
        <f t="shared" si="2"/>
        <v>0</v>
      </c>
      <c r="P13" s="45">
        <f>IF(F13=1,VLOOKUP(G13,PR!$B$2:$F$70,4,FALSE),0)</f>
        <v>0</v>
      </c>
      <c r="Q13" s="45">
        <f t="shared" si="3"/>
        <v>0</v>
      </c>
      <c r="R13" s="45">
        <f>IF(F13=2,VLOOKUP(G13,PR!$B$2:$F$70,3,FALSE),0)</f>
        <v>0</v>
      </c>
      <c r="S13" s="45">
        <f t="shared" si="4"/>
        <v>0</v>
      </c>
      <c r="T13" s="42">
        <f t="shared" si="5"/>
        <v>0</v>
      </c>
      <c r="U13" s="16"/>
      <c r="V13" s="169">
        <f t="shared" si="6"/>
        <v>0</v>
      </c>
    </row>
    <row r="14" spans="1:22">
      <c r="A14" s="16"/>
      <c r="B14" s="40">
        <f>IFERROR(VLOOKUP(A14,SALEMASTER!$A$6:$C$89,2,),0)</f>
        <v>0</v>
      </c>
      <c r="C14" s="40">
        <f>IFERROR(VLOOKUP(A14,SALEMASTER!$A$6:$C$89,3,),0)</f>
        <v>0</v>
      </c>
      <c r="D14" s="40">
        <f>IFERROR(VLOOKUP(C14,SALEMASTER!$C$6:$D$89,2,),0)</f>
        <v>0</v>
      </c>
      <c r="E14" s="40">
        <f>IFERROR(VLOOKUP(C14,SALEMASTER!$C$6:$E$89,3,),0)</f>
        <v>0</v>
      </c>
      <c r="F14" s="19"/>
      <c r="G14" s="16"/>
      <c r="H14" s="42">
        <f>IFERROR(VLOOKUP(G14,PR!$B$2:$F$70,2,),0)</f>
        <v>0</v>
      </c>
      <c r="I14" s="20"/>
      <c r="J14" s="21"/>
      <c r="K14" s="45">
        <f t="shared" si="0"/>
        <v>0</v>
      </c>
      <c r="L14" s="21">
        <v>0</v>
      </c>
      <c r="M14" s="45">
        <f t="shared" si="1"/>
        <v>0</v>
      </c>
      <c r="N14" s="45">
        <f>IF(F14=1,VLOOKUP(G14,PR!$B$2:$F$70,5,),0)</f>
        <v>0</v>
      </c>
      <c r="O14" s="42">
        <f t="shared" si="2"/>
        <v>0</v>
      </c>
      <c r="P14" s="45">
        <f>IF(F14=1,VLOOKUP(G14,PR!$B$2:$F$70,4,FALSE),0)</f>
        <v>0</v>
      </c>
      <c r="Q14" s="45">
        <f t="shared" si="3"/>
        <v>0</v>
      </c>
      <c r="R14" s="45">
        <f>IF(F14=2,VLOOKUP(G14,PR!$B$2:$F$70,3,FALSE),0)</f>
        <v>0</v>
      </c>
      <c r="S14" s="45">
        <f t="shared" si="4"/>
        <v>0</v>
      </c>
      <c r="T14" s="42">
        <f t="shared" si="5"/>
        <v>0</v>
      </c>
      <c r="U14" s="16"/>
      <c r="V14" s="169">
        <f t="shared" si="6"/>
        <v>0</v>
      </c>
    </row>
    <row r="15" spans="1:22">
      <c r="A15" s="16"/>
      <c r="B15" s="40">
        <f>IFERROR(VLOOKUP(A15,SALEMASTER!$A$6:$C$89,2,),0)</f>
        <v>0</v>
      </c>
      <c r="C15" s="40">
        <f>IFERROR(VLOOKUP(A15,SALEMASTER!$A$6:$C$89,3,),0)</f>
        <v>0</v>
      </c>
      <c r="D15" s="40">
        <f>IFERROR(VLOOKUP(C15,SALEMASTER!$C$6:$D$89,2,),0)</f>
        <v>0</v>
      </c>
      <c r="E15" s="40">
        <f>IFERROR(VLOOKUP(C15,SALEMASTER!$C$6:$E$89,3,),0)</f>
        <v>0</v>
      </c>
      <c r="F15" s="19"/>
      <c r="G15" s="16"/>
      <c r="H15" s="42">
        <f>IFERROR(VLOOKUP(G15,PR!$B$2:$F$70,2,),0)</f>
        <v>0</v>
      </c>
      <c r="I15" s="20"/>
      <c r="J15" s="21"/>
      <c r="K15" s="45">
        <f t="shared" si="0"/>
        <v>0</v>
      </c>
      <c r="L15" s="21">
        <v>0</v>
      </c>
      <c r="M15" s="45">
        <f t="shared" si="1"/>
        <v>0</v>
      </c>
      <c r="N15" s="45">
        <f>IF(F15=1,VLOOKUP(G15,PR!$B$2:$F$70,5,),0)</f>
        <v>0</v>
      </c>
      <c r="O15" s="42">
        <f t="shared" si="2"/>
        <v>0</v>
      </c>
      <c r="P15" s="45">
        <f>IF(F15=1,VLOOKUP(G15,PR!$B$2:$F$70,4,FALSE),0)</f>
        <v>0</v>
      </c>
      <c r="Q15" s="45">
        <f t="shared" si="3"/>
        <v>0</v>
      </c>
      <c r="R15" s="45">
        <f>IF(F15=2,VLOOKUP(G15,PR!$B$2:$F$70,3,FALSE),0)</f>
        <v>0</v>
      </c>
      <c r="S15" s="45">
        <f t="shared" si="4"/>
        <v>0</v>
      </c>
      <c r="T15" s="42">
        <f t="shared" si="5"/>
        <v>0</v>
      </c>
      <c r="U15" s="16"/>
      <c r="V15" s="169">
        <f t="shared" si="6"/>
        <v>0</v>
      </c>
    </row>
    <row r="16" spans="1:22">
      <c r="A16" s="16"/>
      <c r="B16" s="40">
        <f>IFERROR(VLOOKUP(A16,SALEMASTER!$A$6:$C$89,2,),0)</f>
        <v>0</v>
      </c>
      <c r="C16" s="40">
        <f>IFERROR(VLOOKUP(A16,SALEMASTER!$A$6:$C$89,3,),0)</f>
        <v>0</v>
      </c>
      <c r="D16" s="40">
        <f>IFERROR(VLOOKUP(C16,SALEMASTER!$C$6:$D$89,2,),0)</f>
        <v>0</v>
      </c>
      <c r="E16" s="40">
        <f>IFERROR(VLOOKUP(C16,SALEMASTER!$C$6:$E$89,3,),0)</f>
        <v>0</v>
      </c>
      <c r="F16" s="19"/>
      <c r="G16" s="16"/>
      <c r="H16" s="42">
        <f>IFERROR(VLOOKUP(G16,PR!$B$2:$F$70,2,),0)</f>
        <v>0</v>
      </c>
      <c r="I16" s="20"/>
      <c r="J16" s="21"/>
      <c r="K16" s="45">
        <f t="shared" si="0"/>
        <v>0</v>
      </c>
      <c r="L16" s="21">
        <v>0</v>
      </c>
      <c r="M16" s="45">
        <f t="shared" si="1"/>
        <v>0</v>
      </c>
      <c r="N16" s="45">
        <f>IF(F16=1,VLOOKUP(G16,PR!$B$2:$F$70,5,),0)</f>
        <v>0</v>
      </c>
      <c r="O16" s="42">
        <f t="shared" si="2"/>
        <v>0</v>
      </c>
      <c r="P16" s="45">
        <f>IF(F16=1,VLOOKUP(G16,PR!$B$2:$F$70,4,FALSE),0)</f>
        <v>0</v>
      </c>
      <c r="Q16" s="45">
        <f t="shared" si="3"/>
        <v>0</v>
      </c>
      <c r="R16" s="45">
        <f>IF(F16=2,VLOOKUP(G16,PR!$B$2:$F$70,3,FALSE),0)</f>
        <v>0</v>
      </c>
      <c r="S16" s="45">
        <f t="shared" si="4"/>
        <v>0</v>
      </c>
      <c r="T16" s="42">
        <f t="shared" si="5"/>
        <v>0</v>
      </c>
      <c r="U16" s="16"/>
      <c r="V16" s="169">
        <f t="shared" si="6"/>
        <v>0</v>
      </c>
    </row>
    <row r="17" spans="1:22">
      <c r="A17" s="16"/>
      <c r="B17" s="40">
        <f>IFERROR(VLOOKUP(A17,SALEMASTER!$A$6:$C$89,2,),0)</f>
        <v>0</v>
      </c>
      <c r="C17" s="40">
        <f>IFERROR(VLOOKUP(A17,SALEMASTER!$A$6:$C$89,3,),0)</f>
        <v>0</v>
      </c>
      <c r="D17" s="40">
        <f>IFERROR(VLOOKUP(C17,SALEMASTER!$C$6:$D$89,2,),0)</f>
        <v>0</v>
      </c>
      <c r="E17" s="40">
        <f>IFERROR(VLOOKUP(C17,SALEMASTER!$C$6:$E$89,3,),0)</f>
        <v>0</v>
      </c>
      <c r="F17" s="19"/>
      <c r="G17" s="16"/>
      <c r="H17" s="42">
        <f>IFERROR(VLOOKUP(G17,PR!$B$2:$F$70,2,),0)</f>
        <v>0</v>
      </c>
      <c r="I17" s="20"/>
      <c r="J17" s="21"/>
      <c r="K17" s="45">
        <f t="shared" si="0"/>
        <v>0</v>
      </c>
      <c r="L17" s="21">
        <v>0</v>
      </c>
      <c r="M17" s="45">
        <f t="shared" si="1"/>
        <v>0</v>
      </c>
      <c r="N17" s="45">
        <f>IF(F17=1,VLOOKUP(G17,PR!$B$2:$F$70,5,),0)</f>
        <v>0</v>
      </c>
      <c r="O17" s="42">
        <f t="shared" si="2"/>
        <v>0</v>
      </c>
      <c r="P17" s="45">
        <f>IF(F17=1,VLOOKUP(G17,PR!$B$2:$F$70,4,FALSE),0)</f>
        <v>0</v>
      </c>
      <c r="Q17" s="45">
        <f t="shared" si="3"/>
        <v>0</v>
      </c>
      <c r="R17" s="45">
        <f>IF(F17=2,VLOOKUP(G17,PR!$B$2:$F$70,3,FALSE),0)</f>
        <v>0</v>
      </c>
      <c r="S17" s="45">
        <f t="shared" si="4"/>
        <v>0</v>
      </c>
      <c r="T17" s="42">
        <f t="shared" si="5"/>
        <v>0</v>
      </c>
      <c r="U17" s="16"/>
      <c r="V17" s="169">
        <f t="shared" si="6"/>
        <v>0</v>
      </c>
    </row>
    <row r="18" spans="1:22">
      <c r="A18" s="16"/>
      <c r="B18" s="40">
        <f>IFERROR(VLOOKUP(A18,SALEMASTER!$A$6:$C$89,2,),0)</f>
        <v>0</v>
      </c>
      <c r="C18" s="40">
        <f>IFERROR(VLOOKUP(A18,SALEMASTER!$A$6:$C$89,3,),0)</f>
        <v>0</v>
      </c>
      <c r="D18" s="40">
        <f>IFERROR(VLOOKUP(C18,SALEMASTER!$C$6:$D$89,2,),0)</f>
        <v>0</v>
      </c>
      <c r="E18" s="40">
        <f>IFERROR(VLOOKUP(C18,SALEMASTER!$C$6:$E$89,3,),0)</f>
        <v>0</v>
      </c>
      <c r="F18" s="19"/>
      <c r="G18" s="16"/>
      <c r="H18" s="42">
        <f>IFERROR(VLOOKUP(G18,PR!$B$2:$F$70,2,),0)</f>
        <v>0</v>
      </c>
      <c r="I18" s="20"/>
      <c r="J18" s="21"/>
      <c r="K18" s="45">
        <f t="shared" si="0"/>
        <v>0</v>
      </c>
      <c r="L18" s="21">
        <v>0</v>
      </c>
      <c r="M18" s="45">
        <f t="shared" si="1"/>
        <v>0</v>
      </c>
      <c r="N18" s="45">
        <f>IF(F18=1,VLOOKUP(G18,PR!$B$2:$F$70,5,),0)</f>
        <v>0</v>
      </c>
      <c r="O18" s="42">
        <f t="shared" si="2"/>
        <v>0</v>
      </c>
      <c r="P18" s="45">
        <f>IF(F18=1,VLOOKUP(G18,PR!$B$2:$F$70,4,FALSE),0)</f>
        <v>0</v>
      </c>
      <c r="Q18" s="45">
        <f t="shared" si="3"/>
        <v>0</v>
      </c>
      <c r="R18" s="45">
        <f>IF(F18=2,VLOOKUP(G18,PR!$B$2:$F$70,3,FALSE),0)</f>
        <v>0</v>
      </c>
      <c r="S18" s="45">
        <f t="shared" si="4"/>
        <v>0</v>
      </c>
      <c r="T18" s="42">
        <f t="shared" si="5"/>
        <v>0</v>
      </c>
      <c r="U18" s="16"/>
      <c r="V18" s="169">
        <f t="shared" si="6"/>
        <v>0</v>
      </c>
    </row>
    <row r="19" spans="1:22">
      <c r="A19" s="16"/>
      <c r="B19" s="40">
        <f>IFERROR(VLOOKUP(A19,SALEMASTER!$A$6:$C$89,2,),0)</f>
        <v>0</v>
      </c>
      <c r="C19" s="40">
        <f>IFERROR(VLOOKUP(A19,SALEMASTER!$A$6:$C$89,3,),0)</f>
        <v>0</v>
      </c>
      <c r="D19" s="40">
        <f>IFERROR(VLOOKUP(C19,SALEMASTER!$C$6:$D$89,2,),0)</f>
        <v>0</v>
      </c>
      <c r="E19" s="40">
        <f>IFERROR(VLOOKUP(C19,SALEMASTER!$C$6:$E$89,3,),0)</f>
        <v>0</v>
      </c>
      <c r="F19" s="19"/>
      <c r="G19" s="16"/>
      <c r="H19" s="42">
        <f>IFERROR(VLOOKUP(G19,PR!$B$2:$F$70,2,),0)</f>
        <v>0</v>
      </c>
      <c r="I19" s="20"/>
      <c r="J19" s="21"/>
      <c r="K19" s="45">
        <f t="shared" si="0"/>
        <v>0</v>
      </c>
      <c r="L19" s="21">
        <v>0</v>
      </c>
      <c r="M19" s="45">
        <f t="shared" si="1"/>
        <v>0</v>
      </c>
      <c r="N19" s="45">
        <f>IF(F19=1,VLOOKUP(G19,PR!$B$2:$F$70,5,),0)</f>
        <v>0</v>
      </c>
      <c r="O19" s="42">
        <f t="shared" si="2"/>
        <v>0</v>
      </c>
      <c r="P19" s="45">
        <f>IF(F19=1,VLOOKUP(G19,PR!$B$2:$F$70,4,FALSE),0)</f>
        <v>0</v>
      </c>
      <c r="Q19" s="45">
        <f t="shared" si="3"/>
        <v>0</v>
      </c>
      <c r="R19" s="45">
        <f>IF(F19=2,VLOOKUP(G19,PR!$B$2:$F$70,3,FALSE),0)</f>
        <v>0</v>
      </c>
      <c r="S19" s="45">
        <f t="shared" si="4"/>
        <v>0</v>
      </c>
      <c r="T19" s="42">
        <f t="shared" si="5"/>
        <v>0</v>
      </c>
      <c r="U19" s="16"/>
      <c r="V19" s="169">
        <f t="shared" si="6"/>
        <v>0</v>
      </c>
    </row>
    <row r="20" spans="1:22">
      <c r="A20" s="16"/>
      <c r="B20" s="40">
        <f>IFERROR(VLOOKUP(A20,SALEMASTER!$A$6:$C$89,2,),0)</f>
        <v>0</v>
      </c>
      <c r="C20" s="40">
        <f>IFERROR(VLOOKUP(A20,SALEMASTER!$A$6:$C$89,3,),0)</f>
        <v>0</v>
      </c>
      <c r="D20" s="40">
        <f>IFERROR(VLOOKUP(C20,SALEMASTER!$C$6:$D$89,2,),0)</f>
        <v>0</v>
      </c>
      <c r="E20" s="40">
        <f>IFERROR(VLOOKUP(C20,SALEMASTER!$C$6:$E$89,3,),0)</f>
        <v>0</v>
      </c>
      <c r="F20" s="19"/>
      <c r="G20" s="16"/>
      <c r="H20" s="42">
        <f>IFERROR(VLOOKUP(G20,PR!$B$2:$F$70,2,),0)</f>
        <v>0</v>
      </c>
      <c r="I20" s="20"/>
      <c r="J20" s="21"/>
      <c r="K20" s="45">
        <f t="shared" si="0"/>
        <v>0</v>
      </c>
      <c r="L20" s="21">
        <v>0</v>
      </c>
      <c r="M20" s="45">
        <f t="shared" si="1"/>
        <v>0</v>
      </c>
      <c r="N20" s="45">
        <f>IF(F20=1,VLOOKUP(G20,PR!$B$2:$F$70,5,),0)</f>
        <v>0</v>
      </c>
      <c r="O20" s="42">
        <f t="shared" si="2"/>
        <v>0</v>
      </c>
      <c r="P20" s="45">
        <f>IF(F20=1,VLOOKUP(G20,PR!$B$2:$F$70,4,FALSE),0)</f>
        <v>0</v>
      </c>
      <c r="Q20" s="45">
        <f t="shared" si="3"/>
        <v>0</v>
      </c>
      <c r="R20" s="45">
        <f>IF(F20=2,VLOOKUP(G20,PR!$B$2:$F$70,3,FALSE),0)</f>
        <v>0</v>
      </c>
      <c r="S20" s="45">
        <f t="shared" si="4"/>
        <v>0</v>
      </c>
      <c r="T20" s="42">
        <f t="shared" si="5"/>
        <v>0</v>
      </c>
      <c r="U20" s="16"/>
      <c r="V20" s="169">
        <f t="shared" si="6"/>
        <v>0</v>
      </c>
    </row>
    <row r="21" spans="1:22">
      <c r="A21" s="16"/>
      <c r="B21" s="40">
        <f>IFERROR(VLOOKUP(A21,SALEMASTER!$A$6:$C$89,2,),0)</f>
        <v>0</v>
      </c>
      <c r="C21" s="40">
        <f>IFERROR(VLOOKUP(A21,SALEMASTER!$A$6:$C$89,3,),0)</f>
        <v>0</v>
      </c>
      <c r="D21" s="40">
        <f>IFERROR(VLOOKUP(C21,SALEMASTER!$C$6:$D$89,2,),0)</f>
        <v>0</v>
      </c>
      <c r="E21" s="40">
        <f>IFERROR(VLOOKUP(C21,SALEMASTER!$C$6:$E$89,3,),0)</f>
        <v>0</v>
      </c>
      <c r="F21" s="19"/>
      <c r="G21" s="16"/>
      <c r="H21" s="42">
        <f>IFERROR(VLOOKUP(G21,PR!$B$2:$F$70,2,),0)</f>
        <v>0</v>
      </c>
      <c r="I21" s="20"/>
      <c r="J21" s="21"/>
      <c r="K21" s="45">
        <f t="shared" si="0"/>
        <v>0</v>
      </c>
      <c r="L21" s="21">
        <v>0</v>
      </c>
      <c r="M21" s="45">
        <f t="shared" si="1"/>
        <v>0</v>
      </c>
      <c r="N21" s="45">
        <f>IF(F21=1,VLOOKUP(G21,PR!$B$2:$F$70,5,),0)</f>
        <v>0</v>
      </c>
      <c r="O21" s="42">
        <f t="shared" si="2"/>
        <v>0</v>
      </c>
      <c r="P21" s="45">
        <f>IF(F21=1,VLOOKUP(G21,PR!$B$2:$F$70,4,FALSE),0)</f>
        <v>0</v>
      </c>
      <c r="Q21" s="45">
        <f t="shared" si="3"/>
        <v>0</v>
      </c>
      <c r="R21" s="45">
        <f>IF(F21=2,VLOOKUP(G21,PR!$B$2:$F$70,3,FALSE),0)</f>
        <v>0</v>
      </c>
      <c r="S21" s="45">
        <f t="shared" si="4"/>
        <v>0</v>
      </c>
      <c r="T21" s="42">
        <f t="shared" si="5"/>
        <v>0</v>
      </c>
      <c r="U21" s="16"/>
      <c r="V21" s="169">
        <f t="shared" si="6"/>
        <v>0</v>
      </c>
    </row>
    <row r="22" spans="1:22">
      <c r="A22" s="16"/>
      <c r="B22" s="40">
        <f>IFERROR(VLOOKUP(A22,SALEMASTER!$A$6:$C$89,2,),0)</f>
        <v>0</v>
      </c>
      <c r="C22" s="40">
        <f>IFERROR(VLOOKUP(A22,SALEMASTER!$A$6:$C$89,3,),0)</f>
        <v>0</v>
      </c>
      <c r="D22" s="40">
        <f>IFERROR(VLOOKUP(C22,SALEMASTER!$C$6:$D$89,2,),0)</f>
        <v>0</v>
      </c>
      <c r="E22" s="40">
        <f>IFERROR(VLOOKUP(C22,SALEMASTER!$C$6:$E$89,3,),0)</f>
        <v>0</v>
      </c>
      <c r="F22" s="19"/>
      <c r="G22" s="16"/>
      <c r="H22" s="42">
        <f>IFERROR(VLOOKUP(G22,PR!$B$2:$F$70,2,),0)</f>
        <v>0</v>
      </c>
      <c r="I22" s="20"/>
      <c r="J22" s="21"/>
      <c r="K22" s="45">
        <f t="shared" si="0"/>
        <v>0</v>
      </c>
      <c r="L22" s="21">
        <v>0</v>
      </c>
      <c r="M22" s="45">
        <f t="shared" si="1"/>
        <v>0</v>
      </c>
      <c r="N22" s="45">
        <f>IF(F22=1,VLOOKUP(G22,PR!$B$2:$F$70,5,),0)</f>
        <v>0</v>
      </c>
      <c r="O22" s="42">
        <f t="shared" si="2"/>
        <v>0</v>
      </c>
      <c r="P22" s="45">
        <f>IF(F22=1,VLOOKUP(G22,PR!$B$2:$F$70,4,FALSE),0)</f>
        <v>0</v>
      </c>
      <c r="Q22" s="45">
        <f t="shared" si="3"/>
        <v>0</v>
      </c>
      <c r="R22" s="45">
        <f>IF(F22=2,VLOOKUP(G22,PR!$B$2:$F$70,3,FALSE),0)</f>
        <v>0</v>
      </c>
      <c r="S22" s="45">
        <f t="shared" si="4"/>
        <v>0</v>
      </c>
      <c r="T22" s="42">
        <f t="shared" si="5"/>
        <v>0</v>
      </c>
      <c r="U22" s="16"/>
      <c r="V22" s="169">
        <f t="shared" si="6"/>
        <v>0</v>
      </c>
    </row>
    <row r="23" spans="1:22">
      <c r="A23" s="16"/>
      <c r="B23" s="40">
        <f>IFERROR(VLOOKUP(A23,SALEMASTER!$A$6:$C$89,2,),0)</f>
        <v>0</v>
      </c>
      <c r="C23" s="40">
        <f>IFERROR(VLOOKUP(A23,SALEMASTER!$A$6:$C$89,3,),0)</f>
        <v>0</v>
      </c>
      <c r="D23" s="40">
        <f>IFERROR(VLOOKUP(C23,SALEMASTER!$C$6:$D$89,2,),0)</f>
        <v>0</v>
      </c>
      <c r="E23" s="40">
        <f>IFERROR(VLOOKUP(C23,SALEMASTER!$C$6:$E$89,3,),0)</f>
        <v>0</v>
      </c>
      <c r="F23" s="19"/>
      <c r="G23" s="16"/>
      <c r="H23" s="42">
        <f>IFERROR(VLOOKUP(G23,PR!$B$2:$F$70,2,),0)</f>
        <v>0</v>
      </c>
      <c r="I23" s="20"/>
      <c r="J23" s="21"/>
      <c r="K23" s="45">
        <f t="shared" si="0"/>
        <v>0</v>
      </c>
      <c r="L23" s="21">
        <v>0</v>
      </c>
      <c r="M23" s="45">
        <f t="shared" si="1"/>
        <v>0</v>
      </c>
      <c r="N23" s="45">
        <f>IF(F23=1,VLOOKUP(G23,PR!$B$2:$F$70,5,),0)</f>
        <v>0</v>
      </c>
      <c r="O23" s="42">
        <f t="shared" si="2"/>
        <v>0</v>
      </c>
      <c r="P23" s="45">
        <f>IF(F23=1,VLOOKUP(G23,PR!$B$2:$F$70,4,FALSE),0)</f>
        <v>0</v>
      </c>
      <c r="Q23" s="45">
        <f t="shared" si="3"/>
        <v>0</v>
      </c>
      <c r="R23" s="45">
        <f>IF(F23=2,VLOOKUP(G23,PR!$B$2:$F$70,3,FALSE),0)</f>
        <v>0</v>
      </c>
      <c r="S23" s="45">
        <f t="shared" si="4"/>
        <v>0</v>
      </c>
      <c r="T23" s="42">
        <f t="shared" si="5"/>
        <v>0</v>
      </c>
      <c r="U23" s="16"/>
      <c r="V23" s="169">
        <f t="shared" si="6"/>
        <v>0</v>
      </c>
    </row>
    <row r="24" spans="1:22">
      <c r="A24" s="16"/>
      <c r="B24" s="40">
        <f>IFERROR(VLOOKUP(A24,SALEMASTER!$A$6:$C$89,2,),0)</f>
        <v>0</v>
      </c>
      <c r="C24" s="40">
        <f>IFERROR(VLOOKUP(A24,SALEMASTER!$A$6:$C$89,3,),0)</f>
        <v>0</v>
      </c>
      <c r="D24" s="40">
        <f>IFERROR(VLOOKUP(C24,SALEMASTER!$C$6:$D$89,2,),0)</f>
        <v>0</v>
      </c>
      <c r="E24" s="40">
        <f>IFERROR(VLOOKUP(C24,SALEMASTER!$C$6:$E$89,3,),0)</f>
        <v>0</v>
      </c>
      <c r="F24" s="19"/>
      <c r="G24" s="16"/>
      <c r="H24" s="42">
        <f>IFERROR(VLOOKUP(G24,PR!$B$2:$F$70,2,),0)</f>
        <v>0</v>
      </c>
      <c r="I24" s="20"/>
      <c r="J24" s="21"/>
      <c r="K24" s="45">
        <f t="shared" si="0"/>
        <v>0</v>
      </c>
      <c r="L24" s="21">
        <v>0</v>
      </c>
      <c r="M24" s="45">
        <f t="shared" si="1"/>
        <v>0</v>
      </c>
      <c r="N24" s="45">
        <f>IF(F24=1,VLOOKUP(G24,PR!$B$2:$F$70,5,),0)</f>
        <v>0</v>
      </c>
      <c r="O24" s="42">
        <f t="shared" si="2"/>
        <v>0</v>
      </c>
      <c r="P24" s="45">
        <f>IF(F24=1,VLOOKUP(G24,PR!$B$2:$F$70,4,FALSE),0)</f>
        <v>0</v>
      </c>
      <c r="Q24" s="45">
        <f t="shared" si="3"/>
        <v>0</v>
      </c>
      <c r="R24" s="45">
        <f>IF(F24=2,VLOOKUP(G24,PR!$B$2:$F$70,3,FALSE),0)</f>
        <v>0</v>
      </c>
      <c r="S24" s="45">
        <f t="shared" si="4"/>
        <v>0</v>
      </c>
      <c r="T24" s="42">
        <f t="shared" si="5"/>
        <v>0</v>
      </c>
      <c r="U24" s="16"/>
      <c r="V24" s="169">
        <f t="shared" si="6"/>
        <v>0</v>
      </c>
    </row>
    <row r="25" spans="1:22">
      <c r="A25" s="16"/>
      <c r="B25" s="40">
        <f>IFERROR(VLOOKUP(A25,SALEMASTER!$A$6:$C$89,2,),0)</f>
        <v>0</v>
      </c>
      <c r="C25" s="40">
        <f>IFERROR(VLOOKUP(A25,SALEMASTER!$A$6:$C$89,3,),0)</f>
        <v>0</v>
      </c>
      <c r="D25" s="40">
        <f>IFERROR(VLOOKUP(C25,SALEMASTER!$C$6:$D$89,2,),0)</f>
        <v>0</v>
      </c>
      <c r="E25" s="40">
        <f>IFERROR(VLOOKUP(C25,SALEMASTER!$C$6:$E$89,3,),0)</f>
        <v>0</v>
      </c>
      <c r="F25" s="19"/>
      <c r="G25" s="16"/>
      <c r="H25" s="42">
        <f>IFERROR(VLOOKUP(G25,PR!$B$2:$F$70,2,),0)</f>
        <v>0</v>
      </c>
      <c r="I25" s="20"/>
      <c r="J25" s="21"/>
      <c r="K25" s="45">
        <f t="shared" si="0"/>
        <v>0</v>
      </c>
      <c r="L25" s="21">
        <v>0</v>
      </c>
      <c r="M25" s="45">
        <f t="shared" si="1"/>
        <v>0</v>
      </c>
      <c r="N25" s="45">
        <f>IF(F25=1,VLOOKUP(G25,PR!$B$2:$F$70,5,),0)</f>
        <v>0</v>
      </c>
      <c r="O25" s="42">
        <f t="shared" si="2"/>
        <v>0</v>
      </c>
      <c r="P25" s="45">
        <f>IF(F25=1,VLOOKUP(G25,PR!$B$2:$F$70,4,FALSE),0)</f>
        <v>0</v>
      </c>
      <c r="Q25" s="45">
        <f t="shared" si="3"/>
        <v>0</v>
      </c>
      <c r="R25" s="45">
        <f>IF(F25=2,VLOOKUP(G25,PR!$B$2:$F$70,3,FALSE),0)</f>
        <v>0</v>
      </c>
      <c r="S25" s="45">
        <f t="shared" si="4"/>
        <v>0</v>
      </c>
      <c r="T25" s="42">
        <f t="shared" si="5"/>
        <v>0</v>
      </c>
      <c r="U25" s="16"/>
      <c r="V25" s="169">
        <f t="shared" si="6"/>
        <v>0</v>
      </c>
    </row>
    <row r="26" spans="1:22">
      <c r="A26" s="16"/>
      <c r="B26" s="40">
        <f>IFERROR(VLOOKUP(A26,SALEMASTER!$A$6:$C$89,2,),0)</f>
        <v>0</v>
      </c>
      <c r="C26" s="40">
        <f>IFERROR(VLOOKUP(A26,SALEMASTER!$A$6:$C$89,3,),0)</f>
        <v>0</v>
      </c>
      <c r="D26" s="40">
        <f>IFERROR(VLOOKUP(C26,SALEMASTER!$C$6:$D$89,2,),0)</f>
        <v>0</v>
      </c>
      <c r="E26" s="40">
        <f>IFERROR(VLOOKUP(C26,SALEMASTER!$C$6:$E$89,3,),0)</f>
        <v>0</v>
      </c>
      <c r="F26" s="19"/>
      <c r="G26" s="16"/>
      <c r="H26" s="42">
        <f>IFERROR(VLOOKUP(G26,PR!$B$2:$F$70,2,),0)</f>
        <v>0</v>
      </c>
      <c r="I26" s="20"/>
      <c r="J26" s="21"/>
      <c r="K26" s="45">
        <f t="shared" si="0"/>
        <v>0</v>
      </c>
      <c r="L26" s="21">
        <v>0</v>
      </c>
      <c r="M26" s="45">
        <f t="shared" si="1"/>
        <v>0</v>
      </c>
      <c r="N26" s="45">
        <f>IF(F26=1,VLOOKUP(G26,PR!$B$2:$F$70,5,),0)</f>
        <v>0</v>
      </c>
      <c r="O26" s="42">
        <f t="shared" si="2"/>
        <v>0</v>
      </c>
      <c r="P26" s="45">
        <f>IF(F26=1,VLOOKUP(G26,PR!$B$2:$F$70,4,FALSE),0)</f>
        <v>0</v>
      </c>
      <c r="Q26" s="45">
        <f t="shared" si="3"/>
        <v>0</v>
      </c>
      <c r="R26" s="45">
        <f>IF(F26=2,VLOOKUP(G26,PR!$B$2:$F$70,3,FALSE),0)</f>
        <v>0</v>
      </c>
      <c r="S26" s="45">
        <f t="shared" si="4"/>
        <v>0</v>
      </c>
      <c r="T26" s="42">
        <f t="shared" si="5"/>
        <v>0</v>
      </c>
      <c r="U26" s="16"/>
      <c r="V26" s="169">
        <f t="shared" si="6"/>
        <v>0</v>
      </c>
    </row>
    <row r="27" spans="1:22">
      <c r="A27" s="16"/>
      <c r="B27" s="40">
        <f>IFERROR(VLOOKUP(A27,SALEMASTER!$A$6:$C$89,2,),0)</f>
        <v>0</v>
      </c>
      <c r="C27" s="40">
        <f>IFERROR(VLOOKUP(A27,SALEMASTER!$A$6:$C$89,3,),0)</f>
        <v>0</v>
      </c>
      <c r="D27" s="40">
        <f>IFERROR(VLOOKUP(C27,SALEMASTER!$C$6:$D$89,2,),0)</f>
        <v>0</v>
      </c>
      <c r="E27" s="40">
        <f>IFERROR(VLOOKUP(C27,SALEMASTER!$C$6:$E$89,3,),0)</f>
        <v>0</v>
      </c>
      <c r="F27" s="19"/>
      <c r="G27" s="16"/>
      <c r="H27" s="42">
        <f>IFERROR(VLOOKUP(G27,PR!$B$2:$F$70,2,),0)</f>
        <v>0</v>
      </c>
      <c r="I27" s="20"/>
      <c r="J27" s="21"/>
      <c r="K27" s="45">
        <f t="shared" si="0"/>
        <v>0</v>
      </c>
      <c r="L27" s="21">
        <v>0</v>
      </c>
      <c r="M27" s="45">
        <f t="shared" si="1"/>
        <v>0</v>
      </c>
      <c r="N27" s="45">
        <f>IF(F27=1,VLOOKUP(G27,PR!$B$2:$F$70,5,),0)</f>
        <v>0</v>
      </c>
      <c r="O27" s="42">
        <f t="shared" si="2"/>
        <v>0</v>
      </c>
      <c r="P27" s="45">
        <f>IF(F27=1,VLOOKUP(G27,PR!$B$2:$F$70,4,FALSE),0)</f>
        <v>0</v>
      </c>
      <c r="Q27" s="45">
        <f t="shared" si="3"/>
        <v>0</v>
      </c>
      <c r="R27" s="45">
        <f>IF(F27=2,VLOOKUP(G27,PR!$B$2:$F$70,3,FALSE),0)</f>
        <v>0</v>
      </c>
      <c r="S27" s="45">
        <f t="shared" si="4"/>
        <v>0</v>
      </c>
      <c r="T27" s="42">
        <f t="shared" si="5"/>
        <v>0</v>
      </c>
      <c r="U27" s="16"/>
      <c r="V27" s="169">
        <f t="shared" si="6"/>
        <v>0</v>
      </c>
    </row>
    <row r="28" spans="1:22">
      <c r="A28" s="16"/>
      <c r="B28" s="40">
        <f>IFERROR(VLOOKUP(A28,SALEMASTER!$A$6:$C$89,2,),0)</f>
        <v>0</v>
      </c>
      <c r="C28" s="40">
        <f>IFERROR(VLOOKUP(A28,SALEMASTER!$A$6:$C$89,3,),0)</f>
        <v>0</v>
      </c>
      <c r="D28" s="40">
        <f>IFERROR(VLOOKUP(C28,SALEMASTER!$C$6:$D$89,2,),0)</f>
        <v>0</v>
      </c>
      <c r="E28" s="40">
        <f>IFERROR(VLOOKUP(C28,SALEMASTER!$C$6:$E$89,3,),0)</f>
        <v>0</v>
      </c>
      <c r="F28" s="19"/>
      <c r="G28" s="16"/>
      <c r="H28" s="42">
        <f>IFERROR(VLOOKUP(G28,PR!$B$2:$F$70,2,),0)</f>
        <v>0</v>
      </c>
      <c r="I28" s="20"/>
      <c r="J28" s="21"/>
      <c r="K28" s="45">
        <f t="shared" si="0"/>
        <v>0</v>
      </c>
      <c r="L28" s="21">
        <v>0</v>
      </c>
      <c r="M28" s="45">
        <f t="shared" si="1"/>
        <v>0</v>
      </c>
      <c r="N28" s="45">
        <f>IF(F28=1,VLOOKUP(G28,PR!$B$2:$F$70,5,),0)</f>
        <v>0</v>
      </c>
      <c r="O28" s="42">
        <f t="shared" si="2"/>
        <v>0</v>
      </c>
      <c r="P28" s="45">
        <f>IF(F28=1,VLOOKUP(G28,PR!$B$2:$F$70,4,FALSE),0)</f>
        <v>0</v>
      </c>
      <c r="Q28" s="45">
        <f t="shared" si="3"/>
        <v>0</v>
      </c>
      <c r="R28" s="45">
        <f>IF(F28=2,VLOOKUP(G28,PR!$B$2:$F$70,3,FALSE),0)</f>
        <v>0</v>
      </c>
      <c r="S28" s="45">
        <f t="shared" si="4"/>
        <v>0</v>
      </c>
      <c r="T28" s="42">
        <f t="shared" si="5"/>
        <v>0</v>
      </c>
      <c r="U28" s="16"/>
      <c r="V28" s="169">
        <f t="shared" si="6"/>
        <v>0</v>
      </c>
    </row>
    <row r="29" spans="1:22">
      <c r="A29" s="16"/>
      <c r="B29" s="40">
        <f>IFERROR(VLOOKUP(A29,SALEMASTER!$A$6:$C$89,2,),0)</f>
        <v>0</v>
      </c>
      <c r="C29" s="40">
        <f>IFERROR(VLOOKUP(A29,SALEMASTER!$A$6:$C$89,3,),0)</f>
        <v>0</v>
      </c>
      <c r="D29" s="40">
        <f>IFERROR(VLOOKUP(C29,SALEMASTER!$C$6:$D$89,2,),0)</f>
        <v>0</v>
      </c>
      <c r="E29" s="40">
        <f>IFERROR(VLOOKUP(C29,SALEMASTER!$C$6:$E$89,3,),0)</f>
        <v>0</v>
      </c>
      <c r="F29" s="19"/>
      <c r="G29" s="16"/>
      <c r="H29" s="42">
        <f>IFERROR(VLOOKUP(G29,PR!$B$2:$F$70,2,),0)</f>
        <v>0</v>
      </c>
      <c r="I29" s="20"/>
      <c r="J29" s="21"/>
      <c r="K29" s="45">
        <f t="shared" si="0"/>
        <v>0</v>
      </c>
      <c r="L29" s="21">
        <v>0</v>
      </c>
      <c r="M29" s="45">
        <f t="shared" si="1"/>
        <v>0</v>
      </c>
      <c r="N29" s="45">
        <f>IF(F29=1,VLOOKUP(G29,PR!$B$2:$F$70,5,),0)</f>
        <v>0</v>
      </c>
      <c r="O29" s="42">
        <f t="shared" si="2"/>
        <v>0</v>
      </c>
      <c r="P29" s="45">
        <f>IF(F29=1,VLOOKUP(G29,PR!$B$2:$F$70,4,FALSE),0)</f>
        <v>0</v>
      </c>
      <c r="Q29" s="45">
        <f t="shared" si="3"/>
        <v>0</v>
      </c>
      <c r="R29" s="45">
        <f>IF(F29=2,VLOOKUP(G29,PR!$B$2:$F$70,3,FALSE),0)</f>
        <v>0</v>
      </c>
      <c r="S29" s="45">
        <f t="shared" si="4"/>
        <v>0</v>
      </c>
      <c r="T29" s="42">
        <f t="shared" si="5"/>
        <v>0</v>
      </c>
      <c r="U29" s="16"/>
      <c r="V29" s="169">
        <f t="shared" si="6"/>
        <v>0</v>
      </c>
    </row>
    <row r="30" spans="1:22">
      <c r="A30" s="16"/>
      <c r="B30" s="40">
        <f>IFERROR(VLOOKUP(A30,SALEMASTER!$A$6:$C$89,2,),0)</f>
        <v>0</v>
      </c>
      <c r="C30" s="40">
        <f>IFERROR(VLOOKUP(A30,SALEMASTER!$A$6:$C$89,3,),0)</f>
        <v>0</v>
      </c>
      <c r="D30" s="40">
        <f>IFERROR(VLOOKUP(C30,SALEMASTER!$C$6:$D$89,2,),0)</f>
        <v>0</v>
      </c>
      <c r="E30" s="40">
        <f>IFERROR(VLOOKUP(C30,SALEMASTER!$C$6:$E$89,3,),0)</f>
        <v>0</v>
      </c>
      <c r="F30" s="19"/>
      <c r="G30" s="16"/>
      <c r="H30" s="42">
        <f>IFERROR(VLOOKUP(G30,PR!$B$2:$F$70,2,),0)</f>
        <v>0</v>
      </c>
      <c r="I30" s="20"/>
      <c r="J30" s="21"/>
      <c r="K30" s="45">
        <f t="shared" si="0"/>
        <v>0</v>
      </c>
      <c r="L30" s="21">
        <v>0</v>
      </c>
      <c r="M30" s="45">
        <f t="shared" si="1"/>
        <v>0</v>
      </c>
      <c r="N30" s="45">
        <f>IF(F30=1,VLOOKUP(G30,PR!$B$2:$F$70,5,),0)</f>
        <v>0</v>
      </c>
      <c r="O30" s="42">
        <f t="shared" si="2"/>
        <v>0</v>
      </c>
      <c r="P30" s="45">
        <f>IF(F30=1,VLOOKUP(G30,PR!$B$2:$F$70,4,FALSE),0)</f>
        <v>0</v>
      </c>
      <c r="Q30" s="45">
        <f t="shared" si="3"/>
        <v>0</v>
      </c>
      <c r="R30" s="45">
        <f>IF(F30=2,VLOOKUP(G30,PR!$B$2:$F$70,3,FALSE),0)</f>
        <v>0</v>
      </c>
      <c r="S30" s="45">
        <f t="shared" si="4"/>
        <v>0</v>
      </c>
      <c r="T30" s="42">
        <f t="shared" si="5"/>
        <v>0</v>
      </c>
      <c r="U30" s="16"/>
      <c r="V30" s="169">
        <f t="shared" si="6"/>
        <v>0</v>
      </c>
    </row>
    <row r="31" spans="1:22">
      <c r="A31" s="16"/>
      <c r="B31" s="40">
        <f>IFERROR(VLOOKUP(A31,SALEMASTER!$A$6:$C$89,2,),0)</f>
        <v>0</v>
      </c>
      <c r="C31" s="40">
        <f>IFERROR(VLOOKUP(A31,SALEMASTER!$A$6:$C$89,3,),0)</f>
        <v>0</v>
      </c>
      <c r="D31" s="40">
        <f>IFERROR(VLOOKUP(C31,SALEMASTER!$C$6:$D$89,2,),0)</f>
        <v>0</v>
      </c>
      <c r="E31" s="40">
        <f>IFERROR(VLOOKUP(C31,SALEMASTER!$C$6:$E$89,3,),0)</f>
        <v>0</v>
      </c>
      <c r="F31" s="19"/>
      <c r="G31" s="16"/>
      <c r="H31" s="42">
        <f>IFERROR(VLOOKUP(G31,PR!$B$2:$F$70,2,),0)</f>
        <v>0</v>
      </c>
      <c r="I31" s="20"/>
      <c r="J31" s="21"/>
      <c r="K31" s="45">
        <f t="shared" si="0"/>
        <v>0</v>
      </c>
      <c r="L31" s="21">
        <v>0</v>
      </c>
      <c r="M31" s="45">
        <f t="shared" si="1"/>
        <v>0</v>
      </c>
      <c r="N31" s="45">
        <f>IF(F31=1,VLOOKUP(G31,PR!$B$2:$F$70,5,),0)</f>
        <v>0</v>
      </c>
      <c r="O31" s="42">
        <f t="shared" si="2"/>
        <v>0</v>
      </c>
      <c r="P31" s="45">
        <f>IF(F31=1,VLOOKUP(G31,PR!$B$2:$F$70,4,FALSE),0)</f>
        <v>0</v>
      </c>
      <c r="Q31" s="45">
        <f t="shared" si="3"/>
        <v>0</v>
      </c>
      <c r="R31" s="45">
        <f>IF(F31=2,VLOOKUP(G31,PR!$B$2:$F$70,3,FALSE),0)</f>
        <v>0</v>
      </c>
      <c r="S31" s="45">
        <f t="shared" si="4"/>
        <v>0</v>
      </c>
      <c r="T31" s="42">
        <f t="shared" si="5"/>
        <v>0</v>
      </c>
      <c r="U31" s="16"/>
      <c r="V31" s="169">
        <f t="shared" si="6"/>
        <v>0</v>
      </c>
    </row>
    <row r="32" spans="1:22">
      <c r="A32" s="16"/>
      <c r="B32" s="40">
        <f>IFERROR(VLOOKUP(A32,SALEMASTER!$A$6:$C$89,2,),0)</f>
        <v>0</v>
      </c>
      <c r="C32" s="40">
        <f>IFERROR(VLOOKUP(A32,SALEMASTER!$A$6:$C$89,3,),0)</f>
        <v>0</v>
      </c>
      <c r="D32" s="40">
        <f>IFERROR(VLOOKUP(C32,SALEMASTER!$C$6:$D$89,2,),0)</f>
        <v>0</v>
      </c>
      <c r="E32" s="40">
        <f>IFERROR(VLOOKUP(C32,SALEMASTER!$C$6:$E$89,3,),0)</f>
        <v>0</v>
      </c>
      <c r="F32" s="19"/>
      <c r="G32" s="16"/>
      <c r="H32" s="42">
        <f>IFERROR(VLOOKUP(G32,PR!$B$2:$F$70,2,),0)</f>
        <v>0</v>
      </c>
      <c r="I32" s="20"/>
      <c r="J32" s="21"/>
      <c r="K32" s="45">
        <f t="shared" si="0"/>
        <v>0</v>
      </c>
      <c r="L32" s="21">
        <v>0</v>
      </c>
      <c r="M32" s="45">
        <f t="shared" si="1"/>
        <v>0</v>
      </c>
      <c r="N32" s="45">
        <f>IF(F32=1,VLOOKUP(G32,PR!$B$2:$F$70,5,),0)</f>
        <v>0</v>
      </c>
      <c r="O32" s="42">
        <f t="shared" si="2"/>
        <v>0</v>
      </c>
      <c r="P32" s="45">
        <f>IF(F32=1,VLOOKUP(G32,PR!$B$2:$F$70,4,FALSE),0)</f>
        <v>0</v>
      </c>
      <c r="Q32" s="45">
        <f t="shared" si="3"/>
        <v>0</v>
      </c>
      <c r="R32" s="45">
        <f>IF(F32=2,VLOOKUP(G32,PR!$B$2:$F$70,3,FALSE),0)</f>
        <v>0</v>
      </c>
      <c r="S32" s="45">
        <f t="shared" si="4"/>
        <v>0</v>
      </c>
      <c r="T32" s="42">
        <f t="shared" si="5"/>
        <v>0</v>
      </c>
      <c r="U32" s="16"/>
      <c r="V32" s="169">
        <f t="shared" si="6"/>
        <v>0</v>
      </c>
    </row>
    <row r="33" spans="1:22">
      <c r="A33" s="16"/>
      <c r="B33" s="40">
        <f>IFERROR(VLOOKUP(A33,SALEMASTER!$A$6:$C$89,2,),0)</f>
        <v>0</v>
      </c>
      <c r="C33" s="40">
        <f>IFERROR(VLOOKUP(A33,SALEMASTER!$A$6:$C$89,3,),0)</f>
        <v>0</v>
      </c>
      <c r="D33" s="40">
        <f>IFERROR(VLOOKUP(C33,SALEMASTER!$C$6:$D$89,2,),0)</f>
        <v>0</v>
      </c>
      <c r="E33" s="40">
        <f>IFERROR(VLOOKUP(C33,SALEMASTER!$C$6:$E$89,3,),0)</f>
        <v>0</v>
      </c>
      <c r="F33" s="19"/>
      <c r="G33" s="16"/>
      <c r="H33" s="42">
        <f>IFERROR(VLOOKUP(G33,PR!$B$2:$F$70,2,),0)</f>
        <v>0</v>
      </c>
      <c r="I33" s="20"/>
      <c r="J33" s="21"/>
      <c r="K33" s="45">
        <f t="shared" si="0"/>
        <v>0</v>
      </c>
      <c r="L33" s="21">
        <v>0</v>
      </c>
      <c r="M33" s="45">
        <f t="shared" si="1"/>
        <v>0</v>
      </c>
      <c r="N33" s="45">
        <f>IF(F33=1,VLOOKUP(G33,PR!$B$2:$F$70,5,),0)</f>
        <v>0</v>
      </c>
      <c r="O33" s="42">
        <f t="shared" si="2"/>
        <v>0</v>
      </c>
      <c r="P33" s="45">
        <f>IF(F33=1,VLOOKUP(G33,PR!$B$2:$F$70,4,FALSE),0)</f>
        <v>0</v>
      </c>
      <c r="Q33" s="45">
        <f t="shared" si="3"/>
        <v>0</v>
      </c>
      <c r="R33" s="45">
        <f>IF(F33=2,VLOOKUP(G33,PR!$B$2:$F$70,3,FALSE),0)</f>
        <v>0</v>
      </c>
      <c r="S33" s="45">
        <f t="shared" si="4"/>
        <v>0</v>
      </c>
      <c r="T33" s="42">
        <f t="shared" si="5"/>
        <v>0</v>
      </c>
      <c r="U33" s="16"/>
      <c r="V33" s="169">
        <f t="shared" si="6"/>
        <v>0</v>
      </c>
    </row>
    <row r="34" spans="1:22">
      <c r="A34" s="16"/>
      <c r="B34" s="40">
        <f>IFERROR(VLOOKUP(A34,SALEMASTER!$A$6:$C$89,2,),0)</f>
        <v>0</v>
      </c>
      <c r="C34" s="40">
        <f>IFERROR(VLOOKUP(A34,SALEMASTER!$A$6:$C$89,3,),0)</f>
        <v>0</v>
      </c>
      <c r="D34" s="40">
        <f>IFERROR(VLOOKUP(C34,SALEMASTER!$C$6:$D$89,2,),0)</f>
        <v>0</v>
      </c>
      <c r="E34" s="40">
        <f>IFERROR(VLOOKUP(C34,SALEMASTER!$C$6:$E$89,3,),0)</f>
        <v>0</v>
      </c>
      <c r="F34" s="19"/>
      <c r="G34" s="16"/>
      <c r="H34" s="42">
        <f>IFERROR(VLOOKUP(G34,PR!$B$2:$F$70,2,),0)</f>
        <v>0</v>
      </c>
      <c r="I34" s="20"/>
      <c r="J34" s="21"/>
      <c r="K34" s="45">
        <f t="shared" si="0"/>
        <v>0</v>
      </c>
      <c r="L34" s="21">
        <v>0</v>
      </c>
      <c r="M34" s="45">
        <f t="shared" si="1"/>
        <v>0</v>
      </c>
      <c r="N34" s="45">
        <f>IF(F34=1,VLOOKUP(G34,PR!$B$2:$F$70,5,),0)</f>
        <v>0</v>
      </c>
      <c r="O34" s="42">
        <f t="shared" si="2"/>
        <v>0</v>
      </c>
      <c r="P34" s="45">
        <f>IF(F34=1,VLOOKUP(G34,PR!$B$2:$F$70,4,FALSE),0)</f>
        <v>0</v>
      </c>
      <c r="Q34" s="45">
        <f t="shared" si="3"/>
        <v>0</v>
      </c>
      <c r="R34" s="45">
        <f>IF(F34=2,VLOOKUP(G34,PR!$B$2:$F$70,3,FALSE),0)</f>
        <v>0</v>
      </c>
      <c r="S34" s="45">
        <f t="shared" si="4"/>
        <v>0</v>
      </c>
      <c r="T34" s="42">
        <f t="shared" si="5"/>
        <v>0</v>
      </c>
      <c r="U34" s="16"/>
      <c r="V34" s="169">
        <f t="shared" si="6"/>
        <v>0</v>
      </c>
    </row>
    <row r="35" spans="1:22">
      <c r="A35" s="16"/>
      <c r="B35" s="40">
        <f>IFERROR(VLOOKUP(A35,SALEMASTER!$A$6:$C$89,2,),0)</f>
        <v>0</v>
      </c>
      <c r="C35" s="40">
        <f>IFERROR(VLOOKUP(A35,SALEMASTER!$A$6:$C$89,3,),0)</f>
        <v>0</v>
      </c>
      <c r="D35" s="40">
        <f>IFERROR(VLOOKUP(C35,SALEMASTER!$C$6:$D$89,2,),0)</f>
        <v>0</v>
      </c>
      <c r="E35" s="40">
        <f>IFERROR(VLOOKUP(C35,SALEMASTER!$C$6:$E$89,3,),0)</f>
        <v>0</v>
      </c>
      <c r="F35" s="19"/>
      <c r="G35" s="16"/>
      <c r="H35" s="42">
        <f>IFERROR(VLOOKUP(G35,PR!$B$2:$F$70,2,),0)</f>
        <v>0</v>
      </c>
      <c r="I35" s="20"/>
      <c r="J35" s="21"/>
      <c r="K35" s="45">
        <f t="shared" si="0"/>
        <v>0</v>
      </c>
      <c r="L35" s="21">
        <v>0</v>
      </c>
      <c r="M35" s="45">
        <f t="shared" si="1"/>
        <v>0</v>
      </c>
      <c r="N35" s="45">
        <f>IF(F35=1,VLOOKUP(G35,PR!$B$2:$F$70,5,),0)</f>
        <v>0</v>
      </c>
      <c r="O35" s="42">
        <f t="shared" si="2"/>
        <v>0</v>
      </c>
      <c r="P35" s="45">
        <f>IF(F35=1,VLOOKUP(G35,PR!$B$2:$F$70,4,FALSE),0)</f>
        <v>0</v>
      </c>
      <c r="Q35" s="45">
        <f t="shared" si="3"/>
        <v>0</v>
      </c>
      <c r="R35" s="45">
        <f>IF(F35=2,VLOOKUP(G35,PR!$B$2:$F$70,3,FALSE),0)</f>
        <v>0</v>
      </c>
      <c r="S35" s="45">
        <f t="shared" si="4"/>
        <v>0</v>
      </c>
      <c r="T35" s="42">
        <f t="shared" si="5"/>
        <v>0</v>
      </c>
      <c r="U35" s="16"/>
      <c r="V35" s="169">
        <f t="shared" si="6"/>
        <v>0</v>
      </c>
    </row>
    <row r="36" spans="1:22">
      <c r="A36" s="16"/>
      <c r="B36" s="40">
        <f>IFERROR(VLOOKUP(A36,SALEMASTER!$A$6:$C$89,2,),0)</f>
        <v>0</v>
      </c>
      <c r="C36" s="40">
        <f>IFERROR(VLOOKUP(A36,SALEMASTER!$A$6:$C$89,3,),0)</f>
        <v>0</v>
      </c>
      <c r="D36" s="40">
        <f>IFERROR(VLOOKUP(C36,SALEMASTER!$C$6:$D$89,2,),0)</f>
        <v>0</v>
      </c>
      <c r="E36" s="40">
        <f>IFERROR(VLOOKUP(C36,SALEMASTER!$C$6:$E$89,3,),0)</f>
        <v>0</v>
      </c>
      <c r="F36" s="19"/>
      <c r="G36" s="16"/>
      <c r="H36" s="42">
        <f>IFERROR(VLOOKUP(G36,PR!$B$2:$F$70,2,),0)</f>
        <v>0</v>
      </c>
      <c r="I36" s="20"/>
      <c r="J36" s="21"/>
      <c r="K36" s="45">
        <f t="shared" si="0"/>
        <v>0</v>
      </c>
      <c r="L36" s="21">
        <v>0</v>
      </c>
      <c r="M36" s="45">
        <f t="shared" si="1"/>
        <v>0</v>
      </c>
      <c r="N36" s="45">
        <f>IF(F36=1,VLOOKUP(G36,PR!$B$2:$F$70,5,),0)</f>
        <v>0</v>
      </c>
      <c r="O36" s="42">
        <f t="shared" si="2"/>
        <v>0</v>
      </c>
      <c r="P36" s="45">
        <f>IF(F36=1,VLOOKUP(G36,PR!$B$2:$F$70,4,FALSE),0)</f>
        <v>0</v>
      </c>
      <c r="Q36" s="45">
        <f t="shared" si="3"/>
        <v>0</v>
      </c>
      <c r="R36" s="45">
        <f>IF(F36=2,VLOOKUP(G36,PR!$B$2:$F$70,3,FALSE),0)</f>
        <v>0</v>
      </c>
      <c r="S36" s="45">
        <f t="shared" si="4"/>
        <v>0</v>
      </c>
      <c r="T36" s="42">
        <f t="shared" si="5"/>
        <v>0</v>
      </c>
      <c r="U36" s="16"/>
      <c r="V36" s="169">
        <f t="shared" si="6"/>
        <v>0</v>
      </c>
    </row>
    <row r="37" spans="1:22">
      <c r="A37" s="16"/>
      <c r="B37" s="40">
        <f>IFERROR(VLOOKUP(A37,SALEMASTER!$A$6:$C$89,2,),0)</f>
        <v>0</v>
      </c>
      <c r="C37" s="40">
        <f>IFERROR(VLOOKUP(A37,SALEMASTER!$A$6:$C$89,3,),0)</f>
        <v>0</v>
      </c>
      <c r="D37" s="40">
        <f>IFERROR(VLOOKUP(C37,SALEMASTER!$C$6:$D$89,2,),0)</f>
        <v>0</v>
      </c>
      <c r="E37" s="40">
        <f>IFERROR(VLOOKUP(C37,SALEMASTER!$C$6:$E$89,3,),0)</f>
        <v>0</v>
      </c>
      <c r="F37" s="19"/>
      <c r="G37" s="16"/>
      <c r="H37" s="42">
        <f>IFERROR(VLOOKUP(G37,PR!$B$2:$F$70,2,),0)</f>
        <v>0</v>
      </c>
      <c r="I37" s="20"/>
      <c r="J37" s="21"/>
      <c r="K37" s="45">
        <f t="shared" si="0"/>
        <v>0</v>
      </c>
      <c r="L37" s="21">
        <v>0</v>
      </c>
      <c r="M37" s="45">
        <f t="shared" si="1"/>
        <v>0</v>
      </c>
      <c r="N37" s="45">
        <f>IF(F37=1,VLOOKUP(G37,PR!$B$2:$F$70,5,),0)</f>
        <v>0</v>
      </c>
      <c r="O37" s="42">
        <f t="shared" si="2"/>
        <v>0</v>
      </c>
      <c r="P37" s="45">
        <f>IF(F37=1,VLOOKUP(G37,PR!$B$2:$F$70,4,FALSE),0)</f>
        <v>0</v>
      </c>
      <c r="Q37" s="45">
        <f t="shared" si="3"/>
        <v>0</v>
      </c>
      <c r="R37" s="45">
        <f>IF(F37=2,VLOOKUP(G37,PR!$B$2:$F$70,3,FALSE),0)</f>
        <v>0</v>
      </c>
      <c r="S37" s="45">
        <f t="shared" si="4"/>
        <v>0</v>
      </c>
      <c r="T37" s="42">
        <f t="shared" si="5"/>
        <v>0</v>
      </c>
      <c r="U37" s="16"/>
      <c r="V37" s="169">
        <f t="shared" si="6"/>
        <v>0</v>
      </c>
    </row>
    <row r="38" spans="1:22">
      <c r="A38" s="16"/>
      <c r="B38" s="40">
        <f>IFERROR(VLOOKUP(A38,SALEMASTER!$A$6:$C$89,2,),0)</f>
        <v>0</v>
      </c>
      <c r="C38" s="40">
        <f>IFERROR(VLOOKUP(A38,SALEMASTER!$A$6:$C$89,3,),0)</f>
        <v>0</v>
      </c>
      <c r="D38" s="40">
        <f>IFERROR(VLOOKUP(C38,SALEMASTER!$C$6:$D$89,2,),0)</f>
        <v>0</v>
      </c>
      <c r="E38" s="40">
        <f>IFERROR(VLOOKUP(C38,SALEMASTER!$C$6:$E$89,3,),0)</f>
        <v>0</v>
      </c>
      <c r="F38" s="19"/>
      <c r="G38" s="16"/>
      <c r="H38" s="42">
        <f>IFERROR(VLOOKUP(G38,PR!$B$2:$F$70,2,),0)</f>
        <v>0</v>
      </c>
      <c r="I38" s="20"/>
      <c r="J38" s="21"/>
      <c r="K38" s="45">
        <f t="shared" si="0"/>
        <v>0</v>
      </c>
      <c r="L38" s="21">
        <v>0</v>
      </c>
      <c r="M38" s="45">
        <f t="shared" si="1"/>
        <v>0</v>
      </c>
      <c r="N38" s="45">
        <f>IF(F38=1,VLOOKUP(G38,PR!$B$2:$F$70,5,),0)</f>
        <v>0</v>
      </c>
      <c r="O38" s="42">
        <f t="shared" si="2"/>
        <v>0</v>
      </c>
      <c r="P38" s="45">
        <f>IF(F38=1,VLOOKUP(G38,PR!$B$2:$F$70,4,FALSE),0)</f>
        <v>0</v>
      </c>
      <c r="Q38" s="45">
        <f t="shared" si="3"/>
        <v>0</v>
      </c>
      <c r="R38" s="45">
        <f>IF(F38=2,VLOOKUP(G38,PR!$B$2:$F$70,3,FALSE),0)</f>
        <v>0</v>
      </c>
      <c r="S38" s="45">
        <f t="shared" si="4"/>
        <v>0</v>
      </c>
      <c r="T38" s="42">
        <f t="shared" si="5"/>
        <v>0</v>
      </c>
      <c r="U38" s="16"/>
      <c r="V38" s="169">
        <f t="shared" si="6"/>
        <v>0</v>
      </c>
    </row>
    <row r="39" spans="1:22">
      <c r="A39" s="16"/>
      <c r="B39" s="40">
        <f>IFERROR(VLOOKUP(A39,SALEMASTER!$A$6:$C$89,2,),0)</f>
        <v>0</v>
      </c>
      <c r="C39" s="40">
        <f>IFERROR(VLOOKUP(A39,SALEMASTER!$A$6:$C$89,3,),0)</f>
        <v>0</v>
      </c>
      <c r="D39" s="40">
        <f>IFERROR(VLOOKUP(C39,SALEMASTER!$C$6:$D$89,2,),0)</f>
        <v>0</v>
      </c>
      <c r="E39" s="40">
        <f>IFERROR(VLOOKUP(C39,SALEMASTER!$C$6:$E$89,3,),0)</f>
        <v>0</v>
      </c>
      <c r="F39" s="19"/>
      <c r="G39" s="16"/>
      <c r="H39" s="42">
        <f>IFERROR(VLOOKUP(G39,PR!$B$2:$F$70,2,),0)</f>
        <v>0</v>
      </c>
      <c r="I39" s="20"/>
      <c r="J39" s="21"/>
      <c r="K39" s="45">
        <f t="shared" si="0"/>
        <v>0</v>
      </c>
      <c r="L39" s="21">
        <v>0</v>
      </c>
      <c r="M39" s="45">
        <f t="shared" si="1"/>
        <v>0</v>
      </c>
      <c r="N39" s="45">
        <f>IF(F39=1,VLOOKUP(G39,PR!$B$2:$F$70,5,),0)</f>
        <v>0</v>
      </c>
      <c r="O39" s="42">
        <f t="shared" si="2"/>
        <v>0</v>
      </c>
      <c r="P39" s="45">
        <f>IF(F39=1,VLOOKUP(G39,PR!$B$2:$F$70,4,FALSE),0)</f>
        <v>0</v>
      </c>
      <c r="Q39" s="45">
        <f t="shared" si="3"/>
        <v>0</v>
      </c>
      <c r="R39" s="45">
        <f>IF(F39=2,VLOOKUP(G39,PR!$B$2:$F$70,3,FALSE),0)</f>
        <v>0</v>
      </c>
      <c r="S39" s="45">
        <f t="shared" si="4"/>
        <v>0</v>
      </c>
      <c r="T39" s="42">
        <f t="shared" si="5"/>
        <v>0</v>
      </c>
      <c r="U39" s="16"/>
      <c r="V39" s="169">
        <f t="shared" si="6"/>
        <v>0</v>
      </c>
    </row>
    <row r="40" spans="1:22">
      <c r="A40" s="16"/>
      <c r="B40" s="40">
        <f>IFERROR(VLOOKUP(A40,SALEMASTER!$A$6:$C$89,2,),0)</f>
        <v>0</v>
      </c>
      <c r="C40" s="40">
        <f>IFERROR(VLOOKUP(A40,SALEMASTER!$A$6:$C$89,3,),0)</f>
        <v>0</v>
      </c>
      <c r="D40" s="40">
        <f>IFERROR(VLOOKUP(C40,SALEMASTER!$C$6:$D$89,2,),0)</f>
        <v>0</v>
      </c>
      <c r="E40" s="40">
        <f>IFERROR(VLOOKUP(C40,SALEMASTER!$C$6:$E$89,3,),0)</f>
        <v>0</v>
      </c>
      <c r="F40" s="19"/>
      <c r="G40" s="16"/>
      <c r="H40" s="42">
        <f>IFERROR(VLOOKUP(G40,PR!$B$2:$F$70,2,),0)</f>
        <v>0</v>
      </c>
      <c r="I40" s="20"/>
      <c r="J40" s="21"/>
      <c r="K40" s="45">
        <f t="shared" si="0"/>
        <v>0</v>
      </c>
      <c r="L40" s="21">
        <v>0</v>
      </c>
      <c r="M40" s="45">
        <f t="shared" si="1"/>
        <v>0</v>
      </c>
      <c r="N40" s="45">
        <f>IF(F40=1,VLOOKUP(G40,PR!$B$2:$F$70,5,),0)</f>
        <v>0</v>
      </c>
      <c r="O40" s="42">
        <f t="shared" si="2"/>
        <v>0</v>
      </c>
      <c r="P40" s="45">
        <f>IF(F40=1,VLOOKUP(G40,PR!$B$2:$F$70,4,FALSE),0)</f>
        <v>0</v>
      </c>
      <c r="Q40" s="45">
        <f t="shared" si="3"/>
        <v>0</v>
      </c>
      <c r="R40" s="45">
        <f>IF(F40=2,VLOOKUP(G40,PR!$B$2:$F$70,3,FALSE),0)</f>
        <v>0</v>
      </c>
      <c r="S40" s="45">
        <f t="shared" si="4"/>
        <v>0</v>
      </c>
      <c r="T40" s="42">
        <f t="shared" si="5"/>
        <v>0</v>
      </c>
      <c r="U40" s="16"/>
      <c r="V40" s="169">
        <f t="shared" si="6"/>
        <v>0</v>
      </c>
    </row>
    <row r="41" spans="1:22">
      <c r="A41" s="16"/>
      <c r="B41" s="40">
        <f>IFERROR(VLOOKUP(A41,SALEMASTER!$A$6:$C$89,2,),0)</f>
        <v>0</v>
      </c>
      <c r="C41" s="40">
        <f>IFERROR(VLOOKUP(A41,SALEMASTER!$A$6:$C$89,3,),0)</f>
        <v>0</v>
      </c>
      <c r="D41" s="40">
        <f>IFERROR(VLOOKUP(C41,SALEMASTER!$C$6:$D$89,2,),0)</f>
        <v>0</v>
      </c>
      <c r="E41" s="40">
        <f>IFERROR(VLOOKUP(C41,SALEMASTER!$C$6:$E$89,3,),0)</f>
        <v>0</v>
      </c>
      <c r="F41" s="19"/>
      <c r="G41" s="16"/>
      <c r="H41" s="42">
        <f>IFERROR(VLOOKUP(G41,PR!$B$2:$F$70,2,),0)</f>
        <v>0</v>
      </c>
      <c r="I41" s="20"/>
      <c r="J41" s="21"/>
      <c r="K41" s="45">
        <f t="shared" si="0"/>
        <v>0</v>
      </c>
      <c r="L41" s="21">
        <v>0</v>
      </c>
      <c r="M41" s="45">
        <f t="shared" si="1"/>
        <v>0</v>
      </c>
      <c r="N41" s="45">
        <f>IF(F41=1,VLOOKUP(G41,PR!$B$2:$F$70,5,),0)</f>
        <v>0</v>
      </c>
      <c r="O41" s="42">
        <f t="shared" si="2"/>
        <v>0</v>
      </c>
      <c r="P41" s="45">
        <f>IF(F41=1,VLOOKUP(G41,PR!$B$2:$F$70,4,FALSE),0)</f>
        <v>0</v>
      </c>
      <c r="Q41" s="45">
        <f t="shared" si="3"/>
        <v>0</v>
      </c>
      <c r="R41" s="45">
        <f>IF(F41=2,VLOOKUP(G41,PR!$B$2:$F$70,3,FALSE),0)</f>
        <v>0</v>
      </c>
      <c r="S41" s="45">
        <f t="shared" si="4"/>
        <v>0</v>
      </c>
      <c r="T41" s="42">
        <f t="shared" si="5"/>
        <v>0</v>
      </c>
      <c r="U41" s="16"/>
      <c r="V41" s="169">
        <f t="shared" si="6"/>
        <v>0</v>
      </c>
    </row>
    <row r="42" spans="1:22">
      <c r="A42" s="16"/>
      <c r="B42" s="40">
        <f>IFERROR(VLOOKUP(A42,SALEMASTER!$A$6:$C$89,2,),0)</f>
        <v>0</v>
      </c>
      <c r="C42" s="40">
        <f>IFERROR(VLOOKUP(A42,SALEMASTER!$A$6:$C$89,3,),0)</f>
        <v>0</v>
      </c>
      <c r="D42" s="40">
        <f>IFERROR(VLOOKUP(C42,SALEMASTER!$C$6:$D$89,2,),0)</f>
        <v>0</v>
      </c>
      <c r="E42" s="40">
        <f>IFERROR(VLOOKUP(C42,SALEMASTER!$C$6:$E$89,3,),0)</f>
        <v>0</v>
      </c>
      <c r="F42" s="19"/>
      <c r="G42" s="16"/>
      <c r="H42" s="42">
        <f>IFERROR(VLOOKUP(G42,PR!$B$2:$F$70,2,),0)</f>
        <v>0</v>
      </c>
      <c r="I42" s="20"/>
      <c r="J42" s="21"/>
      <c r="K42" s="45">
        <f t="shared" si="0"/>
        <v>0</v>
      </c>
      <c r="L42" s="21">
        <v>0</v>
      </c>
      <c r="M42" s="45">
        <f t="shared" si="1"/>
        <v>0</v>
      </c>
      <c r="N42" s="45">
        <f>IF(F42=1,VLOOKUP(G42,PR!$B$2:$F$70,5,),0)</f>
        <v>0</v>
      </c>
      <c r="O42" s="42">
        <f t="shared" si="2"/>
        <v>0</v>
      </c>
      <c r="P42" s="45">
        <f>IF(F42=1,VLOOKUP(G42,PR!$B$2:$F$70,4,FALSE),0)</f>
        <v>0</v>
      </c>
      <c r="Q42" s="45">
        <f t="shared" si="3"/>
        <v>0</v>
      </c>
      <c r="R42" s="45">
        <f>IF(F42=2,VLOOKUP(G42,PR!$B$2:$F$70,3,FALSE),0)</f>
        <v>0</v>
      </c>
      <c r="S42" s="45">
        <f t="shared" si="4"/>
        <v>0</v>
      </c>
      <c r="T42" s="42">
        <f t="shared" si="5"/>
        <v>0</v>
      </c>
      <c r="U42" s="16"/>
      <c r="V42" s="169">
        <f t="shared" si="6"/>
        <v>0</v>
      </c>
    </row>
    <row r="43" spans="1:22">
      <c r="A43" s="16"/>
      <c r="B43" s="40">
        <f>IFERROR(VLOOKUP(A43,SALEMASTER!$A$6:$C$89,2,),0)</f>
        <v>0</v>
      </c>
      <c r="C43" s="40">
        <f>IFERROR(VLOOKUP(A43,SALEMASTER!$A$6:$C$89,3,),0)</f>
        <v>0</v>
      </c>
      <c r="D43" s="40">
        <f>IFERROR(VLOOKUP(C43,SALEMASTER!$C$6:$D$89,2,),0)</f>
        <v>0</v>
      </c>
      <c r="E43" s="40">
        <f>IFERROR(VLOOKUP(C43,SALEMASTER!$C$6:$E$89,3,),0)</f>
        <v>0</v>
      </c>
      <c r="F43" s="19"/>
      <c r="G43" s="16"/>
      <c r="H43" s="42">
        <f>IFERROR(VLOOKUP(G43,PR!$B$2:$F$70,2,),0)</f>
        <v>0</v>
      </c>
      <c r="I43" s="20"/>
      <c r="J43" s="21"/>
      <c r="K43" s="45">
        <f t="shared" si="0"/>
        <v>0</v>
      </c>
      <c r="L43" s="21">
        <v>0</v>
      </c>
      <c r="M43" s="45">
        <f t="shared" si="1"/>
        <v>0</v>
      </c>
      <c r="N43" s="45">
        <f>IF(F43=1,VLOOKUP(G43,PR!$B$2:$F$70,5,),0)</f>
        <v>0</v>
      </c>
      <c r="O43" s="42">
        <f t="shared" si="2"/>
        <v>0</v>
      </c>
      <c r="P43" s="45">
        <f>IF(F43=1,VLOOKUP(G43,PR!$B$2:$F$70,4,FALSE),0)</f>
        <v>0</v>
      </c>
      <c r="Q43" s="45">
        <f t="shared" si="3"/>
        <v>0</v>
      </c>
      <c r="R43" s="45">
        <f>IF(F43=2,VLOOKUP(G43,PR!$B$2:$F$70,3,FALSE),0)</f>
        <v>0</v>
      </c>
      <c r="S43" s="45">
        <f t="shared" si="4"/>
        <v>0</v>
      </c>
      <c r="T43" s="42">
        <f t="shared" si="5"/>
        <v>0</v>
      </c>
      <c r="U43" s="16"/>
      <c r="V43" s="169">
        <f t="shared" si="6"/>
        <v>0</v>
      </c>
    </row>
    <row r="44" spans="1:22">
      <c r="A44" s="16"/>
      <c r="B44" s="40">
        <f>IFERROR(VLOOKUP(A44,SALEMASTER!$A$6:$C$89,2,),0)</f>
        <v>0</v>
      </c>
      <c r="C44" s="40">
        <f>IFERROR(VLOOKUP(A44,SALEMASTER!$A$6:$C$89,3,),0)</f>
        <v>0</v>
      </c>
      <c r="D44" s="40">
        <f>IFERROR(VLOOKUP(C44,SALEMASTER!$C$6:$D$89,2,),0)</f>
        <v>0</v>
      </c>
      <c r="E44" s="40">
        <f>IFERROR(VLOOKUP(C44,SALEMASTER!$C$6:$E$89,3,),0)</f>
        <v>0</v>
      </c>
      <c r="F44" s="19"/>
      <c r="G44" s="16"/>
      <c r="H44" s="42">
        <f>IFERROR(VLOOKUP(G44,PR!$B$2:$F$70,2,),0)</f>
        <v>0</v>
      </c>
      <c r="I44" s="20"/>
      <c r="J44" s="21"/>
      <c r="K44" s="45">
        <f t="shared" si="0"/>
        <v>0</v>
      </c>
      <c r="L44" s="21">
        <v>0</v>
      </c>
      <c r="M44" s="45">
        <f t="shared" si="1"/>
        <v>0</v>
      </c>
      <c r="N44" s="45">
        <f>IF(F44=1,VLOOKUP(G44,PR!$B$2:$F$70,5,),0)</f>
        <v>0</v>
      </c>
      <c r="O44" s="42">
        <f t="shared" si="2"/>
        <v>0</v>
      </c>
      <c r="P44" s="45">
        <f>IF(F44=1,VLOOKUP(G44,PR!$B$2:$F$70,4,FALSE),0)</f>
        <v>0</v>
      </c>
      <c r="Q44" s="45">
        <f t="shared" si="3"/>
        <v>0</v>
      </c>
      <c r="R44" s="45">
        <f>IF(F44=2,VLOOKUP(G44,PR!$B$2:$F$70,3,FALSE),0)</f>
        <v>0</v>
      </c>
      <c r="S44" s="45">
        <f t="shared" si="4"/>
        <v>0</v>
      </c>
      <c r="T44" s="42">
        <f t="shared" si="5"/>
        <v>0</v>
      </c>
      <c r="U44" s="16"/>
      <c r="V44" s="169">
        <f t="shared" si="6"/>
        <v>0</v>
      </c>
    </row>
    <row r="45" spans="1:22">
      <c r="A45" s="16"/>
      <c r="B45" s="40">
        <f>IFERROR(VLOOKUP(A45,SALEMASTER!$A$6:$C$89,2,),0)</f>
        <v>0</v>
      </c>
      <c r="C45" s="40">
        <f>IFERROR(VLOOKUP(A45,SALEMASTER!$A$6:$C$89,3,),0)</f>
        <v>0</v>
      </c>
      <c r="D45" s="40">
        <f>IFERROR(VLOOKUP(C45,SALEMASTER!$C$6:$D$89,2,),0)</f>
        <v>0</v>
      </c>
      <c r="E45" s="40">
        <f>IFERROR(VLOOKUP(C45,SALEMASTER!$C$6:$E$89,3,),0)</f>
        <v>0</v>
      </c>
      <c r="F45" s="19"/>
      <c r="G45" s="16"/>
      <c r="H45" s="42">
        <f>IFERROR(VLOOKUP(G45,PR!$B$2:$F$70,2,),0)</f>
        <v>0</v>
      </c>
      <c r="I45" s="20"/>
      <c r="J45" s="21"/>
      <c r="K45" s="45">
        <f t="shared" si="0"/>
        <v>0</v>
      </c>
      <c r="L45" s="21">
        <v>0</v>
      </c>
      <c r="M45" s="45">
        <f t="shared" si="1"/>
        <v>0</v>
      </c>
      <c r="N45" s="45">
        <f>IF(F45=1,VLOOKUP(G45,PR!$B$2:$F$70,5,),0)</f>
        <v>0</v>
      </c>
      <c r="O45" s="42">
        <f t="shared" si="2"/>
        <v>0</v>
      </c>
      <c r="P45" s="45">
        <f>IF(F45=1,VLOOKUP(G45,PR!$B$2:$F$70,4,FALSE),0)</f>
        <v>0</v>
      </c>
      <c r="Q45" s="45">
        <f t="shared" si="3"/>
        <v>0</v>
      </c>
      <c r="R45" s="45">
        <f>IF(F45=2,VLOOKUP(G45,PR!$B$2:$F$70,3,FALSE),0)</f>
        <v>0</v>
      </c>
      <c r="S45" s="45">
        <f t="shared" si="4"/>
        <v>0</v>
      </c>
      <c r="T45" s="42">
        <f t="shared" si="5"/>
        <v>0</v>
      </c>
      <c r="U45" s="16"/>
      <c r="V45" s="169">
        <f t="shared" si="6"/>
        <v>0</v>
      </c>
    </row>
    <row r="46" spans="1:22">
      <c r="A46" s="16"/>
      <c r="B46" s="40">
        <f>IFERROR(VLOOKUP(A46,SALEMASTER!$A$6:$C$89,2,),0)</f>
        <v>0</v>
      </c>
      <c r="C46" s="40">
        <f>IFERROR(VLOOKUP(A46,SALEMASTER!$A$6:$C$89,3,),0)</f>
        <v>0</v>
      </c>
      <c r="D46" s="40">
        <f>IFERROR(VLOOKUP(C46,SALEMASTER!$C$6:$D$89,2,),0)</f>
        <v>0</v>
      </c>
      <c r="E46" s="40">
        <f>IFERROR(VLOOKUP(C46,SALEMASTER!$C$6:$E$89,3,),0)</f>
        <v>0</v>
      </c>
      <c r="F46" s="19"/>
      <c r="G46" s="16"/>
      <c r="H46" s="42">
        <f>IFERROR(VLOOKUP(G46,PR!$B$2:$F$70,2,),0)</f>
        <v>0</v>
      </c>
      <c r="I46" s="20"/>
      <c r="J46" s="21"/>
      <c r="K46" s="45">
        <f t="shared" si="0"/>
        <v>0</v>
      </c>
      <c r="L46" s="21">
        <v>0</v>
      </c>
      <c r="M46" s="45">
        <f t="shared" si="1"/>
        <v>0</v>
      </c>
      <c r="N46" s="45">
        <f>IF(F46=1,VLOOKUP(G46,PR!$B$2:$F$70,5,),0)</f>
        <v>0</v>
      </c>
      <c r="O46" s="42">
        <f t="shared" si="2"/>
        <v>0</v>
      </c>
      <c r="P46" s="45">
        <f>IF(F46=1,VLOOKUP(G46,PR!$B$2:$F$70,4,FALSE),0)</f>
        <v>0</v>
      </c>
      <c r="Q46" s="45">
        <f t="shared" si="3"/>
        <v>0</v>
      </c>
      <c r="R46" s="45">
        <f>IF(F46=2,VLOOKUP(G46,PR!$B$2:$F$70,3,FALSE),0)</f>
        <v>0</v>
      </c>
      <c r="S46" s="45">
        <f t="shared" si="4"/>
        <v>0</v>
      </c>
      <c r="T46" s="42">
        <f t="shared" si="5"/>
        <v>0</v>
      </c>
      <c r="U46" s="16"/>
      <c r="V46" s="169">
        <f t="shared" si="6"/>
        <v>0</v>
      </c>
    </row>
    <row r="47" spans="1:22">
      <c r="A47" s="16"/>
      <c r="B47" s="40">
        <f>IFERROR(VLOOKUP(A47,SALEMASTER!$A$6:$C$89,2,),0)</f>
        <v>0</v>
      </c>
      <c r="C47" s="40">
        <f>IFERROR(VLOOKUP(A47,SALEMASTER!$A$6:$C$89,3,),0)</f>
        <v>0</v>
      </c>
      <c r="D47" s="40">
        <f>IFERROR(VLOOKUP(C47,SALEMASTER!$C$6:$D$89,2,),0)</f>
        <v>0</v>
      </c>
      <c r="E47" s="40">
        <f>IFERROR(VLOOKUP(C47,SALEMASTER!$C$6:$E$89,3,),0)</f>
        <v>0</v>
      </c>
      <c r="F47" s="19"/>
      <c r="G47" s="16"/>
      <c r="H47" s="42">
        <f>IFERROR(VLOOKUP(G47,PR!$B$2:$F$70,2,),0)</f>
        <v>0</v>
      </c>
      <c r="I47" s="20"/>
      <c r="J47" s="21"/>
      <c r="K47" s="45">
        <f t="shared" si="0"/>
        <v>0</v>
      </c>
      <c r="L47" s="21">
        <v>0</v>
      </c>
      <c r="M47" s="45">
        <f t="shared" si="1"/>
        <v>0</v>
      </c>
      <c r="N47" s="45">
        <f>IF(F47=1,VLOOKUP(G47,PR!$B$2:$F$70,5,),0)</f>
        <v>0</v>
      </c>
      <c r="O47" s="42">
        <f t="shared" si="2"/>
        <v>0</v>
      </c>
      <c r="P47" s="45">
        <f>IF(F47=1,VLOOKUP(G47,PR!$B$2:$F$70,4,FALSE),0)</f>
        <v>0</v>
      </c>
      <c r="Q47" s="45">
        <f t="shared" si="3"/>
        <v>0</v>
      </c>
      <c r="R47" s="45">
        <f>IF(F47=2,VLOOKUP(G47,PR!$B$2:$F$70,3,FALSE),0)</f>
        <v>0</v>
      </c>
      <c r="S47" s="45">
        <f t="shared" si="4"/>
        <v>0</v>
      </c>
      <c r="T47" s="42">
        <f t="shared" si="5"/>
        <v>0</v>
      </c>
      <c r="U47" s="16"/>
      <c r="V47" s="169">
        <f t="shared" si="6"/>
        <v>0</v>
      </c>
    </row>
    <row r="48" spans="1:22">
      <c r="A48" s="16"/>
      <c r="B48" s="40">
        <f>IFERROR(VLOOKUP(A48,SALEMASTER!$A$6:$C$89,2,),0)</f>
        <v>0</v>
      </c>
      <c r="C48" s="40">
        <f>IFERROR(VLOOKUP(A48,SALEMASTER!$A$6:$C$89,3,),0)</f>
        <v>0</v>
      </c>
      <c r="D48" s="40">
        <f>IFERROR(VLOOKUP(C48,SALEMASTER!$C$6:$D$89,2,),0)</f>
        <v>0</v>
      </c>
      <c r="E48" s="40">
        <f>IFERROR(VLOOKUP(C48,SALEMASTER!$C$6:$E$89,3,),0)</f>
        <v>0</v>
      </c>
      <c r="F48" s="19"/>
      <c r="G48" s="16"/>
      <c r="H48" s="42">
        <f>IFERROR(VLOOKUP(G48,PR!$B$2:$F$70,2,),0)</f>
        <v>0</v>
      </c>
      <c r="I48" s="20"/>
      <c r="J48" s="21"/>
      <c r="K48" s="45">
        <f t="shared" si="0"/>
        <v>0</v>
      </c>
      <c r="L48" s="21">
        <v>0</v>
      </c>
      <c r="M48" s="45">
        <f t="shared" si="1"/>
        <v>0</v>
      </c>
      <c r="N48" s="45">
        <f>IF(F48=1,VLOOKUP(G48,PR!$B$2:$F$70,5,),0)</f>
        <v>0</v>
      </c>
      <c r="O48" s="42">
        <f t="shared" si="2"/>
        <v>0</v>
      </c>
      <c r="P48" s="45">
        <f>IF(F48=1,VLOOKUP(G48,PR!$B$2:$F$70,4,FALSE),0)</f>
        <v>0</v>
      </c>
      <c r="Q48" s="45">
        <f t="shared" si="3"/>
        <v>0</v>
      </c>
      <c r="R48" s="45">
        <f>IF(F48=2,VLOOKUP(G48,PR!$B$2:$F$70,3,FALSE),0)</f>
        <v>0</v>
      </c>
      <c r="S48" s="45">
        <f t="shared" si="4"/>
        <v>0</v>
      </c>
      <c r="T48" s="42">
        <f t="shared" si="5"/>
        <v>0</v>
      </c>
      <c r="U48" s="16"/>
      <c r="V48" s="169">
        <f t="shared" si="6"/>
        <v>0</v>
      </c>
    </row>
    <row r="49" spans="1:22">
      <c r="A49" s="16"/>
      <c r="B49" s="40">
        <f>IFERROR(VLOOKUP(A49,SALEMASTER!$A$6:$C$89,2,),0)</f>
        <v>0</v>
      </c>
      <c r="C49" s="40">
        <f>IFERROR(VLOOKUP(A49,SALEMASTER!$A$6:$C$89,3,),0)</f>
        <v>0</v>
      </c>
      <c r="D49" s="40">
        <f>IFERROR(VLOOKUP(C49,SALEMASTER!$C$6:$D$89,2,),0)</f>
        <v>0</v>
      </c>
      <c r="E49" s="40">
        <f>IFERROR(VLOOKUP(C49,SALEMASTER!$C$6:$E$89,3,),0)</f>
        <v>0</v>
      </c>
      <c r="F49" s="19"/>
      <c r="G49" s="16"/>
      <c r="H49" s="42">
        <f>IFERROR(VLOOKUP(G49,PR!$B$2:$F$70,2,),0)</f>
        <v>0</v>
      </c>
      <c r="I49" s="20"/>
      <c r="J49" s="21"/>
      <c r="K49" s="45">
        <f t="shared" si="0"/>
        <v>0</v>
      </c>
      <c r="L49" s="21">
        <v>0</v>
      </c>
      <c r="M49" s="45">
        <f t="shared" si="1"/>
        <v>0</v>
      </c>
      <c r="N49" s="45">
        <f>IF(F49=1,VLOOKUP(G49,PR!$B$2:$F$70,5,),0)</f>
        <v>0</v>
      </c>
      <c r="O49" s="42">
        <f t="shared" si="2"/>
        <v>0</v>
      </c>
      <c r="P49" s="45">
        <f>IF(F49=1,VLOOKUP(G49,PR!$B$2:$F$70,4,FALSE),0)</f>
        <v>0</v>
      </c>
      <c r="Q49" s="45">
        <f t="shared" si="3"/>
        <v>0</v>
      </c>
      <c r="R49" s="45">
        <f>IF(F49=2,VLOOKUP(G49,PR!$B$2:$F$70,3,FALSE),0)</f>
        <v>0</v>
      </c>
      <c r="S49" s="45">
        <f t="shared" si="4"/>
        <v>0</v>
      </c>
      <c r="T49" s="42">
        <f t="shared" si="5"/>
        <v>0</v>
      </c>
      <c r="U49" s="16"/>
      <c r="V49" s="169">
        <f t="shared" si="6"/>
        <v>0</v>
      </c>
    </row>
    <row r="50" spans="1:22">
      <c r="A50" s="16"/>
      <c r="B50" s="40">
        <f>IFERROR(VLOOKUP(A50,SALEMASTER!$A$6:$C$89,2,),0)</f>
        <v>0</v>
      </c>
      <c r="C50" s="40">
        <f>IFERROR(VLOOKUP(A50,SALEMASTER!$A$6:$C$89,3,),0)</f>
        <v>0</v>
      </c>
      <c r="D50" s="40">
        <f>IFERROR(VLOOKUP(C50,SALEMASTER!$C$6:$D$89,2,),0)</f>
        <v>0</v>
      </c>
      <c r="E50" s="40">
        <f>IFERROR(VLOOKUP(C50,SALEMASTER!$C$6:$E$89,3,),0)</f>
        <v>0</v>
      </c>
      <c r="F50" s="19"/>
      <c r="G50" s="16"/>
      <c r="H50" s="42">
        <f>IFERROR(VLOOKUP(G50,PR!$B$2:$F$70,2,),0)</f>
        <v>0</v>
      </c>
      <c r="I50" s="20"/>
      <c r="J50" s="21"/>
      <c r="K50" s="45">
        <f t="shared" si="0"/>
        <v>0</v>
      </c>
      <c r="L50" s="21">
        <v>0</v>
      </c>
      <c r="M50" s="45">
        <f t="shared" si="1"/>
        <v>0</v>
      </c>
      <c r="N50" s="45">
        <f>IF(F50=1,VLOOKUP(G50,PR!$B$2:$F$70,5,),0)</f>
        <v>0</v>
      </c>
      <c r="O50" s="42">
        <f t="shared" si="2"/>
        <v>0</v>
      </c>
      <c r="P50" s="45">
        <f>IF(F50=1,VLOOKUP(G50,PR!$B$2:$F$70,4,FALSE),0)</f>
        <v>0</v>
      </c>
      <c r="Q50" s="45">
        <f t="shared" si="3"/>
        <v>0</v>
      </c>
      <c r="R50" s="45">
        <f>IF(F50=2,VLOOKUP(G50,PR!$B$2:$F$70,3,FALSE),0)</f>
        <v>0</v>
      </c>
      <c r="S50" s="45">
        <f t="shared" si="4"/>
        <v>0</v>
      </c>
      <c r="T50" s="42">
        <f t="shared" si="5"/>
        <v>0</v>
      </c>
      <c r="U50" s="16"/>
      <c r="V50" s="169">
        <f t="shared" si="6"/>
        <v>0</v>
      </c>
    </row>
    <row r="51" spans="1:22">
      <c r="A51" s="16"/>
      <c r="B51" s="40">
        <f>IFERROR(VLOOKUP(A51,SALEMASTER!$A$6:$C$89,2,),0)</f>
        <v>0</v>
      </c>
      <c r="C51" s="40">
        <f>IFERROR(VLOOKUP(A51,SALEMASTER!$A$6:$C$89,3,),0)</f>
        <v>0</v>
      </c>
      <c r="D51" s="40">
        <f>IFERROR(VLOOKUP(C51,SALEMASTER!$C$6:$D$89,2,),0)</f>
        <v>0</v>
      </c>
      <c r="E51" s="40">
        <f>IFERROR(VLOOKUP(C51,SALEMASTER!$C$6:$E$89,3,),0)</f>
        <v>0</v>
      </c>
      <c r="F51" s="19"/>
      <c r="G51" s="16"/>
      <c r="H51" s="42">
        <f>IFERROR(VLOOKUP(G51,PR!$B$2:$F$70,2,),0)</f>
        <v>0</v>
      </c>
      <c r="I51" s="20"/>
      <c r="J51" s="21"/>
      <c r="K51" s="45">
        <f t="shared" si="0"/>
        <v>0</v>
      </c>
      <c r="L51" s="21">
        <v>0</v>
      </c>
      <c r="M51" s="45">
        <f t="shared" si="1"/>
        <v>0</v>
      </c>
      <c r="N51" s="45">
        <f>IF(F51=1,VLOOKUP(G51,PR!$B$2:$F$70,5,),0)</f>
        <v>0</v>
      </c>
      <c r="O51" s="42">
        <f t="shared" si="2"/>
        <v>0</v>
      </c>
      <c r="P51" s="45">
        <f>IF(F51=1,VLOOKUP(G51,PR!$B$2:$F$70,4,FALSE),0)</f>
        <v>0</v>
      </c>
      <c r="Q51" s="45">
        <f t="shared" si="3"/>
        <v>0</v>
      </c>
      <c r="R51" s="45">
        <f>IF(F51=2,VLOOKUP(G51,PR!$B$2:$F$70,3,FALSE),0)</f>
        <v>0</v>
      </c>
      <c r="S51" s="45">
        <f t="shared" si="4"/>
        <v>0</v>
      </c>
      <c r="T51" s="42">
        <f t="shared" si="5"/>
        <v>0</v>
      </c>
      <c r="U51" s="16"/>
      <c r="V51" s="169">
        <f t="shared" si="6"/>
        <v>0</v>
      </c>
    </row>
    <row r="52" spans="1:22">
      <c r="A52" s="16"/>
      <c r="B52" s="40">
        <f>IFERROR(VLOOKUP(A52,SALEMASTER!$A$6:$C$89,2,),0)</f>
        <v>0</v>
      </c>
      <c r="C52" s="40">
        <f>IFERROR(VLOOKUP(A52,SALEMASTER!$A$6:$C$89,3,),0)</f>
        <v>0</v>
      </c>
      <c r="D52" s="40">
        <f>IFERROR(VLOOKUP(C52,SALEMASTER!$C$6:$D$89,2,),0)</f>
        <v>0</v>
      </c>
      <c r="E52" s="40">
        <f>IFERROR(VLOOKUP(C52,SALEMASTER!$C$6:$E$89,3,),0)</f>
        <v>0</v>
      </c>
      <c r="F52" s="19"/>
      <c r="G52" s="16"/>
      <c r="H52" s="42">
        <f>IFERROR(VLOOKUP(G52,PR!$B$2:$F$70,2,),0)</f>
        <v>0</v>
      </c>
      <c r="I52" s="20"/>
      <c r="J52" s="21"/>
      <c r="K52" s="45">
        <f t="shared" si="0"/>
        <v>0</v>
      </c>
      <c r="L52" s="21">
        <v>0</v>
      </c>
      <c r="M52" s="45">
        <f t="shared" si="1"/>
        <v>0</v>
      </c>
      <c r="N52" s="45">
        <f>IF(F52=1,VLOOKUP(G52,PR!$B$2:$F$70,5,),0)</f>
        <v>0</v>
      </c>
      <c r="O52" s="42">
        <f t="shared" si="2"/>
        <v>0</v>
      </c>
      <c r="P52" s="45">
        <f>IF(F52=1,VLOOKUP(G52,PR!$B$2:$F$70,4,FALSE),0)</f>
        <v>0</v>
      </c>
      <c r="Q52" s="45">
        <f t="shared" si="3"/>
        <v>0</v>
      </c>
      <c r="R52" s="45">
        <f>IF(F52=2,VLOOKUP(G52,PR!$B$2:$F$70,3,FALSE),0)</f>
        <v>0</v>
      </c>
      <c r="S52" s="45">
        <f t="shared" si="4"/>
        <v>0</v>
      </c>
      <c r="T52" s="42">
        <f t="shared" si="5"/>
        <v>0</v>
      </c>
      <c r="U52" s="16"/>
      <c r="V52" s="169">
        <f t="shared" si="6"/>
        <v>0</v>
      </c>
    </row>
    <row r="53" spans="1:22">
      <c r="A53" s="16"/>
      <c r="B53" s="40">
        <f>IFERROR(VLOOKUP(A53,SALEMASTER!$A$6:$C$89,2,),0)</f>
        <v>0</v>
      </c>
      <c r="C53" s="40">
        <f>IFERROR(VLOOKUP(A53,SALEMASTER!$A$6:$C$89,3,),0)</f>
        <v>0</v>
      </c>
      <c r="D53" s="40">
        <f>IFERROR(VLOOKUP(C53,SALEMASTER!$C$6:$D$89,2,),0)</f>
        <v>0</v>
      </c>
      <c r="E53" s="40">
        <f>IFERROR(VLOOKUP(C53,SALEMASTER!$C$6:$E$89,3,),0)</f>
        <v>0</v>
      </c>
      <c r="F53" s="19"/>
      <c r="G53" s="16"/>
      <c r="H53" s="42">
        <f>IFERROR(VLOOKUP(G53,PR!$B$2:$F$70,2,),0)</f>
        <v>0</v>
      </c>
      <c r="I53" s="20"/>
      <c r="J53" s="21"/>
      <c r="K53" s="45">
        <f t="shared" si="0"/>
        <v>0</v>
      </c>
      <c r="L53" s="21">
        <v>0</v>
      </c>
      <c r="M53" s="45">
        <f t="shared" si="1"/>
        <v>0</v>
      </c>
      <c r="N53" s="45">
        <f>IF(F53=1,VLOOKUP(G53,PR!$B$2:$F$70,5,),0)</f>
        <v>0</v>
      </c>
      <c r="O53" s="42">
        <f t="shared" si="2"/>
        <v>0</v>
      </c>
      <c r="P53" s="45">
        <f>IF(F53=1,VLOOKUP(G53,PR!$B$2:$F$70,4,FALSE),0)</f>
        <v>0</v>
      </c>
      <c r="Q53" s="45">
        <f t="shared" si="3"/>
        <v>0</v>
      </c>
      <c r="R53" s="45">
        <f>IF(F53=2,VLOOKUP(G53,PR!$B$2:$F$70,3,FALSE),0)</f>
        <v>0</v>
      </c>
      <c r="S53" s="45">
        <f t="shared" si="4"/>
        <v>0</v>
      </c>
      <c r="T53" s="42">
        <f t="shared" si="5"/>
        <v>0</v>
      </c>
      <c r="U53" s="16"/>
      <c r="V53" s="169">
        <f t="shared" si="6"/>
        <v>0</v>
      </c>
    </row>
    <row r="54" spans="1:22">
      <c r="A54" s="16"/>
      <c r="B54" s="40">
        <f>IFERROR(VLOOKUP(A54,SALEMASTER!$A$6:$C$89,2,),0)</f>
        <v>0</v>
      </c>
      <c r="C54" s="40">
        <f>IFERROR(VLOOKUP(A54,SALEMASTER!$A$6:$C$89,3,),0)</f>
        <v>0</v>
      </c>
      <c r="D54" s="40">
        <f>IFERROR(VLOOKUP(C54,SALEMASTER!$C$6:$D$89,2,),0)</f>
        <v>0</v>
      </c>
      <c r="E54" s="40">
        <f>IFERROR(VLOOKUP(C54,SALEMASTER!$C$6:$E$89,3,),0)</f>
        <v>0</v>
      </c>
      <c r="F54" s="19"/>
      <c r="G54" s="16"/>
      <c r="H54" s="42">
        <f>IFERROR(VLOOKUP(G54,PR!$B$2:$F$70,2,),0)</f>
        <v>0</v>
      </c>
      <c r="I54" s="20"/>
      <c r="J54" s="21"/>
      <c r="K54" s="45">
        <f t="shared" si="0"/>
        <v>0</v>
      </c>
      <c r="L54" s="21">
        <v>0</v>
      </c>
      <c r="M54" s="45">
        <f t="shared" si="1"/>
        <v>0</v>
      </c>
      <c r="N54" s="45">
        <f>IF(F54=1,VLOOKUP(G54,PR!$B$2:$F$70,5,),0)</f>
        <v>0</v>
      </c>
      <c r="O54" s="42">
        <f t="shared" si="2"/>
        <v>0</v>
      </c>
      <c r="P54" s="45">
        <f>IF(F54=1,VLOOKUP(G54,PR!$B$2:$F$70,4,FALSE),0)</f>
        <v>0</v>
      </c>
      <c r="Q54" s="45">
        <f t="shared" si="3"/>
        <v>0</v>
      </c>
      <c r="R54" s="45">
        <f>IF(F54=2,VLOOKUP(G54,PR!$B$2:$F$70,3,FALSE),0)</f>
        <v>0</v>
      </c>
      <c r="S54" s="45">
        <f t="shared" si="4"/>
        <v>0</v>
      </c>
      <c r="T54" s="42">
        <f t="shared" si="5"/>
        <v>0</v>
      </c>
      <c r="U54" s="16"/>
      <c r="V54" s="169">
        <f t="shared" si="6"/>
        <v>0</v>
      </c>
    </row>
    <row r="55" spans="1:22">
      <c r="A55" s="16"/>
      <c r="B55" s="40">
        <f>IFERROR(VLOOKUP(A55,SALEMASTER!$A$6:$C$89,2,),0)</f>
        <v>0</v>
      </c>
      <c r="C55" s="40">
        <f>IFERROR(VLOOKUP(A55,SALEMASTER!$A$6:$C$89,3,),0)</f>
        <v>0</v>
      </c>
      <c r="D55" s="40">
        <f>IFERROR(VLOOKUP(C55,SALEMASTER!$C$6:$D$89,2,),0)</f>
        <v>0</v>
      </c>
      <c r="E55" s="40">
        <f>IFERROR(VLOOKUP(C55,SALEMASTER!$C$6:$E$89,3,),0)</f>
        <v>0</v>
      </c>
      <c r="F55" s="19"/>
      <c r="G55" s="16"/>
      <c r="H55" s="42">
        <f>IFERROR(VLOOKUP(G55,PR!$B$2:$F$70,2,),0)</f>
        <v>0</v>
      </c>
      <c r="I55" s="20"/>
      <c r="J55" s="21"/>
      <c r="K55" s="45">
        <f t="shared" si="0"/>
        <v>0</v>
      </c>
      <c r="L55" s="21">
        <v>0</v>
      </c>
      <c r="M55" s="45">
        <f t="shared" si="1"/>
        <v>0</v>
      </c>
      <c r="N55" s="45">
        <f>IF(F55=1,VLOOKUP(G55,PR!$B$2:$F$70,5,),0)</f>
        <v>0</v>
      </c>
      <c r="O55" s="42">
        <f t="shared" si="2"/>
        <v>0</v>
      </c>
      <c r="P55" s="45">
        <f>IF(F55=1,VLOOKUP(G55,PR!$B$2:$F$70,4,FALSE),0)</f>
        <v>0</v>
      </c>
      <c r="Q55" s="45">
        <f t="shared" si="3"/>
        <v>0</v>
      </c>
      <c r="R55" s="45">
        <f>IF(F55=2,VLOOKUP(G55,PR!$B$2:$F$70,3,FALSE),0)</f>
        <v>0</v>
      </c>
      <c r="S55" s="45">
        <f t="shared" si="4"/>
        <v>0</v>
      </c>
      <c r="T55" s="42">
        <f t="shared" si="5"/>
        <v>0</v>
      </c>
      <c r="U55" s="16"/>
      <c r="V55" s="169">
        <f t="shared" si="6"/>
        <v>0</v>
      </c>
    </row>
    <row r="56" spans="1:22">
      <c r="A56" s="16"/>
      <c r="B56" s="40">
        <f>IFERROR(VLOOKUP(A56,SALEMASTER!$A$6:$C$89,2,),0)</f>
        <v>0</v>
      </c>
      <c r="C56" s="40">
        <f>IFERROR(VLOOKUP(A56,SALEMASTER!$A$6:$C$89,3,),0)</f>
        <v>0</v>
      </c>
      <c r="D56" s="40">
        <f>IFERROR(VLOOKUP(C56,SALEMASTER!$C$6:$D$89,2,),0)</f>
        <v>0</v>
      </c>
      <c r="E56" s="40">
        <f>IFERROR(VLOOKUP(C56,SALEMASTER!$C$6:$E$89,3,),0)</f>
        <v>0</v>
      </c>
      <c r="F56" s="19"/>
      <c r="G56" s="16"/>
      <c r="H56" s="42">
        <f>IFERROR(VLOOKUP(G56,PR!$B$2:$F$70,2,),0)</f>
        <v>0</v>
      </c>
      <c r="I56" s="20"/>
      <c r="J56" s="21"/>
      <c r="K56" s="45">
        <f t="shared" si="0"/>
        <v>0</v>
      </c>
      <c r="L56" s="21">
        <v>0</v>
      </c>
      <c r="M56" s="45">
        <f t="shared" si="1"/>
        <v>0</v>
      </c>
      <c r="N56" s="45">
        <f>IF(F56=1,VLOOKUP(G56,PR!$B$2:$F$70,5,),0)</f>
        <v>0</v>
      </c>
      <c r="O56" s="42">
        <f t="shared" si="2"/>
        <v>0</v>
      </c>
      <c r="P56" s="45">
        <f>IF(F56=1,VLOOKUP(G56,PR!$B$2:$F$70,4,FALSE),0)</f>
        <v>0</v>
      </c>
      <c r="Q56" s="45">
        <f t="shared" si="3"/>
        <v>0</v>
      </c>
      <c r="R56" s="45">
        <f>IF(F56=2,VLOOKUP(G56,PR!$B$2:$F$70,3,FALSE),0)</f>
        <v>0</v>
      </c>
      <c r="S56" s="45">
        <f t="shared" si="4"/>
        <v>0</v>
      </c>
      <c r="T56" s="42">
        <f t="shared" si="5"/>
        <v>0</v>
      </c>
      <c r="U56" s="16"/>
      <c r="V56" s="169">
        <f t="shared" si="6"/>
        <v>0</v>
      </c>
    </row>
    <row r="57" spans="1:22">
      <c r="A57" s="16"/>
      <c r="B57" s="40">
        <f>IFERROR(VLOOKUP(A57,SALEMASTER!$A$6:$C$89,2,),0)</f>
        <v>0</v>
      </c>
      <c r="C57" s="40">
        <f>IFERROR(VLOOKUP(A57,SALEMASTER!$A$6:$C$89,3,),0)</f>
        <v>0</v>
      </c>
      <c r="D57" s="40">
        <f>IFERROR(VLOOKUP(C57,SALEMASTER!$C$6:$D$89,2,),0)</f>
        <v>0</v>
      </c>
      <c r="E57" s="40">
        <f>IFERROR(VLOOKUP(C57,SALEMASTER!$C$6:$E$89,3,),0)</f>
        <v>0</v>
      </c>
      <c r="F57" s="19"/>
      <c r="G57" s="16"/>
      <c r="H57" s="42">
        <f>IFERROR(VLOOKUP(G57,PR!$B$2:$F$70,2,),0)</f>
        <v>0</v>
      </c>
      <c r="I57" s="20"/>
      <c r="J57" s="21"/>
      <c r="K57" s="45">
        <f t="shared" si="0"/>
        <v>0</v>
      </c>
      <c r="L57" s="21">
        <v>0</v>
      </c>
      <c r="M57" s="45">
        <f t="shared" si="1"/>
        <v>0</v>
      </c>
      <c r="N57" s="45">
        <f>IF(F57=1,VLOOKUP(G57,PR!$B$2:$F$70,5,),0)</f>
        <v>0</v>
      </c>
      <c r="O57" s="42">
        <f t="shared" si="2"/>
        <v>0</v>
      </c>
      <c r="P57" s="45">
        <f>IF(F57=1,VLOOKUP(G57,PR!$B$2:$F$70,4,FALSE),0)</f>
        <v>0</v>
      </c>
      <c r="Q57" s="45">
        <f t="shared" si="3"/>
        <v>0</v>
      </c>
      <c r="R57" s="45">
        <f>IF(F57=2,VLOOKUP(G57,PR!$B$2:$F$70,3,FALSE),0)</f>
        <v>0</v>
      </c>
      <c r="S57" s="45">
        <f t="shared" si="4"/>
        <v>0</v>
      </c>
      <c r="T57" s="42">
        <f t="shared" si="5"/>
        <v>0</v>
      </c>
      <c r="U57" s="16"/>
      <c r="V57" s="169">
        <f t="shared" si="6"/>
        <v>0</v>
      </c>
    </row>
    <row r="58" spans="1:22">
      <c r="A58" s="16"/>
      <c r="B58" s="40">
        <f>IFERROR(VLOOKUP(A58,SALEMASTER!$A$6:$C$89,2,),0)</f>
        <v>0</v>
      </c>
      <c r="C58" s="40">
        <f>IFERROR(VLOOKUP(A58,SALEMASTER!$A$6:$C$89,3,),0)</f>
        <v>0</v>
      </c>
      <c r="D58" s="40">
        <f>IFERROR(VLOOKUP(C58,SALEMASTER!$C$6:$D$89,2,),0)</f>
        <v>0</v>
      </c>
      <c r="E58" s="40">
        <f>IFERROR(VLOOKUP(C58,SALEMASTER!$C$6:$E$89,3,),0)</f>
        <v>0</v>
      </c>
      <c r="F58" s="19"/>
      <c r="G58" s="16"/>
      <c r="H58" s="42">
        <f>IFERROR(VLOOKUP(G58,PR!$B$2:$F$70,2,),0)</f>
        <v>0</v>
      </c>
      <c r="I58" s="20"/>
      <c r="J58" s="21"/>
      <c r="K58" s="45">
        <f t="shared" si="0"/>
        <v>0</v>
      </c>
      <c r="L58" s="21">
        <v>0</v>
      </c>
      <c r="M58" s="45">
        <f t="shared" si="1"/>
        <v>0</v>
      </c>
      <c r="N58" s="45">
        <f>IF(F58=1,VLOOKUP(G58,PR!$B$2:$F$70,5,),0)</f>
        <v>0</v>
      </c>
      <c r="O58" s="42">
        <f t="shared" si="2"/>
        <v>0</v>
      </c>
      <c r="P58" s="45">
        <f>IF(F58=1,VLOOKUP(G58,PR!$B$2:$F$70,4,FALSE),0)</f>
        <v>0</v>
      </c>
      <c r="Q58" s="45">
        <f t="shared" si="3"/>
        <v>0</v>
      </c>
      <c r="R58" s="45">
        <f>IF(F58=2,VLOOKUP(G58,PR!$B$2:$F$70,3,FALSE),0)</f>
        <v>0</v>
      </c>
      <c r="S58" s="45">
        <f t="shared" si="4"/>
        <v>0</v>
      </c>
      <c r="T58" s="42">
        <f t="shared" si="5"/>
        <v>0</v>
      </c>
      <c r="U58" s="16"/>
      <c r="V58" s="169">
        <f t="shared" si="6"/>
        <v>0</v>
      </c>
    </row>
    <row r="59" spans="1:22">
      <c r="A59" s="16"/>
      <c r="B59" s="40">
        <f>IFERROR(VLOOKUP(A59,SALEMASTER!$A$6:$C$89,2,),0)</f>
        <v>0</v>
      </c>
      <c r="C59" s="40">
        <f>IFERROR(VLOOKUP(A59,SALEMASTER!$A$6:$C$89,3,),0)</f>
        <v>0</v>
      </c>
      <c r="D59" s="40">
        <f>IFERROR(VLOOKUP(C59,SALEMASTER!$C$6:$D$89,2,),0)</f>
        <v>0</v>
      </c>
      <c r="E59" s="40">
        <f>IFERROR(VLOOKUP(C59,SALEMASTER!$C$6:$E$89,3,),0)</f>
        <v>0</v>
      </c>
      <c r="F59" s="19"/>
      <c r="G59" s="16"/>
      <c r="H59" s="42">
        <f>IFERROR(VLOOKUP(G59,PR!$B$2:$F$70,2,),0)</f>
        <v>0</v>
      </c>
      <c r="I59" s="20"/>
      <c r="J59" s="21"/>
      <c r="K59" s="45">
        <f t="shared" si="0"/>
        <v>0</v>
      </c>
      <c r="L59" s="21">
        <v>0</v>
      </c>
      <c r="M59" s="45">
        <f t="shared" si="1"/>
        <v>0</v>
      </c>
      <c r="N59" s="45">
        <f>IF(F59=1,VLOOKUP(G59,PR!$B$2:$F$70,5,),0)</f>
        <v>0</v>
      </c>
      <c r="O59" s="42">
        <f t="shared" si="2"/>
        <v>0</v>
      </c>
      <c r="P59" s="45">
        <f>IF(F59=1,VLOOKUP(G59,PR!$B$2:$F$70,4,FALSE),0)</f>
        <v>0</v>
      </c>
      <c r="Q59" s="45">
        <f t="shared" si="3"/>
        <v>0</v>
      </c>
      <c r="R59" s="45">
        <f>IF(F59=2,VLOOKUP(G59,PR!$B$2:$F$70,3,FALSE),0)</f>
        <v>0</v>
      </c>
      <c r="S59" s="45">
        <f t="shared" si="4"/>
        <v>0</v>
      </c>
      <c r="T59" s="42">
        <f t="shared" si="5"/>
        <v>0</v>
      </c>
      <c r="U59" s="16"/>
      <c r="V59" s="169">
        <f t="shared" si="6"/>
        <v>0</v>
      </c>
    </row>
    <row r="60" spans="1:22">
      <c r="A60" s="16"/>
      <c r="B60" s="40">
        <f>IFERROR(VLOOKUP(A60,SALEMASTER!$A$6:$C$89,2,),0)</f>
        <v>0</v>
      </c>
      <c r="C60" s="40">
        <f>IFERROR(VLOOKUP(A60,SALEMASTER!$A$6:$C$89,3,),0)</f>
        <v>0</v>
      </c>
      <c r="D60" s="40">
        <f>IFERROR(VLOOKUP(C60,SALEMASTER!$C$6:$D$89,2,),0)</f>
        <v>0</v>
      </c>
      <c r="E60" s="40">
        <f>IFERROR(VLOOKUP(C60,SALEMASTER!$C$6:$E$89,3,),0)</f>
        <v>0</v>
      </c>
      <c r="F60" s="19"/>
      <c r="G60" s="16"/>
      <c r="H60" s="42">
        <f>IFERROR(VLOOKUP(G60,PR!$B$2:$F$70,2,),0)</f>
        <v>0</v>
      </c>
      <c r="I60" s="20"/>
      <c r="J60" s="21"/>
      <c r="K60" s="45">
        <f t="shared" si="0"/>
        <v>0</v>
      </c>
      <c r="L60" s="21">
        <v>0</v>
      </c>
      <c r="M60" s="45">
        <f t="shared" si="1"/>
        <v>0</v>
      </c>
      <c r="N60" s="45">
        <f>IF(F60=1,VLOOKUP(G60,PR!$B$2:$F$70,5,),0)</f>
        <v>0</v>
      </c>
      <c r="O60" s="42">
        <f t="shared" si="2"/>
        <v>0</v>
      </c>
      <c r="P60" s="45">
        <f>IF(F60=1,VLOOKUP(G60,PR!$B$2:$F$70,4,FALSE),0)</f>
        <v>0</v>
      </c>
      <c r="Q60" s="45">
        <f t="shared" si="3"/>
        <v>0</v>
      </c>
      <c r="R60" s="45">
        <f>IF(F60=2,VLOOKUP(G60,PR!$B$2:$F$70,3,FALSE),0)</f>
        <v>0</v>
      </c>
      <c r="S60" s="45">
        <f t="shared" si="4"/>
        <v>0</v>
      </c>
      <c r="T60" s="42">
        <f t="shared" si="5"/>
        <v>0</v>
      </c>
      <c r="U60" s="16"/>
      <c r="V60" s="169">
        <f t="shared" si="6"/>
        <v>0</v>
      </c>
    </row>
    <row r="61" spans="1:22">
      <c r="A61" s="16"/>
      <c r="B61" s="40">
        <f>IFERROR(VLOOKUP(A61,SALEMASTER!$A$6:$C$89,2,),0)</f>
        <v>0</v>
      </c>
      <c r="C61" s="40">
        <f>IFERROR(VLOOKUP(A61,SALEMASTER!$A$6:$C$89,3,),0)</f>
        <v>0</v>
      </c>
      <c r="D61" s="40">
        <f>IFERROR(VLOOKUP(C61,SALEMASTER!$C$6:$D$89,2,),0)</f>
        <v>0</v>
      </c>
      <c r="E61" s="40">
        <f>IFERROR(VLOOKUP(C61,SALEMASTER!$C$6:$E$89,3,),0)</f>
        <v>0</v>
      </c>
      <c r="F61" s="19"/>
      <c r="G61" s="16"/>
      <c r="H61" s="42">
        <f>IFERROR(VLOOKUP(G61,PR!$B$2:$F$70,2,),0)</f>
        <v>0</v>
      </c>
      <c r="I61" s="20"/>
      <c r="J61" s="21"/>
      <c r="K61" s="45">
        <f t="shared" si="0"/>
        <v>0</v>
      </c>
      <c r="L61" s="21">
        <v>0</v>
      </c>
      <c r="M61" s="45">
        <f t="shared" si="1"/>
        <v>0</v>
      </c>
      <c r="N61" s="45">
        <f>IF(F61=1,VLOOKUP(G61,PR!$B$2:$F$70,5,),0)</f>
        <v>0</v>
      </c>
      <c r="O61" s="42">
        <f t="shared" si="2"/>
        <v>0</v>
      </c>
      <c r="P61" s="45">
        <f>IF(F61=1,VLOOKUP(G61,PR!$B$2:$F$70,4,FALSE),0)</f>
        <v>0</v>
      </c>
      <c r="Q61" s="45">
        <f t="shared" si="3"/>
        <v>0</v>
      </c>
      <c r="R61" s="45">
        <f>IF(F61=2,VLOOKUP(G61,PR!$B$2:$F$70,3,FALSE),0)</f>
        <v>0</v>
      </c>
      <c r="S61" s="45">
        <f t="shared" si="4"/>
        <v>0</v>
      </c>
      <c r="T61" s="42">
        <f t="shared" si="5"/>
        <v>0</v>
      </c>
      <c r="U61" s="16"/>
      <c r="V61" s="169">
        <f t="shared" si="6"/>
        <v>0</v>
      </c>
    </row>
    <row r="62" spans="1:22">
      <c r="A62" s="16"/>
      <c r="B62" s="40">
        <f>IFERROR(VLOOKUP(A62,SALEMASTER!$A$6:$C$89,2,),0)</f>
        <v>0</v>
      </c>
      <c r="C62" s="40">
        <f>IFERROR(VLOOKUP(A62,SALEMASTER!$A$6:$C$89,3,),0)</f>
        <v>0</v>
      </c>
      <c r="D62" s="40">
        <f>IFERROR(VLOOKUP(C62,SALEMASTER!$C$6:$D$89,2,),0)</f>
        <v>0</v>
      </c>
      <c r="E62" s="40">
        <f>IFERROR(VLOOKUP(C62,SALEMASTER!$C$6:$E$89,3,),0)</f>
        <v>0</v>
      </c>
      <c r="F62" s="19"/>
      <c r="G62" s="16"/>
      <c r="H62" s="42">
        <f>IFERROR(VLOOKUP(G62,PR!$B$2:$F$70,2,),0)</f>
        <v>0</v>
      </c>
      <c r="I62" s="20"/>
      <c r="J62" s="21"/>
      <c r="K62" s="45">
        <f t="shared" si="0"/>
        <v>0</v>
      </c>
      <c r="L62" s="21">
        <v>0</v>
      </c>
      <c r="M62" s="45">
        <f t="shared" si="1"/>
        <v>0</v>
      </c>
      <c r="N62" s="45">
        <f>IF(F62=1,VLOOKUP(G62,PR!$B$2:$F$70,5,),0)</f>
        <v>0</v>
      </c>
      <c r="O62" s="42">
        <f t="shared" si="2"/>
        <v>0</v>
      </c>
      <c r="P62" s="45">
        <f>IF(F62=1,VLOOKUP(G62,PR!$B$2:$F$70,4,FALSE),0)</f>
        <v>0</v>
      </c>
      <c r="Q62" s="45">
        <f t="shared" si="3"/>
        <v>0</v>
      </c>
      <c r="R62" s="45">
        <f>IF(F62=2,VLOOKUP(G62,PR!$B$2:$F$70,3,FALSE),0)</f>
        <v>0</v>
      </c>
      <c r="S62" s="45">
        <f t="shared" si="4"/>
        <v>0</v>
      </c>
      <c r="T62" s="42">
        <f t="shared" si="5"/>
        <v>0</v>
      </c>
      <c r="U62" s="16"/>
      <c r="V62" s="169">
        <f t="shared" si="6"/>
        <v>0</v>
      </c>
    </row>
    <row r="63" spans="1:22">
      <c r="A63" s="16"/>
      <c r="B63" s="40">
        <f>IFERROR(VLOOKUP(A63,SALEMASTER!$A$6:$C$89,2,),0)</f>
        <v>0</v>
      </c>
      <c r="C63" s="40">
        <f>IFERROR(VLOOKUP(A63,SALEMASTER!$A$6:$C$89,3,),0)</f>
        <v>0</v>
      </c>
      <c r="D63" s="40">
        <f>IFERROR(VLOOKUP(C63,SALEMASTER!$C$6:$D$89,2,),0)</f>
        <v>0</v>
      </c>
      <c r="E63" s="40">
        <f>IFERROR(VLOOKUP(C63,SALEMASTER!$C$6:$E$89,3,),0)</f>
        <v>0</v>
      </c>
      <c r="F63" s="19"/>
      <c r="G63" s="16"/>
      <c r="H63" s="42">
        <f>IFERROR(VLOOKUP(G63,PR!$B$2:$F$70,2,),0)</f>
        <v>0</v>
      </c>
      <c r="I63" s="20"/>
      <c r="J63" s="21"/>
      <c r="K63" s="45">
        <f t="shared" si="0"/>
        <v>0</v>
      </c>
      <c r="L63" s="21">
        <v>0</v>
      </c>
      <c r="M63" s="45">
        <f t="shared" si="1"/>
        <v>0</v>
      </c>
      <c r="N63" s="45">
        <f>IF(F63=1,VLOOKUP(G63,PR!$B$2:$F$70,5,),0)</f>
        <v>0</v>
      </c>
      <c r="O63" s="42">
        <f t="shared" si="2"/>
        <v>0</v>
      </c>
      <c r="P63" s="45">
        <f>IF(F63=1,VLOOKUP(G63,PR!$B$2:$F$70,4,FALSE),0)</f>
        <v>0</v>
      </c>
      <c r="Q63" s="45">
        <f t="shared" si="3"/>
        <v>0</v>
      </c>
      <c r="R63" s="45">
        <f>IF(F63=2,VLOOKUP(G63,PR!$B$2:$F$70,3,FALSE),0)</f>
        <v>0</v>
      </c>
      <c r="S63" s="45">
        <f t="shared" si="4"/>
        <v>0</v>
      </c>
      <c r="T63" s="42">
        <f t="shared" si="5"/>
        <v>0</v>
      </c>
      <c r="U63" s="16"/>
      <c r="V63" s="169">
        <f t="shared" si="6"/>
        <v>0</v>
      </c>
    </row>
    <row r="64" spans="1:22">
      <c r="A64" s="16"/>
      <c r="B64" s="40">
        <f>IFERROR(VLOOKUP(A64,SALEMASTER!$A$6:$C$89,2,),0)</f>
        <v>0</v>
      </c>
      <c r="C64" s="40">
        <f>IFERROR(VLOOKUP(A64,SALEMASTER!$A$6:$C$89,3,),0)</f>
        <v>0</v>
      </c>
      <c r="D64" s="40">
        <f>IFERROR(VLOOKUP(C64,SALEMASTER!$C$6:$D$89,2,),0)</f>
        <v>0</v>
      </c>
      <c r="E64" s="40">
        <f>IFERROR(VLOOKUP(C64,SALEMASTER!$C$6:$E$89,3,),0)</f>
        <v>0</v>
      </c>
      <c r="F64" s="19"/>
      <c r="G64" s="16"/>
      <c r="H64" s="42">
        <f>IFERROR(VLOOKUP(G64,PR!$B$2:$F$70,2,),0)</f>
        <v>0</v>
      </c>
      <c r="I64" s="20"/>
      <c r="J64" s="21"/>
      <c r="K64" s="45">
        <f t="shared" si="0"/>
        <v>0</v>
      </c>
      <c r="L64" s="21">
        <v>0</v>
      </c>
      <c r="M64" s="45">
        <f t="shared" si="1"/>
        <v>0</v>
      </c>
      <c r="N64" s="45">
        <f>IF(F64=1,VLOOKUP(G64,PR!$B$2:$F$70,5,),0)</f>
        <v>0</v>
      </c>
      <c r="O64" s="42">
        <f t="shared" si="2"/>
        <v>0</v>
      </c>
      <c r="P64" s="45">
        <f>IF(F64=1,VLOOKUP(G64,PR!$B$2:$F$70,4,FALSE),0)</f>
        <v>0</v>
      </c>
      <c r="Q64" s="45">
        <f t="shared" si="3"/>
        <v>0</v>
      </c>
      <c r="R64" s="45">
        <f>IF(F64=2,VLOOKUP(G64,PR!$B$2:$F$70,3,FALSE),0)</f>
        <v>0</v>
      </c>
      <c r="S64" s="45">
        <f t="shared" si="4"/>
        <v>0</v>
      </c>
      <c r="T64" s="42">
        <f t="shared" si="5"/>
        <v>0</v>
      </c>
      <c r="U64" s="16"/>
      <c r="V64" s="169">
        <f t="shared" si="6"/>
        <v>0</v>
      </c>
    </row>
    <row r="65" spans="1:22">
      <c r="A65" s="16"/>
      <c r="B65" s="40">
        <f>IFERROR(VLOOKUP(A65,SALEMASTER!$A$6:$C$89,2,),0)</f>
        <v>0</v>
      </c>
      <c r="C65" s="40">
        <f>IFERROR(VLOOKUP(A65,SALEMASTER!$A$6:$C$89,3,),0)</f>
        <v>0</v>
      </c>
      <c r="D65" s="40">
        <f>IFERROR(VLOOKUP(C65,SALEMASTER!$C$6:$D$89,2,),0)</f>
        <v>0</v>
      </c>
      <c r="E65" s="40">
        <f>IFERROR(VLOOKUP(C65,SALEMASTER!$C$6:$E$89,3,),0)</f>
        <v>0</v>
      </c>
      <c r="F65" s="19"/>
      <c r="G65" s="16"/>
      <c r="H65" s="42">
        <f>IFERROR(VLOOKUP(G65,PR!$B$2:$F$70,2,),0)</f>
        <v>0</v>
      </c>
      <c r="I65" s="20"/>
      <c r="J65" s="21"/>
      <c r="K65" s="45">
        <f t="shared" si="0"/>
        <v>0</v>
      </c>
      <c r="L65" s="21">
        <v>0</v>
      </c>
      <c r="M65" s="45">
        <f t="shared" si="1"/>
        <v>0</v>
      </c>
      <c r="N65" s="45">
        <f>IF(F65=1,VLOOKUP(G65,PR!$B$2:$F$70,5,),0)</f>
        <v>0</v>
      </c>
      <c r="O65" s="42">
        <f t="shared" si="2"/>
        <v>0</v>
      </c>
      <c r="P65" s="45">
        <f>IF(F65=1,VLOOKUP(G65,PR!$B$2:$F$70,4,FALSE),0)</f>
        <v>0</v>
      </c>
      <c r="Q65" s="45">
        <f t="shared" si="3"/>
        <v>0</v>
      </c>
      <c r="R65" s="45">
        <f>IF(F65=2,VLOOKUP(G65,PR!$B$2:$F$70,3,FALSE),0)</f>
        <v>0</v>
      </c>
      <c r="S65" s="45">
        <f t="shared" si="4"/>
        <v>0</v>
      </c>
      <c r="T65" s="42">
        <f t="shared" si="5"/>
        <v>0</v>
      </c>
      <c r="U65" s="16"/>
      <c r="V65" s="169">
        <f t="shared" si="6"/>
        <v>0</v>
      </c>
    </row>
    <row r="66" spans="1:22">
      <c r="A66" s="16"/>
      <c r="B66" s="40">
        <f>IFERROR(VLOOKUP(A66,SALEMASTER!$A$6:$C$89,2,),0)</f>
        <v>0</v>
      </c>
      <c r="C66" s="40">
        <f>IFERROR(VLOOKUP(A66,SALEMASTER!$A$6:$C$89,3,),0)</f>
        <v>0</v>
      </c>
      <c r="D66" s="40">
        <f>IFERROR(VLOOKUP(C66,SALEMASTER!$C$6:$D$89,2,),0)</f>
        <v>0</v>
      </c>
      <c r="E66" s="40">
        <f>IFERROR(VLOOKUP(C66,SALEMASTER!$C$6:$E$89,3,),0)</f>
        <v>0</v>
      </c>
      <c r="F66" s="19"/>
      <c r="G66" s="16"/>
      <c r="H66" s="42">
        <f>IFERROR(VLOOKUP(G66,PR!$B$2:$F$70,2,),0)</f>
        <v>0</v>
      </c>
      <c r="I66" s="20"/>
      <c r="J66" s="21"/>
      <c r="K66" s="45">
        <f t="shared" si="0"/>
        <v>0</v>
      </c>
      <c r="L66" s="21">
        <v>0</v>
      </c>
      <c r="M66" s="45">
        <f t="shared" si="1"/>
        <v>0</v>
      </c>
      <c r="N66" s="45">
        <f>IF(F66=1,VLOOKUP(G66,PR!$B$2:$F$70,5,),0)</f>
        <v>0</v>
      </c>
      <c r="O66" s="42">
        <f t="shared" si="2"/>
        <v>0</v>
      </c>
      <c r="P66" s="45">
        <f>IF(F66=1,VLOOKUP(G66,PR!$B$2:$F$70,4,FALSE),0)</f>
        <v>0</v>
      </c>
      <c r="Q66" s="45">
        <f t="shared" si="3"/>
        <v>0</v>
      </c>
      <c r="R66" s="45">
        <f>IF(F66=2,VLOOKUP(G66,PR!$B$2:$F$70,3,FALSE),0)</f>
        <v>0</v>
      </c>
      <c r="S66" s="45">
        <f t="shared" si="4"/>
        <v>0</v>
      </c>
      <c r="T66" s="42">
        <f t="shared" si="5"/>
        <v>0</v>
      </c>
      <c r="U66" s="16"/>
      <c r="V66" s="169">
        <f t="shared" si="6"/>
        <v>0</v>
      </c>
    </row>
    <row r="67" spans="1:22">
      <c r="A67" s="16"/>
      <c r="B67" s="40">
        <f>IFERROR(VLOOKUP(A67,SALEMASTER!$A$6:$C$89,2,),0)</f>
        <v>0</v>
      </c>
      <c r="C67" s="40">
        <f>IFERROR(VLOOKUP(A67,SALEMASTER!$A$6:$C$89,3,),0)</f>
        <v>0</v>
      </c>
      <c r="D67" s="40">
        <f>IFERROR(VLOOKUP(C67,SALEMASTER!$C$6:$D$89,2,),0)</f>
        <v>0</v>
      </c>
      <c r="E67" s="40">
        <f>IFERROR(VLOOKUP(C67,SALEMASTER!$C$6:$E$89,3,),0)</f>
        <v>0</v>
      </c>
      <c r="F67" s="19"/>
      <c r="G67" s="16"/>
      <c r="H67" s="42">
        <f>IFERROR(VLOOKUP(G67,PR!$B$2:$F$70,2,),0)</f>
        <v>0</v>
      </c>
      <c r="I67" s="20"/>
      <c r="J67" s="21"/>
      <c r="K67" s="45">
        <f t="shared" si="0"/>
        <v>0</v>
      </c>
      <c r="L67" s="21">
        <v>0</v>
      </c>
      <c r="M67" s="45">
        <f t="shared" si="1"/>
        <v>0</v>
      </c>
      <c r="N67" s="45">
        <f>IF(F67=1,VLOOKUP(G67,PR!$B$2:$F$70,5,),0)</f>
        <v>0</v>
      </c>
      <c r="O67" s="42">
        <f t="shared" si="2"/>
        <v>0</v>
      </c>
      <c r="P67" s="45">
        <f>IF(F67=1,VLOOKUP(G67,PR!$B$2:$F$70,4,FALSE),0)</f>
        <v>0</v>
      </c>
      <c r="Q67" s="45">
        <f t="shared" si="3"/>
        <v>0</v>
      </c>
      <c r="R67" s="45">
        <f>IF(F67=2,VLOOKUP(G67,PR!$B$2:$F$70,3,FALSE),0)</f>
        <v>0</v>
      </c>
      <c r="S67" s="45">
        <f t="shared" si="4"/>
        <v>0</v>
      </c>
      <c r="T67" s="42">
        <f t="shared" si="5"/>
        <v>0</v>
      </c>
      <c r="U67" s="16"/>
      <c r="V67" s="169">
        <f t="shared" si="6"/>
        <v>0</v>
      </c>
    </row>
    <row r="68" spans="1:22">
      <c r="A68" s="16"/>
      <c r="B68" s="40">
        <f>IFERROR(VLOOKUP(A68,SALEMASTER!$A$6:$C$89,2,),0)</f>
        <v>0</v>
      </c>
      <c r="C68" s="40">
        <f>IFERROR(VLOOKUP(A68,SALEMASTER!$A$6:$C$89,3,),0)</f>
        <v>0</v>
      </c>
      <c r="D68" s="40">
        <f>IFERROR(VLOOKUP(C68,SALEMASTER!$C$6:$D$89,2,),0)</f>
        <v>0</v>
      </c>
      <c r="E68" s="40">
        <f>IFERROR(VLOOKUP(C68,SALEMASTER!$C$6:$E$89,3,),0)</f>
        <v>0</v>
      </c>
      <c r="F68" s="19"/>
      <c r="G68" s="16"/>
      <c r="H68" s="42">
        <f>IFERROR(VLOOKUP(G68,PR!$B$2:$F$70,2,),0)</f>
        <v>0</v>
      </c>
      <c r="I68" s="20"/>
      <c r="J68" s="21"/>
      <c r="K68" s="45">
        <f t="shared" si="0"/>
        <v>0</v>
      </c>
      <c r="L68" s="21">
        <v>0</v>
      </c>
      <c r="M68" s="45">
        <f t="shared" si="1"/>
        <v>0</v>
      </c>
      <c r="N68" s="45">
        <f>IF(F68=1,VLOOKUP(G68,PR!$B$2:$F$70,5,),0)</f>
        <v>0</v>
      </c>
      <c r="O68" s="42">
        <f t="shared" si="2"/>
        <v>0</v>
      </c>
      <c r="P68" s="45">
        <f>IF(F68=1,VLOOKUP(G68,PR!$B$2:$F$70,4,FALSE),0)</f>
        <v>0</v>
      </c>
      <c r="Q68" s="45">
        <f t="shared" si="3"/>
        <v>0</v>
      </c>
      <c r="R68" s="45">
        <f>IF(F68=2,VLOOKUP(G68,PR!$B$2:$F$70,3,FALSE),0)</f>
        <v>0</v>
      </c>
      <c r="S68" s="45">
        <f t="shared" si="4"/>
        <v>0</v>
      </c>
      <c r="T68" s="42">
        <f t="shared" si="5"/>
        <v>0</v>
      </c>
      <c r="U68" s="16"/>
      <c r="V68" s="169">
        <f t="shared" si="6"/>
        <v>0</v>
      </c>
    </row>
    <row r="69" spans="1:22">
      <c r="A69" s="16"/>
      <c r="B69" s="40">
        <f>IFERROR(VLOOKUP(A69,SALEMASTER!$A$6:$C$89,2,),0)</f>
        <v>0</v>
      </c>
      <c r="C69" s="40">
        <f>IFERROR(VLOOKUP(A69,SALEMASTER!$A$6:$C$89,3,),0)</f>
        <v>0</v>
      </c>
      <c r="D69" s="40">
        <f>IFERROR(VLOOKUP(C69,SALEMASTER!$C$6:$D$89,2,),0)</f>
        <v>0</v>
      </c>
      <c r="E69" s="40">
        <f>IFERROR(VLOOKUP(C69,SALEMASTER!$C$6:$E$89,3,),0)</f>
        <v>0</v>
      </c>
      <c r="F69" s="19"/>
      <c r="G69" s="16"/>
      <c r="H69" s="42">
        <f>IFERROR(VLOOKUP(G69,PR!$B$2:$F$70,2,),0)</f>
        <v>0</v>
      </c>
      <c r="I69" s="20"/>
      <c r="J69" s="21"/>
      <c r="K69" s="45">
        <f t="shared" si="0"/>
        <v>0</v>
      </c>
      <c r="L69" s="21">
        <v>0</v>
      </c>
      <c r="M69" s="45">
        <f t="shared" si="1"/>
        <v>0</v>
      </c>
      <c r="N69" s="45">
        <f>IF(F69=1,VLOOKUP(G69,PR!$B$2:$F$70,5,),0)</f>
        <v>0</v>
      </c>
      <c r="O69" s="42">
        <f t="shared" si="2"/>
        <v>0</v>
      </c>
      <c r="P69" s="45">
        <f>IF(F69=1,VLOOKUP(G69,PR!$B$2:$F$70,4,FALSE),0)</f>
        <v>0</v>
      </c>
      <c r="Q69" s="45">
        <f t="shared" si="3"/>
        <v>0</v>
      </c>
      <c r="R69" s="45">
        <f>IF(F69=2,VLOOKUP(G69,PR!$B$2:$F$70,3,FALSE),0)</f>
        <v>0</v>
      </c>
      <c r="S69" s="45">
        <f t="shared" si="4"/>
        <v>0</v>
      </c>
      <c r="T69" s="42">
        <f t="shared" si="5"/>
        <v>0</v>
      </c>
      <c r="U69" s="16"/>
      <c r="V69" s="169">
        <f t="shared" si="6"/>
        <v>0</v>
      </c>
    </row>
    <row r="70" spans="1:22">
      <c r="A70" s="16"/>
      <c r="B70" s="40">
        <f>IFERROR(VLOOKUP(A70,SALEMASTER!$A$6:$C$89,2,),0)</f>
        <v>0</v>
      </c>
      <c r="C70" s="40">
        <f>IFERROR(VLOOKUP(A70,SALEMASTER!$A$6:$C$89,3,),0)</f>
        <v>0</v>
      </c>
      <c r="D70" s="40">
        <f>IFERROR(VLOOKUP(C70,SALEMASTER!$C$6:$D$89,2,),0)</f>
        <v>0</v>
      </c>
      <c r="E70" s="40">
        <f>IFERROR(VLOOKUP(C70,SALEMASTER!$C$6:$E$89,3,),0)</f>
        <v>0</v>
      </c>
      <c r="F70" s="19"/>
      <c r="G70" s="16"/>
      <c r="H70" s="42">
        <f>IFERROR(VLOOKUP(G70,PR!$B$2:$F$70,2,),0)</f>
        <v>0</v>
      </c>
      <c r="I70" s="20"/>
      <c r="J70" s="21"/>
      <c r="K70" s="45">
        <f t="shared" ref="K70:K88" si="7">I70*J70</f>
        <v>0</v>
      </c>
      <c r="L70" s="21">
        <v>0</v>
      </c>
      <c r="M70" s="45">
        <f t="shared" ref="M70:M88" si="8">K70-L70</f>
        <v>0</v>
      </c>
      <c r="N70" s="45">
        <f>IF(F70=1,VLOOKUP(G70,PR!$B$2:$F$70,5,),0)</f>
        <v>0</v>
      </c>
      <c r="O70" s="42">
        <f t="shared" ref="O70:O88" si="9">M70*N70%</f>
        <v>0</v>
      </c>
      <c r="P70" s="45">
        <f>IF(F70=1,VLOOKUP(G70,PR!$B$2:$F$70,4,FALSE),0)</f>
        <v>0</v>
      </c>
      <c r="Q70" s="45">
        <f t="shared" ref="Q70:Q88" si="10">M70*P70%</f>
        <v>0</v>
      </c>
      <c r="R70" s="45">
        <f>IF(F70=2,VLOOKUP(G70,PR!$B$2:$F$70,3,FALSE),0)</f>
        <v>0</v>
      </c>
      <c r="S70" s="45">
        <f t="shared" ref="S70:S88" si="11">M70*R70%</f>
        <v>0</v>
      </c>
      <c r="T70" s="42">
        <f t="shared" ref="T70:T88" si="12">M70+O70+Q70+S70</f>
        <v>0</v>
      </c>
      <c r="U70" s="16"/>
      <c r="V70" s="169">
        <f t="shared" ref="V70:V89" si="13">+T70+U70</f>
        <v>0</v>
      </c>
    </row>
    <row r="71" spans="1:22">
      <c r="A71" s="16"/>
      <c r="B71" s="40">
        <f>IFERROR(VLOOKUP(A71,SALEMASTER!$A$6:$C$89,2,),0)</f>
        <v>0</v>
      </c>
      <c r="C71" s="40">
        <f>IFERROR(VLOOKUP(A71,SALEMASTER!$A$6:$C$89,3,),0)</f>
        <v>0</v>
      </c>
      <c r="D71" s="40">
        <f>IFERROR(VLOOKUP(C71,SALEMASTER!$C$6:$D$89,2,),0)</f>
        <v>0</v>
      </c>
      <c r="E71" s="40">
        <f>IFERROR(VLOOKUP(C71,SALEMASTER!$C$6:$E$89,3,),0)</f>
        <v>0</v>
      </c>
      <c r="F71" s="19"/>
      <c r="G71" s="16"/>
      <c r="H71" s="42">
        <f>IFERROR(VLOOKUP(G71,PR!$B$2:$F$70,2,),0)</f>
        <v>0</v>
      </c>
      <c r="I71" s="20"/>
      <c r="J71" s="21"/>
      <c r="K71" s="45">
        <f t="shared" si="7"/>
        <v>0</v>
      </c>
      <c r="L71" s="21">
        <v>0</v>
      </c>
      <c r="M71" s="45">
        <f t="shared" si="8"/>
        <v>0</v>
      </c>
      <c r="N71" s="45">
        <f>IF(F71=1,VLOOKUP(G71,PR!$B$2:$F$70,5,),0)</f>
        <v>0</v>
      </c>
      <c r="O71" s="42">
        <f t="shared" si="9"/>
        <v>0</v>
      </c>
      <c r="P71" s="45">
        <f>IF(F71=1,VLOOKUP(G71,PR!$B$2:$F$70,4,FALSE),0)</f>
        <v>0</v>
      </c>
      <c r="Q71" s="45">
        <f t="shared" si="10"/>
        <v>0</v>
      </c>
      <c r="R71" s="45">
        <f>IF(F71=2,VLOOKUP(G71,PR!$B$2:$F$70,3,FALSE),0)</f>
        <v>0</v>
      </c>
      <c r="S71" s="45">
        <f t="shared" si="11"/>
        <v>0</v>
      </c>
      <c r="T71" s="42">
        <f t="shared" si="12"/>
        <v>0</v>
      </c>
      <c r="U71" s="16"/>
      <c r="V71" s="169">
        <f t="shared" si="13"/>
        <v>0</v>
      </c>
    </row>
    <row r="72" spans="1:22">
      <c r="A72" s="16"/>
      <c r="B72" s="40">
        <f>IFERROR(VLOOKUP(A72,SALEMASTER!$A$6:$C$89,2,),0)</f>
        <v>0</v>
      </c>
      <c r="C72" s="40">
        <f>IFERROR(VLOOKUP(A72,SALEMASTER!$A$6:$C$89,3,),0)</f>
        <v>0</v>
      </c>
      <c r="D72" s="40">
        <f>IFERROR(VLOOKUP(C72,SALEMASTER!$C$6:$D$89,2,),0)</f>
        <v>0</v>
      </c>
      <c r="E72" s="40">
        <f>IFERROR(VLOOKUP(C72,SALEMASTER!$C$6:$E$89,3,),0)</f>
        <v>0</v>
      </c>
      <c r="F72" s="19"/>
      <c r="G72" s="16"/>
      <c r="H72" s="42">
        <f>IFERROR(VLOOKUP(G72,PR!$B$2:$F$70,2,),0)</f>
        <v>0</v>
      </c>
      <c r="I72" s="20"/>
      <c r="J72" s="21"/>
      <c r="K72" s="45">
        <f t="shared" si="7"/>
        <v>0</v>
      </c>
      <c r="L72" s="21">
        <v>0</v>
      </c>
      <c r="M72" s="45">
        <f t="shared" si="8"/>
        <v>0</v>
      </c>
      <c r="N72" s="45">
        <f>IF(F72=1,VLOOKUP(G72,PR!$B$2:$F$70,5,),0)</f>
        <v>0</v>
      </c>
      <c r="O72" s="42">
        <f t="shared" si="9"/>
        <v>0</v>
      </c>
      <c r="P72" s="45">
        <f>IF(F72=1,VLOOKUP(G72,PR!$B$2:$F$70,4,FALSE),0)</f>
        <v>0</v>
      </c>
      <c r="Q72" s="45">
        <f t="shared" si="10"/>
        <v>0</v>
      </c>
      <c r="R72" s="45">
        <f>IF(F72=2,VLOOKUP(G72,PR!$B$2:$F$70,3,FALSE),0)</f>
        <v>0</v>
      </c>
      <c r="S72" s="45">
        <f t="shared" si="11"/>
        <v>0</v>
      </c>
      <c r="T72" s="42">
        <f t="shared" si="12"/>
        <v>0</v>
      </c>
      <c r="U72" s="16"/>
      <c r="V72" s="169">
        <f t="shared" si="13"/>
        <v>0</v>
      </c>
    </row>
    <row r="73" spans="1:22">
      <c r="A73" s="16"/>
      <c r="B73" s="40">
        <f>IFERROR(VLOOKUP(A73,SALEMASTER!$A$6:$C$89,2,),0)</f>
        <v>0</v>
      </c>
      <c r="C73" s="40">
        <f>IFERROR(VLOOKUP(A73,SALEMASTER!$A$6:$C$89,3,),0)</f>
        <v>0</v>
      </c>
      <c r="D73" s="40">
        <f>IFERROR(VLOOKUP(C73,SALEMASTER!$C$6:$D$89,2,),0)</f>
        <v>0</v>
      </c>
      <c r="E73" s="40">
        <f>IFERROR(VLOOKUP(C73,SALEMASTER!$C$6:$E$89,3,),0)</f>
        <v>0</v>
      </c>
      <c r="F73" s="19"/>
      <c r="G73" s="16"/>
      <c r="H73" s="42">
        <f>IFERROR(VLOOKUP(G73,PR!$B$2:$F$70,2,),0)</f>
        <v>0</v>
      </c>
      <c r="I73" s="20"/>
      <c r="J73" s="21"/>
      <c r="K73" s="45">
        <f t="shared" si="7"/>
        <v>0</v>
      </c>
      <c r="L73" s="21">
        <v>0</v>
      </c>
      <c r="M73" s="45">
        <f t="shared" si="8"/>
        <v>0</v>
      </c>
      <c r="N73" s="45">
        <f>IF(F73=1,VLOOKUP(G73,PR!$B$2:$F$70,5,),0)</f>
        <v>0</v>
      </c>
      <c r="O73" s="42">
        <f t="shared" si="9"/>
        <v>0</v>
      </c>
      <c r="P73" s="45">
        <f>IF(F73=1,VLOOKUP(G73,PR!$B$2:$F$70,4,FALSE),0)</f>
        <v>0</v>
      </c>
      <c r="Q73" s="45">
        <f t="shared" si="10"/>
        <v>0</v>
      </c>
      <c r="R73" s="45">
        <f>IF(F73=2,VLOOKUP(G73,PR!$B$2:$F$70,3,FALSE),0)</f>
        <v>0</v>
      </c>
      <c r="S73" s="45">
        <f t="shared" si="11"/>
        <v>0</v>
      </c>
      <c r="T73" s="42">
        <f t="shared" si="12"/>
        <v>0</v>
      </c>
      <c r="U73" s="16"/>
      <c r="V73" s="169">
        <f t="shared" si="13"/>
        <v>0</v>
      </c>
    </row>
    <row r="74" spans="1:22">
      <c r="A74" s="16"/>
      <c r="B74" s="40">
        <f>IFERROR(VLOOKUP(A74,SALEMASTER!$A$6:$C$89,2,),0)</f>
        <v>0</v>
      </c>
      <c r="C74" s="40">
        <f>IFERROR(VLOOKUP(A74,SALEMASTER!$A$6:$C$89,3,),0)</f>
        <v>0</v>
      </c>
      <c r="D74" s="40">
        <f>IFERROR(VLOOKUP(C74,SALEMASTER!$C$6:$D$89,2,),0)</f>
        <v>0</v>
      </c>
      <c r="E74" s="40">
        <f>IFERROR(VLOOKUP(C74,SALEMASTER!$C$6:$E$89,3,),0)</f>
        <v>0</v>
      </c>
      <c r="F74" s="19"/>
      <c r="G74" s="16"/>
      <c r="H74" s="42">
        <f>IFERROR(VLOOKUP(G74,PR!$B$2:$F$70,2,),0)</f>
        <v>0</v>
      </c>
      <c r="I74" s="20"/>
      <c r="J74" s="21"/>
      <c r="K74" s="45">
        <f t="shared" si="7"/>
        <v>0</v>
      </c>
      <c r="L74" s="21">
        <v>0</v>
      </c>
      <c r="M74" s="45">
        <f t="shared" si="8"/>
        <v>0</v>
      </c>
      <c r="N74" s="45">
        <f>IF(F74=1,VLOOKUP(G74,PR!$B$2:$F$70,5,),0)</f>
        <v>0</v>
      </c>
      <c r="O74" s="42">
        <f t="shared" si="9"/>
        <v>0</v>
      </c>
      <c r="P74" s="45">
        <f>IF(F74=1,VLOOKUP(G74,PR!$B$2:$F$70,4,FALSE),0)</f>
        <v>0</v>
      </c>
      <c r="Q74" s="45">
        <f t="shared" si="10"/>
        <v>0</v>
      </c>
      <c r="R74" s="45">
        <f>IF(F74=2,VLOOKUP(G74,PR!$B$2:$F$70,3,FALSE),0)</f>
        <v>0</v>
      </c>
      <c r="S74" s="45">
        <f t="shared" si="11"/>
        <v>0</v>
      </c>
      <c r="T74" s="42">
        <f t="shared" si="12"/>
        <v>0</v>
      </c>
      <c r="U74" s="16"/>
      <c r="V74" s="169">
        <f t="shared" si="13"/>
        <v>0</v>
      </c>
    </row>
    <row r="75" spans="1:22">
      <c r="A75" s="16"/>
      <c r="B75" s="40">
        <f>IFERROR(VLOOKUP(A75,SALEMASTER!$A$6:$C$89,2,),0)</f>
        <v>0</v>
      </c>
      <c r="C75" s="40">
        <f>IFERROR(VLOOKUP(A75,SALEMASTER!$A$6:$C$89,3,),0)</f>
        <v>0</v>
      </c>
      <c r="D75" s="40">
        <f>IFERROR(VLOOKUP(C75,SALEMASTER!$C$6:$D$89,2,),0)</f>
        <v>0</v>
      </c>
      <c r="E75" s="40">
        <f>IFERROR(VLOOKUP(C75,SALEMASTER!$C$6:$E$89,3,),0)</f>
        <v>0</v>
      </c>
      <c r="F75" s="19"/>
      <c r="G75" s="16"/>
      <c r="H75" s="42">
        <f>IFERROR(VLOOKUP(G75,PR!$B$2:$F$70,2,),0)</f>
        <v>0</v>
      </c>
      <c r="I75" s="20"/>
      <c r="J75" s="21"/>
      <c r="K75" s="45">
        <f t="shared" si="7"/>
        <v>0</v>
      </c>
      <c r="L75" s="21">
        <v>0</v>
      </c>
      <c r="M75" s="45">
        <f t="shared" si="8"/>
        <v>0</v>
      </c>
      <c r="N75" s="45">
        <f>IF(F75=1,VLOOKUP(G75,PR!$B$2:$F$70,5,),0)</f>
        <v>0</v>
      </c>
      <c r="O75" s="42">
        <f t="shared" si="9"/>
        <v>0</v>
      </c>
      <c r="P75" s="45">
        <f>IF(F75=1,VLOOKUP(G75,PR!$B$2:$F$70,4,FALSE),0)</f>
        <v>0</v>
      </c>
      <c r="Q75" s="45">
        <f t="shared" si="10"/>
        <v>0</v>
      </c>
      <c r="R75" s="45">
        <f>IF(F75=2,VLOOKUP(G75,PR!$B$2:$F$70,3,FALSE),0)</f>
        <v>0</v>
      </c>
      <c r="S75" s="45">
        <f t="shared" si="11"/>
        <v>0</v>
      </c>
      <c r="T75" s="42">
        <f t="shared" si="12"/>
        <v>0</v>
      </c>
      <c r="U75" s="16"/>
      <c r="V75" s="169">
        <f t="shared" si="13"/>
        <v>0</v>
      </c>
    </row>
    <row r="76" spans="1:22">
      <c r="A76" s="16"/>
      <c r="B76" s="40">
        <f>IFERROR(VLOOKUP(A76,SALEMASTER!$A$6:$C$89,2,),0)</f>
        <v>0</v>
      </c>
      <c r="C76" s="40">
        <f>IFERROR(VLOOKUP(A76,SALEMASTER!$A$6:$C$89,3,),0)</f>
        <v>0</v>
      </c>
      <c r="D76" s="40">
        <f>IFERROR(VLOOKUP(C76,SALEMASTER!$C$6:$D$89,2,),0)</f>
        <v>0</v>
      </c>
      <c r="E76" s="40">
        <f>IFERROR(VLOOKUP(C76,SALEMASTER!$C$6:$E$89,3,),0)</f>
        <v>0</v>
      </c>
      <c r="F76" s="19"/>
      <c r="G76" s="16"/>
      <c r="H76" s="42">
        <f>IFERROR(VLOOKUP(G76,PR!$B$2:$F$70,2,),0)</f>
        <v>0</v>
      </c>
      <c r="I76" s="20"/>
      <c r="J76" s="21"/>
      <c r="K76" s="45">
        <f t="shared" si="7"/>
        <v>0</v>
      </c>
      <c r="L76" s="21">
        <v>0</v>
      </c>
      <c r="M76" s="45">
        <f t="shared" si="8"/>
        <v>0</v>
      </c>
      <c r="N76" s="45">
        <f>IF(F76=1,VLOOKUP(G76,PR!$B$2:$F$70,5,),0)</f>
        <v>0</v>
      </c>
      <c r="O76" s="42">
        <f t="shared" si="9"/>
        <v>0</v>
      </c>
      <c r="P76" s="45">
        <f>IF(F76=1,VLOOKUP(G76,PR!$B$2:$F$70,4,FALSE),0)</f>
        <v>0</v>
      </c>
      <c r="Q76" s="45">
        <f t="shared" si="10"/>
        <v>0</v>
      </c>
      <c r="R76" s="45">
        <f>IF(F76=2,VLOOKUP(G76,PR!$B$2:$F$70,3,FALSE),0)</f>
        <v>0</v>
      </c>
      <c r="S76" s="45">
        <f t="shared" si="11"/>
        <v>0</v>
      </c>
      <c r="T76" s="42">
        <f t="shared" si="12"/>
        <v>0</v>
      </c>
      <c r="U76" s="16"/>
      <c r="V76" s="169">
        <f t="shared" si="13"/>
        <v>0</v>
      </c>
    </row>
    <row r="77" spans="1:22">
      <c r="A77" s="16"/>
      <c r="B77" s="40">
        <f>IFERROR(VLOOKUP(A77,SALEMASTER!$A$6:$C$89,2,),0)</f>
        <v>0</v>
      </c>
      <c r="C77" s="40">
        <f>IFERROR(VLOOKUP(A77,SALEMASTER!$A$6:$C$89,3,),0)</f>
        <v>0</v>
      </c>
      <c r="D77" s="40">
        <f>IFERROR(VLOOKUP(C77,SALEMASTER!$C$6:$D$89,2,),0)</f>
        <v>0</v>
      </c>
      <c r="E77" s="40">
        <f>IFERROR(VLOOKUP(C77,SALEMASTER!$C$6:$E$89,3,),0)</f>
        <v>0</v>
      </c>
      <c r="F77" s="19"/>
      <c r="G77" s="16"/>
      <c r="H77" s="42">
        <f>IFERROR(VLOOKUP(G77,PR!$B$2:$F$70,2,),0)</f>
        <v>0</v>
      </c>
      <c r="I77" s="20"/>
      <c r="J77" s="21"/>
      <c r="K77" s="45">
        <f t="shared" si="7"/>
        <v>0</v>
      </c>
      <c r="L77" s="21">
        <v>0</v>
      </c>
      <c r="M77" s="45">
        <f t="shared" si="8"/>
        <v>0</v>
      </c>
      <c r="N77" s="45">
        <f>IF(F77=1,VLOOKUP(G77,PR!$B$2:$F$70,5,),0)</f>
        <v>0</v>
      </c>
      <c r="O77" s="42">
        <f t="shared" si="9"/>
        <v>0</v>
      </c>
      <c r="P77" s="45">
        <f>IF(F77=1,VLOOKUP(G77,PR!$B$2:$F$70,4,FALSE),0)</f>
        <v>0</v>
      </c>
      <c r="Q77" s="45">
        <f t="shared" si="10"/>
        <v>0</v>
      </c>
      <c r="R77" s="45">
        <f>IF(F77=2,VLOOKUP(G77,PR!$B$2:$F$70,3,FALSE),0)</f>
        <v>0</v>
      </c>
      <c r="S77" s="45">
        <f t="shared" si="11"/>
        <v>0</v>
      </c>
      <c r="T77" s="42">
        <f t="shared" si="12"/>
        <v>0</v>
      </c>
      <c r="U77" s="16"/>
      <c r="V77" s="169">
        <f t="shared" si="13"/>
        <v>0</v>
      </c>
    </row>
    <row r="78" spans="1:22">
      <c r="A78" s="16"/>
      <c r="B78" s="40">
        <f>IFERROR(VLOOKUP(A78,SALEMASTER!$A$6:$C$89,2,),0)</f>
        <v>0</v>
      </c>
      <c r="C78" s="40">
        <f>IFERROR(VLOOKUP(A78,SALEMASTER!$A$6:$C$89,3,),0)</f>
        <v>0</v>
      </c>
      <c r="D78" s="40">
        <f>IFERROR(VLOOKUP(C78,SALEMASTER!$C$6:$D$89,2,),0)</f>
        <v>0</v>
      </c>
      <c r="E78" s="40">
        <f>IFERROR(VLOOKUP(C78,SALEMASTER!$C$6:$E$89,3,),0)</f>
        <v>0</v>
      </c>
      <c r="F78" s="19"/>
      <c r="G78" s="16"/>
      <c r="H78" s="42">
        <f>IFERROR(VLOOKUP(G78,PR!$B$2:$F$70,2,),0)</f>
        <v>0</v>
      </c>
      <c r="I78" s="20"/>
      <c r="J78" s="21"/>
      <c r="K78" s="45">
        <f t="shared" si="7"/>
        <v>0</v>
      </c>
      <c r="L78" s="21">
        <v>0</v>
      </c>
      <c r="M78" s="45">
        <f t="shared" si="8"/>
        <v>0</v>
      </c>
      <c r="N78" s="45">
        <f>IF(F78=1,VLOOKUP(G78,PR!$B$2:$F$70,5,),0)</f>
        <v>0</v>
      </c>
      <c r="O78" s="42">
        <f t="shared" si="9"/>
        <v>0</v>
      </c>
      <c r="P78" s="45">
        <f>IF(F78=1,VLOOKUP(G78,PR!$B$2:$F$70,4,FALSE),0)</f>
        <v>0</v>
      </c>
      <c r="Q78" s="45">
        <f t="shared" si="10"/>
        <v>0</v>
      </c>
      <c r="R78" s="45">
        <f>IF(F78=2,VLOOKUP(G78,PR!$B$2:$F$70,3,FALSE),0)</f>
        <v>0</v>
      </c>
      <c r="S78" s="45">
        <f t="shared" si="11"/>
        <v>0</v>
      </c>
      <c r="T78" s="42">
        <f t="shared" si="12"/>
        <v>0</v>
      </c>
      <c r="U78" s="16"/>
      <c r="V78" s="169">
        <f t="shared" si="13"/>
        <v>0</v>
      </c>
    </row>
    <row r="79" spans="1:22">
      <c r="A79" s="16"/>
      <c r="B79" s="40">
        <f>IFERROR(VLOOKUP(A79,SALEMASTER!$A$6:$C$89,2,),0)</f>
        <v>0</v>
      </c>
      <c r="C79" s="40">
        <f>IFERROR(VLOOKUP(A79,SALEMASTER!$A$6:$C$89,3,),0)</f>
        <v>0</v>
      </c>
      <c r="D79" s="40">
        <f>IFERROR(VLOOKUP(C79,SALEMASTER!$C$6:$D$89,2,),0)</f>
        <v>0</v>
      </c>
      <c r="E79" s="40">
        <f>IFERROR(VLOOKUP(C79,SALEMASTER!$C$6:$E$89,3,),0)</f>
        <v>0</v>
      </c>
      <c r="F79" s="19"/>
      <c r="G79" s="16"/>
      <c r="H79" s="42">
        <f>IFERROR(VLOOKUP(G79,PR!$B$2:$F$70,2,),0)</f>
        <v>0</v>
      </c>
      <c r="I79" s="20"/>
      <c r="J79" s="21"/>
      <c r="K79" s="45">
        <f>I79*J79</f>
        <v>0</v>
      </c>
      <c r="L79" s="21">
        <v>0</v>
      </c>
      <c r="M79" s="45">
        <f t="shared" si="8"/>
        <v>0</v>
      </c>
      <c r="N79" s="45">
        <f>IF(F79=1,VLOOKUP(G79,PR!$B$2:$F$70,5,),0)</f>
        <v>0</v>
      </c>
      <c r="O79" s="42">
        <f t="shared" si="9"/>
        <v>0</v>
      </c>
      <c r="P79" s="45">
        <f>IF(F79=1,VLOOKUP(G79,PR!$B$2:$F$70,4,FALSE),0)</f>
        <v>0</v>
      </c>
      <c r="Q79" s="45">
        <f t="shared" si="10"/>
        <v>0</v>
      </c>
      <c r="R79" s="45">
        <f>IF(F79=2,VLOOKUP(G79,PR!$B$2:$F$70,3,FALSE),0)</f>
        <v>0</v>
      </c>
      <c r="S79" s="45">
        <f t="shared" si="11"/>
        <v>0</v>
      </c>
      <c r="T79" s="42">
        <f t="shared" si="12"/>
        <v>0</v>
      </c>
      <c r="U79" s="16"/>
      <c r="V79" s="169">
        <f t="shared" si="13"/>
        <v>0</v>
      </c>
    </row>
    <row r="80" spans="1:22">
      <c r="A80" s="16"/>
      <c r="B80" s="40">
        <f>IFERROR(VLOOKUP(A80,SALEMASTER!$A$6:$C$89,2,),0)</f>
        <v>0</v>
      </c>
      <c r="C80" s="40">
        <f>IFERROR(VLOOKUP(A80,SALEMASTER!$A$6:$C$89,3,),0)</f>
        <v>0</v>
      </c>
      <c r="D80" s="40">
        <f>IFERROR(VLOOKUP(C80,SALEMASTER!$C$6:$D$89,2,),0)</f>
        <v>0</v>
      </c>
      <c r="E80" s="40">
        <f>IFERROR(VLOOKUP(C80,SALEMASTER!$C$6:$E$89,3,),0)</f>
        <v>0</v>
      </c>
      <c r="F80" s="19"/>
      <c r="G80" s="16"/>
      <c r="H80" s="42">
        <f>IFERROR(VLOOKUP(G80,PR!$B$2:$F$70,2,),0)</f>
        <v>0</v>
      </c>
      <c r="I80" s="20"/>
      <c r="J80" s="21"/>
      <c r="K80" s="45">
        <f t="shared" si="7"/>
        <v>0</v>
      </c>
      <c r="L80" s="21">
        <v>0</v>
      </c>
      <c r="M80" s="45">
        <f t="shared" si="8"/>
        <v>0</v>
      </c>
      <c r="N80" s="45">
        <f>IF(F80=1,VLOOKUP(G80,PR!$B$2:$F$70,5,),0)</f>
        <v>0</v>
      </c>
      <c r="O80" s="42">
        <f t="shared" si="9"/>
        <v>0</v>
      </c>
      <c r="P80" s="45">
        <f>IF(F80=1,VLOOKUP(G80,PR!$B$2:$F$70,4,FALSE),0)</f>
        <v>0</v>
      </c>
      <c r="Q80" s="45">
        <f t="shared" si="10"/>
        <v>0</v>
      </c>
      <c r="R80" s="45">
        <f>IF(F80=2,VLOOKUP(G80,PR!$B$2:$F$70,3,FALSE),0)</f>
        <v>0</v>
      </c>
      <c r="S80" s="45">
        <f t="shared" si="11"/>
        <v>0</v>
      </c>
      <c r="T80" s="42">
        <f t="shared" si="12"/>
        <v>0</v>
      </c>
      <c r="U80" s="16"/>
      <c r="V80" s="169">
        <f t="shared" si="13"/>
        <v>0</v>
      </c>
    </row>
    <row r="81" spans="1:22">
      <c r="A81" s="16"/>
      <c r="B81" s="40">
        <f>IFERROR(VLOOKUP(A81,SALEMASTER!$A$6:$C$89,2,),0)</f>
        <v>0</v>
      </c>
      <c r="C81" s="40">
        <f>IFERROR(VLOOKUP(A81,SALEMASTER!$A$6:$C$89,3,),0)</f>
        <v>0</v>
      </c>
      <c r="D81" s="40">
        <f>IFERROR(VLOOKUP(C81,SALEMASTER!$C$6:$D$89,2,),0)</f>
        <v>0</v>
      </c>
      <c r="E81" s="40">
        <f>IFERROR(VLOOKUP(C81,SALEMASTER!$C$6:$E$89,3,),0)</f>
        <v>0</v>
      </c>
      <c r="F81" s="19"/>
      <c r="G81" s="16"/>
      <c r="H81" s="42">
        <f>IFERROR(VLOOKUP(G81,PR!$B$2:$F$70,2,),0)</f>
        <v>0</v>
      </c>
      <c r="I81" s="20"/>
      <c r="J81" s="21"/>
      <c r="K81" s="45">
        <f t="shared" si="7"/>
        <v>0</v>
      </c>
      <c r="L81" s="21">
        <v>0</v>
      </c>
      <c r="M81" s="45">
        <f t="shared" si="8"/>
        <v>0</v>
      </c>
      <c r="N81" s="45">
        <f>IF(F81=1,VLOOKUP(G81,PR!$B$2:$F$70,5,),0)</f>
        <v>0</v>
      </c>
      <c r="O81" s="42">
        <f t="shared" si="9"/>
        <v>0</v>
      </c>
      <c r="P81" s="45">
        <f>IF(F81=1,VLOOKUP(G81,PR!$B$2:$F$70,4,FALSE),0)</f>
        <v>0</v>
      </c>
      <c r="Q81" s="45">
        <f t="shared" si="10"/>
        <v>0</v>
      </c>
      <c r="R81" s="45">
        <f>IF(F81=2,VLOOKUP(G81,PR!$B$2:$F$70,3,FALSE),0)</f>
        <v>0</v>
      </c>
      <c r="S81" s="45">
        <f t="shared" si="11"/>
        <v>0</v>
      </c>
      <c r="T81" s="42">
        <f t="shared" si="12"/>
        <v>0</v>
      </c>
      <c r="U81" s="16"/>
      <c r="V81" s="169">
        <f t="shared" si="13"/>
        <v>0</v>
      </c>
    </row>
    <row r="82" spans="1:22">
      <c r="A82" s="16"/>
      <c r="B82" s="40">
        <f>IFERROR(VLOOKUP(A82,SALEMASTER!$A$6:$C$89,2,),0)</f>
        <v>0</v>
      </c>
      <c r="C82" s="40">
        <f>IFERROR(VLOOKUP(A82,SALEMASTER!$A$6:$C$89,3,),0)</f>
        <v>0</v>
      </c>
      <c r="D82" s="40">
        <f>IFERROR(VLOOKUP(C82,SALEMASTER!$C$6:$D$89,2,),0)</f>
        <v>0</v>
      </c>
      <c r="E82" s="40">
        <f>IFERROR(VLOOKUP(C82,SALEMASTER!$C$6:$E$89,3,),0)</f>
        <v>0</v>
      </c>
      <c r="F82" s="19"/>
      <c r="G82" s="16"/>
      <c r="H82" s="42">
        <f>IFERROR(VLOOKUP(G82,PR!$B$2:$F$70,2,),0)</f>
        <v>0</v>
      </c>
      <c r="I82" s="20"/>
      <c r="J82" s="21"/>
      <c r="K82" s="45">
        <f t="shared" si="7"/>
        <v>0</v>
      </c>
      <c r="L82" s="21">
        <v>0</v>
      </c>
      <c r="M82" s="45">
        <f t="shared" si="8"/>
        <v>0</v>
      </c>
      <c r="N82" s="45">
        <f>IF(F82=1,VLOOKUP(G82,PR!$B$2:$F$70,5,),0)</f>
        <v>0</v>
      </c>
      <c r="O82" s="42">
        <f t="shared" si="9"/>
        <v>0</v>
      </c>
      <c r="P82" s="45">
        <f>IF(F82=1,VLOOKUP(G82,PR!$B$2:$F$70,4,FALSE),0)</f>
        <v>0</v>
      </c>
      <c r="Q82" s="45">
        <f t="shared" si="10"/>
        <v>0</v>
      </c>
      <c r="R82" s="45">
        <f>IF(F82=2,VLOOKUP(G82,PR!$B$2:$F$70,3,FALSE),0)</f>
        <v>0</v>
      </c>
      <c r="S82" s="45">
        <f t="shared" si="11"/>
        <v>0</v>
      </c>
      <c r="T82" s="42">
        <f t="shared" si="12"/>
        <v>0</v>
      </c>
      <c r="U82" s="16"/>
      <c r="V82" s="169">
        <f t="shared" si="13"/>
        <v>0</v>
      </c>
    </row>
    <row r="83" spans="1:22">
      <c r="A83" s="16"/>
      <c r="B83" s="40">
        <f>IFERROR(VLOOKUP(A83,SALEMASTER!$A$6:$C$89,2,),0)</f>
        <v>0</v>
      </c>
      <c r="C83" s="40">
        <f>IFERROR(VLOOKUP(A83,SALEMASTER!$A$6:$C$89,3,),0)</f>
        <v>0</v>
      </c>
      <c r="D83" s="40">
        <f>IFERROR(VLOOKUP(C83,SALEMASTER!$C$6:$D$89,2,),0)</f>
        <v>0</v>
      </c>
      <c r="E83" s="40">
        <f>IFERROR(VLOOKUP(C83,SALEMASTER!$C$6:$E$89,3,),0)</f>
        <v>0</v>
      </c>
      <c r="F83" s="19"/>
      <c r="G83" s="16"/>
      <c r="H83" s="42">
        <f>IFERROR(VLOOKUP(G83,PR!$B$2:$F$70,2,),0)</f>
        <v>0</v>
      </c>
      <c r="I83" s="20"/>
      <c r="J83" s="21"/>
      <c r="K83" s="45">
        <f t="shared" si="7"/>
        <v>0</v>
      </c>
      <c r="L83" s="21">
        <v>0</v>
      </c>
      <c r="M83" s="45">
        <f t="shared" si="8"/>
        <v>0</v>
      </c>
      <c r="N83" s="45">
        <f>IF(F83=1,VLOOKUP(G83,PR!$B$2:$F$70,5,),0)</f>
        <v>0</v>
      </c>
      <c r="O83" s="42">
        <f t="shared" si="9"/>
        <v>0</v>
      </c>
      <c r="P83" s="45">
        <f>IF(F83=1,VLOOKUP(G83,PR!$B$2:$F$70,4,FALSE),0)</f>
        <v>0</v>
      </c>
      <c r="Q83" s="45">
        <f t="shared" si="10"/>
        <v>0</v>
      </c>
      <c r="R83" s="45">
        <f>IF(F83=2,VLOOKUP(G83,PR!$B$2:$F$70,3,FALSE),0)</f>
        <v>0</v>
      </c>
      <c r="S83" s="45">
        <f>M83*R83%</f>
        <v>0</v>
      </c>
      <c r="T83" s="42">
        <f t="shared" si="12"/>
        <v>0</v>
      </c>
      <c r="U83" s="16"/>
      <c r="V83" s="169">
        <f t="shared" si="13"/>
        <v>0</v>
      </c>
    </row>
    <row r="84" spans="1:22">
      <c r="A84" s="16"/>
      <c r="B84" s="40">
        <f>IFERROR(VLOOKUP(A84,SALEMASTER!$A$6:$C$89,2,),0)</f>
        <v>0</v>
      </c>
      <c r="C84" s="40">
        <f>IFERROR(VLOOKUP(A84,SALEMASTER!$A$6:$C$89,3,),0)</f>
        <v>0</v>
      </c>
      <c r="D84" s="40">
        <f>IFERROR(VLOOKUP(C84,SALEMASTER!$C$6:$D$89,2,),0)</f>
        <v>0</v>
      </c>
      <c r="E84" s="40">
        <f>IFERROR(VLOOKUP(C84,SALEMASTER!$C$6:$E$89,3,),0)</f>
        <v>0</v>
      </c>
      <c r="F84" s="19"/>
      <c r="G84" s="16"/>
      <c r="H84" s="42">
        <f>IFERROR(VLOOKUP(G84,PR!$B$2:$F$70,2,),0)</f>
        <v>0</v>
      </c>
      <c r="I84" s="20"/>
      <c r="J84" s="21"/>
      <c r="K84" s="45">
        <f t="shared" si="7"/>
        <v>0</v>
      </c>
      <c r="L84" s="21">
        <v>0</v>
      </c>
      <c r="M84" s="45">
        <f t="shared" si="8"/>
        <v>0</v>
      </c>
      <c r="N84" s="45">
        <f>IF(F84=1,VLOOKUP(G84,PR!$B$2:$F$70,5,),0)</f>
        <v>0</v>
      </c>
      <c r="O84" s="42">
        <f t="shared" si="9"/>
        <v>0</v>
      </c>
      <c r="P84" s="45">
        <f>IF(F84=1,VLOOKUP(G84,PR!$B$2:$F$70,4,FALSE),0)</f>
        <v>0</v>
      </c>
      <c r="Q84" s="45">
        <f t="shared" si="10"/>
        <v>0</v>
      </c>
      <c r="R84" s="45">
        <f>IF(F84=2,VLOOKUP(G84,PR!$B$2:$F$70,3,FALSE),0)</f>
        <v>0</v>
      </c>
      <c r="S84" s="45">
        <f t="shared" si="11"/>
        <v>0</v>
      </c>
      <c r="T84" s="42">
        <f t="shared" si="12"/>
        <v>0</v>
      </c>
      <c r="U84" s="16"/>
      <c r="V84" s="169">
        <f t="shared" si="13"/>
        <v>0</v>
      </c>
    </row>
    <row r="85" spans="1:22">
      <c r="A85" s="16"/>
      <c r="B85" s="40">
        <f>IFERROR(VLOOKUP(A85,SALEMASTER!$A$6:$C$89,2,),0)</f>
        <v>0</v>
      </c>
      <c r="C85" s="40">
        <f>IFERROR(VLOOKUP(A85,SALEMASTER!$A$6:$C$89,3,),0)</f>
        <v>0</v>
      </c>
      <c r="D85" s="40">
        <f>IFERROR(VLOOKUP(C85,SALEMASTER!$C$6:$D$89,2,),0)</f>
        <v>0</v>
      </c>
      <c r="E85" s="40">
        <f>IFERROR(VLOOKUP(C85,SALEMASTER!$C$6:$E$89,3,),0)</f>
        <v>0</v>
      </c>
      <c r="F85" s="19"/>
      <c r="G85" s="16"/>
      <c r="H85" s="42">
        <f>IFERROR(VLOOKUP(G85,PR!$B$2:$F$70,2,),0)</f>
        <v>0</v>
      </c>
      <c r="I85" s="20"/>
      <c r="J85" s="21"/>
      <c r="K85" s="45">
        <f t="shared" si="7"/>
        <v>0</v>
      </c>
      <c r="L85" s="21">
        <v>0</v>
      </c>
      <c r="M85" s="45">
        <f t="shared" si="8"/>
        <v>0</v>
      </c>
      <c r="N85" s="45">
        <f>IF(F85=1,VLOOKUP(G85,PR!$B$2:$F$70,5,),0)</f>
        <v>0</v>
      </c>
      <c r="O85" s="42">
        <f t="shared" si="9"/>
        <v>0</v>
      </c>
      <c r="P85" s="45">
        <f>IF(F85=1,VLOOKUP(G85,PR!$B$2:$F$70,4,FALSE),0)</f>
        <v>0</v>
      </c>
      <c r="Q85" s="45">
        <f t="shared" si="10"/>
        <v>0</v>
      </c>
      <c r="R85" s="45">
        <f>IF(F85=2,VLOOKUP(G85,PR!$B$2:$F$70,3,FALSE),0)</f>
        <v>0</v>
      </c>
      <c r="S85" s="45">
        <f t="shared" si="11"/>
        <v>0</v>
      </c>
      <c r="T85" s="42">
        <f t="shared" si="12"/>
        <v>0</v>
      </c>
      <c r="U85" s="16"/>
      <c r="V85" s="169">
        <f t="shared" si="13"/>
        <v>0</v>
      </c>
    </row>
    <row r="86" spans="1:22">
      <c r="A86" s="16"/>
      <c r="B86" s="40">
        <f>IFERROR(VLOOKUP(A86,SALEMASTER!$A$6:$C$89,2,),0)</f>
        <v>0</v>
      </c>
      <c r="C86" s="40">
        <f>IFERROR(VLOOKUP(A86,SALEMASTER!$A$6:$C$89,3,),0)</f>
        <v>0</v>
      </c>
      <c r="D86" s="40">
        <f>IFERROR(VLOOKUP(C86,SALEMASTER!$C$6:$D$89,2,),0)</f>
        <v>0</v>
      </c>
      <c r="E86" s="40">
        <f>IFERROR(VLOOKUP(C86,SALEMASTER!$C$6:$E$89,3,),0)</f>
        <v>0</v>
      </c>
      <c r="F86" s="19"/>
      <c r="G86" s="16"/>
      <c r="H86" s="42">
        <f>IFERROR(VLOOKUP(G86,PR!$B$2:$F$70,2,),0)</f>
        <v>0</v>
      </c>
      <c r="I86" s="20"/>
      <c r="J86" s="21"/>
      <c r="K86" s="45">
        <f t="shared" si="7"/>
        <v>0</v>
      </c>
      <c r="L86" s="21">
        <v>0</v>
      </c>
      <c r="M86" s="45">
        <f t="shared" si="8"/>
        <v>0</v>
      </c>
      <c r="N86" s="45">
        <f>IF(F86=1,VLOOKUP(G86,PR!$B$2:$F$70,5,),0)</f>
        <v>0</v>
      </c>
      <c r="O86" s="42">
        <f t="shared" si="9"/>
        <v>0</v>
      </c>
      <c r="P86" s="45">
        <f>IF(F86=1,VLOOKUP(G86,PR!$B$2:$F$70,4,FALSE),0)</f>
        <v>0</v>
      </c>
      <c r="Q86" s="45">
        <f t="shared" si="10"/>
        <v>0</v>
      </c>
      <c r="R86" s="45">
        <f>IF(F86=2,VLOOKUP(G86,PR!$B$2:$F$70,3,FALSE),0)</f>
        <v>0</v>
      </c>
      <c r="S86" s="45">
        <f t="shared" si="11"/>
        <v>0</v>
      </c>
      <c r="T86" s="42">
        <f t="shared" si="12"/>
        <v>0</v>
      </c>
      <c r="U86" s="16"/>
      <c r="V86" s="169">
        <f t="shared" si="13"/>
        <v>0</v>
      </c>
    </row>
    <row r="87" spans="1:22">
      <c r="A87" s="16"/>
      <c r="B87" s="40">
        <f>IFERROR(VLOOKUP(A87,SALEMASTER!$A$6:$C$89,2,),0)</f>
        <v>0</v>
      </c>
      <c r="C87" s="40">
        <f>IFERROR(VLOOKUP(A87,SALEMASTER!$A$6:$C$89,3,),0)</f>
        <v>0</v>
      </c>
      <c r="D87" s="40">
        <f>IFERROR(VLOOKUP(C87,SALEMASTER!$C$6:$D$89,2,),0)</f>
        <v>0</v>
      </c>
      <c r="E87" s="40">
        <f>IFERROR(VLOOKUP(C87,SALEMASTER!$C$6:$E$89,3,),0)</f>
        <v>0</v>
      </c>
      <c r="F87" s="19"/>
      <c r="G87" s="16"/>
      <c r="H87" s="42">
        <f>IFERROR(VLOOKUP(G87,PR!$B$2:$F$70,2,),0)</f>
        <v>0</v>
      </c>
      <c r="I87" s="20"/>
      <c r="J87" s="21"/>
      <c r="K87" s="45">
        <f t="shared" si="7"/>
        <v>0</v>
      </c>
      <c r="L87" s="21">
        <v>0</v>
      </c>
      <c r="M87" s="45">
        <f t="shared" si="8"/>
        <v>0</v>
      </c>
      <c r="N87" s="45">
        <f>IF(F87=1,VLOOKUP(G87,PR!$B$2:$F$70,5,),0)</f>
        <v>0</v>
      </c>
      <c r="O87" s="42">
        <f t="shared" si="9"/>
        <v>0</v>
      </c>
      <c r="P87" s="45">
        <f>IF(F87=1,VLOOKUP(G87,PR!$B$2:$F$70,4,FALSE),0)</f>
        <v>0</v>
      </c>
      <c r="Q87" s="45">
        <f t="shared" si="10"/>
        <v>0</v>
      </c>
      <c r="R87" s="45">
        <f>IF(F87=2,VLOOKUP(G87,PR!$B$2:$F$70,3,FALSE),0)</f>
        <v>0</v>
      </c>
      <c r="S87" s="45">
        <f t="shared" si="11"/>
        <v>0</v>
      </c>
      <c r="T87" s="42">
        <f t="shared" si="12"/>
        <v>0</v>
      </c>
      <c r="U87" s="16"/>
      <c r="V87" s="169">
        <f t="shared" si="13"/>
        <v>0</v>
      </c>
    </row>
    <row r="88" spans="1:22">
      <c r="A88" s="16"/>
      <c r="B88" s="40">
        <f>IFERROR(VLOOKUP(A88,SALEMASTER!$A$6:$C$89,2,),0)</f>
        <v>0</v>
      </c>
      <c r="C88" s="40">
        <f>IFERROR(VLOOKUP(A88,SALEMASTER!$A$6:$C$89,3,),0)</f>
        <v>0</v>
      </c>
      <c r="D88" s="40">
        <f>IFERROR(VLOOKUP(C88,SALEMASTER!$C$6:$D$89,2,),0)</f>
        <v>0</v>
      </c>
      <c r="E88" s="40">
        <f>IFERROR(VLOOKUP(C88,SALEMASTER!$C$6:$E$89,3,),0)</f>
        <v>0</v>
      </c>
      <c r="F88" s="19"/>
      <c r="G88" s="24"/>
      <c r="H88" s="43">
        <f>IFERROR(VLOOKUP(G88,PR!$B$2:$F$70,2,),0)</f>
        <v>0</v>
      </c>
      <c r="I88" s="25"/>
      <c r="J88" s="26"/>
      <c r="K88" s="43">
        <f t="shared" si="7"/>
        <v>0</v>
      </c>
      <c r="L88" s="21">
        <v>0</v>
      </c>
      <c r="M88" s="43">
        <f t="shared" si="8"/>
        <v>0</v>
      </c>
      <c r="N88" s="45">
        <f>IF(F88=1,VLOOKUP(G88,PR!$B$2:$F$70,5,),0)</f>
        <v>0</v>
      </c>
      <c r="O88" s="43">
        <f t="shared" si="9"/>
        <v>0</v>
      </c>
      <c r="P88" s="45">
        <f>IF(F88=1,VLOOKUP(G88,PR!$B$2:$F$70,4,FALSE),0)</f>
        <v>0</v>
      </c>
      <c r="Q88" s="47">
        <f t="shared" si="10"/>
        <v>0</v>
      </c>
      <c r="R88" s="45">
        <f>IF(F88=2,VLOOKUP(G88,PR!$B$2:$F$70,3,FALSE),0)</f>
        <v>0</v>
      </c>
      <c r="S88" s="47">
        <f t="shared" si="11"/>
        <v>0</v>
      </c>
      <c r="T88" s="42">
        <f t="shared" si="12"/>
        <v>0</v>
      </c>
      <c r="U88" s="16"/>
      <c r="V88" s="169">
        <f t="shared" si="13"/>
        <v>0</v>
      </c>
    </row>
    <row r="89" spans="1:22">
      <c r="A89" s="276" t="s">
        <v>36</v>
      </c>
      <c r="B89" s="277"/>
      <c r="C89" s="277"/>
      <c r="D89" s="277"/>
      <c r="E89" s="277"/>
      <c r="F89" s="277"/>
      <c r="G89" s="277"/>
      <c r="H89" s="277"/>
      <c r="I89" s="277"/>
      <c r="J89" s="278"/>
      <c r="K89" s="27">
        <f>SUM(K5:K88)</f>
        <v>0</v>
      </c>
      <c r="L89" s="27">
        <f t="shared" ref="L89:M89" si="14">SUM(L5:L88)</f>
        <v>0</v>
      </c>
      <c r="M89" s="27">
        <f t="shared" si="14"/>
        <v>0</v>
      </c>
      <c r="N89" s="28">
        <f>SUM(O5:O88)</f>
        <v>0</v>
      </c>
      <c r="O89" s="29"/>
      <c r="P89" s="28">
        <f>SUM(Q5:Q88)</f>
        <v>0</v>
      </c>
      <c r="Q89" s="29"/>
      <c r="R89" s="28">
        <f>SUM(S5:S88)</f>
        <v>0</v>
      </c>
      <c r="S89" s="29"/>
      <c r="T89" s="102">
        <f>SUM(T5:T88)</f>
        <v>0</v>
      </c>
      <c r="U89" s="167">
        <f>SUM(U5:U87)</f>
        <v>0</v>
      </c>
      <c r="V89" s="169">
        <f t="shared" si="13"/>
        <v>0</v>
      </c>
    </row>
  </sheetData>
  <sheetProtection password="CC16" sheet="1" objects="1" scenarios="1" formatColumns="0" formatRows="0"/>
  <mergeCells count="4">
    <mergeCell ref="N2:O2"/>
    <mergeCell ref="P2:Q2"/>
    <mergeCell ref="R2:S2"/>
    <mergeCell ref="A89:J89"/>
  </mergeCells>
  <dataValidations count="3">
    <dataValidation type="list" allowBlank="1" showInputMessage="1" showErrorMessage="1" prompt="SELECT FROM DROP LIST&#10;" sqref="G5:G88">
      <formula1>unique</formula1>
    </dataValidation>
    <dataValidation type="list" allowBlank="1" showInputMessage="1" showErrorMessage="1" sqref="F5:F88">
      <formula1>inter</formula1>
    </dataValidation>
    <dataValidation type="list" allowBlank="1" showInputMessage="1" showErrorMessage="1" sqref="A5:A88">
      <formula1>invoice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7">
    <tabColor rgb="FF00B0F0"/>
  </sheetPr>
  <dimension ref="A1:Q204"/>
  <sheetViews>
    <sheetView view="pageBreakPreview" zoomScale="90" zoomScaleSheetLayoutView="90" workbookViewId="0">
      <pane ySplit="3" topLeftCell="A7" activePane="bottomLeft" state="frozen"/>
      <selection pane="bottomLeft"/>
    </sheetView>
  </sheetViews>
  <sheetFormatPr defaultRowHeight="15"/>
  <cols>
    <col min="1" max="1" width="18.85546875" style="8" customWidth="1"/>
    <col min="2" max="2" width="19.42578125" style="8" customWidth="1"/>
    <col min="3" max="3" width="31.42578125" style="8" customWidth="1"/>
    <col min="4" max="4" width="20.140625" style="8" customWidth="1"/>
    <col min="5" max="5" width="16.140625" style="8" customWidth="1"/>
    <col min="6" max="6" width="13.42578125" style="8" customWidth="1"/>
    <col min="7" max="7" width="14.7109375" style="8" customWidth="1"/>
    <col min="8" max="8" width="9.140625" style="8"/>
    <col min="9" max="9" width="11" style="8" customWidth="1"/>
    <col min="10" max="10" width="9.140625" style="8"/>
    <col min="11" max="11" width="12.28515625" style="8" customWidth="1"/>
    <col min="12" max="12" width="9.140625" style="8"/>
    <col min="13" max="13" width="12.5703125" style="8" customWidth="1"/>
    <col min="14" max="16" width="9.140625" style="8"/>
    <col min="17" max="17" width="11.140625" style="8" bestFit="1" customWidth="1"/>
    <col min="18" max="16384" width="9.140625" style="8"/>
  </cols>
  <sheetData>
    <row r="1" spans="1:17" ht="30.75" customHeight="1"/>
    <row r="2" spans="1:17" ht="32.25" customHeight="1">
      <c r="A2" s="295" t="s">
        <v>37</v>
      </c>
      <c r="B2" s="295" t="s">
        <v>39</v>
      </c>
      <c r="C2" s="283" t="s">
        <v>38</v>
      </c>
      <c r="D2" s="283" t="s">
        <v>40</v>
      </c>
      <c r="E2" s="295" t="s">
        <v>22</v>
      </c>
      <c r="F2" s="283" t="s">
        <v>41</v>
      </c>
      <c r="G2" s="283" t="s">
        <v>34</v>
      </c>
      <c r="H2" s="292" t="s">
        <v>9</v>
      </c>
      <c r="I2" s="293"/>
      <c r="J2" s="294" t="s">
        <v>8</v>
      </c>
      <c r="K2" s="293"/>
      <c r="L2" s="294" t="s">
        <v>10</v>
      </c>
      <c r="M2" s="293"/>
      <c r="N2" s="288" t="s">
        <v>44</v>
      </c>
      <c r="O2" s="289"/>
      <c r="P2" s="289"/>
      <c r="Q2" s="290" t="s">
        <v>45</v>
      </c>
    </row>
    <row r="3" spans="1:17" ht="38.25" customHeight="1">
      <c r="A3" s="296"/>
      <c r="B3" s="296"/>
      <c r="C3" s="284"/>
      <c r="D3" s="284"/>
      <c r="E3" s="296"/>
      <c r="F3" s="284"/>
      <c r="G3" s="284"/>
      <c r="H3" s="10" t="s">
        <v>12</v>
      </c>
      <c r="I3" s="50" t="s">
        <v>35</v>
      </c>
      <c r="J3" s="10" t="s">
        <v>12</v>
      </c>
      <c r="K3" s="50" t="s">
        <v>35</v>
      </c>
      <c r="L3" s="10" t="s">
        <v>12</v>
      </c>
      <c r="M3" s="44" t="s">
        <v>35</v>
      </c>
      <c r="N3" s="107" t="s">
        <v>9</v>
      </c>
      <c r="O3" s="39" t="s">
        <v>8</v>
      </c>
      <c r="P3" s="44" t="s">
        <v>10</v>
      </c>
      <c r="Q3" s="291"/>
    </row>
    <row r="4" spans="1:17">
      <c r="A4" s="16"/>
      <c r="B4" s="115"/>
      <c r="C4" s="16"/>
      <c r="D4" s="16"/>
      <c r="E4" s="16"/>
      <c r="F4" s="16"/>
      <c r="G4" s="20"/>
      <c r="H4" s="16"/>
      <c r="I4" s="42">
        <f>G4*H4%</f>
        <v>0</v>
      </c>
      <c r="J4" s="16"/>
      <c r="K4" s="42">
        <f>G4*J4%</f>
        <v>0</v>
      </c>
      <c r="L4" s="103"/>
      <c r="M4" s="97">
        <f>G4*L4%</f>
        <v>0</v>
      </c>
      <c r="N4" s="98">
        <f>IF(F4=1,I4,0)</f>
        <v>0</v>
      </c>
      <c r="O4" s="98">
        <f>IF(F4=1,K4,0)</f>
        <v>0</v>
      </c>
      <c r="P4" s="98">
        <f>IF(F4=1,M4,0)</f>
        <v>0</v>
      </c>
      <c r="Q4" s="42">
        <f>+G4+I4+K4+M4</f>
        <v>0</v>
      </c>
    </row>
    <row r="5" spans="1:17">
      <c r="A5" s="16"/>
      <c r="B5" s="115"/>
      <c r="C5" s="16"/>
      <c r="D5" s="16"/>
      <c r="E5" s="16"/>
      <c r="F5" s="16"/>
      <c r="G5" s="20"/>
      <c r="H5" s="16"/>
      <c r="I5" s="42">
        <f t="shared" ref="I5:I68" si="0">G5*H5%</f>
        <v>0</v>
      </c>
      <c r="J5" s="16"/>
      <c r="K5" s="42">
        <f t="shared" ref="K5:K68" si="1">G5*J5</f>
        <v>0</v>
      </c>
      <c r="L5" s="103"/>
      <c r="M5" s="99">
        <f t="shared" ref="M5:M68" si="2">G5*L5%</f>
        <v>0</v>
      </c>
      <c r="N5" s="98">
        <f t="shared" ref="N5:N68" si="3">IF(F5=1,I5,0)</f>
        <v>0</v>
      </c>
      <c r="O5" s="98">
        <f t="shared" ref="O5:O68" si="4">IF(F5=1,K5,0)</f>
        <v>0</v>
      </c>
      <c r="P5" s="98">
        <f t="shared" ref="P5:P68" si="5">IF(F5=1,M5,0)</f>
        <v>0</v>
      </c>
      <c r="Q5" s="42">
        <f t="shared" ref="Q5:Q68" si="6">+G5+I5+K5+M5</f>
        <v>0</v>
      </c>
    </row>
    <row r="6" spans="1:17">
      <c r="A6" s="16"/>
      <c r="B6" s="115"/>
      <c r="C6" s="16"/>
      <c r="D6" s="16"/>
      <c r="E6" s="16"/>
      <c r="F6" s="16"/>
      <c r="G6" s="20"/>
      <c r="H6" s="16"/>
      <c r="I6" s="42">
        <f t="shared" si="0"/>
        <v>0</v>
      </c>
      <c r="J6" s="16"/>
      <c r="K6" s="42">
        <f t="shared" si="1"/>
        <v>0</v>
      </c>
      <c r="L6" s="103"/>
      <c r="M6" s="99">
        <f t="shared" si="2"/>
        <v>0</v>
      </c>
      <c r="N6" s="98">
        <f t="shared" si="3"/>
        <v>0</v>
      </c>
      <c r="O6" s="98">
        <f t="shared" si="4"/>
        <v>0</v>
      </c>
      <c r="P6" s="98">
        <f t="shared" si="5"/>
        <v>0</v>
      </c>
      <c r="Q6" s="42">
        <f t="shared" si="6"/>
        <v>0</v>
      </c>
    </row>
    <row r="7" spans="1:17">
      <c r="A7" s="16"/>
      <c r="B7" s="115"/>
      <c r="C7" s="16"/>
      <c r="D7" s="16"/>
      <c r="E7" s="16"/>
      <c r="F7" s="16"/>
      <c r="G7" s="20"/>
      <c r="H7" s="16"/>
      <c r="I7" s="42">
        <f t="shared" si="0"/>
        <v>0</v>
      </c>
      <c r="J7" s="16"/>
      <c r="K7" s="42">
        <f>G7*J7</f>
        <v>0</v>
      </c>
      <c r="L7" s="103"/>
      <c r="M7" s="99">
        <f t="shared" si="2"/>
        <v>0</v>
      </c>
      <c r="N7" s="98">
        <f t="shared" si="3"/>
        <v>0</v>
      </c>
      <c r="O7" s="98">
        <f t="shared" si="4"/>
        <v>0</v>
      </c>
      <c r="P7" s="98">
        <f t="shared" si="5"/>
        <v>0</v>
      </c>
      <c r="Q7" s="42">
        <f t="shared" si="6"/>
        <v>0</v>
      </c>
    </row>
    <row r="8" spans="1:17">
      <c r="A8" s="16"/>
      <c r="B8" s="115"/>
      <c r="C8" s="16"/>
      <c r="D8" s="16"/>
      <c r="E8" s="16"/>
      <c r="F8" s="16"/>
      <c r="G8" s="20"/>
      <c r="H8" s="16"/>
      <c r="I8" s="42">
        <f t="shared" si="0"/>
        <v>0</v>
      </c>
      <c r="J8" s="16"/>
      <c r="K8" s="42">
        <f t="shared" si="1"/>
        <v>0</v>
      </c>
      <c r="L8" s="103"/>
      <c r="M8" s="99">
        <f t="shared" si="2"/>
        <v>0</v>
      </c>
      <c r="N8" s="98">
        <f t="shared" si="3"/>
        <v>0</v>
      </c>
      <c r="O8" s="98">
        <f t="shared" si="4"/>
        <v>0</v>
      </c>
      <c r="P8" s="98">
        <f t="shared" si="5"/>
        <v>0</v>
      </c>
      <c r="Q8" s="42">
        <f t="shared" si="6"/>
        <v>0</v>
      </c>
    </row>
    <row r="9" spans="1:17">
      <c r="A9" s="16"/>
      <c r="B9" s="115"/>
      <c r="C9" s="16"/>
      <c r="D9" s="16"/>
      <c r="E9" s="16"/>
      <c r="F9" s="16"/>
      <c r="G9" s="20"/>
      <c r="H9" s="16"/>
      <c r="I9" s="42">
        <f t="shared" si="0"/>
        <v>0</v>
      </c>
      <c r="J9" s="16"/>
      <c r="K9" s="42">
        <f t="shared" si="1"/>
        <v>0</v>
      </c>
      <c r="L9" s="103"/>
      <c r="M9" s="99">
        <f t="shared" si="2"/>
        <v>0</v>
      </c>
      <c r="N9" s="98">
        <f t="shared" si="3"/>
        <v>0</v>
      </c>
      <c r="O9" s="98">
        <f t="shared" si="4"/>
        <v>0</v>
      </c>
      <c r="P9" s="98">
        <f t="shared" si="5"/>
        <v>0</v>
      </c>
      <c r="Q9" s="42">
        <f t="shared" si="6"/>
        <v>0</v>
      </c>
    </row>
    <row r="10" spans="1:17">
      <c r="A10" s="16"/>
      <c r="B10" s="115"/>
      <c r="C10" s="16"/>
      <c r="D10" s="16"/>
      <c r="E10" s="16"/>
      <c r="F10" s="16"/>
      <c r="G10" s="20"/>
      <c r="H10" s="16"/>
      <c r="I10" s="42">
        <f t="shared" si="0"/>
        <v>0</v>
      </c>
      <c r="J10" s="16"/>
      <c r="K10" s="42">
        <f t="shared" si="1"/>
        <v>0</v>
      </c>
      <c r="L10" s="103"/>
      <c r="M10" s="99">
        <f t="shared" si="2"/>
        <v>0</v>
      </c>
      <c r="N10" s="98">
        <f t="shared" si="3"/>
        <v>0</v>
      </c>
      <c r="O10" s="98">
        <f t="shared" si="4"/>
        <v>0</v>
      </c>
      <c r="P10" s="98">
        <f t="shared" si="5"/>
        <v>0</v>
      </c>
      <c r="Q10" s="42">
        <f t="shared" si="6"/>
        <v>0</v>
      </c>
    </row>
    <row r="11" spans="1:17">
      <c r="A11" s="16"/>
      <c r="B11" s="115"/>
      <c r="C11" s="16"/>
      <c r="D11" s="16"/>
      <c r="E11" s="16"/>
      <c r="F11" s="16"/>
      <c r="G11" s="20"/>
      <c r="H11" s="16"/>
      <c r="I11" s="42">
        <f t="shared" si="0"/>
        <v>0</v>
      </c>
      <c r="J11" s="16"/>
      <c r="K11" s="42">
        <f t="shared" si="1"/>
        <v>0</v>
      </c>
      <c r="L11" s="103"/>
      <c r="M11" s="99">
        <f t="shared" si="2"/>
        <v>0</v>
      </c>
      <c r="N11" s="98">
        <f t="shared" si="3"/>
        <v>0</v>
      </c>
      <c r="O11" s="98">
        <f t="shared" si="4"/>
        <v>0</v>
      </c>
      <c r="P11" s="98">
        <f t="shared" si="5"/>
        <v>0</v>
      </c>
      <c r="Q11" s="42">
        <f t="shared" si="6"/>
        <v>0</v>
      </c>
    </row>
    <row r="12" spans="1:17">
      <c r="A12" s="16"/>
      <c r="B12" s="115"/>
      <c r="C12" s="16"/>
      <c r="D12" s="16"/>
      <c r="E12" s="16"/>
      <c r="F12" s="16"/>
      <c r="G12" s="20"/>
      <c r="H12" s="16"/>
      <c r="I12" s="42">
        <f t="shared" si="0"/>
        <v>0</v>
      </c>
      <c r="J12" s="16"/>
      <c r="K12" s="42">
        <f t="shared" si="1"/>
        <v>0</v>
      </c>
      <c r="L12" s="103"/>
      <c r="M12" s="99">
        <f t="shared" si="2"/>
        <v>0</v>
      </c>
      <c r="N12" s="98">
        <f t="shared" si="3"/>
        <v>0</v>
      </c>
      <c r="O12" s="98">
        <f t="shared" si="4"/>
        <v>0</v>
      </c>
      <c r="P12" s="98">
        <f t="shared" si="5"/>
        <v>0</v>
      </c>
      <c r="Q12" s="42">
        <f t="shared" si="6"/>
        <v>0</v>
      </c>
    </row>
    <row r="13" spans="1:17">
      <c r="A13" s="16"/>
      <c r="B13" s="115"/>
      <c r="C13" s="16"/>
      <c r="D13" s="16"/>
      <c r="E13" s="16"/>
      <c r="F13" s="16"/>
      <c r="G13" s="20"/>
      <c r="H13" s="16"/>
      <c r="I13" s="42">
        <f t="shared" si="0"/>
        <v>0</v>
      </c>
      <c r="J13" s="16"/>
      <c r="K13" s="42">
        <f t="shared" si="1"/>
        <v>0</v>
      </c>
      <c r="L13" s="103"/>
      <c r="M13" s="99">
        <f t="shared" si="2"/>
        <v>0</v>
      </c>
      <c r="N13" s="98">
        <f t="shared" si="3"/>
        <v>0</v>
      </c>
      <c r="O13" s="98">
        <f t="shared" si="4"/>
        <v>0</v>
      </c>
      <c r="P13" s="98">
        <f t="shared" si="5"/>
        <v>0</v>
      </c>
      <c r="Q13" s="42">
        <f t="shared" si="6"/>
        <v>0</v>
      </c>
    </row>
    <row r="14" spans="1:17">
      <c r="A14" s="16"/>
      <c r="B14" s="115"/>
      <c r="C14" s="16"/>
      <c r="D14" s="16"/>
      <c r="E14" s="16"/>
      <c r="F14" s="16"/>
      <c r="G14" s="20"/>
      <c r="H14" s="16"/>
      <c r="I14" s="42">
        <f t="shared" si="0"/>
        <v>0</v>
      </c>
      <c r="J14" s="16"/>
      <c r="K14" s="42">
        <f t="shared" si="1"/>
        <v>0</v>
      </c>
      <c r="L14" s="103"/>
      <c r="M14" s="99">
        <f t="shared" si="2"/>
        <v>0</v>
      </c>
      <c r="N14" s="98">
        <f t="shared" si="3"/>
        <v>0</v>
      </c>
      <c r="O14" s="98">
        <f t="shared" si="4"/>
        <v>0</v>
      </c>
      <c r="P14" s="98">
        <f t="shared" si="5"/>
        <v>0</v>
      </c>
      <c r="Q14" s="42">
        <f t="shared" si="6"/>
        <v>0</v>
      </c>
    </row>
    <row r="15" spans="1:17">
      <c r="A15" s="16"/>
      <c r="B15" s="115"/>
      <c r="C15" s="16"/>
      <c r="D15" s="16"/>
      <c r="E15" s="16"/>
      <c r="F15" s="16"/>
      <c r="G15" s="20"/>
      <c r="H15" s="16"/>
      <c r="I15" s="42">
        <f t="shared" si="0"/>
        <v>0</v>
      </c>
      <c r="J15" s="16"/>
      <c r="K15" s="42">
        <f t="shared" si="1"/>
        <v>0</v>
      </c>
      <c r="L15" s="103"/>
      <c r="M15" s="99">
        <f t="shared" si="2"/>
        <v>0</v>
      </c>
      <c r="N15" s="98">
        <f t="shared" si="3"/>
        <v>0</v>
      </c>
      <c r="O15" s="98">
        <f t="shared" si="4"/>
        <v>0</v>
      </c>
      <c r="P15" s="98">
        <f t="shared" si="5"/>
        <v>0</v>
      </c>
      <c r="Q15" s="42">
        <f t="shared" si="6"/>
        <v>0</v>
      </c>
    </row>
    <row r="16" spans="1:17">
      <c r="A16" s="16"/>
      <c r="B16" s="115"/>
      <c r="C16" s="16"/>
      <c r="D16" s="16"/>
      <c r="E16" s="16"/>
      <c r="F16" s="16"/>
      <c r="G16" s="20"/>
      <c r="H16" s="16"/>
      <c r="I16" s="42">
        <f t="shared" si="0"/>
        <v>0</v>
      </c>
      <c r="J16" s="16"/>
      <c r="K16" s="42">
        <f t="shared" si="1"/>
        <v>0</v>
      </c>
      <c r="L16" s="103"/>
      <c r="M16" s="99">
        <f t="shared" si="2"/>
        <v>0</v>
      </c>
      <c r="N16" s="98">
        <f t="shared" si="3"/>
        <v>0</v>
      </c>
      <c r="O16" s="98">
        <f t="shared" si="4"/>
        <v>0</v>
      </c>
      <c r="P16" s="98">
        <f t="shared" si="5"/>
        <v>0</v>
      </c>
      <c r="Q16" s="42">
        <f t="shared" si="6"/>
        <v>0</v>
      </c>
    </row>
    <row r="17" spans="1:17">
      <c r="A17" s="16"/>
      <c r="B17" s="115"/>
      <c r="C17" s="16"/>
      <c r="D17" s="16"/>
      <c r="E17" s="16"/>
      <c r="F17" s="16"/>
      <c r="G17" s="20"/>
      <c r="H17" s="16"/>
      <c r="I17" s="42">
        <f t="shared" si="0"/>
        <v>0</v>
      </c>
      <c r="J17" s="16"/>
      <c r="K17" s="42">
        <f t="shared" si="1"/>
        <v>0</v>
      </c>
      <c r="L17" s="103"/>
      <c r="M17" s="99">
        <f t="shared" si="2"/>
        <v>0</v>
      </c>
      <c r="N17" s="98">
        <f t="shared" si="3"/>
        <v>0</v>
      </c>
      <c r="O17" s="98">
        <f t="shared" si="4"/>
        <v>0</v>
      </c>
      <c r="P17" s="98">
        <f t="shared" si="5"/>
        <v>0</v>
      </c>
      <c r="Q17" s="42">
        <f t="shared" si="6"/>
        <v>0</v>
      </c>
    </row>
    <row r="18" spans="1:17">
      <c r="A18" s="16"/>
      <c r="B18" s="115"/>
      <c r="C18" s="16"/>
      <c r="D18" s="16"/>
      <c r="E18" s="16"/>
      <c r="F18" s="16"/>
      <c r="G18" s="20"/>
      <c r="H18" s="16"/>
      <c r="I18" s="42">
        <f t="shared" si="0"/>
        <v>0</v>
      </c>
      <c r="J18" s="16"/>
      <c r="K18" s="42">
        <f t="shared" si="1"/>
        <v>0</v>
      </c>
      <c r="L18" s="103"/>
      <c r="M18" s="99">
        <f t="shared" si="2"/>
        <v>0</v>
      </c>
      <c r="N18" s="98">
        <f t="shared" si="3"/>
        <v>0</v>
      </c>
      <c r="O18" s="98">
        <f t="shared" si="4"/>
        <v>0</v>
      </c>
      <c r="P18" s="98">
        <f t="shared" si="5"/>
        <v>0</v>
      </c>
      <c r="Q18" s="42">
        <f t="shared" si="6"/>
        <v>0</v>
      </c>
    </row>
    <row r="19" spans="1:17">
      <c r="A19" s="16"/>
      <c r="B19" s="115"/>
      <c r="C19" s="16"/>
      <c r="D19" s="16"/>
      <c r="E19" s="16"/>
      <c r="F19" s="16"/>
      <c r="G19" s="20"/>
      <c r="H19" s="16"/>
      <c r="I19" s="42">
        <f t="shared" si="0"/>
        <v>0</v>
      </c>
      <c r="J19" s="16"/>
      <c r="K19" s="42">
        <f t="shared" si="1"/>
        <v>0</v>
      </c>
      <c r="L19" s="103"/>
      <c r="M19" s="99">
        <f t="shared" si="2"/>
        <v>0</v>
      </c>
      <c r="N19" s="98">
        <f t="shared" si="3"/>
        <v>0</v>
      </c>
      <c r="O19" s="98">
        <f t="shared" si="4"/>
        <v>0</v>
      </c>
      <c r="P19" s="98">
        <f t="shared" si="5"/>
        <v>0</v>
      </c>
      <c r="Q19" s="42">
        <f t="shared" si="6"/>
        <v>0</v>
      </c>
    </row>
    <row r="20" spans="1:17">
      <c r="A20" s="16"/>
      <c r="B20" s="115"/>
      <c r="C20" s="16"/>
      <c r="D20" s="16"/>
      <c r="E20" s="16"/>
      <c r="F20" s="16"/>
      <c r="G20" s="20"/>
      <c r="H20" s="16"/>
      <c r="I20" s="42">
        <f t="shared" si="0"/>
        <v>0</v>
      </c>
      <c r="J20" s="16"/>
      <c r="K20" s="42">
        <f t="shared" si="1"/>
        <v>0</v>
      </c>
      <c r="L20" s="103"/>
      <c r="M20" s="99">
        <f t="shared" si="2"/>
        <v>0</v>
      </c>
      <c r="N20" s="98">
        <f t="shared" si="3"/>
        <v>0</v>
      </c>
      <c r="O20" s="98">
        <f t="shared" si="4"/>
        <v>0</v>
      </c>
      <c r="P20" s="98">
        <f t="shared" si="5"/>
        <v>0</v>
      </c>
      <c r="Q20" s="42">
        <f t="shared" si="6"/>
        <v>0</v>
      </c>
    </row>
    <row r="21" spans="1:17">
      <c r="A21" s="16"/>
      <c r="B21" s="115"/>
      <c r="C21" s="16"/>
      <c r="D21" s="16"/>
      <c r="E21" s="16"/>
      <c r="F21" s="16"/>
      <c r="G21" s="20"/>
      <c r="H21" s="16"/>
      <c r="I21" s="42">
        <f t="shared" si="0"/>
        <v>0</v>
      </c>
      <c r="J21" s="16"/>
      <c r="K21" s="42">
        <f t="shared" si="1"/>
        <v>0</v>
      </c>
      <c r="L21" s="103"/>
      <c r="M21" s="99">
        <f t="shared" si="2"/>
        <v>0</v>
      </c>
      <c r="N21" s="98">
        <f t="shared" si="3"/>
        <v>0</v>
      </c>
      <c r="O21" s="98">
        <f t="shared" si="4"/>
        <v>0</v>
      </c>
      <c r="P21" s="98">
        <f t="shared" si="5"/>
        <v>0</v>
      </c>
      <c r="Q21" s="42">
        <f t="shared" si="6"/>
        <v>0</v>
      </c>
    </row>
    <row r="22" spans="1:17">
      <c r="A22" s="16"/>
      <c r="B22" s="115"/>
      <c r="C22" s="16"/>
      <c r="D22" s="16"/>
      <c r="E22" s="16"/>
      <c r="F22" s="16"/>
      <c r="G22" s="20"/>
      <c r="H22" s="16"/>
      <c r="I22" s="42">
        <f t="shared" si="0"/>
        <v>0</v>
      </c>
      <c r="J22" s="16"/>
      <c r="K22" s="42">
        <f t="shared" si="1"/>
        <v>0</v>
      </c>
      <c r="L22" s="103"/>
      <c r="M22" s="99">
        <f t="shared" si="2"/>
        <v>0</v>
      </c>
      <c r="N22" s="98">
        <f t="shared" si="3"/>
        <v>0</v>
      </c>
      <c r="O22" s="98">
        <f t="shared" si="4"/>
        <v>0</v>
      </c>
      <c r="P22" s="98">
        <f t="shared" si="5"/>
        <v>0</v>
      </c>
      <c r="Q22" s="42">
        <f t="shared" si="6"/>
        <v>0</v>
      </c>
    </row>
    <row r="23" spans="1:17">
      <c r="A23" s="16"/>
      <c r="B23" s="115"/>
      <c r="C23" s="16"/>
      <c r="D23" s="16"/>
      <c r="E23" s="16"/>
      <c r="F23" s="16"/>
      <c r="G23" s="20"/>
      <c r="H23" s="16"/>
      <c r="I23" s="42">
        <f t="shared" si="0"/>
        <v>0</v>
      </c>
      <c r="J23" s="16"/>
      <c r="K23" s="42">
        <f t="shared" si="1"/>
        <v>0</v>
      </c>
      <c r="L23" s="103"/>
      <c r="M23" s="99">
        <f t="shared" si="2"/>
        <v>0</v>
      </c>
      <c r="N23" s="98">
        <f t="shared" si="3"/>
        <v>0</v>
      </c>
      <c r="O23" s="98">
        <f t="shared" si="4"/>
        <v>0</v>
      </c>
      <c r="P23" s="98">
        <f t="shared" si="5"/>
        <v>0</v>
      </c>
      <c r="Q23" s="42">
        <f t="shared" si="6"/>
        <v>0</v>
      </c>
    </row>
    <row r="24" spans="1:17">
      <c r="A24" s="16"/>
      <c r="B24" s="115"/>
      <c r="C24" s="16"/>
      <c r="D24" s="16"/>
      <c r="E24" s="16"/>
      <c r="F24" s="16"/>
      <c r="G24" s="20"/>
      <c r="H24" s="16"/>
      <c r="I24" s="42">
        <f t="shared" si="0"/>
        <v>0</v>
      </c>
      <c r="J24" s="16"/>
      <c r="K24" s="42">
        <f t="shared" si="1"/>
        <v>0</v>
      </c>
      <c r="L24" s="103"/>
      <c r="M24" s="99">
        <f t="shared" si="2"/>
        <v>0</v>
      </c>
      <c r="N24" s="98">
        <f t="shared" si="3"/>
        <v>0</v>
      </c>
      <c r="O24" s="98">
        <f t="shared" si="4"/>
        <v>0</v>
      </c>
      <c r="P24" s="98">
        <f t="shared" si="5"/>
        <v>0</v>
      </c>
      <c r="Q24" s="42">
        <f t="shared" si="6"/>
        <v>0</v>
      </c>
    </row>
    <row r="25" spans="1:17">
      <c r="A25" s="16"/>
      <c r="B25" s="115"/>
      <c r="C25" s="16"/>
      <c r="D25" s="16"/>
      <c r="E25" s="16"/>
      <c r="F25" s="16"/>
      <c r="G25" s="20"/>
      <c r="H25" s="16"/>
      <c r="I25" s="42">
        <f t="shared" si="0"/>
        <v>0</v>
      </c>
      <c r="J25" s="16"/>
      <c r="K25" s="42">
        <f t="shared" si="1"/>
        <v>0</v>
      </c>
      <c r="L25" s="103"/>
      <c r="M25" s="99">
        <f t="shared" si="2"/>
        <v>0</v>
      </c>
      <c r="N25" s="98">
        <f t="shared" si="3"/>
        <v>0</v>
      </c>
      <c r="O25" s="98">
        <f t="shared" si="4"/>
        <v>0</v>
      </c>
      <c r="P25" s="98">
        <f t="shared" si="5"/>
        <v>0</v>
      </c>
      <c r="Q25" s="42">
        <f t="shared" si="6"/>
        <v>0</v>
      </c>
    </row>
    <row r="26" spans="1:17">
      <c r="A26" s="16"/>
      <c r="B26" s="115"/>
      <c r="C26" s="16"/>
      <c r="D26" s="16"/>
      <c r="E26" s="16"/>
      <c r="F26" s="16"/>
      <c r="G26" s="20"/>
      <c r="H26" s="16"/>
      <c r="I26" s="42">
        <f t="shared" si="0"/>
        <v>0</v>
      </c>
      <c r="J26" s="16"/>
      <c r="K26" s="42">
        <f t="shared" si="1"/>
        <v>0</v>
      </c>
      <c r="L26" s="103"/>
      <c r="M26" s="99">
        <f t="shared" si="2"/>
        <v>0</v>
      </c>
      <c r="N26" s="98">
        <f t="shared" si="3"/>
        <v>0</v>
      </c>
      <c r="O26" s="98">
        <f t="shared" si="4"/>
        <v>0</v>
      </c>
      <c r="P26" s="98">
        <f t="shared" si="5"/>
        <v>0</v>
      </c>
      <c r="Q26" s="42">
        <f t="shared" si="6"/>
        <v>0</v>
      </c>
    </row>
    <row r="27" spans="1:17">
      <c r="A27" s="16"/>
      <c r="B27" s="115"/>
      <c r="C27" s="16"/>
      <c r="D27" s="16"/>
      <c r="E27" s="16"/>
      <c r="F27" s="16"/>
      <c r="G27" s="20"/>
      <c r="H27" s="16"/>
      <c r="I27" s="42">
        <f t="shared" si="0"/>
        <v>0</v>
      </c>
      <c r="J27" s="16"/>
      <c r="K27" s="42">
        <f t="shared" si="1"/>
        <v>0</v>
      </c>
      <c r="L27" s="103"/>
      <c r="M27" s="99">
        <f t="shared" si="2"/>
        <v>0</v>
      </c>
      <c r="N27" s="98">
        <f t="shared" si="3"/>
        <v>0</v>
      </c>
      <c r="O27" s="98">
        <f t="shared" si="4"/>
        <v>0</v>
      </c>
      <c r="P27" s="98">
        <f t="shared" si="5"/>
        <v>0</v>
      </c>
      <c r="Q27" s="42">
        <f t="shared" si="6"/>
        <v>0</v>
      </c>
    </row>
    <row r="28" spans="1:17">
      <c r="A28" s="16"/>
      <c r="B28" s="115"/>
      <c r="C28" s="16"/>
      <c r="D28" s="16"/>
      <c r="E28" s="16"/>
      <c r="F28" s="16"/>
      <c r="G28" s="20"/>
      <c r="H28" s="16"/>
      <c r="I28" s="42">
        <f t="shared" si="0"/>
        <v>0</v>
      </c>
      <c r="J28" s="16"/>
      <c r="K28" s="42">
        <f t="shared" si="1"/>
        <v>0</v>
      </c>
      <c r="L28" s="103"/>
      <c r="M28" s="99">
        <f t="shared" si="2"/>
        <v>0</v>
      </c>
      <c r="N28" s="98">
        <f t="shared" si="3"/>
        <v>0</v>
      </c>
      <c r="O28" s="98">
        <f t="shared" si="4"/>
        <v>0</v>
      </c>
      <c r="P28" s="98">
        <f t="shared" si="5"/>
        <v>0</v>
      </c>
      <c r="Q28" s="42">
        <f t="shared" si="6"/>
        <v>0</v>
      </c>
    </row>
    <row r="29" spans="1:17">
      <c r="A29" s="16"/>
      <c r="B29" s="115"/>
      <c r="C29" s="16"/>
      <c r="D29" s="16"/>
      <c r="E29" s="16"/>
      <c r="F29" s="16"/>
      <c r="G29" s="20"/>
      <c r="H29" s="16"/>
      <c r="I29" s="42">
        <f t="shared" si="0"/>
        <v>0</v>
      </c>
      <c r="J29" s="16"/>
      <c r="K29" s="42">
        <f t="shared" si="1"/>
        <v>0</v>
      </c>
      <c r="L29" s="103"/>
      <c r="M29" s="99">
        <f t="shared" si="2"/>
        <v>0</v>
      </c>
      <c r="N29" s="98">
        <f t="shared" si="3"/>
        <v>0</v>
      </c>
      <c r="O29" s="98">
        <f t="shared" si="4"/>
        <v>0</v>
      </c>
      <c r="P29" s="98">
        <f t="shared" si="5"/>
        <v>0</v>
      </c>
      <c r="Q29" s="42">
        <f t="shared" si="6"/>
        <v>0</v>
      </c>
    </row>
    <row r="30" spans="1:17">
      <c r="A30" s="16"/>
      <c r="B30" s="115"/>
      <c r="C30" s="16"/>
      <c r="D30" s="16"/>
      <c r="E30" s="16"/>
      <c r="F30" s="16"/>
      <c r="G30" s="20"/>
      <c r="H30" s="16"/>
      <c r="I30" s="42">
        <f t="shared" si="0"/>
        <v>0</v>
      </c>
      <c r="J30" s="16"/>
      <c r="K30" s="42">
        <f t="shared" si="1"/>
        <v>0</v>
      </c>
      <c r="L30" s="103"/>
      <c r="M30" s="99">
        <f t="shared" si="2"/>
        <v>0</v>
      </c>
      <c r="N30" s="98">
        <f t="shared" si="3"/>
        <v>0</v>
      </c>
      <c r="O30" s="98">
        <f t="shared" si="4"/>
        <v>0</v>
      </c>
      <c r="P30" s="98">
        <f t="shared" si="5"/>
        <v>0</v>
      </c>
      <c r="Q30" s="42">
        <f t="shared" si="6"/>
        <v>0</v>
      </c>
    </row>
    <row r="31" spans="1:17">
      <c r="A31" s="16"/>
      <c r="B31" s="115"/>
      <c r="C31" s="16"/>
      <c r="D31" s="16"/>
      <c r="E31" s="16"/>
      <c r="F31" s="16"/>
      <c r="G31" s="20"/>
      <c r="H31" s="16"/>
      <c r="I31" s="42">
        <f t="shared" si="0"/>
        <v>0</v>
      </c>
      <c r="J31" s="16"/>
      <c r="K31" s="42">
        <f t="shared" si="1"/>
        <v>0</v>
      </c>
      <c r="L31" s="103"/>
      <c r="M31" s="99">
        <f t="shared" si="2"/>
        <v>0</v>
      </c>
      <c r="N31" s="98">
        <f t="shared" si="3"/>
        <v>0</v>
      </c>
      <c r="O31" s="98">
        <f t="shared" si="4"/>
        <v>0</v>
      </c>
      <c r="P31" s="98">
        <f t="shared" si="5"/>
        <v>0</v>
      </c>
      <c r="Q31" s="42">
        <f t="shared" si="6"/>
        <v>0</v>
      </c>
    </row>
    <row r="32" spans="1:17">
      <c r="A32" s="16"/>
      <c r="B32" s="115"/>
      <c r="C32" s="16"/>
      <c r="D32" s="16"/>
      <c r="E32" s="16"/>
      <c r="F32" s="16"/>
      <c r="G32" s="20"/>
      <c r="H32" s="16"/>
      <c r="I32" s="42">
        <f t="shared" si="0"/>
        <v>0</v>
      </c>
      <c r="J32" s="16"/>
      <c r="K32" s="42">
        <f t="shared" si="1"/>
        <v>0</v>
      </c>
      <c r="L32" s="103"/>
      <c r="M32" s="99">
        <f t="shared" si="2"/>
        <v>0</v>
      </c>
      <c r="N32" s="98">
        <f t="shared" si="3"/>
        <v>0</v>
      </c>
      <c r="O32" s="98">
        <f t="shared" si="4"/>
        <v>0</v>
      </c>
      <c r="P32" s="98">
        <f t="shared" si="5"/>
        <v>0</v>
      </c>
      <c r="Q32" s="42">
        <f t="shared" si="6"/>
        <v>0</v>
      </c>
    </row>
    <row r="33" spans="1:17">
      <c r="A33" s="16"/>
      <c r="B33" s="115"/>
      <c r="C33" s="16"/>
      <c r="D33" s="16"/>
      <c r="E33" s="16"/>
      <c r="F33" s="16"/>
      <c r="G33" s="20"/>
      <c r="H33" s="16"/>
      <c r="I33" s="42">
        <f t="shared" si="0"/>
        <v>0</v>
      </c>
      <c r="J33" s="16"/>
      <c r="K33" s="42">
        <f t="shared" si="1"/>
        <v>0</v>
      </c>
      <c r="L33" s="103"/>
      <c r="M33" s="99">
        <f t="shared" si="2"/>
        <v>0</v>
      </c>
      <c r="N33" s="98">
        <f t="shared" si="3"/>
        <v>0</v>
      </c>
      <c r="O33" s="98">
        <f t="shared" si="4"/>
        <v>0</v>
      </c>
      <c r="P33" s="98">
        <f t="shared" si="5"/>
        <v>0</v>
      </c>
      <c r="Q33" s="42">
        <f t="shared" si="6"/>
        <v>0</v>
      </c>
    </row>
    <row r="34" spans="1:17">
      <c r="A34" s="16"/>
      <c r="B34" s="115"/>
      <c r="C34" s="16"/>
      <c r="D34" s="16"/>
      <c r="E34" s="16"/>
      <c r="F34" s="16"/>
      <c r="G34" s="20"/>
      <c r="H34" s="16"/>
      <c r="I34" s="42">
        <f t="shared" si="0"/>
        <v>0</v>
      </c>
      <c r="J34" s="16"/>
      <c r="K34" s="42">
        <f t="shared" si="1"/>
        <v>0</v>
      </c>
      <c r="L34" s="103"/>
      <c r="M34" s="99">
        <f t="shared" si="2"/>
        <v>0</v>
      </c>
      <c r="N34" s="98">
        <f t="shared" si="3"/>
        <v>0</v>
      </c>
      <c r="O34" s="98">
        <f t="shared" si="4"/>
        <v>0</v>
      </c>
      <c r="P34" s="98">
        <f t="shared" si="5"/>
        <v>0</v>
      </c>
      <c r="Q34" s="42">
        <f t="shared" si="6"/>
        <v>0</v>
      </c>
    </row>
    <row r="35" spans="1:17">
      <c r="A35" s="16"/>
      <c r="B35" s="115"/>
      <c r="C35" s="16"/>
      <c r="D35" s="16"/>
      <c r="E35" s="16"/>
      <c r="F35" s="16"/>
      <c r="G35" s="20"/>
      <c r="H35" s="16"/>
      <c r="I35" s="42">
        <f t="shared" si="0"/>
        <v>0</v>
      </c>
      <c r="J35" s="16"/>
      <c r="K35" s="42">
        <f t="shared" si="1"/>
        <v>0</v>
      </c>
      <c r="L35" s="103"/>
      <c r="M35" s="99">
        <f t="shared" si="2"/>
        <v>0</v>
      </c>
      <c r="N35" s="98">
        <f t="shared" si="3"/>
        <v>0</v>
      </c>
      <c r="O35" s="98">
        <f t="shared" si="4"/>
        <v>0</v>
      </c>
      <c r="P35" s="98">
        <f t="shared" si="5"/>
        <v>0</v>
      </c>
      <c r="Q35" s="42">
        <f t="shared" si="6"/>
        <v>0</v>
      </c>
    </row>
    <row r="36" spans="1:17">
      <c r="A36" s="16"/>
      <c r="B36" s="115"/>
      <c r="C36" s="16"/>
      <c r="D36" s="16"/>
      <c r="E36" s="16"/>
      <c r="F36" s="16"/>
      <c r="G36" s="20"/>
      <c r="H36" s="16"/>
      <c r="I36" s="42">
        <f t="shared" si="0"/>
        <v>0</v>
      </c>
      <c r="J36" s="16"/>
      <c r="K36" s="42">
        <f t="shared" si="1"/>
        <v>0</v>
      </c>
      <c r="L36" s="103"/>
      <c r="M36" s="99">
        <f t="shared" si="2"/>
        <v>0</v>
      </c>
      <c r="N36" s="98">
        <f t="shared" si="3"/>
        <v>0</v>
      </c>
      <c r="O36" s="98">
        <f t="shared" si="4"/>
        <v>0</v>
      </c>
      <c r="P36" s="98">
        <f t="shared" si="5"/>
        <v>0</v>
      </c>
      <c r="Q36" s="42">
        <f t="shared" si="6"/>
        <v>0</v>
      </c>
    </row>
    <row r="37" spans="1:17">
      <c r="A37" s="16"/>
      <c r="B37" s="115"/>
      <c r="C37" s="16"/>
      <c r="D37" s="16"/>
      <c r="E37" s="16"/>
      <c r="F37" s="16"/>
      <c r="G37" s="20"/>
      <c r="H37" s="16"/>
      <c r="I37" s="42">
        <f t="shared" si="0"/>
        <v>0</v>
      </c>
      <c r="J37" s="16"/>
      <c r="K37" s="42">
        <f t="shared" si="1"/>
        <v>0</v>
      </c>
      <c r="L37" s="103"/>
      <c r="M37" s="99">
        <f t="shared" si="2"/>
        <v>0</v>
      </c>
      <c r="N37" s="98">
        <f t="shared" si="3"/>
        <v>0</v>
      </c>
      <c r="O37" s="98">
        <f t="shared" si="4"/>
        <v>0</v>
      </c>
      <c r="P37" s="98">
        <f t="shared" si="5"/>
        <v>0</v>
      </c>
      <c r="Q37" s="42">
        <f t="shared" si="6"/>
        <v>0</v>
      </c>
    </row>
    <row r="38" spans="1:17">
      <c r="A38" s="16"/>
      <c r="B38" s="115"/>
      <c r="C38" s="16"/>
      <c r="D38" s="16"/>
      <c r="E38" s="16"/>
      <c r="F38" s="16"/>
      <c r="G38" s="20"/>
      <c r="H38" s="16"/>
      <c r="I38" s="42">
        <f t="shared" si="0"/>
        <v>0</v>
      </c>
      <c r="J38" s="16"/>
      <c r="K38" s="42">
        <f t="shared" si="1"/>
        <v>0</v>
      </c>
      <c r="L38" s="103"/>
      <c r="M38" s="99">
        <f t="shared" si="2"/>
        <v>0</v>
      </c>
      <c r="N38" s="98">
        <f t="shared" si="3"/>
        <v>0</v>
      </c>
      <c r="O38" s="98">
        <f t="shared" si="4"/>
        <v>0</v>
      </c>
      <c r="P38" s="98">
        <f t="shared" si="5"/>
        <v>0</v>
      </c>
      <c r="Q38" s="42">
        <f t="shared" si="6"/>
        <v>0</v>
      </c>
    </row>
    <row r="39" spans="1:17">
      <c r="A39" s="16"/>
      <c r="B39" s="115"/>
      <c r="C39" s="16"/>
      <c r="D39" s="16"/>
      <c r="E39" s="16"/>
      <c r="F39" s="16"/>
      <c r="G39" s="20"/>
      <c r="H39" s="16"/>
      <c r="I39" s="42">
        <f t="shared" si="0"/>
        <v>0</v>
      </c>
      <c r="J39" s="16"/>
      <c r="K39" s="42">
        <f t="shared" si="1"/>
        <v>0</v>
      </c>
      <c r="L39" s="103"/>
      <c r="M39" s="99">
        <f t="shared" si="2"/>
        <v>0</v>
      </c>
      <c r="N39" s="98">
        <f t="shared" si="3"/>
        <v>0</v>
      </c>
      <c r="O39" s="98">
        <f t="shared" si="4"/>
        <v>0</v>
      </c>
      <c r="P39" s="98">
        <f t="shared" si="5"/>
        <v>0</v>
      </c>
      <c r="Q39" s="42">
        <f t="shared" si="6"/>
        <v>0</v>
      </c>
    </row>
    <row r="40" spans="1:17">
      <c r="A40" s="16"/>
      <c r="B40" s="115"/>
      <c r="C40" s="16"/>
      <c r="D40" s="16"/>
      <c r="E40" s="16"/>
      <c r="F40" s="16"/>
      <c r="G40" s="20"/>
      <c r="H40" s="16"/>
      <c r="I40" s="42">
        <f t="shared" si="0"/>
        <v>0</v>
      </c>
      <c r="J40" s="16"/>
      <c r="K40" s="42">
        <f t="shared" si="1"/>
        <v>0</v>
      </c>
      <c r="L40" s="103"/>
      <c r="M40" s="99">
        <f t="shared" si="2"/>
        <v>0</v>
      </c>
      <c r="N40" s="98">
        <f t="shared" si="3"/>
        <v>0</v>
      </c>
      <c r="O40" s="98">
        <f t="shared" si="4"/>
        <v>0</v>
      </c>
      <c r="P40" s="98">
        <f t="shared" si="5"/>
        <v>0</v>
      </c>
      <c r="Q40" s="42">
        <f t="shared" si="6"/>
        <v>0</v>
      </c>
    </row>
    <row r="41" spans="1:17">
      <c r="A41" s="16"/>
      <c r="B41" s="115"/>
      <c r="C41" s="16"/>
      <c r="D41" s="16"/>
      <c r="E41" s="16"/>
      <c r="F41" s="16"/>
      <c r="G41" s="20"/>
      <c r="H41" s="16"/>
      <c r="I41" s="42">
        <f t="shared" si="0"/>
        <v>0</v>
      </c>
      <c r="J41" s="16"/>
      <c r="K41" s="42">
        <f t="shared" si="1"/>
        <v>0</v>
      </c>
      <c r="L41" s="103"/>
      <c r="M41" s="99">
        <f t="shared" si="2"/>
        <v>0</v>
      </c>
      <c r="N41" s="98">
        <f t="shared" si="3"/>
        <v>0</v>
      </c>
      <c r="O41" s="98">
        <f t="shared" si="4"/>
        <v>0</v>
      </c>
      <c r="P41" s="98">
        <f t="shared" si="5"/>
        <v>0</v>
      </c>
      <c r="Q41" s="42">
        <f t="shared" si="6"/>
        <v>0</v>
      </c>
    </row>
    <row r="42" spans="1:17">
      <c r="A42" s="16"/>
      <c r="B42" s="115"/>
      <c r="C42" s="16"/>
      <c r="D42" s="16"/>
      <c r="E42" s="16"/>
      <c r="F42" s="16"/>
      <c r="G42" s="20"/>
      <c r="H42" s="16"/>
      <c r="I42" s="42">
        <f t="shared" si="0"/>
        <v>0</v>
      </c>
      <c r="J42" s="16"/>
      <c r="K42" s="42">
        <f t="shared" si="1"/>
        <v>0</v>
      </c>
      <c r="L42" s="103"/>
      <c r="M42" s="99">
        <f t="shared" si="2"/>
        <v>0</v>
      </c>
      <c r="N42" s="98">
        <f t="shared" si="3"/>
        <v>0</v>
      </c>
      <c r="O42" s="98">
        <f t="shared" si="4"/>
        <v>0</v>
      </c>
      <c r="P42" s="98">
        <f t="shared" si="5"/>
        <v>0</v>
      </c>
      <c r="Q42" s="42">
        <f t="shared" si="6"/>
        <v>0</v>
      </c>
    </row>
    <row r="43" spans="1:17">
      <c r="A43" s="16"/>
      <c r="B43" s="115"/>
      <c r="C43" s="16"/>
      <c r="D43" s="16"/>
      <c r="E43" s="16"/>
      <c r="F43" s="16"/>
      <c r="G43" s="20"/>
      <c r="H43" s="16"/>
      <c r="I43" s="42">
        <f t="shared" si="0"/>
        <v>0</v>
      </c>
      <c r="J43" s="16"/>
      <c r="K43" s="42">
        <f t="shared" si="1"/>
        <v>0</v>
      </c>
      <c r="L43" s="103"/>
      <c r="M43" s="99">
        <f t="shared" si="2"/>
        <v>0</v>
      </c>
      <c r="N43" s="98">
        <f t="shared" si="3"/>
        <v>0</v>
      </c>
      <c r="O43" s="98">
        <f t="shared" si="4"/>
        <v>0</v>
      </c>
      <c r="P43" s="98">
        <f t="shared" si="5"/>
        <v>0</v>
      </c>
      <c r="Q43" s="42">
        <f t="shared" si="6"/>
        <v>0</v>
      </c>
    </row>
    <row r="44" spans="1:17">
      <c r="A44" s="16"/>
      <c r="B44" s="115"/>
      <c r="C44" s="16"/>
      <c r="D44" s="16"/>
      <c r="E44" s="16"/>
      <c r="F44" s="16"/>
      <c r="G44" s="20"/>
      <c r="H44" s="16"/>
      <c r="I44" s="42">
        <f t="shared" si="0"/>
        <v>0</v>
      </c>
      <c r="J44" s="16"/>
      <c r="K44" s="42">
        <f t="shared" si="1"/>
        <v>0</v>
      </c>
      <c r="L44" s="103"/>
      <c r="M44" s="99">
        <f t="shared" si="2"/>
        <v>0</v>
      </c>
      <c r="N44" s="98">
        <f t="shared" si="3"/>
        <v>0</v>
      </c>
      <c r="O44" s="98">
        <f t="shared" si="4"/>
        <v>0</v>
      </c>
      <c r="P44" s="98">
        <f t="shared" si="5"/>
        <v>0</v>
      </c>
      <c r="Q44" s="42">
        <f t="shared" si="6"/>
        <v>0</v>
      </c>
    </row>
    <row r="45" spans="1:17">
      <c r="A45" s="16"/>
      <c r="B45" s="115"/>
      <c r="C45" s="16"/>
      <c r="D45" s="16"/>
      <c r="E45" s="16"/>
      <c r="F45" s="16"/>
      <c r="G45" s="20"/>
      <c r="H45" s="16"/>
      <c r="I45" s="42">
        <f t="shared" si="0"/>
        <v>0</v>
      </c>
      <c r="J45" s="16"/>
      <c r="K45" s="42">
        <f t="shared" si="1"/>
        <v>0</v>
      </c>
      <c r="L45" s="103"/>
      <c r="M45" s="99">
        <f t="shared" si="2"/>
        <v>0</v>
      </c>
      <c r="N45" s="98">
        <f t="shared" si="3"/>
        <v>0</v>
      </c>
      <c r="O45" s="98">
        <f t="shared" si="4"/>
        <v>0</v>
      </c>
      <c r="P45" s="98">
        <f t="shared" si="5"/>
        <v>0</v>
      </c>
      <c r="Q45" s="42">
        <f t="shared" si="6"/>
        <v>0</v>
      </c>
    </row>
    <row r="46" spans="1:17">
      <c r="A46" s="16"/>
      <c r="B46" s="115"/>
      <c r="C46" s="16"/>
      <c r="D46" s="16"/>
      <c r="E46" s="16"/>
      <c r="F46" s="16"/>
      <c r="G46" s="20"/>
      <c r="H46" s="16"/>
      <c r="I46" s="42">
        <f t="shared" si="0"/>
        <v>0</v>
      </c>
      <c r="J46" s="16"/>
      <c r="K46" s="42">
        <f t="shared" si="1"/>
        <v>0</v>
      </c>
      <c r="L46" s="103"/>
      <c r="M46" s="99">
        <f t="shared" si="2"/>
        <v>0</v>
      </c>
      <c r="N46" s="98">
        <f t="shared" si="3"/>
        <v>0</v>
      </c>
      <c r="O46" s="98">
        <f t="shared" si="4"/>
        <v>0</v>
      </c>
      <c r="P46" s="98">
        <f t="shared" si="5"/>
        <v>0</v>
      </c>
      <c r="Q46" s="42">
        <f t="shared" si="6"/>
        <v>0</v>
      </c>
    </row>
    <row r="47" spans="1:17">
      <c r="A47" s="16"/>
      <c r="B47" s="115"/>
      <c r="C47" s="16"/>
      <c r="D47" s="16"/>
      <c r="E47" s="16"/>
      <c r="F47" s="16"/>
      <c r="G47" s="20"/>
      <c r="H47" s="16"/>
      <c r="I47" s="42">
        <f t="shared" si="0"/>
        <v>0</v>
      </c>
      <c r="J47" s="16"/>
      <c r="K47" s="42">
        <f t="shared" si="1"/>
        <v>0</v>
      </c>
      <c r="L47" s="103"/>
      <c r="M47" s="99">
        <f t="shared" si="2"/>
        <v>0</v>
      </c>
      <c r="N47" s="98">
        <f t="shared" si="3"/>
        <v>0</v>
      </c>
      <c r="O47" s="98">
        <f t="shared" si="4"/>
        <v>0</v>
      </c>
      <c r="P47" s="98">
        <f t="shared" si="5"/>
        <v>0</v>
      </c>
      <c r="Q47" s="42">
        <f t="shared" si="6"/>
        <v>0</v>
      </c>
    </row>
    <row r="48" spans="1:17">
      <c r="A48" s="16"/>
      <c r="B48" s="115"/>
      <c r="C48" s="16"/>
      <c r="D48" s="16"/>
      <c r="E48" s="16"/>
      <c r="F48" s="16"/>
      <c r="G48" s="20"/>
      <c r="H48" s="16"/>
      <c r="I48" s="42">
        <f t="shared" si="0"/>
        <v>0</v>
      </c>
      <c r="J48" s="16"/>
      <c r="K48" s="42">
        <f t="shared" si="1"/>
        <v>0</v>
      </c>
      <c r="L48" s="103"/>
      <c r="M48" s="99">
        <f t="shared" si="2"/>
        <v>0</v>
      </c>
      <c r="N48" s="98">
        <f t="shared" si="3"/>
        <v>0</v>
      </c>
      <c r="O48" s="98">
        <f t="shared" si="4"/>
        <v>0</v>
      </c>
      <c r="P48" s="98">
        <f t="shared" si="5"/>
        <v>0</v>
      </c>
      <c r="Q48" s="42">
        <f t="shared" si="6"/>
        <v>0</v>
      </c>
    </row>
    <row r="49" spans="1:17">
      <c r="A49" s="16"/>
      <c r="B49" s="115"/>
      <c r="C49" s="16"/>
      <c r="D49" s="16"/>
      <c r="E49" s="16"/>
      <c r="F49" s="16"/>
      <c r="G49" s="20"/>
      <c r="H49" s="16"/>
      <c r="I49" s="42">
        <f t="shared" si="0"/>
        <v>0</v>
      </c>
      <c r="J49" s="16"/>
      <c r="K49" s="42">
        <f t="shared" si="1"/>
        <v>0</v>
      </c>
      <c r="L49" s="103"/>
      <c r="M49" s="99">
        <f t="shared" si="2"/>
        <v>0</v>
      </c>
      <c r="N49" s="98">
        <f t="shared" si="3"/>
        <v>0</v>
      </c>
      <c r="O49" s="98">
        <f t="shared" si="4"/>
        <v>0</v>
      </c>
      <c r="P49" s="98">
        <f t="shared" si="5"/>
        <v>0</v>
      </c>
      <c r="Q49" s="42">
        <f t="shared" si="6"/>
        <v>0</v>
      </c>
    </row>
    <row r="50" spans="1:17">
      <c r="A50" s="16"/>
      <c r="B50" s="115"/>
      <c r="C50" s="16"/>
      <c r="D50" s="16"/>
      <c r="E50" s="16"/>
      <c r="F50" s="16"/>
      <c r="G50" s="20"/>
      <c r="H50" s="16"/>
      <c r="I50" s="42">
        <f t="shared" si="0"/>
        <v>0</v>
      </c>
      <c r="J50" s="16"/>
      <c r="K50" s="42">
        <f t="shared" si="1"/>
        <v>0</v>
      </c>
      <c r="L50" s="103"/>
      <c r="M50" s="99">
        <f t="shared" si="2"/>
        <v>0</v>
      </c>
      <c r="N50" s="98">
        <f t="shared" si="3"/>
        <v>0</v>
      </c>
      <c r="O50" s="98">
        <f t="shared" si="4"/>
        <v>0</v>
      </c>
      <c r="P50" s="98">
        <f t="shared" si="5"/>
        <v>0</v>
      </c>
      <c r="Q50" s="42">
        <f t="shared" si="6"/>
        <v>0</v>
      </c>
    </row>
    <row r="51" spans="1:17">
      <c r="A51" s="16"/>
      <c r="B51" s="115"/>
      <c r="C51" s="16"/>
      <c r="D51" s="16"/>
      <c r="E51" s="16"/>
      <c r="F51" s="16"/>
      <c r="G51" s="20"/>
      <c r="H51" s="16"/>
      <c r="I51" s="42">
        <f t="shared" si="0"/>
        <v>0</v>
      </c>
      <c r="J51" s="16"/>
      <c r="K51" s="42">
        <f t="shared" si="1"/>
        <v>0</v>
      </c>
      <c r="L51" s="103"/>
      <c r="M51" s="99">
        <f t="shared" si="2"/>
        <v>0</v>
      </c>
      <c r="N51" s="98">
        <f t="shared" si="3"/>
        <v>0</v>
      </c>
      <c r="O51" s="98">
        <f t="shared" si="4"/>
        <v>0</v>
      </c>
      <c r="P51" s="98">
        <f t="shared" si="5"/>
        <v>0</v>
      </c>
      <c r="Q51" s="42">
        <f t="shared" si="6"/>
        <v>0</v>
      </c>
    </row>
    <row r="52" spans="1:17">
      <c r="A52" s="16"/>
      <c r="B52" s="115"/>
      <c r="C52" s="16"/>
      <c r="D52" s="16"/>
      <c r="E52" s="16"/>
      <c r="F52" s="16"/>
      <c r="G52" s="20"/>
      <c r="H52" s="16"/>
      <c r="I52" s="42">
        <f t="shared" si="0"/>
        <v>0</v>
      </c>
      <c r="J52" s="16"/>
      <c r="K52" s="42">
        <f t="shared" si="1"/>
        <v>0</v>
      </c>
      <c r="L52" s="103"/>
      <c r="M52" s="99">
        <f t="shared" si="2"/>
        <v>0</v>
      </c>
      <c r="N52" s="98">
        <f t="shared" si="3"/>
        <v>0</v>
      </c>
      <c r="O52" s="98">
        <f t="shared" si="4"/>
        <v>0</v>
      </c>
      <c r="P52" s="98">
        <f t="shared" si="5"/>
        <v>0</v>
      </c>
      <c r="Q52" s="42">
        <f t="shared" si="6"/>
        <v>0</v>
      </c>
    </row>
    <row r="53" spans="1:17">
      <c r="A53" s="16"/>
      <c r="B53" s="115"/>
      <c r="C53" s="16"/>
      <c r="D53" s="16"/>
      <c r="E53" s="16"/>
      <c r="F53" s="16"/>
      <c r="G53" s="20"/>
      <c r="H53" s="16"/>
      <c r="I53" s="42">
        <f t="shared" si="0"/>
        <v>0</v>
      </c>
      <c r="J53" s="16"/>
      <c r="K53" s="42">
        <f t="shared" si="1"/>
        <v>0</v>
      </c>
      <c r="L53" s="103"/>
      <c r="M53" s="99">
        <f t="shared" si="2"/>
        <v>0</v>
      </c>
      <c r="N53" s="98">
        <f t="shared" si="3"/>
        <v>0</v>
      </c>
      <c r="O53" s="98">
        <f t="shared" si="4"/>
        <v>0</v>
      </c>
      <c r="P53" s="98">
        <f t="shared" si="5"/>
        <v>0</v>
      </c>
      <c r="Q53" s="42">
        <f t="shared" si="6"/>
        <v>0</v>
      </c>
    </row>
    <row r="54" spans="1:17">
      <c r="A54" s="16"/>
      <c r="B54" s="115"/>
      <c r="C54" s="16"/>
      <c r="D54" s="16"/>
      <c r="E54" s="16"/>
      <c r="F54" s="16"/>
      <c r="G54" s="20"/>
      <c r="H54" s="16"/>
      <c r="I54" s="42">
        <f t="shared" si="0"/>
        <v>0</v>
      </c>
      <c r="J54" s="16"/>
      <c r="K54" s="42">
        <f t="shared" si="1"/>
        <v>0</v>
      </c>
      <c r="L54" s="103"/>
      <c r="M54" s="99">
        <f t="shared" si="2"/>
        <v>0</v>
      </c>
      <c r="N54" s="98">
        <f t="shared" si="3"/>
        <v>0</v>
      </c>
      <c r="O54" s="98">
        <f t="shared" si="4"/>
        <v>0</v>
      </c>
      <c r="P54" s="98">
        <f t="shared" si="5"/>
        <v>0</v>
      </c>
      <c r="Q54" s="42">
        <f t="shared" si="6"/>
        <v>0</v>
      </c>
    </row>
    <row r="55" spans="1:17">
      <c r="A55" s="16"/>
      <c r="B55" s="115"/>
      <c r="C55" s="16"/>
      <c r="D55" s="16"/>
      <c r="E55" s="16"/>
      <c r="F55" s="16"/>
      <c r="G55" s="20"/>
      <c r="H55" s="16"/>
      <c r="I55" s="42">
        <f t="shared" si="0"/>
        <v>0</v>
      </c>
      <c r="J55" s="16"/>
      <c r="K55" s="42">
        <f t="shared" si="1"/>
        <v>0</v>
      </c>
      <c r="L55" s="103"/>
      <c r="M55" s="99">
        <f t="shared" si="2"/>
        <v>0</v>
      </c>
      <c r="N55" s="98">
        <f t="shared" si="3"/>
        <v>0</v>
      </c>
      <c r="O55" s="98">
        <f t="shared" si="4"/>
        <v>0</v>
      </c>
      <c r="P55" s="98">
        <f t="shared" si="5"/>
        <v>0</v>
      </c>
      <c r="Q55" s="42">
        <f t="shared" si="6"/>
        <v>0</v>
      </c>
    </row>
    <row r="56" spans="1:17">
      <c r="A56" s="16"/>
      <c r="B56" s="115"/>
      <c r="C56" s="16"/>
      <c r="D56" s="16"/>
      <c r="E56" s="16"/>
      <c r="F56" s="16"/>
      <c r="G56" s="20"/>
      <c r="H56" s="16"/>
      <c r="I56" s="42">
        <f t="shared" si="0"/>
        <v>0</v>
      </c>
      <c r="J56" s="16"/>
      <c r="K56" s="42">
        <f t="shared" si="1"/>
        <v>0</v>
      </c>
      <c r="L56" s="103"/>
      <c r="M56" s="99">
        <f t="shared" si="2"/>
        <v>0</v>
      </c>
      <c r="N56" s="98">
        <f t="shared" si="3"/>
        <v>0</v>
      </c>
      <c r="O56" s="98">
        <f t="shared" si="4"/>
        <v>0</v>
      </c>
      <c r="P56" s="98">
        <f t="shared" si="5"/>
        <v>0</v>
      </c>
      <c r="Q56" s="42">
        <f t="shared" si="6"/>
        <v>0</v>
      </c>
    </row>
    <row r="57" spans="1:17">
      <c r="A57" s="16"/>
      <c r="B57" s="115"/>
      <c r="C57" s="16"/>
      <c r="D57" s="16"/>
      <c r="E57" s="16"/>
      <c r="F57" s="16"/>
      <c r="G57" s="20"/>
      <c r="H57" s="16"/>
      <c r="I57" s="42">
        <f t="shared" si="0"/>
        <v>0</v>
      </c>
      <c r="J57" s="16"/>
      <c r="K57" s="42">
        <f t="shared" si="1"/>
        <v>0</v>
      </c>
      <c r="L57" s="103"/>
      <c r="M57" s="99">
        <f t="shared" si="2"/>
        <v>0</v>
      </c>
      <c r="N57" s="98">
        <f t="shared" si="3"/>
        <v>0</v>
      </c>
      <c r="O57" s="98">
        <f t="shared" si="4"/>
        <v>0</v>
      </c>
      <c r="P57" s="98">
        <f t="shared" si="5"/>
        <v>0</v>
      </c>
      <c r="Q57" s="42">
        <f t="shared" si="6"/>
        <v>0</v>
      </c>
    </row>
    <row r="58" spans="1:17">
      <c r="A58" s="16"/>
      <c r="B58" s="115"/>
      <c r="C58" s="16"/>
      <c r="D58" s="16"/>
      <c r="E58" s="16"/>
      <c r="F58" s="16"/>
      <c r="G58" s="20"/>
      <c r="H58" s="16"/>
      <c r="I58" s="42">
        <f t="shared" si="0"/>
        <v>0</v>
      </c>
      <c r="J58" s="16"/>
      <c r="K58" s="42">
        <f t="shared" si="1"/>
        <v>0</v>
      </c>
      <c r="L58" s="103"/>
      <c r="M58" s="99">
        <f t="shared" si="2"/>
        <v>0</v>
      </c>
      <c r="N58" s="98">
        <f t="shared" si="3"/>
        <v>0</v>
      </c>
      <c r="O58" s="98">
        <f t="shared" si="4"/>
        <v>0</v>
      </c>
      <c r="P58" s="98">
        <f t="shared" si="5"/>
        <v>0</v>
      </c>
      <c r="Q58" s="42">
        <f t="shared" si="6"/>
        <v>0</v>
      </c>
    </row>
    <row r="59" spans="1:17">
      <c r="A59" s="16"/>
      <c r="B59" s="115"/>
      <c r="C59" s="16"/>
      <c r="D59" s="16"/>
      <c r="E59" s="16"/>
      <c r="F59" s="16"/>
      <c r="G59" s="20"/>
      <c r="H59" s="16"/>
      <c r="I59" s="42">
        <f t="shared" si="0"/>
        <v>0</v>
      </c>
      <c r="J59" s="16"/>
      <c r="K59" s="42">
        <f t="shared" si="1"/>
        <v>0</v>
      </c>
      <c r="L59" s="103"/>
      <c r="M59" s="99">
        <f t="shared" si="2"/>
        <v>0</v>
      </c>
      <c r="N59" s="98">
        <f t="shared" si="3"/>
        <v>0</v>
      </c>
      <c r="O59" s="98">
        <f t="shared" si="4"/>
        <v>0</v>
      </c>
      <c r="P59" s="98">
        <f t="shared" si="5"/>
        <v>0</v>
      </c>
      <c r="Q59" s="42">
        <f t="shared" si="6"/>
        <v>0</v>
      </c>
    </row>
    <row r="60" spans="1:17">
      <c r="A60" s="16"/>
      <c r="B60" s="115"/>
      <c r="C60" s="16"/>
      <c r="D60" s="16"/>
      <c r="E60" s="16"/>
      <c r="F60" s="16"/>
      <c r="G60" s="20"/>
      <c r="H60" s="16"/>
      <c r="I60" s="42">
        <f t="shared" si="0"/>
        <v>0</v>
      </c>
      <c r="J60" s="16"/>
      <c r="K60" s="42">
        <f t="shared" si="1"/>
        <v>0</v>
      </c>
      <c r="L60" s="103"/>
      <c r="M60" s="99">
        <f t="shared" si="2"/>
        <v>0</v>
      </c>
      <c r="N60" s="98">
        <f t="shared" si="3"/>
        <v>0</v>
      </c>
      <c r="O60" s="98">
        <f t="shared" si="4"/>
        <v>0</v>
      </c>
      <c r="P60" s="98">
        <f t="shared" si="5"/>
        <v>0</v>
      </c>
      <c r="Q60" s="42">
        <f t="shared" si="6"/>
        <v>0</v>
      </c>
    </row>
    <row r="61" spans="1:17">
      <c r="A61" s="16"/>
      <c r="B61" s="115"/>
      <c r="C61" s="16"/>
      <c r="D61" s="16"/>
      <c r="E61" s="16"/>
      <c r="F61" s="16"/>
      <c r="G61" s="20"/>
      <c r="H61" s="16"/>
      <c r="I61" s="42">
        <f t="shared" si="0"/>
        <v>0</v>
      </c>
      <c r="J61" s="16"/>
      <c r="K61" s="42">
        <f t="shared" si="1"/>
        <v>0</v>
      </c>
      <c r="L61" s="103"/>
      <c r="M61" s="99">
        <f t="shared" si="2"/>
        <v>0</v>
      </c>
      <c r="N61" s="98">
        <f t="shared" si="3"/>
        <v>0</v>
      </c>
      <c r="O61" s="98">
        <f t="shared" si="4"/>
        <v>0</v>
      </c>
      <c r="P61" s="98">
        <f t="shared" si="5"/>
        <v>0</v>
      </c>
      <c r="Q61" s="42">
        <f t="shared" si="6"/>
        <v>0</v>
      </c>
    </row>
    <row r="62" spans="1:17">
      <c r="A62" s="16"/>
      <c r="B62" s="115"/>
      <c r="C62" s="16"/>
      <c r="D62" s="16"/>
      <c r="E62" s="16"/>
      <c r="F62" s="16"/>
      <c r="G62" s="20"/>
      <c r="H62" s="16"/>
      <c r="I62" s="42">
        <f t="shared" si="0"/>
        <v>0</v>
      </c>
      <c r="J62" s="16"/>
      <c r="K62" s="42">
        <f t="shared" si="1"/>
        <v>0</v>
      </c>
      <c r="L62" s="103"/>
      <c r="M62" s="99">
        <f t="shared" si="2"/>
        <v>0</v>
      </c>
      <c r="N62" s="98">
        <f t="shared" si="3"/>
        <v>0</v>
      </c>
      <c r="O62" s="98">
        <f t="shared" si="4"/>
        <v>0</v>
      </c>
      <c r="P62" s="98">
        <f t="shared" si="5"/>
        <v>0</v>
      </c>
      <c r="Q62" s="42">
        <f t="shared" si="6"/>
        <v>0</v>
      </c>
    </row>
    <row r="63" spans="1:17">
      <c r="A63" s="16"/>
      <c r="B63" s="115"/>
      <c r="C63" s="16"/>
      <c r="D63" s="16"/>
      <c r="E63" s="16"/>
      <c r="F63" s="16"/>
      <c r="G63" s="20"/>
      <c r="H63" s="16"/>
      <c r="I63" s="42">
        <f t="shared" si="0"/>
        <v>0</v>
      </c>
      <c r="J63" s="16"/>
      <c r="K63" s="42">
        <f t="shared" si="1"/>
        <v>0</v>
      </c>
      <c r="L63" s="103"/>
      <c r="M63" s="99">
        <f t="shared" si="2"/>
        <v>0</v>
      </c>
      <c r="N63" s="98">
        <f t="shared" si="3"/>
        <v>0</v>
      </c>
      <c r="O63" s="98">
        <f t="shared" si="4"/>
        <v>0</v>
      </c>
      <c r="P63" s="98">
        <f t="shared" si="5"/>
        <v>0</v>
      </c>
      <c r="Q63" s="42">
        <f t="shared" si="6"/>
        <v>0</v>
      </c>
    </row>
    <row r="64" spans="1:17">
      <c r="A64" s="16"/>
      <c r="B64" s="115"/>
      <c r="C64" s="16"/>
      <c r="D64" s="16"/>
      <c r="E64" s="16"/>
      <c r="F64" s="16"/>
      <c r="G64" s="20"/>
      <c r="H64" s="16"/>
      <c r="I64" s="42">
        <f t="shared" si="0"/>
        <v>0</v>
      </c>
      <c r="J64" s="16"/>
      <c r="K64" s="42">
        <f t="shared" si="1"/>
        <v>0</v>
      </c>
      <c r="L64" s="103"/>
      <c r="M64" s="99">
        <f t="shared" si="2"/>
        <v>0</v>
      </c>
      <c r="N64" s="98">
        <f t="shared" si="3"/>
        <v>0</v>
      </c>
      <c r="O64" s="98">
        <f t="shared" si="4"/>
        <v>0</v>
      </c>
      <c r="P64" s="98">
        <f t="shared" si="5"/>
        <v>0</v>
      </c>
      <c r="Q64" s="42">
        <f t="shared" si="6"/>
        <v>0</v>
      </c>
    </row>
    <row r="65" spans="1:17">
      <c r="A65" s="16"/>
      <c r="B65" s="115"/>
      <c r="C65" s="16"/>
      <c r="D65" s="16"/>
      <c r="E65" s="16"/>
      <c r="F65" s="16"/>
      <c r="G65" s="20"/>
      <c r="H65" s="16"/>
      <c r="I65" s="42">
        <f t="shared" si="0"/>
        <v>0</v>
      </c>
      <c r="J65" s="16"/>
      <c r="K65" s="42">
        <f t="shared" si="1"/>
        <v>0</v>
      </c>
      <c r="L65" s="103"/>
      <c r="M65" s="99">
        <f t="shared" si="2"/>
        <v>0</v>
      </c>
      <c r="N65" s="98">
        <f t="shared" si="3"/>
        <v>0</v>
      </c>
      <c r="O65" s="98">
        <f t="shared" si="4"/>
        <v>0</v>
      </c>
      <c r="P65" s="98">
        <f t="shared" si="5"/>
        <v>0</v>
      </c>
      <c r="Q65" s="42">
        <f t="shared" si="6"/>
        <v>0</v>
      </c>
    </row>
    <row r="66" spans="1:17">
      <c r="A66" s="16"/>
      <c r="B66" s="115"/>
      <c r="C66" s="16"/>
      <c r="D66" s="16"/>
      <c r="E66" s="16"/>
      <c r="F66" s="16"/>
      <c r="G66" s="20"/>
      <c r="H66" s="16"/>
      <c r="I66" s="42">
        <f t="shared" si="0"/>
        <v>0</v>
      </c>
      <c r="J66" s="16"/>
      <c r="K66" s="42">
        <f t="shared" si="1"/>
        <v>0</v>
      </c>
      <c r="L66" s="103"/>
      <c r="M66" s="99">
        <f t="shared" si="2"/>
        <v>0</v>
      </c>
      <c r="N66" s="98">
        <f t="shared" si="3"/>
        <v>0</v>
      </c>
      <c r="O66" s="98">
        <f t="shared" si="4"/>
        <v>0</v>
      </c>
      <c r="P66" s="98">
        <f t="shared" si="5"/>
        <v>0</v>
      </c>
      <c r="Q66" s="42">
        <f t="shared" si="6"/>
        <v>0</v>
      </c>
    </row>
    <row r="67" spans="1:17">
      <c r="A67" s="16"/>
      <c r="B67" s="115"/>
      <c r="C67" s="16"/>
      <c r="D67" s="16"/>
      <c r="E67" s="16"/>
      <c r="F67" s="16"/>
      <c r="G67" s="20"/>
      <c r="H67" s="16"/>
      <c r="I67" s="42">
        <f t="shared" si="0"/>
        <v>0</v>
      </c>
      <c r="J67" s="16"/>
      <c r="K67" s="42">
        <f t="shared" si="1"/>
        <v>0</v>
      </c>
      <c r="L67" s="103"/>
      <c r="M67" s="99">
        <f t="shared" si="2"/>
        <v>0</v>
      </c>
      <c r="N67" s="98">
        <f t="shared" si="3"/>
        <v>0</v>
      </c>
      <c r="O67" s="98">
        <f t="shared" si="4"/>
        <v>0</v>
      </c>
      <c r="P67" s="98">
        <f t="shared" si="5"/>
        <v>0</v>
      </c>
      <c r="Q67" s="42">
        <f t="shared" si="6"/>
        <v>0</v>
      </c>
    </row>
    <row r="68" spans="1:17">
      <c r="A68" s="16"/>
      <c r="B68" s="115"/>
      <c r="C68" s="16"/>
      <c r="D68" s="16"/>
      <c r="E68" s="16"/>
      <c r="F68" s="16"/>
      <c r="G68" s="20"/>
      <c r="H68" s="16"/>
      <c r="I68" s="42">
        <f t="shared" si="0"/>
        <v>0</v>
      </c>
      <c r="J68" s="16"/>
      <c r="K68" s="42">
        <f t="shared" si="1"/>
        <v>0</v>
      </c>
      <c r="L68" s="103"/>
      <c r="M68" s="99">
        <f t="shared" si="2"/>
        <v>0</v>
      </c>
      <c r="N68" s="98">
        <f t="shared" si="3"/>
        <v>0</v>
      </c>
      <c r="O68" s="98">
        <f t="shared" si="4"/>
        <v>0</v>
      </c>
      <c r="P68" s="98">
        <f t="shared" si="5"/>
        <v>0</v>
      </c>
      <c r="Q68" s="42">
        <f t="shared" si="6"/>
        <v>0</v>
      </c>
    </row>
    <row r="69" spans="1:17">
      <c r="A69" s="16"/>
      <c r="B69" s="115"/>
      <c r="C69" s="16"/>
      <c r="D69" s="16"/>
      <c r="E69" s="16"/>
      <c r="F69" s="16"/>
      <c r="G69" s="20"/>
      <c r="H69" s="16"/>
      <c r="I69" s="42">
        <f t="shared" ref="I69:I132" si="7">G69*H69%</f>
        <v>0</v>
      </c>
      <c r="J69" s="16"/>
      <c r="K69" s="42">
        <f t="shared" ref="K69:K132" si="8">G69*J69</f>
        <v>0</v>
      </c>
      <c r="L69" s="103"/>
      <c r="M69" s="99">
        <f t="shared" ref="M69:M132" si="9">G69*L69%</f>
        <v>0</v>
      </c>
      <c r="N69" s="98">
        <f t="shared" ref="N69:N132" si="10">IF(F69=1,I69,0)</f>
        <v>0</v>
      </c>
      <c r="O69" s="98">
        <f t="shared" ref="O69:O132" si="11">IF(F69=1,K69,0)</f>
        <v>0</v>
      </c>
      <c r="P69" s="98">
        <f t="shared" ref="P69:P132" si="12">IF(F69=1,M69,0)</f>
        <v>0</v>
      </c>
      <c r="Q69" s="42">
        <f t="shared" ref="Q69:Q132" si="13">+G69+I69+K69+M69</f>
        <v>0</v>
      </c>
    </row>
    <row r="70" spans="1:17">
      <c r="A70" s="16"/>
      <c r="B70" s="115"/>
      <c r="C70" s="16"/>
      <c r="D70" s="16"/>
      <c r="E70" s="16"/>
      <c r="F70" s="16"/>
      <c r="G70" s="20"/>
      <c r="H70" s="16"/>
      <c r="I70" s="42">
        <f t="shared" si="7"/>
        <v>0</v>
      </c>
      <c r="J70" s="16"/>
      <c r="K70" s="42">
        <f t="shared" si="8"/>
        <v>0</v>
      </c>
      <c r="L70" s="103"/>
      <c r="M70" s="99">
        <f t="shared" si="9"/>
        <v>0</v>
      </c>
      <c r="N70" s="98">
        <f t="shared" si="10"/>
        <v>0</v>
      </c>
      <c r="O70" s="98">
        <f t="shared" si="11"/>
        <v>0</v>
      </c>
      <c r="P70" s="98">
        <f t="shared" si="12"/>
        <v>0</v>
      </c>
      <c r="Q70" s="42">
        <f t="shared" si="13"/>
        <v>0</v>
      </c>
    </row>
    <row r="71" spans="1:17">
      <c r="A71" s="16"/>
      <c r="B71" s="115"/>
      <c r="C71" s="16"/>
      <c r="D71" s="16"/>
      <c r="E71" s="16"/>
      <c r="F71" s="16"/>
      <c r="G71" s="20"/>
      <c r="H71" s="16"/>
      <c r="I71" s="42">
        <f t="shared" si="7"/>
        <v>0</v>
      </c>
      <c r="J71" s="16"/>
      <c r="K71" s="42">
        <f t="shared" si="8"/>
        <v>0</v>
      </c>
      <c r="L71" s="103"/>
      <c r="M71" s="99">
        <f t="shared" si="9"/>
        <v>0</v>
      </c>
      <c r="N71" s="98">
        <f t="shared" si="10"/>
        <v>0</v>
      </c>
      <c r="O71" s="98">
        <f t="shared" si="11"/>
        <v>0</v>
      </c>
      <c r="P71" s="98">
        <f t="shared" si="12"/>
        <v>0</v>
      </c>
      <c r="Q71" s="42">
        <f t="shared" si="13"/>
        <v>0</v>
      </c>
    </row>
    <row r="72" spans="1:17">
      <c r="A72" s="16"/>
      <c r="B72" s="115"/>
      <c r="C72" s="16"/>
      <c r="D72" s="16"/>
      <c r="E72" s="16"/>
      <c r="F72" s="16"/>
      <c r="G72" s="20"/>
      <c r="H72" s="16"/>
      <c r="I72" s="42">
        <f t="shared" si="7"/>
        <v>0</v>
      </c>
      <c r="J72" s="16"/>
      <c r="K72" s="42">
        <f t="shared" si="8"/>
        <v>0</v>
      </c>
      <c r="L72" s="103"/>
      <c r="M72" s="99">
        <f t="shared" si="9"/>
        <v>0</v>
      </c>
      <c r="N72" s="98">
        <f t="shared" si="10"/>
        <v>0</v>
      </c>
      <c r="O72" s="98">
        <f t="shared" si="11"/>
        <v>0</v>
      </c>
      <c r="P72" s="98">
        <f t="shared" si="12"/>
        <v>0</v>
      </c>
      <c r="Q72" s="42">
        <f t="shared" si="13"/>
        <v>0</v>
      </c>
    </row>
    <row r="73" spans="1:17">
      <c r="A73" s="16"/>
      <c r="B73" s="115"/>
      <c r="C73" s="16"/>
      <c r="D73" s="16"/>
      <c r="E73" s="16"/>
      <c r="F73" s="16"/>
      <c r="G73" s="20"/>
      <c r="H73" s="16"/>
      <c r="I73" s="42">
        <f t="shared" si="7"/>
        <v>0</v>
      </c>
      <c r="J73" s="16"/>
      <c r="K73" s="42">
        <f t="shared" si="8"/>
        <v>0</v>
      </c>
      <c r="L73" s="103"/>
      <c r="M73" s="99">
        <f t="shared" si="9"/>
        <v>0</v>
      </c>
      <c r="N73" s="98">
        <f t="shared" si="10"/>
        <v>0</v>
      </c>
      <c r="O73" s="98">
        <f t="shared" si="11"/>
        <v>0</v>
      </c>
      <c r="P73" s="98">
        <f t="shared" si="12"/>
        <v>0</v>
      </c>
      <c r="Q73" s="42">
        <f t="shared" si="13"/>
        <v>0</v>
      </c>
    </row>
    <row r="74" spans="1:17">
      <c r="A74" s="16"/>
      <c r="B74" s="115"/>
      <c r="C74" s="16"/>
      <c r="D74" s="16"/>
      <c r="E74" s="16"/>
      <c r="F74" s="16"/>
      <c r="G74" s="20"/>
      <c r="H74" s="16"/>
      <c r="I74" s="42">
        <f t="shared" si="7"/>
        <v>0</v>
      </c>
      <c r="J74" s="16"/>
      <c r="K74" s="42">
        <f t="shared" si="8"/>
        <v>0</v>
      </c>
      <c r="L74" s="103"/>
      <c r="M74" s="99">
        <f t="shared" si="9"/>
        <v>0</v>
      </c>
      <c r="N74" s="98">
        <f t="shared" si="10"/>
        <v>0</v>
      </c>
      <c r="O74" s="98">
        <f t="shared" si="11"/>
        <v>0</v>
      </c>
      <c r="P74" s="98">
        <f t="shared" si="12"/>
        <v>0</v>
      </c>
      <c r="Q74" s="42">
        <f t="shared" si="13"/>
        <v>0</v>
      </c>
    </row>
    <row r="75" spans="1:17">
      <c r="A75" s="16"/>
      <c r="B75" s="115"/>
      <c r="C75" s="16"/>
      <c r="D75" s="16"/>
      <c r="E75" s="16"/>
      <c r="F75" s="16"/>
      <c r="G75" s="20"/>
      <c r="H75" s="16"/>
      <c r="I75" s="42">
        <f t="shared" si="7"/>
        <v>0</v>
      </c>
      <c r="J75" s="16"/>
      <c r="K75" s="42">
        <f t="shared" si="8"/>
        <v>0</v>
      </c>
      <c r="L75" s="103"/>
      <c r="M75" s="99">
        <f t="shared" si="9"/>
        <v>0</v>
      </c>
      <c r="N75" s="98">
        <f t="shared" si="10"/>
        <v>0</v>
      </c>
      <c r="O75" s="98">
        <f t="shared" si="11"/>
        <v>0</v>
      </c>
      <c r="P75" s="98">
        <f t="shared" si="12"/>
        <v>0</v>
      </c>
      <c r="Q75" s="42">
        <f t="shared" si="13"/>
        <v>0</v>
      </c>
    </row>
    <row r="76" spans="1:17">
      <c r="A76" s="16"/>
      <c r="B76" s="115"/>
      <c r="C76" s="16"/>
      <c r="D76" s="16"/>
      <c r="E76" s="16"/>
      <c r="F76" s="16"/>
      <c r="G76" s="20"/>
      <c r="H76" s="16"/>
      <c r="I76" s="42">
        <f t="shared" si="7"/>
        <v>0</v>
      </c>
      <c r="J76" s="16"/>
      <c r="K76" s="42">
        <f t="shared" si="8"/>
        <v>0</v>
      </c>
      <c r="L76" s="103"/>
      <c r="M76" s="99">
        <f t="shared" si="9"/>
        <v>0</v>
      </c>
      <c r="N76" s="98">
        <f t="shared" si="10"/>
        <v>0</v>
      </c>
      <c r="O76" s="98">
        <f t="shared" si="11"/>
        <v>0</v>
      </c>
      <c r="P76" s="98">
        <f t="shared" si="12"/>
        <v>0</v>
      </c>
      <c r="Q76" s="42">
        <f t="shared" si="13"/>
        <v>0</v>
      </c>
    </row>
    <row r="77" spans="1:17">
      <c r="A77" s="16"/>
      <c r="B77" s="115"/>
      <c r="C77" s="16"/>
      <c r="D77" s="16"/>
      <c r="E77" s="16"/>
      <c r="F77" s="16"/>
      <c r="G77" s="20"/>
      <c r="H77" s="16"/>
      <c r="I77" s="42">
        <f t="shared" si="7"/>
        <v>0</v>
      </c>
      <c r="J77" s="16"/>
      <c r="K77" s="42">
        <f t="shared" si="8"/>
        <v>0</v>
      </c>
      <c r="L77" s="103"/>
      <c r="M77" s="99">
        <f t="shared" si="9"/>
        <v>0</v>
      </c>
      <c r="N77" s="98">
        <f t="shared" si="10"/>
        <v>0</v>
      </c>
      <c r="O77" s="98">
        <f t="shared" si="11"/>
        <v>0</v>
      </c>
      <c r="P77" s="98">
        <f t="shared" si="12"/>
        <v>0</v>
      </c>
      <c r="Q77" s="42">
        <f t="shared" si="13"/>
        <v>0</v>
      </c>
    </row>
    <row r="78" spans="1:17">
      <c r="A78" s="16"/>
      <c r="B78" s="115"/>
      <c r="C78" s="16"/>
      <c r="D78" s="16"/>
      <c r="E78" s="16"/>
      <c r="F78" s="16"/>
      <c r="G78" s="20"/>
      <c r="H78" s="16"/>
      <c r="I78" s="42">
        <f t="shared" si="7"/>
        <v>0</v>
      </c>
      <c r="J78" s="16"/>
      <c r="K78" s="42">
        <f t="shared" si="8"/>
        <v>0</v>
      </c>
      <c r="L78" s="103"/>
      <c r="M78" s="99">
        <f t="shared" si="9"/>
        <v>0</v>
      </c>
      <c r="N78" s="98">
        <f t="shared" si="10"/>
        <v>0</v>
      </c>
      <c r="O78" s="98">
        <f t="shared" si="11"/>
        <v>0</v>
      </c>
      <c r="P78" s="98">
        <f t="shared" si="12"/>
        <v>0</v>
      </c>
      <c r="Q78" s="42">
        <f t="shared" si="13"/>
        <v>0</v>
      </c>
    </row>
    <row r="79" spans="1:17">
      <c r="A79" s="16"/>
      <c r="B79" s="115"/>
      <c r="C79" s="16"/>
      <c r="D79" s="16"/>
      <c r="E79" s="16"/>
      <c r="F79" s="16"/>
      <c r="G79" s="20"/>
      <c r="H79" s="16"/>
      <c r="I79" s="42">
        <f t="shared" si="7"/>
        <v>0</v>
      </c>
      <c r="J79" s="16"/>
      <c r="K79" s="42">
        <f t="shared" si="8"/>
        <v>0</v>
      </c>
      <c r="L79" s="103"/>
      <c r="M79" s="99">
        <f t="shared" si="9"/>
        <v>0</v>
      </c>
      <c r="N79" s="98">
        <f t="shared" si="10"/>
        <v>0</v>
      </c>
      <c r="O79" s="98">
        <f t="shared" si="11"/>
        <v>0</v>
      </c>
      <c r="P79" s="98">
        <f t="shared" si="12"/>
        <v>0</v>
      </c>
      <c r="Q79" s="42">
        <f t="shared" si="13"/>
        <v>0</v>
      </c>
    </row>
    <row r="80" spans="1:17">
      <c r="A80" s="16"/>
      <c r="B80" s="115"/>
      <c r="C80" s="16"/>
      <c r="D80" s="16"/>
      <c r="E80" s="16"/>
      <c r="F80" s="16"/>
      <c r="G80" s="20"/>
      <c r="H80" s="16"/>
      <c r="I80" s="42">
        <f t="shared" si="7"/>
        <v>0</v>
      </c>
      <c r="J80" s="16"/>
      <c r="K80" s="42">
        <f t="shared" si="8"/>
        <v>0</v>
      </c>
      <c r="L80" s="103"/>
      <c r="M80" s="99">
        <f t="shared" si="9"/>
        <v>0</v>
      </c>
      <c r="N80" s="98">
        <f t="shared" si="10"/>
        <v>0</v>
      </c>
      <c r="O80" s="98">
        <f t="shared" si="11"/>
        <v>0</v>
      </c>
      <c r="P80" s="98">
        <f t="shared" si="12"/>
        <v>0</v>
      </c>
      <c r="Q80" s="42">
        <f t="shared" si="13"/>
        <v>0</v>
      </c>
    </row>
    <row r="81" spans="1:17">
      <c r="A81" s="16"/>
      <c r="B81" s="115"/>
      <c r="C81" s="16"/>
      <c r="D81" s="16"/>
      <c r="E81" s="16"/>
      <c r="F81" s="16"/>
      <c r="G81" s="20"/>
      <c r="H81" s="16"/>
      <c r="I81" s="42">
        <f t="shared" si="7"/>
        <v>0</v>
      </c>
      <c r="J81" s="16"/>
      <c r="K81" s="42">
        <f t="shared" si="8"/>
        <v>0</v>
      </c>
      <c r="L81" s="103"/>
      <c r="M81" s="99">
        <f t="shared" si="9"/>
        <v>0</v>
      </c>
      <c r="N81" s="98">
        <f t="shared" si="10"/>
        <v>0</v>
      </c>
      <c r="O81" s="98">
        <f t="shared" si="11"/>
        <v>0</v>
      </c>
      <c r="P81" s="98">
        <f t="shared" si="12"/>
        <v>0</v>
      </c>
      <c r="Q81" s="42">
        <f t="shared" si="13"/>
        <v>0</v>
      </c>
    </row>
    <row r="82" spans="1:17">
      <c r="A82" s="16"/>
      <c r="B82" s="115"/>
      <c r="C82" s="16"/>
      <c r="D82" s="16"/>
      <c r="E82" s="16"/>
      <c r="F82" s="16"/>
      <c r="G82" s="20"/>
      <c r="H82" s="16"/>
      <c r="I82" s="42">
        <f t="shared" si="7"/>
        <v>0</v>
      </c>
      <c r="J82" s="16"/>
      <c r="K82" s="42">
        <f t="shared" si="8"/>
        <v>0</v>
      </c>
      <c r="L82" s="103"/>
      <c r="M82" s="99">
        <f t="shared" si="9"/>
        <v>0</v>
      </c>
      <c r="N82" s="98">
        <f t="shared" si="10"/>
        <v>0</v>
      </c>
      <c r="O82" s="98">
        <f t="shared" si="11"/>
        <v>0</v>
      </c>
      <c r="P82" s="98">
        <f t="shared" si="12"/>
        <v>0</v>
      </c>
      <c r="Q82" s="42">
        <f t="shared" si="13"/>
        <v>0</v>
      </c>
    </row>
    <row r="83" spans="1:17">
      <c r="A83" s="16"/>
      <c r="B83" s="115"/>
      <c r="C83" s="16"/>
      <c r="D83" s="16"/>
      <c r="E83" s="16"/>
      <c r="F83" s="16"/>
      <c r="G83" s="20"/>
      <c r="H83" s="16"/>
      <c r="I83" s="42">
        <f t="shared" si="7"/>
        <v>0</v>
      </c>
      <c r="J83" s="16"/>
      <c r="K83" s="42">
        <f t="shared" si="8"/>
        <v>0</v>
      </c>
      <c r="L83" s="103"/>
      <c r="M83" s="99">
        <f t="shared" si="9"/>
        <v>0</v>
      </c>
      <c r="N83" s="98">
        <f t="shared" si="10"/>
        <v>0</v>
      </c>
      <c r="O83" s="98">
        <f t="shared" si="11"/>
        <v>0</v>
      </c>
      <c r="P83" s="98">
        <f t="shared" si="12"/>
        <v>0</v>
      </c>
      <c r="Q83" s="42">
        <f t="shared" si="13"/>
        <v>0</v>
      </c>
    </row>
    <row r="84" spans="1:17">
      <c r="A84" s="16"/>
      <c r="B84" s="115"/>
      <c r="C84" s="16"/>
      <c r="D84" s="16"/>
      <c r="E84" s="16"/>
      <c r="F84" s="16"/>
      <c r="G84" s="20"/>
      <c r="H84" s="16"/>
      <c r="I84" s="42">
        <f t="shared" si="7"/>
        <v>0</v>
      </c>
      <c r="J84" s="16"/>
      <c r="K84" s="42">
        <f t="shared" si="8"/>
        <v>0</v>
      </c>
      <c r="L84" s="103"/>
      <c r="M84" s="99">
        <f t="shared" si="9"/>
        <v>0</v>
      </c>
      <c r="N84" s="98">
        <f t="shared" si="10"/>
        <v>0</v>
      </c>
      <c r="O84" s="98">
        <f t="shared" si="11"/>
        <v>0</v>
      </c>
      <c r="P84" s="98">
        <f t="shared" si="12"/>
        <v>0</v>
      </c>
      <c r="Q84" s="42">
        <f t="shared" si="13"/>
        <v>0</v>
      </c>
    </row>
    <row r="85" spans="1:17">
      <c r="A85" s="16"/>
      <c r="B85" s="115"/>
      <c r="C85" s="16"/>
      <c r="D85" s="16"/>
      <c r="E85" s="16"/>
      <c r="F85" s="16"/>
      <c r="G85" s="20"/>
      <c r="H85" s="16"/>
      <c r="I85" s="42">
        <f t="shared" si="7"/>
        <v>0</v>
      </c>
      <c r="J85" s="16"/>
      <c r="K85" s="42">
        <f t="shared" si="8"/>
        <v>0</v>
      </c>
      <c r="L85" s="103"/>
      <c r="M85" s="99">
        <f t="shared" si="9"/>
        <v>0</v>
      </c>
      <c r="N85" s="98">
        <f t="shared" si="10"/>
        <v>0</v>
      </c>
      <c r="O85" s="98">
        <f t="shared" si="11"/>
        <v>0</v>
      </c>
      <c r="P85" s="98">
        <f t="shared" si="12"/>
        <v>0</v>
      </c>
      <c r="Q85" s="42">
        <f t="shared" si="13"/>
        <v>0</v>
      </c>
    </row>
    <row r="86" spans="1:17">
      <c r="A86" s="16"/>
      <c r="B86" s="115"/>
      <c r="C86" s="16"/>
      <c r="D86" s="16"/>
      <c r="E86" s="16"/>
      <c r="F86" s="16"/>
      <c r="G86" s="20"/>
      <c r="H86" s="16"/>
      <c r="I86" s="42">
        <f t="shared" si="7"/>
        <v>0</v>
      </c>
      <c r="J86" s="16"/>
      <c r="K86" s="42">
        <f t="shared" si="8"/>
        <v>0</v>
      </c>
      <c r="L86" s="103"/>
      <c r="M86" s="99">
        <f t="shared" si="9"/>
        <v>0</v>
      </c>
      <c r="N86" s="98">
        <f t="shared" si="10"/>
        <v>0</v>
      </c>
      <c r="O86" s="98">
        <f t="shared" si="11"/>
        <v>0</v>
      </c>
      <c r="P86" s="98">
        <f t="shared" si="12"/>
        <v>0</v>
      </c>
      <c r="Q86" s="42">
        <f t="shared" si="13"/>
        <v>0</v>
      </c>
    </row>
    <row r="87" spans="1:17">
      <c r="A87" s="16"/>
      <c r="B87" s="115"/>
      <c r="C87" s="16"/>
      <c r="D87" s="16"/>
      <c r="E87" s="16"/>
      <c r="F87" s="16"/>
      <c r="G87" s="20"/>
      <c r="H87" s="16"/>
      <c r="I87" s="42">
        <f t="shared" si="7"/>
        <v>0</v>
      </c>
      <c r="J87" s="16"/>
      <c r="K87" s="42">
        <f t="shared" si="8"/>
        <v>0</v>
      </c>
      <c r="L87" s="103"/>
      <c r="M87" s="99">
        <f t="shared" si="9"/>
        <v>0</v>
      </c>
      <c r="N87" s="98">
        <f t="shared" si="10"/>
        <v>0</v>
      </c>
      <c r="O87" s="98">
        <f t="shared" si="11"/>
        <v>0</v>
      </c>
      <c r="P87" s="98">
        <f t="shared" si="12"/>
        <v>0</v>
      </c>
      <c r="Q87" s="42">
        <f t="shared" si="13"/>
        <v>0</v>
      </c>
    </row>
    <row r="88" spans="1:17">
      <c r="A88" s="16"/>
      <c r="B88" s="115"/>
      <c r="C88" s="16"/>
      <c r="D88" s="16"/>
      <c r="E88" s="16"/>
      <c r="F88" s="16"/>
      <c r="G88" s="20"/>
      <c r="H88" s="16"/>
      <c r="I88" s="42">
        <f t="shared" si="7"/>
        <v>0</v>
      </c>
      <c r="J88" s="16"/>
      <c r="K88" s="42">
        <f t="shared" si="8"/>
        <v>0</v>
      </c>
      <c r="L88" s="103"/>
      <c r="M88" s="99">
        <f t="shared" si="9"/>
        <v>0</v>
      </c>
      <c r="N88" s="98">
        <f t="shared" si="10"/>
        <v>0</v>
      </c>
      <c r="O88" s="98">
        <f t="shared" si="11"/>
        <v>0</v>
      </c>
      <c r="P88" s="98">
        <f t="shared" si="12"/>
        <v>0</v>
      </c>
      <c r="Q88" s="42">
        <f t="shared" si="13"/>
        <v>0</v>
      </c>
    </row>
    <row r="89" spans="1:17">
      <c r="A89" s="16"/>
      <c r="B89" s="115"/>
      <c r="C89" s="16"/>
      <c r="D89" s="16"/>
      <c r="E89" s="16"/>
      <c r="F89" s="16"/>
      <c r="G89" s="20"/>
      <c r="H89" s="16"/>
      <c r="I89" s="42">
        <f t="shared" si="7"/>
        <v>0</v>
      </c>
      <c r="J89" s="16"/>
      <c r="K89" s="42">
        <f t="shared" si="8"/>
        <v>0</v>
      </c>
      <c r="L89" s="103"/>
      <c r="M89" s="99">
        <f t="shared" si="9"/>
        <v>0</v>
      </c>
      <c r="N89" s="98">
        <f t="shared" si="10"/>
        <v>0</v>
      </c>
      <c r="O89" s="98">
        <f t="shared" si="11"/>
        <v>0</v>
      </c>
      <c r="P89" s="98">
        <f t="shared" si="12"/>
        <v>0</v>
      </c>
      <c r="Q89" s="42">
        <f t="shared" si="13"/>
        <v>0</v>
      </c>
    </row>
    <row r="90" spans="1:17">
      <c r="A90" s="16"/>
      <c r="B90" s="115"/>
      <c r="C90" s="16"/>
      <c r="D90" s="16"/>
      <c r="E90" s="16"/>
      <c r="F90" s="16"/>
      <c r="G90" s="20"/>
      <c r="H90" s="16"/>
      <c r="I90" s="42">
        <f t="shared" si="7"/>
        <v>0</v>
      </c>
      <c r="J90" s="16"/>
      <c r="K90" s="42">
        <f t="shared" si="8"/>
        <v>0</v>
      </c>
      <c r="L90" s="103"/>
      <c r="M90" s="99">
        <f t="shared" si="9"/>
        <v>0</v>
      </c>
      <c r="N90" s="98">
        <f t="shared" si="10"/>
        <v>0</v>
      </c>
      <c r="O90" s="98">
        <f t="shared" si="11"/>
        <v>0</v>
      </c>
      <c r="P90" s="98">
        <f t="shared" si="12"/>
        <v>0</v>
      </c>
      <c r="Q90" s="42">
        <f t="shared" si="13"/>
        <v>0</v>
      </c>
    </row>
    <row r="91" spans="1:17">
      <c r="A91" s="16"/>
      <c r="B91" s="115"/>
      <c r="C91" s="16"/>
      <c r="D91" s="16"/>
      <c r="E91" s="16"/>
      <c r="F91" s="16"/>
      <c r="G91" s="20"/>
      <c r="H91" s="16"/>
      <c r="I91" s="42">
        <f t="shared" si="7"/>
        <v>0</v>
      </c>
      <c r="J91" s="16"/>
      <c r="K91" s="42">
        <f t="shared" si="8"/>
        <v>0</v>
      </c>
      <c r="L91" s="103"/>
      <c r="M91" s="99">
        <f t="shared" si="9"/>
        <v>0</v>
      </c>
      <c r="N91" s="98">
        <f t="shared" si="10"/>
        <v>0</v>
      </c>
      <c r="O91" s="98">
        <f t="shared" si="11"/>
        <v>0</v>
      </c>
      <c r="P91" s="98">
        <f t="shared" si="12"/>
        <v>0</v>
      </c>
      <c r="Q91" s="42">
        <f t="shared" si="13"/>
        <v>0</v>
      </c>
    </row>
    <row r="92" spans="1:17">
      <c r="A92" s="16"/>
      <c r="B92" s="115"/>
      <c r="C92" s="16"/>
      <c r="D92" s="16"/>
      <c r="E92" s="16"/>
      <c r="F92" s="16"/>
      <c r="G92" s="20"/>
      <c r="H92" s="16"/>
      <c r="I92" s="42">
        <f t="shared" si="7"/>
        <v>0</v>
      </c>
      <c r="J92" s="16"/>
      <c r="K92" s="42">
        <f t="shared" si="8"/>
        <v>0</v>
      </c>
      <c r="L92" s="103"/>
      <c r="M92" s="99">
        <f t="shared" si="9"/>
        <v>0</v>
      </c>
      <c r="N92" s="98">
        <f t="shared" si="10"/>
        <v>0</v>
      </c>
      <c r="O92" s="98">
        <f t="shared" si="11"/>
        <v>0</v>
      </c>
      <c r="P92" s="98">
        <f t="shared" si="12"/>
        <v>0</v>
      </c>
      <c r="Q92" s="42">
        <f t="shared" si="13"/>
        <v>0</v>
      </c>
    </row>
    <row r="93" spans="1:17">
      <c r="A93" s="16"/>
      <c r="B93" s="115"/>
      <c r="C93" s="16"/>
      <c r="D93" s="16"/>
      <c r="E93" s="16"/>
      <c r="F93" s="16"/>
      <c r="G93" s="20"/>
      <c r="H93" s="16"/>
      <c r="I93" s="42">
        <f t="shared" si="7"/>
        <v>0</v>
      </c>
      <c r="J93" s="16"/>
      <c r="K93" s="42">
        <f t="shared" si="8"/>
        <v>0</v>
      </c>
      <c r="L93" s="103"/>
      <c r="M93" s="99">
        <f t="shared" si="9"/>
        <v>0</v>
      </c>
      <c r="N93" s="98">
        <f t="shared" si="10"/>
        <v>0</v>
      </c>
      <c r="O93" s="98">
        <f t="shared" si="11"/>
        <v>0</v>
      </c>
      <c r="P93" s="98">
        <f t="shared" si="12"/>
        <v>0</v>
      </c>
      <c r="Q93" s="42">
        <f t="shared" si="13"/>
        <v>0</v>
      </c>
    </row>
    <row r="94" spans="1:17">
      <c r="A94" s="16"/>
      <c r="B94" s="115"/>
      <c r="C94" s="16"/>
      <c r="D94" s="16"/>
      <c r="E94" s="16"/>
      <c r="F94" s="16"/>
      <c r="G94" s="20"/>
      <c r="H94" s="16"/>
      <c r="I94" s="42">
        <f t="shared" si="7"/>
        <v>0</v>
      </c>
      <c r="J94" s="16"/>
      <c r="K94" s="42">
        <f t="shared" si="8"/>
        <v>0</v>
      </c>
      <c r="L94" s="103"/>
      <c r="M94" s="99">
        <f t="shared" si="9"/>
        <v>0</v>
      </c>
      <c r="N94" s="98">
        <f t="shared" si="10"/>
        <v>0</v>
      </c>
      <c r="O94" s="98">
        <f t="shared" si="11"/>
        <v>0</v>
      </c>
      <c r="P94" s="98">
        <f t="shared" si="12"/>
        <v>0</v>
      </c>
      <c r="Q94" s="42">
        <f t="shared" si="13"/>
        <v>0</v>
      </c>
    </row>
    <row r="95" spans="1:17">
      <c r="A95" s="16"/>
      <c r="B95" s="115"/>
      <c r="C95" s="16"/>
      <c r="D95" s="16"/>
      <c r="E95" s="16"/>
      <c r="F95" s="16"/>
      <c r="G95" s="20"/>
      <c r="H95" s="16"/>
      <c r="I95" s="42">
        <f t="shared" si="7"/>
        <v>0</v>
      </c>
      <c r="J95" s="16"/>
      <c r="K95" s="42">
        <f t="shared" si="8"/>
        <v>0</v>
      </c>
      <c r="L95" s="103"/>
      <c r="M95" s="99">
        <f t="shared" si="9"/>
        <v>0</v>
      </c>
      <c r="N95" s="98">
        <f t="shared" si="10"/>
        <v>0</v>
      </c>
      <c r="O95" s="98">
        <f t="shared" si="11"/>
        <v>0</v>
      </c>
      <c r="P95" s="98">
        <f t="shared" si="12"/>
        <v>0</v>
      </c>
      <c r="Q95" s="42">
        <f t="shared" si="13"/>
        <v>0</v>
      </c>
    </row>
    <row r="96" spans="1:17">
      <c r="A96" s="16"/>
      <c r="B96" s="115"/>
      <c r="C96" s="16"/>
      <c r="D96" s="16"/>
      <c r="E96" s="16"/>
      <c r="F96" s="16"/>
      <c r="G96" s="20"/>
      <c r="H96" s="16"/>
      <c r="I96" s="42">
        <f t="shared" si="7"/>
        <v>0</v>
      </c>
      <c r="J96" s="16"/>
      <c r="K96" s="42">
        <f t="shared" si="8"/>
        <v>0</v>
      </c>
      <c r="L96" s="103"/>
      <c r="M96" s="99">
        <f t="shared" si="9"/>
        <v>0</v>
      </c>
      <c r="N96" s="98">
        <f t="shared" si="10"/>
        <v>0</v>
      </c>
      <c r="O96" s="98">
        <f t="shared" si="11"/>
        <v>0</v>
      </c>
      <c r="P96" s="98">
        <f t="shared" si="12"/>
        <v>0</v>
      </c>
      <c r="Q96" s="42">
        <f t="shared" si="13"/>
        <v>0</v>
      </c>
    </row>
    <row r="97" spans="1:17">
      <c r="A97" s="16"/>
      <c r="B97" s="115"/>
      <c r="C97" s="16"/>
      <c r="D97" s="16"/>
      <c r="E97" s="16"/>
      <c r="F97" s="16"/>
      <c r="G97" s="20"/>
      <c r="H97" s="16"/>
      <c r="I97" s="42">
        <f t="shared" si="7"/>
        <v>0</v>
      </c>
      <c r="J97" s="16"/>
      <c r="K97" s="42">
        <f t="shared" si="8"/>
        <v>0</v>
      </c>
      <c r="L97" s="103"/>
      <c r="M97" s="99">
        <f t="shared" si="9"/>
        <v>0</v>
      </c>
      <c r="N97" s="98">
        <f t="shared" si="10"/>
        <v>0</v>
      </c>
      <c r="O97" s="98">
        <f t="shared" si="11"/>
        <v>0</v>
      </c>
      <c r="P97" s="98">
        <f t="shared" si="12"/>
        <v>0</v>
      </c>
      <c r="Q97" s="42">
        <f t="shared" si="13"/>
        <v>0</v>
      </c>
    </row>
    <row r="98" spans="1:17">
      <c r="A98" s="16"/>
      <c r="B98" s="115"/>
      <c r="C98" s="16"/>
      <c r="D98" s="16"/>
      <c r="E98" s="16"/>
      <c r="F98" s="16"/>
      <c r="G98" s="20"/>
      <c r="H98" s="16"/>
      <c r="I98" s="42">
        <f t="shared" si="7"/>
        <v>0</v>
      </c>
      <c r="J98" s="16"/>
      <c r="K98" s="42">
        <f t="shared" si="8"/>
        <v>0</v>
      </c>
      <c r="L98" s="103"/>
      <c r="M98" s="99">
        <f t="shared" si="9"/>
        <v>0</v>
      </c>
      <c r="N98" s="98">
        <f t="shared" si="10"/>
        <v>0</v>
      </c>
      <c r="O98" s="98">
        <f t="shared" si="11"/>
        <v>0</v>
      </c>
      <c r="P98" s="98">
        <f t="shared" si="12"/>
        <v>0</v>
      </c>
      <c r="Q98" s="42">
        <f t="shared" si="13"/>
        <v>0</v>
      </c>
    </row>
    <row r="99" spans="1:17">
      <c r="A99" s="16"/>
      <c r="B99" s="115"/>
      <c r="C99" s="16"/>
      <c r="D99" s="16"/>
      <c r="E99" s="16"/>
      <c r="F99" s="16"/>
      <c r="G99" s="20"/>
      <c r="H99" s="16"/>
      <c r="I99" s="42">
        <f t="shared" si="7"/>
        <v>0</v>
      </c>
      <c r="J99" s="16"/>
      <c r="K99" s="42">
        <f t="shared" si="8"/>
        <v>0</v>
      </c>
      <c r="L99" s="103"/>
      <c r="M99" s="99">
        <f t="shared" si="9"/>
        <v>0</v>
      </c>
      <c r="N99" s="98">
        <f t="shared" si="10"/>
        <v>0</v>
      </c>
      <c r="O99" s="98">
        <f t="shared" si="11"/>
        <v>0</v>
      </c>
      <c r="P99" s="98">
        <f t="shared" si="12"/>
        <v>0</v>
      </c>
      <c r="Q99" s="42">
        <f t="shared" si="13"/>
        <v>0</v>
      </c>
    </row>
    <row r="100" spans="1:17">
      <c r="A100" s="16"/>
      <c r="B100" s="115"/>
      <c r="C100" s="16"/>
      <c r="D100" s="16"/>
      <c r="E100" s="16"/>
      <c r="F100" s="16"/>
      <c r="G100" s="20"/>
      <c r="H100" s="16"/>
      <c r="I100" s="42">
        <f t="shared" si="7"/>
        <v>0</v>
      </c>
      <c r="J100" s="16"/>
      <c r="K100" s="42">
        <f t="shared" si="8"/>
        <v>0</v>
      </c>
      <c r="L100" s="103"/>
      <c r="M100" s="99">
        <f t="shared" si="9"/>
        <v>0</v>
      </c>
      <c r="N100" s="98">
        <f t="shared" si="10"/>
        <v>0</v>
      </c>
      <c r="O100" s="98">
        <f t="shared" si="11"/>
        <v>0</v>
      </c>
      <c r="P100" s="98">
        <f t="shared" si="12"/>
        <v>0</v>
      </c>
      <c r="Q100" s="42">
        <f t="shared" si="13"/>
        <v>0</v>
      </c>
    </row>
    <row r="101" spans="1:17">
      <c r="A101" s="16"/>
      <c r="B101" s="115"/>
      <c r="C101" s="16"/>
      <c r="D101" s="16"/>
      <c r="E101" s="16"/>
      <c r="F101" s="16"/>
      <c r="G101" s="20"/>
      <c r="H101" s="16"/>
      <c r="I101" s="42">
        <f t="shared" si="7"/>
        <v>0</v>
      </c>
      <c r="J101" s="16"/>
      <c r="K101" s="42">
        <f t="shared" si="8"/>
        <v>0</v>
      </c>
      <c r="L101" s="103"/>
      <c r="M101" s="99">
        <f t="shared" si="9"/>
        <v>0</v>
      </c>
      <c r="N101" s="98">
        <f t="shared" si="10"/>
        <v>0</v>
      </c>
      <c r="O101" s="98">
        <f t="shared" si="11"/>
        <v>0</v>
      </c>
      <c r="P101" s="98">
        <f t="shared" si="12"/>
        <v>0</v>
      </c>
      <c r="Q101" s="42">
        <f t="shared" si="13"/>
        <v>0</v>
      </c>
    </row>
    <row r="102" spans="1:17">
      <c r="A102" s="16"/>
      <c r="B102" s="115"/>
      <c r="C102" s="16"/>
      <c r="D102" s="16"/>
      <c r="E102" s="16"/>
      <c r="F102" s="16"/>
      <c r="G102" s="20"/>
      <c r="H102" s="16"/>
      <c r="I102" s="42">
        <f t="shared" si="7"/>
        <v>0</v>
      </c>
      <c r="J102" s="16"/>
      <c r="K102" s="42">
        <f t="shared" si="8"/>
        <v>0</v>
      </c>
      <c r="L102" s="103"/>
      <c r="M102" s="99">
        <f t="shared" si="9"/>
        <v>0</v>
      </c>
      <c r="N102" s="98">
        <f t="shared" si="10"/>
        <v>0</v>
      </c>
      <c r="O102" s="98">
        <f t="shared" si="11"/>
        <v>0</v>
      </c>
      <c r="P102" s="98">
        <f t="shared" si="12"/>
        <v>0</v>
      </c>
      <c r="Q102" s="42">
        <f t="shared" si="13"/>
        <v>0</v>
      </c>
    </row>
    <row r="103" spans="1:17">
      <c r="A103" s="16"/>
      <c r="B103" s="115"/>
      <c r="C103" s="16"/>
      <c r="D103" s="16"/>
      <c r="E103" s="16"/>
      <c r="F103" s="16"/>
      <c r="G103" s="20"/>
      <c r="H103" s="16"/>
      <c r="I103" s="42">
        <f t="shared" si="7"/>
        <v>0</v>
      </c>
      <c r="J103" s="16"/>
      <c r="K103" s="42">
        <f t="shared" si="8"/>
        <v>0</v>
      </c>
      <c r="L103" s="103"/>
      <c r="M103" s="99">
        <f t="shared" si="9"/>
        <v>0</v>
      </c>
      <c r="N103" s="98">
        <f t="shared" si="10"/>
        <v>0</v>
      </c>
      <c r="O103" s="98">
        <f t="shared" si="11"/>
        <v>0</v>
      </c>
      <c r="P103" s="98">
        <f t="shared" si="12"/>
        <v>0</v>
      </c>
      <c r="Q103" s="42">
        <f t="shared" si="13"/>
        <v>0</v>
      </c>
    </row>
    <row r="104" spans="1:17">
      <c r="A104" s="16"/>
      <c r="B104" s="115"/>
      <c r="C104" s="16"/>
      <c r="D104" s="16"/>
      <c r="E104" s="16"/>
      <c r="F104" s="16"/>
      <c r="G104" s="20"/>
      <c r="H104" s="16"/>
      <c r="I104" s="42">
        <f t="shared" si="7"/>
        <v>0</v>
      </c>
      <c r="J104" s="16"/>
      <c r="K104" s="42">
        <f t="shared" si="8"/>
        <v>0</v>
      </c>
      <c r="L104" s="103"/>
      <c r="M104" s="99">
        <f t="shared" si="9"/>
        <v>0</v>
      </c>
      <c r="N104" s="98">
        <f t="shared" si="10"/>
        <v>0</v>
      </c>
      <c r="O104" s="98">
        <f t="shared" si="11"/>
        <v>0</v>
      </c>
      <c r="P104" s="98">
        <f t="shared" si="12"/>
        <v>0</v>
      </c>
      <c r="Q104" s="42">
        <f t="shared" si="13"/>
        <v>0</v>
      </c>
    </row>
    <row r="105" spans="1:17">
      <c r="A105" s="16"/>
      <c r="B105" s="115"/>
      <c r="C105" s="16"/>
      <c r="D105" s="16"/>
      <c r="E105" s="16"/>
      <c r="F105" s="16"/>
      <c r="G105" s="20"/>
      <c r="H105" s="16"/>
      <c r="I105" s="42">
        <f t="shared" si="7"/>
        <v>0</v>
      </c>
      <c r="J105" s="16"/>
      <c r="K105" s="42">
        <f t="shared" si="8"/>
        <v>0</v>
      </c>
      <c r="L105" s="103"/>
      <c r="M105" s="99">
        <f t="shared" si="9"/>
        <v>0</v>
      </c>
      <c r="N105" s="98">
        <f t="shared" si="10"/>
        <v>0</v>
      </c>
      <c r="O105" s="98">
        <f t="shared" si="11"/>
        <v>0</v>
      </c>
      <c r="P105" s="98">
        <f t="shared" si="12"/>
        <v>0</v>
      </c>
      <c r="Q105" s="42">
        <f t="shared" si="13"/>
        <v>0</v>
      </c>
    </row>
    <row r="106" spans="1:17">
      <c r="A106" s="16"/>
      <c r="B106" s="115"/>
      <c r="C106" s="16"/>
      <c r="D106" s="16"/>
      <c r="E106" s="16"/>
      <c r="F106" s="16"/>
      <c r="G106" s="20"/>
      <c r="H106" s="16"/>
      <c r="I106" s="42">
        <f t="shared" si="7"/>
        <v>0</v>
      </c>
      <c r="J106" s="16"/>
      <c r="K106" s="42">
        <f t="shared" si="8"/>
        <v>0</v>
      </c>
      <c r="L106" s="103"/>
      <c r="M106" s="99">
        <f t="shared" si="9"/>
        <v>0</v>
      </c>
      <c r="N106" s="98">
        <f t="shared" si="10"/>
        <v>0</v>
      </c>
      <c r="O106" s="98">
        <f t="shared" si="11"/>
        <v>0</v>
      </c>
      <c r="P106" s="98">
        <f t="shared" si="12"/>
        <v>0</v>
      </c>
      <c r="Q106" s="42">
        <f t="shared" si="13"/>
        <v>0</v>
      </c>
    </row>
    <row r="107" spans="1:17">
      <c r="A107" s="16"/>
      <c r="B107" s="115"/>
      <c r="C107" s="16"/>
      <c r="D107" s="16"/>
      <c r="E107" s="16"/>
      <c r="F107" s="16"/>
      <c r="G107" s="20"/>
      <c r="H107" s="16"/>
      <c r="I107" s="42">
        <f t="shared" si="7"/>
        <v>0</v>
      </c>
      <c r="J107" s="16"/>
      <c r="K107" s="42">
        <f t="shared" si="8"/>
        <v>0</v>
      </c>
      <c r="L107" s="103"/>
      <c r="M107" s="99">
        <f t="shared" si="9"/>
        <v>0</v>
      </c>
      <c r="N107" s="98">
        <f t="shared" si="10"/>
        <v>0</v>
      </c>
      <c r="O107" s="98">
        <f t="shared" si="11"/>
        <v>0</v>
      </c>
      <c r="P107" s="98">
        <f t="shared" si="12"/>
        <v>0</v>
      </c>
      <c r="Q107" s="42">
        <f t="shared" si="13"/>
        <v>0</v>
      </c>
    </row>
    <row r="108" spans="1:17">
      <c r="A108" s="16"/>
      <c r="B108" s="115"/>
      <c r="C108" s="16"/>
      <c r="D108" s="16"/>
      <c r="E108" s="16"/>
      <c r="F108" s="16"/>
      <c r="G108" s="20"/>
      <c r="H108" s="16"/>
      <c r="I108" s="42">
        <f t="shared" si="7"/>
        <v>0</v>
      </c>
      <c r="J108" s="16"/>
      <c r="K108" s="42">
        <f t="shared" si="8"/>
        <v>0</v>
      </c>
      <c r="L108" s="103"/>
      <c r="M108" s="99">
        <f t="shared" si="9"/>
        <v>0</v>
      </c>
      <c r="N108" s="98">
        <f t="shared" si="10"/>
        <v>0</v>
      </c>
      <c r="O108" s="98">
        <f t="shared" si="11"/>
        <v>0</v>
      </c>
      <c r="P108" s="98">
        <f t="shared" si="12"/>
        <v>0</v>
      </c>
      <c r="Q108" s="42">
        <f t="shared" si="13"/>
        <v>0</v>
      </c>
    </row>
    <row r="109" spans="1:17">
      <c r="A109" s="16"/>
      <c r="B109" s="115"/>
      <c r="C109" s="16"/>
      <c r="D109" s="16"/>
      <c r="E109" s="16"/>
      <c r="F109" s="16"/>
      <c r="G109" s="20"/>
      <c r="H109" s="16"/>
      <c r="I109" s="42">
        <f t="shared" si="7"/>
        <v>0</v>
      </c>
      <c r="J109" s="16"/>
      <c r="K109" s="42">
        <f t="shared" si="8"/>
        <v>0</v>
      </c>
      <c r="L109" s="103"/>
      <c r="M109" s="99">
        <f t="shared" si="9"/>
        <v>0</v>
      </c>
      <c r="N109" s="98">
        <f t="shared" si="10"/>
        <v>0</v>
      </c>
      <c r="O109" s="98">
        <f t="shared" si="11"/>
        <v>0</v>
      </c>
      <c r="P109" s="98">
        <f t="shared" si="12"/>
        <v>0</v>
      </c>
      <c r="Q109" s="42">
        <f t="shared" si="13"/>
        <v>0</v>
      </c>
    </row>
    <row r="110" spans="1:17">
      <c r="A110" s="16"/>
      <c r="B110" s="115"/>
      <c r="C110" s="16"/>
      <c r="D110" s="16"/>
      <c r="E110" s="16"/>
      <c r="F110" s="16"/>
      <c r="G110" s="20"/>
      <c r="H110" s="16"/>
      <c r="I110" s="42">
        <f t="shared" si="7"/>
        <v>0</v>
      </c>
      <c r="J110" s="16"/>
      <c r="K110" s="42">
        <f t="shared" si="8"/>
        <v>0</v>
      </c>
      <c r="L110" s="103"/>
      <c r="M110" s="99">
        <f t="shared" si="9"/>
        <v>0</v>
      </c>
      <c r="N110" s="98">
        <f t="shared" si="10"/>
        <v>0</v>
      </c>
      <c r="O110" s="98">
        <f t="shared" si="11"/>
        <v>0</v>
      </c>
      <c r="P110" s="98">
        <f t="shared" si="12"/>
        <v>0</v>
      </c>
      <c r="Q110" s="42">
        <f t="shared" si="13"/>
        <v>0</v>
      </c>
    </row>
    <row r="111" spans="1:17">
      <c r="A111" s="16"/>
      <c r="B111" s="115"/>
      <c r="C111" s="16"/>
      <c r="D111" s="16"/>
      <c r="E111" s="16"/>
      <c r="F111" s="16"/>
      <c r="G111" s="20"/>
      <c r="H111" s="16"/>
      <c r="I111" s="42">
        <f t="shared" si="7"/>
        <v>0</v>
      </c>
      <c r="J111" s="16"/>
      <c r="K111" s="42">
        <f t="shared" si="8"/>
        <v>0</v>
      </c>
      <c r="L111" s="103"/>
      <c r="M111" s="99">
        <f t="shared" si="9"/>
        <v>0</v>
      </c>
      <c r="N111" s="98">
        <f t="shared" si="10"/>
        <v>0</v>
      </c>
      <c r="O111" s="98">
        <f t="shared" si="11"/>
        <v>0</v>
      </c>
      <c r="P111" s="98">
        <f t="shared" si="12"/>
        <v>0</v>
      </c>
      <c r="Q111" s="42">
        <f t="shared" si="13"/>
        <v>0</v>
      </c>
    </row>
    <row r="112" spans="1:17">
      <c r="A112" s="16"/>
      <c r="B112" s="115"/>
      <c r="C112" s="16"/>
      <c r="D112" s="16"/>
      <c r="E112" s="16"/>
      <c r="F112" s="16"/>
      <c r="G112" s="20"/>
      <c r="H112" s="16"/>
      <c r="I112" s="42">
        <f t="shared" si="7"/>
        <v>0</v>
      </c>
      <c r="J112" s="16"/>
      <c r="K112" s="42">
        <f t="shared" si="8"/>
        <v>0</v>
      </c>
      <c r="L112" s="103"/>
      <c r="M112" s="99">
        <f t="shared" si="9"/>
        <v>0</v>
      </c>
      <c r="N112" s="98">
        <f t="shared" si="10"/>
        <v>0</v>
      </c>
      <c r="O112" s="98">
        <f t="shared" si="11"/>
        <v>0</v>
      </c>
      <c r="P112" s="98">
        <f t="shared" si="12"/>
        <v>0</v>
      </c>
      <c r="Q112" s="42">
        <f t="shared" si="13"/>
        <v>0</v>
      </c>
    </row>
    <row r="113" spans="1:17">
      <c r="A113" s="16"/>
      <c r="B113" s="115"/>
      <c r="C113" s="16"/>
      <c r="D113" s="16"/>
      <c r="E113" s="16"/>
      <c r="F113" s="16"/>
      <c r="G113" s="20"/>
      <c r="H113" s="16"/>
      <c r="I113" s="42">
        <f t="shared" si="7"/>
        <v>0</v>
      </c>
      <c r="J113" s="16"/>
      <c r="K113" s="42">
        <f t="shared" si="8"/>
        <v>0</v>
      </c>
      <c r="L113" s="103"/>
      <c r="M113" s="99">
        <f t="shared" si="9"/>
        <v>0</v>
      </c>
      <c r="N113" s="98">
        <f t="shared" si="10"/>
        <v>0</v>
      </c>
      <c r="O113" s="98">
        <f t="shared" si="11"/>
        <v>0</v>
      </c>
      <c r="P113" s="98">
        <f t="shared" si="12"/>
        <v>0</v>
      </c>
      <c r="Q113" s="42">
        <f t="shared" si="13"/>
        <v>0</v>
      </c>
    </row>
    <row r="114" spans="1:17">
      <c r="A114" s="16"/>
      <c r="B114" s="115"/>
      <c r="C114" s="16"/>
      <c r="D114" s="16"/>
      <c r="E114" s="16"/>
      <c r="F114" s="16"/>
      <c r="G114" s="20"/>
      <c r="H114" s="16"/>
      <c r="I114" s="42">
        <f t="shared" si="7"/>
        <v>0</v>
      </c>
      <c r="J114" s="16"/>
      <c r="K114" s="42">
        <f t="shared" si="8"/>
        <v>0</v>
      </c>
      <c r="L114" s="103"/>
      <c r="M114" s="99">
        <f t="shared" si="9"/>
        <v>0</v>
      </c>
      <c r="N114" s="98">
        <f t="shared" si="10"/>
        <v>0</v>
      </c>
      <c r="O114" s="98">
        <f t="shared" si="11"/>
        <v>0</v>
      </c>
      <c r="P114" s="98">
        <f t="shared" si="12"/>
        <v>0</v>
      </c>
      <c r="Q114" s="42">
        <f t="shared" si="13"/>
        <v>0</v>
      </c>
    </row>
    <row r="115" spans="1:17">
      <c r="A115" s="16"/>
      <c r="B115" s="115"/>
      <c r="C115" s="16"/>
      <c r="D115" s="16"/>
      <c r="E115" s="16"/>
      <c r="F115" s="16"/>
      <c r="G115" s="20"/>
      <c r="H115" s="16"/>
      <c r="I115" s="42">
        <f t="shared" si="7"/>
        <v>0</v>
      </c>
      <c r="J115" s="16"/>
      <c r="K115" s="42">
        <f t="shared" si="8"/>
        <v>0</v>
      </c>
      <c r="L115" s="103"/>
      <c r="M115" s="99">
        <f t="shared" si="9"/>
        <v>0</v>
      </c>
      <c r="N115" s="98">
        <f t="shared" si="10"/>
        <v>0</v>
      </c>
      <c r="O115" s="98">
        <f t="shared" si="11"/>
        <v>0</v>
      </c>
      <c r="P115" s="98">
        <f t="shared" si="12"/>
        <v>0</v>
      </c>
      <c r="Q115" s="42">
        <f t="shared" si="13"/>
        <v>0</v>
      </c>
    </row>
    <row r="116" spans="1:17">
      <c r="A116" s="16"/>
      <c r="B116" s="115"/>
      <c r="C116" s="16"/>
      <c r="D116" s="16"/>
      <c r="E116" s="16"/>
      <c r="F116" s="16"/>
      <c r="G116" s="20"/>
      <c r="H116" s="16"/>
      <c r="I116" s="42">
        <f t="shared" si="7"/>
        <v>0</v>
      </c>
      <c r="J116" s="16"/>
      <c r="K116" s="42">
        <f t="shared" si="8"/>
        <v>0</v>
      </c>
      <c r="L116" s="103"/>
      <c r="M116" s="99">
        <f t="shared" si="9"/>
        <v>0</v>
      </c>
      <c r="N116" s="98">
        <f t="shared" si="10"/>
        <v>0</v>
      </c>
      <c r="O116" s="98">
        <f t="shared" si="11"/>
        <v>0</v>
      </c>
      <c r="P116" s="98">
        <f t="shared" si="12"/>
        <v>0</v>
      </c>
      <c r="Q116" s="42">
        <f t="shared" si="13"/>
        <v>0</v>
      </c>
    </row>
    <row r="117" spans="1:17">
      <c r="A117" s="16"/>
      <c r="B117" s="115"/>
      <c r="C117" s="16"/>
      <c r="D117" s="16"/>
      <c r="E117" s="16"/>
      <c r="F117" s="16"/>
      <c r="G117" s="20"/>
      <c r="H117" s="16"/>
      <c r="I117" s="42">
        <f t="shared" si="7"/>
        <v>0</v>
      </c>
      <c r="J117" s="16"/>
      <c r="K117" s="42">
        <f t="shared" si="8"/>
        <v>0</v>
      </c>
      <c r="L117" s="103"/>
      <c r="M117" s="99">
        <f t="shared" si="9"/>
        <v>0</v>
      </c>
      <c r="N117" s="98">
        <f t="shared" si="10"/>
        <v>0</v>
      </c>
      <c r="O117" s="98">
        <f t="shared" si="11"/>
        <v>0</v>
      </c>
      <c r="P117" s="98">
        <f t="shared" si="12"/>
        <v>0</v>
      </c>
      <c r="Q117" s="42">
        <f t="shared" si="13"/>
        <v>0</v>
      </c>
    </row>
    <row r="118" spans="1:17">
      <c r="A118" s="16"/>
      <c r="B118" s="115"/>
      <c r="C118" s="16"/>
      <c r="D118" s="16"/>
      <c r="E118" s="16"/>
      <c r="F118" s="16"/>
      <c r="G118" s="20"/>
      <c r="H118" s="16"/>
      <c r="I118" s="42">
        <f t="shared" si="7"/>
        <v>0</v>
      </c>
      <c r="J118" s="16"/>
      <c r="K118" s="42">
        <f t="shared" si="8"/>
        <v>0</v>
      </c>
      <c r="L118" s="103"/>
      <c r="M118" s="99">
        <f t="shared" si="9"/>
        <v>0</v>
      </c>
      <c r="N118" s="98">
        <f t="shared" si="10"/>
        <v>0</v>
      </c>
      <c r="O118" s="98">
        <f t="shared" si="11"/>
        <v>0</v>
      </c>
      <c r="P118" s="98">
        <f t="shared" si="12"/>
        <v>0</v>
      </c>
      <c r="Q118" s="42">
        <f t="shared" si="13"/>
        <v>0</v>
      </c>
    </row>
    <row r="119" spans="1:17">
      <c r="A119" s="16"/>
      <c r="B119" s="115"/>
      <c r="C119" s="16"/>
      <c r="D119" s="16"/>
      <c r="E119" s="16"/>
      <c r="F119" s="16"/>
      <c r="G119" s="20"/>
      <c r="H119" s="16"/>
      <c r="I119" s="42">
        <f t="shared" si="7"/>
        <v>0</v>
      </c>
      <c r="J119" s="16"/>
      <c r="K119" s="42">
        <f t="shared" si="8"/>
        <v>0</v>
      </c>
      <c r="L119" s="103"/>
      <c r="M119" s="99">
        <f t="shared" si="9"/>
        <v>0</v>
      </c>
      <c r="N119" s="98">
        <f t="shared" si="10"/>
        <v>0</v>
      </c>
      <c r="O119" s="98">
        <f t="shared" si="11"/>
        <v>0</v>
      </c>
      <c r="P119" s="98">
        <f t="shared" si="12"/>
        <v>0</v>
      </c>
      <c r="Q119" s="42">
        <f t="shared" si="13"/>
        <v>0</v>
      </c>
    </row>
    <row r="120" spans="1:17">
      <c r="A120" s="16"/>
      <c r="B120" s="115"/>
      <c r="C120" s="16"/>
      <c r="D120" s="16"/>
      <c r="E120" s="16"/>
      <c r="F120" s="16"/>
      <c r="G120" s="20"/>
      <c r="H120" s="16"/>
      <c r="I120" s="42">
        <f t="shared" si="7"/>
        <v>0</v>
      </c>
      <c r="J120" s="16"/>
      <c r="K120" s="42">
        <f t="shared" si="8"/>
        <v>0</v>
      </c>
      <c r="L120" s="103"/>
      <c r="M120" s="99">
        <f t="shared" si="9"/>
        <v>0</v>
      </c>
      <c r="N120" s="98">
        <f t="shared" si="10"/>
        <v>0</v>
      </c>
      <c r="O120" s="98">
        <f t="shared" si="11"/>
        <v>0</v>
      </c>
      <c r="P120" s="98">
        <f t="shared" si="12"/>
        <v>0</v>
      </c>
      <c r="Q120" s="42">
        <f t="shared" si="13"/>
        <v>0</v>
      </c>
    </row>
    <row r="121" spans="1:17">
      <c r="A121" s="16"/>
      <c r="B121" s="115"/>
      <c r="C121" s="16"/>
      <c r="D121" s="16"/>
      <c r="E121" s="16"/>
      <c r="F121" s="16"/>
      <c r="G121" s="20"/>
      <c r="H121" s="16"/>
      <c r="I121" s="42">
        <f t="shared" si="7"/>
        <v>0</v>
      </c>
      <c r="J121" s="16"/>
      <c r="K121" s="42">
        <f t="shared" si="8"/>
        <v>0</v>
      </c>
      <c r="L121" s="103"/>
      <c r="M121" s="99">
        <f t="shared" si="9"/>
        <v>0</v>
      </c>
      <c r="N121" s="98">
        <f t="shared" si="10"/>
        <v>0</v>
      </c>
      <c r="O121" s="98">
        <f t="shared" si="11"/>
        <v>0</v>
      </c>
      <c r="P121" s="98">
        <f t="shared" si="12"/>
        <v>0</v>
      </c>
      <c r="Q121" s="42">
        <f t="shared" si="13"/>
        <v>0</v>
      </c>
    </row>
    <row r="122" spans="1:17">
      <c r="A122" s="16"/>
      <c r="B122" s="115"/>
      <c r="C122" s="16"/>
      <c r="D122" s="16"/>
      <c r="E122" s="16"/>
      <c r="F122" s="16"/>
      <c r="G122" s="20"/>
      <c r="H122" s="16"/>
      <c r="I122" s="42">
        <f t="shared" si="7"/>
        <v>0</v>
      </c>
      <c r="J122" s="16"/>
      <c r="K122" s="42">
        <f t="shared" si="8"/>
        <v>0</v>
      </c>
      <c r="L122" s="103"/>
      <c r="M122" s="99">
        <f t="shared" si="9"/>
        <v>0</v>
      </c>
      <c r="N122" s="98">
        <f t="shared" si="10"/>
        <v>0</v>
      </c>
      <c r="O122" s="98">
        <f t="shared" si="11"/>
        <v>0</v>
      </c>
      <c r="P122" s="98">
        <f t="shared" si="12"/>
        <v>0</v>
      </c>
      <c r="Q122" s="42">
        <f t="shared" si="13"/>
        <v>0</v>
      </c>
    </row>
    <row r="123" spans="1:17">
      <c r="A123" s="16"/>
      <c r="B123" s="115"/>
      <c r="C123" s="16"/>
      <c r="D123" s="16"/>
      <c r="E123" s="16"/>
      <c r="F123" s="16"/>
      <c r="G123" s="20"/>
      <c r="H123" s="16"/>
      <c r="I123" s="42">
        <f t="shared" si="7"/>
        <v>0</v>
      </c>
      <c r="J123" s="16"/>
      <c r="K123" s="42">
        <f t="shared" si="8"/>
        <v>0</v>
      </c>
      <c r="L123" s="103"/>
      <c r="M123" s="99">
        <f t="shared" si="9"/>
        <v>0</v>
      </c>
      <c r="N123" s="98">
        <f t="shared" si="10"/>
        <v>0</v>
      </c>
      <c r="O123" s="98">
        <f t="shared" si="11"/>
        <v>0</v>
      </c>
      <c r="P123" s="98">
        <f t="shared" si="12"/>
        <v>0</v>
      </c>
      <c r="Q123" s="42">
        <f t="shared" si="13"/>
        <v>0</v>
      </c>
    </row>
    <row r="124" spans="1:17">
      <c r="A124" s="16"/>
      <c r="B124" s="115"/>
      <c r="C124" s="16"/>
      <c r="D124" s="16"/>
      <c r="E124" s="16"/>
      <c r="F124" s="16"/>
      <c r="G124" s="20"/>
      <c r="H124" s="16"/>
      <c r="I124" s="42">
        <f t="shared" si="7"/>
        <v>0</v>
      </c>
      <c r="J124" s="16"/>
      <c r="K124" s="42">
        <f t="shared" si="8"/>
        <v>0</v>
      </c>
      <c r="L124" s="103"/>
      <c r="M124" s="99">
        <f t="shared" si="9"/>
        <v>0</v>
      </c>
      <c r="N124" s="98">
        <f t="shared" si="10"/>
        <v>0</v>
      </c>
      <c r="O124" s="98">
        <f t="shared" si="11"/>
        <v>0</v>
      </c>
      <c r="P124" s="98">
        <f t="shared" si="12"/>
        <v>0</v>
      </c>
      <c r="Q124" s="42">
        <f t="shared" si="13"/>
        <v>0</v>
      </c>
    </row>
    <row r="125" spans="1:17">
      <c r="A125" s="16"/>
      <c r="B125" s="115"/>
      <c r="C125" s="16"/>
      <c r="D125" s="16"/>
      <c r="E125" s="16"/>
      <c r="F125" s="16"/>
      <c r="G125" s="20"/>
      <c r="H125" s="16"/>
      <c r="I125" s="42">
        <f t="shared" si="7"/>
        <v>0</v>
      </c>
      <c r="J125" s="16"/>
      <c r="K125" s="42">
        <f t="shared" si="8"/>
        <v>0</v>
      </c>
      <c r="L125" s="103"/>
      <c r="M125" s="99">
        <f t="shared" si="9"/>
        <v>0</v>
      </c>
      <c r="N125" s="98">
        <f t="shared" si="10"/>
        <v>0</v>
      </c>
      <c r="O125" s="98">
        <f t="shared" si="11"/>
        <v>0</v>
      </c>
      <c r="P125" s="98">
        <f t="shared" si="12"/>
        <v>0</v>
      </c>
      <c r="Q125" s="42">
        <f t="shared" si="13"/>
        <v>0</v>
      </c>
    </row>
    <row r="126" spans="1:17">
      <c r="A126" s="16"/>
      <c r="B126" s="115"/>
      <c r="C126" s="16"/>
      <c r="D126" s="16"/>
      <c r="E126" s="16"/>
      <c r="F126" s="16"/>
      <c r="G126" s="20"/>
      <c r="H126" s="16"/>
      <c r="I126" s="42">
        <f t="shared" si="7"/>
        <v>0</v>
      </c>
      <c r="J126" s="16"/>
      <c r="K126" s="42">
        <f t="shared" si="8"/>
        <v>0</v>
      </c>
      <c r="L126" s="103"/>
      <c r="M126" s="99">
        <f t="shared" si="9"/>
        <v>0</v>
      </c>
      <c r="N126" s="98">
        <f t="shared" si="10"/>
        <v>0</v>
      </c>
      <c r="O126" s="98">
        <f t="shared" si="11"/>
        <v>0</v>
      </c>
      <c r="P126" s="98">
        <f t="shared" si="12"/>
        <v>0</v>
      </c>
      <c r="Q126" s="42">
        <f t="shared" si="13"/>
        <v>0</v>
      </c>
    </row>
    <row r="127" spans="1:17">
      <c r="A127" s="16"/>
      <c r="B127" s="115"/>
      <c r="C127" s="16"/>
      <c r="D127" s="16"/>
      <c r="E127" s="16"/>
      <c r="F127" s="16"/>
      <c r="G127" s="20"/>
      <c r="H127" s="16"/>
      <c r="I127" s="42">
        <f t="shared" si="7"/>
        <v>0</v>
      </c>
      <c r="J127" s="16"/>
      <c r="K127" s="42">
        <f t="shared" si="8"/>
        <v>0</v>
      </c>
      <c r="L127" s="103"/>
      <c r="M127" s="99">
        <f t="shared" si="9"/>
        <v>0</v>
      </c>
      <c r="N127" s="98">
        <f t="shared" si="10"/>
        <v>0</v>
      </c>
      <c r="O127" s="98">
        <f t="shared" si="11"/>
        <v>0</v>
      </c>
      <c r="P127" s="98">
        <f t="shared" si="12"/>
        <v>0</v>
      </c>
      <c r="Q127" s="42">
        <f t="shared" si="13"/>
        <v>0</v>
      </c>
    </row>
    <row r="128" spans="1:17">
      <c r="A128" s="16"/>
      <c r="B128" s="115"/>
      <c r="C128" s="16"/>
      <c r="D128" s="16"/>
      <c r="E128" s="16"/>
      <c r="F128" s="16"/>
      <c r="G128" s="20"/>
      <c r="H128" s="16"/>
      <c r="I128" s="42">
        <f t="shared" si="7"/>
        <v>0</v>
      </c>
      <c r="J128" s="16"/>
      <c r="K128" s="42">
        <f t="shared" si="8"/>
        <v>0</v>
      </c>
      <c r="L128" s="103"/>
      <c r="M128" s="99">
        <f t="shared" si="9"/>
        <v>0</v>
      </c>
      <c r="N128" s="98">
        <f t="shared" si="10"/>
        <v>0</v>
      </c>
      <c r="O128" s="98">
        <f t="shared" si="11"/>
        <v>0</v>
      </c>
      <c r="P128" s="98">
        <f t="shared" si="12"/>
        <v>0</v>
      </c>
      <c r="Q128" s="42">
        <f t="shared" si="13"/>
        <v>0</v>
      </c>
    </row>
    <row r="129" spans="1:17">
      <c r="A129" s="16"/>
      <c r="B129" s="115"/>
      <c r="C129" s="16"/>
      <c r="D129" s="16"/>
      <c r="E129" s="16"/>
      <c r="F129" s="16"/>
      <c r="G129" s="20"/>
      <c r="H129" s="16"/>
      <c r="I129" s="42">
        <f t="shared" si="7"/>
        <v>0</v>
      </c>
      <c r="J129" s="16"/>
      <c r="K129" s="42">
        <f t="shared" si="8"/>
        <v>0</v>
      </c>
      <c r="L129" s="103"/>
      <c r="M129" s="99">
        <f t="shared" si="9"/>
        <v>0</v>
      </c>
      <c r="N129" s="98">
        <f t="shared" si="10"/>
        <v>0</v>
      </c>
      <c r="O129" s="98">
        <f t="shared" si="11"/>
        <v>0</v>
      </c>
      <c r="P129" s="98">
        <f t="shared" si="12"/>
        <v>0</v>
      </c>
      <c r="Q129" s="42">
        <f t="shared" si="13"/>
        <v>0</v>
      </c>
    </row>
    <row r="130" spans="1:17">
      <c r="A130" s="16"/>
      <c r="B130" s="115"/>
      <c r="C130" s="16"/>
      <c r="D130" s="16"/>
      <c r="E130" s="16"/>
      <c r="F130" s="16"/>
      <c r="G130" s="20"/>
      <c r="H130" s="16"/>
      <c r="I130" s="42">
        <f t="shared" si="7"/>
        <v>0</v>
      </c>
      <c r="J130" s="16"/>
      <c r="K130" s="42">
        <f t="shared" si="8"/>
        <v>0</v>
      </c>
      <c r="L130" s="103"/>
      <c r="M130" s="99">
        <f t="shared" si="9"/>
        <v>0</v>
      </c>
      <c r="N130" s="98">
        <f t="shared" si="10"/>
        <v>0</v>
      </c>
      <c r="O130" s="98">
        <f t="shared" si="11"/>
        <v>0</v>
      </c>
      <c r="P130" s="98">
        <f t="shared" si="12"/>
        <v>0</v>
      </c>
      <c r="Q130" s="42">
        <f t="shared" si="13"/>
        <v>0</v>
      </c>
    </row>
    <row r="131" spans="1:17">
      <c r="A131" s="16"/>
      <c r="B131" s="115"/>
      <c r="C131" s="16"/>
      <c r="D131" s="16"/>
      <c r="E131" s="16"/>
      <c r="F131" s="16"/>
      <c r="G131" s="20"/>
      <c r="H131" s="16"/>
      <c r="I131" s="42">
        <f t="shared" si="7"/>
        <v>0</v>
      </c>
      <c r="J131" s="16"/>
      <c r="K131" s="42">
        <f t="shared" si="8"/>
        <v>0</v>
      </c>
      <c r="L131" s="103"/>
      <c r="M131" s="99">
        <f t="shared" si="9"/>
        <v>0</v>
      </c>
      <c r="N131" s="98">
        <f t="shared" si="10"/>
        <v>0</v>
      </c>
      <c r="O131" s="98">
        <f t="shared" si="11"/>
        <v>0</v>
      </c>
      <c r="P131" s="98">
        <f t="shared" si="12"/>
        <v>0</v>
      </c>
      <c r="Q131" s="42">
        <f t="shared" si="13"/>
        <v>0</v>
      </c>
    </row>
    <row r="132" spans="1:17">
      <c r="A132" s="16"/>
      <c r="B132" s="115"/>
      <c r="C132" s="16"/>
      <c r="D132" s="16"/>
      <c r="E132" s="16"/>
      <c r="F132" s="16"/>
      <c r="G132" s="20"/>
      <c r="H132" s="16"/>
      <c r="I132" s="42">
        <f t="shared" si="7"/>
        <v>0</v>
      </c>
      <c r="J132" s="16"/>
      <c r="K132" s="42">
        <f t="shared" si="8"/>
        <v>0</v>
      </c>
      <c r="L132" s="103"/>
      <c r="M132" s="99">
        <f t="shared" si="9"/>
        <v>0</v>
      </c>
      <c r="N132" s="98">
        <f t="shared" si="10"/>
        <v>0</v>
      </c>
      <c r="O132" s="98">
        <f t="shared" si="11"/>
        <v>0</v>
      </c>
      <c r="P132" s="98">
        <f t="shared" si="12"/>
        <v>0</v>
      </c>
      <c r="Q132" s="42">
        <f t="shared" si="13"/>
        <v>0</v>
      </c>
    </row>
    <row r="133" spans="1:17">
      <c r="A133" s="16"/>
      <c r="B133" s="115"/>
      <c r="C133" s="16"/>
      <c r="D133" s="16"/>
      <c r="E133" s="16"/>
      <c r="F133" s="16"/>
      <c r="G133" s="20"/>
      <c r="H133" s="16"/>
      <c r="I133" s="42">
        <f t="shared" ref="I133:I196" si="14">G133*H133%</f>
        <v>0</v>
      </c>
      <c r="J133" s="16"/>
      <c r="K133" s="42">
        <f t="shared" ref="K133:K196" si="15">G133*J133</f>
        <v>0</v>
      </c>
      <c r="L133" s="103"/>
      <c r="M133" s="99">
        <f t="shared" ref="M133:M196" si="16">G133*L133%</f>
        <v>0</v>
      </c>
      <c r="N133" s="98">
        <f t="shared" ref="N133:N196" si="17">IF(F133=1,I133,0)</f>
        <v>0</v>
      </c>
      <c r="O133" s="98">
        <f t="shared" ref="O133:O196" si="18">IF(F133=1,K133,0)</f>
        <v>0</v>
      </c>
      <c r="P133" s="98">
        <f t="shared" ref="P133:P196" si="19">IF(F133=1,M133,0)</f>
        <v>0</v>
      </c>
      <c r="Q133" s="42">
        <f t="shared" ref="Q133:Q196" si="20">+G133+I133+K133+M133</f>
        <v>0</v>
      </c>
    </row>
    <row r="134" spans="1:17">
      <c r="A134" s="16"/>
      <c r="B134" s="115"/>
      <c r="C134" s="16"/>
      <c r="D134" s="16"/>
      <c r="E134" s="16"/>
      <c r="F134" s="16"/>
      <c r="G134" s="20"/>
      <c r="H134" s="16"/>
      <c r="I134" s="42">
        <f t="shared" si="14"/>
        <v>0</v>
      </c>
      <c r="J134" s="16"/>
      <c r="K134" s="42">
        <f t="shared" si="15"/>
        <v>0</v>
      </c>
      <c r="L134" s="103"/>
      <c r="M134" s="99">
        <f t="shared" si="16"/>
        <v>0</v>
      </c>
      <c r="N134" s="98">
        <f t="shared" si="17"/>
        <v>0</v>
      </c>
      <c r="O134" s="98">
        <f t="shared" si="18"/>
        <v>0</v>
      </c>
      <c r="P134" s="98">
        <f t="shared" si="19"/>
        <v>0</v>
      </c>
      <c r="Q134" s="42">
        <f t="shared" si="20"/>
        <v>0</v>
      </c>
    </row>
    <row r="135" spans="1:17">
      <c r="A135" s="16"/>
      <c r="B135" s="115"/>
      <c r="C135" s="16"/>
      <c r="D135" s="16"/>
      <c r="E135" s="16"/>
      <c r="F135" s="16"/>
      <c r="G135" s="20"/>
      <c r="H135" s="16"/>
      <c r="I135" s="42">
        <f t="shared" si="14"/>
        <v>0</v>
      </c>
      <c r="J135" s="16"/>
      <c r="K135" s="42">
        <f t="shared" si="15"/>
        <v>0</v>
      </c>
      <c r="L135" s="103"/>
      <c r="M135" s="99">
        <f t="shared" si="16"/>
        <v>0</v>
      </c>
      <c r="N135" s="98">
        <f t="shared" si="17"/>
        <v>0</v>
      </c>
      <c r="O135" s="98">
        <f t="shared" si="18"/>
        <v>0</v>
      </c>
      <c r="P135" s="98">
        <f t="shared" si="19"/>
        <v>0</v>
      </c>
      <c r="Q135" s="42">
        <f t="shared" si="20"/>
        <v>0</v>
      </c>
    </row>
    <row r="136" spans="1:17">
      <c r="A136" s="16"/>
      <c r="B136" s="115"/>
      <c r="C136" s="16"/>
      <c r="D136" s="16"/>
      <c r="E136" s="16"/>
      <c r="F136" s="16"/>
      <c r="G136" s="20"/>
      <c r="H136" s="16"/>
      <c r="I136" s="42">
        <f t="shared" si="14"/>
        <v>0</v>
      </c>
      <c r="J136" s="16"/>
      <c r="K136" s="42">
        <f t="shared" si="15"/>
        <v>0</v>
      </c>
      <c r="L136" s="103"/>
      <c r="M136" s="99">
        <f t="shared" si="16"/>
        <v>0</v>
      </c>
      <c r="N136" s="98">
        <f t="shared" si="17"/>
        <v>0</v>
      </c>
      <c r="O136" s="98">
        <f t="shared" si="18"/>
        <v>0</v>
      </c>
      <c r="P136" s="98">
        <f t="shared" si="19"/>
        <v>0</v>
      </c>
      <c r="Q136" s="42">
        <f t="shared" si="20"/>
        <v>0</v>
      </c>
    </row>
    <row r="137" spans="1:17">
      <c r="A137" s="16"/>
      <c r="B137" s="115"/>
      <c r="C137" s="16"/>
      <c r="D137" s="16"/>
      <c r="E137" s="16"/>
      <c r="F137" s="16"/>
      <c r="G137" s="20"/>
      <c r="H137" s="16"/>
      <c r="I137" s="42">
        <f t="shared" si="14"/>
        <v>0</v>
      </c>
      <c r="J137" s="16"/>
      <c r="K137" s="42">
        <f t="shared" si="15"/>
        <v>0</v>
      </c>
      <c r="L137" s="103"/>
      <c r="M137" s="99">
        <f t="shared" si="16"/>
        <v>0</v>
      </c>
      <c r="N137" s="98">
        <f t="shared" si="17"/>
        <v>0</v>
      </c>
      <c r="O137" s="98">
        <f t="shared" si="18"/>
        <v>0</v>
      </c>
      <c r="P137" s="98">
        <f t="shared" si="19"/>
        <v>0</v>
      </c>
      <c r="Q137" s="42">
        <f t="shared" si="20"/>
        <v>0</v>
      </c>
    </row>
    <row r="138" spans="1:17">
      <c r="A138" s="16"/>
      <c r="B138" s="115"/>
      <c r="C138" s="16"/>
      <c r="D138" s="16"/>
      <c r="E138" s="16"/>
      <c r="F138" s="16"/>
      <c r="G138" s="20"/>
      <c r="H138" s="16"/>
      <c r="I138" s="42">
        <f t="shared" si="14"/>
        <v>0</v>
      </c>
      <c r="J138" s="16"/>
      <c r="K138" s="42">
        <f t="shared" si="15"/>
        <v>0</v>
      </c>
      <c r="L138" s="103"/>
      <c r="M138" s="99">
        <f t="shared" si="16"/>
        <v>0</v>
      </c>
      <c r="N138" s="98">
        <f t="shared" si="17"/>
        <v>0</v>
      </c>
      <c r="O138" s="98">
        <f t="shared" si="18"/>
        <v>0</v>
      </c>
      <c r="P138" s="98">
        <f t="shared" si="19"/>
        <v>0</v>
      </c>
      <c r="Q138" s="42">
        <f t="shared" si="20"/>
        <v>0</v>
      </c>
    </row>
    <row r="139" spans="1:17">
      <c r="A139" s="16"/>
      <c r="B139" s="115"/>
      <c r="C139" s="16"/>
      <c r="D139" s="16"/>
      <c r="E139" s="16"/>
      <c r="F139" s="16"/>
      <c r="G139" s="20"/>
      <c r="H139" s="16"/>
      <c r="I139" s="42">
        <f t="shared" si="14"/>
        <v>0</v>
      </c>
      <c r="J139" s="16"/>
      <c r="K139" s="42">
        <f t="shared" si="15"/>
        <v>0</v>
      </c>
      <c r="L139" s="103"/>
      <c r="M139" s="99">
        <f t="shared" si="16"/>
        <v>0</v>
      </c>
      <c r="N139" s="98">
        <f t="shared" si="17"/>
        <v>0</v>
      </c>
      <c r="O139" s="98">
        <f t="shared" si="18"/>
        <v>0</v>
      </c>
      <c r="P139" s="98">
        <f t="shared" si="19"/>
        <v>0</v>
      </c>
      <c r="Q139" s="42">
        <f t="shared" si="20"/>
        <v>0</v>
      </c>
    </row>
    <row r="140" spans="1:17">
      <c r="A140" s="16"/>
      <c r="B140" s="115"/>
      <c r="C140" s="16"/>
      <c r="D140" s="16"/>
      <c r="E140" s="16"/>
      <c r="F140" s="16"/>
      <c r="G140" s="20"/>
      <c r="H140" s="16"/>
      <c r="I140" s="42">
        <f t="shared" si="14"/>
        <v>0</v>
      </c>
      <c r="J140" s="16"/>
      <c r="K140" s="42">
        <f t="shared" si="15"/>
        <v>0</v>
      </c>
      <c r="L140" s="103"/>
      <c r="M140" s="99">
        <f t="shared" si="16"/>
        <v>0</v>
      </c>
      <c r="N140" s="98">
        <f t="shared" si="17"/>
        <v>0</v>
      </c>
      <c r="O140" s="98">
        <f t="shared" si="18"/>
        <v>0</v>
      </c>
      <c r="P140" s="98">
        <f t="shared" si="19"/>
        <v>0</v>
      </c>
      <c r="Q140" s="42">
        <f t="shared" si="20"/>
        <v>0</v>
      </c>
    </row>
    <row r="141" spans="1:17">
      <c r="A141" s="16"/>
      <c r="B141" s="115"/>
      <c r="C141" s="16"/>
      <c r="D141" s="16"/>
      <c r="E141" s="16"/>
      <c r="F141" s="16"/>
      <c r="G141" s="20"/>
      <c r="H141" s="16"/>
      <c r="I141" s="42">
        <f t="shared" si="14"/>
        <v>0</v>
      </c>
      <c r="J141" s="16"/>
      <c r="K141" s="42">
        <f t="shared" si="15"/>
        <v>0</v>
      </c>
      <c r="L141" s="103"/>
      <c r="M141" s="99">
        <f t="shared" si="16"/>
        <v>0</v>
      </c>
      <c r="N141" s="98">
        <f t="shared" si="17"/>
        <v>0</v>
      </c>
      <c r="O141" s="98">
        <f t="shared" si="18"/>
        <v>0</v>
      </c>
      <c r="P141" s="98">
        <f t="shared" si="19"/>
        <v>0</v>
      </c>
      <c r="Q141" s="42">
        <f t="shared" si="20"/>
        <v>0</v>
      </c>
    </row>
    <row r="142" spans="1:17">
      <c r="A142" s="16"/>
      <c r="B142" s="115"/>
      <c r="C142" s="16"/>
      <c r="D142" s="16"/>
      <c r="E142" s="16"/>
      <c r="F142" s="16"/>
      <c r="G142" s="20"/>
      <c r="H142" s="16"/>
      <c r="I142" s="42">
        <f t="shared" si="14"/>
        <v>0</v>
      </c>
      <c r="J142" s="16"/>
      <c r="K142" s="42">
        <f t="shared" si="15"/>
        <v>0</v>
      </c>
      <c r="L142" s="103"/>
      <c r="M142" s="99">
        <f t="shared" si="16"/>
        <v>0</v>
      </c>
      <c r="N142" s="98">
        <f t="shared" si="17"/>
        <v>0</v>
      </c>
      <c r="O142" s="98">
        <f t="shared" si="18"/>
        <v>0</v>
      </c>
      <c r="P142" s="98">
        <f t="shared" si="19"/>
        <v>0</v>
      </c>
      <c r="Q142" s="42">
        <f t="shared" si="20"/>
        <v>0</v>
      </c>
    </row>
    <row r="143" spans="1:17">
      <c r="A143" s="16"/>
      <c r="B143" s="115"/>
      <c r="C143" s="16"/>
      <c r="D143" s="16"/>
      <c r="E143" s="16"/>
      <c r="F143" s="16"/>
      <c r="G143" s="20"/>
      <c r="H143" s="16"/>
      <c r="I143" s="42">
        <f t="shared" si="14"/>
        <v>0</v>
      </c>
      <c r="J143" s="16"/>
      <c r="K143" s="42">
        <f t="shared" si="15"/>
        <v>0</v>
      </c>
      <c r="L143" s="103"/>
      <c r="M143" s="99">
        <f t="shared" si="16"/>
        <v>0</v>
      </c>
      <c r="N143" s="98">
        <f t="shared" si="17"/>
        <v>0</v>
      </c>
      <c r="O143" s="98">
        <f t="shared" si="18"/>
        <v>0</v>
      </c>
      <c r="P143" s="98">
        <f t="shared" si="19"/>
        <v>0</v>
      </c>
      <c r="Q143" s="42">
        <f t="shared" si="20"/>
        <v>0</v>
      </c>
    </row>
    <row r="144" spans="1:17">
      <c r="A144" s="16"/>
      <c r="B144" s="115"/>
      <c r="C144" s="16"/>
      <c r="D144" s="16"/>
      <c r="E144" s="16"/>
      <c r="F144" s="16"/>
      <c r="G144" s="20"/>
      <c r="H144" s="16"/>
      <c r="I144" s="42">
        <f t="shared" si="14"/>
        <v>0</v>
      </c>
      <c r="J144" s="16"/>
      <c r="K144" s="42">
        <f t="shared" si="15"/>
        <v>0</v>
      </c>
      <c r="L144" s="103"/>
      <c r="M144" s="99">
        <f t="shared" si="16"/>
        <v>0</v>
      </c>
      <c r="N144" s="98">
        <f t="shared" si="17"/>
        <v>0</v>
      </c>
      <c r="O144" s="98">
        <f t="shared" si="18"/>
        <v>0</v>
      </c>
      <c r="P144" s="98">
        <f t="shared" si="19"/>
        <v>0</v>
      </c>
      <c r="Q144" s="42">
        <f t="shared" si="20"/>
        <v>0</v>
      </c>
    </row>
    <row r="145" spans="1:17">
      <c r="A145" s="16"/>
      <c r="B145" s="115"/>
      <c r="C145" s="16"/>
      <c r="D145" s="16"/>
      <c r="E145" s="16"/>
      <c r="F145" s="16"/>
      <c r="G145" s="20"/>
      <c r="H145" s="16"/>
      <c r="I145" s="42">
        <f t="shared" si="14"/>
        <v>0</v>
      </c>
      <c r="J145" s="16"/>
      <c r="K145" s="42">
        <f t="shared" si="15"/>
        <v>0</v>
      </c>
      <c r="L145" s="103"/>
      <c r="M145" s="99">
        <f t="shared" si="16"/>
        <v>0</v>
      </c>
      <c r="N145" s="98">
        <f t="shared" si="17"/>
        <v>0</v>
      </c>
      <c r="O145" s="98">
        <f t="shared" si="18"/>
        <v>0</v>
      </c>
      <c r="P145" s="98">
        <f t="shared" si="19"/>
        <v>0</v>
      </c>
      <c r="Q145" s="42">
        <f t="shared" si="20"/>
        <v>0</v>
      </c>
    </row>
    <row r="146" spans="1:17">
      <c r="A146" s="16"/>
      <c r="B146" s="115"/>
      <c r="C146" s="16"/>
      <c r="D146" s="16"/>
      <c r="E146" s="16"/>
      <c r="F146" s="16"/>
      <c r="G146" s="20"/>
      <c r="H146" s="16"/>
      <c r="I146" s="42">
        <f t="shared" si="14"/>
        <v>0</v>
      </c>
      <c r="J146" s="16"/>
      <c r="K146" s="42">
        <f t="shared" si="15"/>
        <v>0</v>
      </c>
      <c r="L146" s="103"/>
      <c r="M146" s="99">
        <f t="shared" si="16"/>
        <v>0</v>
      </c>
      <c r="N146" s="98">
        <f t="shared" si="17"/>
        <v>0</v>
      </c>
      <c r="O146" s="98">
        <f t="shared" si="18"/>
        <v>0</v>
      </c>
      <c r="P146" s="98">
        <f t="shared" si="19"/>
        <v>0</v>
      </c>
      <c r="Q146" s="42">
        <f t="shared" si="20"/>
        <v>0</v>
      </c>
    </row>
    <row r="147" spans="1:17">
      <c r="A147" s="16"/>
      <c r="B147" s="115"/>
      <c r="C147" s="16"/>
      <c r="D147" s="16"/>
      <c r="E147" s="16"/>
      <c r="F147" s="16"/>
      <c r="G147" s="20"/>
      <c r="H147" s="16"/>
      <c r="I147" s="42">
        <f t="shared" si="14"/>
        <v>0</v>
      </c>
      <c r="J147" s="16"/>
      <c r="K147" s="42">
        <f t="shared" si="15"/>
        <v>0</v>
      </c>
      <c r="L147" s="103"/>
      <c r="M147" s="99">
        <f t="shared" si="16"/>
        <v>0</v>
      </c>
      <c r="N147" s="98">
        <f t="shared" si="17"/>
        <v>0</v>
      </c>
      <c r="O147" s="98">
        <f t="shared" si="18"/>
        <v>0</v>
      </c>
      <c r="P147" s="98">
        <f t="shared" si="19"/>
        <v>0</v>
      </c>
      <c r="Q147" s="42">
        <f t="shared" si="20"/>
        <v>0</v>
      </c>
    </row>
    <row r="148" spans="1:17">
      <c r="A148" s="16"/>
      <c r="B148" s="115"/>
      <c r="C148" s="16"/>
      <c r="D148" s="16"/>
      <c r="E148" s="16"/>
      <c r="F148" s="16"/>
      <c r="G148" s="20"/>
      <c r="H148" s="16"/>
      <c r="I148" s="42">
        <f t="shared" si="14"/>
        <v>0</v>
      </c>
      <c r="J148" s="16"/>
      <c r="K148" s="42">
        <f t="shared" si="15"/>
        <v>0</v>
      </c>
      <c r="L148" s="103"/>
      <c r="M148" s="99">
        <f t="shared" si="16"/>
        <v>0</v>
      </c>
      <c r="N148" s="98">
        <f t="shared" si="17"/>
        <v>0</v>
      </c>
      <c r="O148" s="98">
        <f t="shared" si="18"/>
        <v>0</v>
      </c>
      <c r="P148" s="98">
        <f t="shared" si="19"/>
        <v>0</v>
      </c>
      <c r="Q148" s="42">
        <f t="shared" si="20"/>
        <v>0</v>
      </c>
    </row>
    <row r="149" spans="1:17">
      <c r="A149" s="16"/>
      <c r="B149" s="115"/>
      <c r="C149" s="16"/>
      <c r="D149" s="16"/>
      <c r="E149" s="16"/>
      <c r="F149" s="16"/>
      <c r="G149" s="20"/>
      <c r="H149" s="16"/>
      <c r="I149" s="42">
        <f t="shared" si="14"/>
        <v>0</v>
      </c>
      <c r="J149" s="16"/>
      <c r="K149" s="42">
        <f t="shared" si="15"/>
        <v>0</v>
      </c>
      <c r="L149" s="103"/>
      <c r="M149" s="99">
        <f t="shared" si="16"/>
        <v>0</v>
      </c>
      <c r="N149" s="98">
        <f t="shared" si="17"/>
        <v>0</v>
      </c>
      <c r="O149" s="98">
        <f t="shared" si="18"/>
        <v>0</v>
      </c>
      <c r="P149" s="98">
        <f t="shared" si="19"/>
        <v>0</v>
      </c>
      <c r="Q149" s="42">
        <f t="shared" si="20"/>
        <v>0</v>
      </c>
    </row>
    <row r="150" spans="1:17">
      <c r="A150" s="16"/>
      <c r="B150" s="115"/>
      <c r="C150" s="16"/>
      <c r="D150" s="16"/>
      <c r="E150" s="16"/>
      <c r="F150" s="16"/>
      <c r="G150" s="20"/>
      <c r="H150" s="16"/>
      <c r="I150" s="42">
        <f t="shared" si="14"/>
        <v>0</v>
      </c>
      <c r="J150" s="16"/>
      <c r="K150" s="42">
        <f t="shared" si="15"/>
        <v>0</v>
      </c>
      <c r="L150" s="103"/>
      <c r="M150" s="99">
        <f t="shared" si="16"/>
        <v>0</v>
      </c>
      <c r="N150" s="98">
        <f t="shared" si="17"/>
        <v>0</v>
      </c>
      <c r="O150" s="98">
        <f t="shared" si="18"/>
        <v>0</v>
      </c>
      <c r="P150" s="98">
        <f t="shared" si="19"/>
        <v>0</v>
      </c>
      <c r="Q150" s="42">
        <f t="shared" si="20"/>
        <v>0</v>
      </c>
    </row>
    <row r="151" spans="1:17">
      <c r="A151" s="16"/>
      <c r="B151" s="115"/>
      <c r="C151" s="16"/>
      <c r="D151" s="16"/>
      <c r="E151" s="16"/>
      <c r="F151" s="16"/>
      <c r="G151" s="20"/>
      <c r="H151" s="16"/>
      <c r="I151" s="42">
        <f t="shared" si="14"/>
        <v>0</v>
      </c>
      <c r="J151" s="16"/>
      <c r="K151" s="42">
        <f t="shared" si="15"/>
        <v>0</v>
      </c>
      <c r="L151" s="103"/>
      <c r="M151" s="99">
        <f t="shared" si="16"/>
        <v>0</v>
      </c>
      <c r="N151" s="98">
        <f t="shared" si="17"/>
        <v>0</v>
      </c>
      <c r="O151" s="98">
        <f t="shared" si="18"/>
        <v>0</v>
      </c>
      <c r="P151" s="98">
        <f t="shared" si="19"/>
        <v>0</v>
      </c>
      <c r="Q151" s="42">
        <f t="shared" si="20"/>
        <v>0</v>
      </c>
    </row>
    <row r="152" spans="1:17">
      <c r="A152" s="16"/>
      <c r="B152" s="115"/>
      <c r="C152" s="16"/>
      <c r="D152" s="16"/>
      <c r="E152" s="16"/>
      <c r="F152" s="16"/>
      <c r="G152" s="20"/>
      <c r="H152" s="16"/>
      <c r="I152" s="42">
        <f t="shared" si="14"/>
        <v>0</v>
      </c>
      <c r="J152" s="16"/>
      <c r="K152" s="42">
        <f t="shared" si="15"/>
        <v>0</v>
      </c>
      <c r="L152" s="103"/>
      <c r="M152" s="99">
        <f t="shared" si="16"/>
        <v>0</v>
      </c>
      <c r="N152" s="98">
        <f t="shared" si="17"/>
        <v>0</v>
      </c>
      <c r="O152" s="98">
        <f t="shared" si="18"/>
        <v>0</v>
      </c>
      <c r="P152" s="98">
        <f t="shared" si="19"/>
        <v>0</v>
      </c>
      <c r="Q152" s="42">
        <f t="shared" si="20"/>
        <v>0</v>
      </c>
    </row>
    <row r="153" spans="1:17">
      <c r="A153" s="16"/>
      <c r="B153" s="115"/>
      <c r="C153" s="16"/>
      <c r="D153" s="16"/>
      <c r="E153" s="16"/>
      <c r="F153" s="16"/>
      <c r="G153" s="20"/>
      <c r="H153" s="16"/>
      <c r="I153" s="42">
        <f t="shared" si="14"/>
        <v>0</v>
      </c>
      <c r="J153" s="16"/>
      <c r="K153" s="42">
        <f t="shared" si="15"/>
        <v>0</v>
      </c>
      <c r="L153" s="103"/>
      <c r="M153" s="99">
        <f t="shared" si="16"/>
        <v>0</v>
      </c>
      <c r="N153" s="98">
        <f t="shared" si="17"/>
        <v>0</v>
      </c>
      <c r="O153" s="98">
        <f t="shared" si="18"/>
        <v>0</v>
      </c>
      <c r="P153" s="98">
        <f t="shared" si="19"/>
        <v>0</v>
      </c>
      <c r="Q153" s="42">
        <f t="shared" si="20"/>
        <v>0</v>
      </c>
    </row>
    <row r="154" spans="1:17">
      <c r="A154" s="16"/>
      <c r="B154" s="115"/>
      <c r="C154" s="16"/>
      <c r="D154" s="16"/>
      <c r="E154" s="16"/>
      <c r="F154" s="16"/>
      <c r="G154" s="20"/>
      <c r="H154" s="16"/>
      <c r="I154" s="42">
        <f t="shared" si="14"/>
        <v>0</v>
      </c>
      <c r="J154" s="16"/>
      <c r="K154" s="42">
        <f t="shared" si="15"/>
        <v>0</v>
      </c>
      <c r="L154" s="103"/>
      <c r="M154" s="99">
        <f t="shared" si="16"/>
        <v>0</v>
      </c>
      <c r="N154" s="98">
        <f t="shared" si="17"/>
        <v>0</v>
      </c>
      <c r="O154" s="98">
        <f t="shared" si="18"/>
        <v>0</v>
      </c>
      <c r="P154" s="98">
        <f t="shared" si="19"/>
        <v>0</v>
      </c>
      <c r="Q154" s="42">
        <f t="shared" si="20"/>
        <v>0</v>
      </c>
    </row>
    <row r="155" spans="1:17">
      <c r="A155" s="16"/>
      <c r="B155" s="115"/>
      <c r="C155" s="16"/>
      <c r="D155" s="16"/>
      <c r="E155" s="16"/>
      <c r="F155" s="16"/>
      <c r="G155" s="20"/>
      <c r="H155" s="16"/>
      <c r="I155" s="42">
        <f t="shared" si="14"/>
        <v>0</v>
      </c>
      <c r="J155" s="16"/>
      <c r="K155" s="42">
        <f t="shared" si="15"/>
        <v>0</v>
      </c>
      <c r="L155" s="103"/>
      <c r="M155" s="99">
        <f t="shared" si="16"/>
        <v>0</v>
      </c>
      <c r="N155" s="98">
        <f t="shared" si="17"/>
        <v>0</v>
      </c>
      <c r="O155" s="98">
        <f t="shared" si="18"/>
        <v>0</v>
      </c>
      <c r="P155" s="98">
        <f t="shared" si="19"/>
        <v>0</v>
      </c>
      <c r="Q155" s="42">
        <f t="shared" si="20"/>
        <v>0</v>
      </c>
    </row>
    <row r="156" spans="1:17">
      <c r="A156" s="16"/>
      <c r="B156" s="115"/>
      <c r="C156" s="16"/>
      <c r="D156" s="16"/>
      <c r="E156" s="16"/>
      <c r="F156" s="16"/>
      <c r="G156" s="20"/>
      <c r="H156" s="16"/>
      <c r="I156" s="42">
        <f t="shared" si="14"/>
        <v>0</v>
      </c>
      <c r="J156" s="16"/>
      <c r="K156" s="42">
        <f t="shared" si="15"/>
        <v>0</v>
      </c>
      <c r="L156" s="103"/>
      <c r="M156" s="99">
        <f t="shared" si="16"/>
        <v>0</v>
      </c>
      <c r="N156" s="98">
        <f t="shared" si="17"/>
        <v>0</v>
      </c>
      <c r="O156" s="98">
        <f t="shared" si="18"/>
        <v>0</v>
      </c>
      <c r="P156" s="98">
        <f t="shared" si="19"/>
        <v>0</v>
      </c>
      <c r="Q156" s="42">
        <f t="shared" si="20"/>
        <v>0</v>
      </c>
    </row>
    <row r="157" spans="1:17">
      <c r="A157" s="16"/>
      <c r="B157" s="115"/>
      <c r="C157" s="16"/>
      <c r="D157" s="16"/>
      <c r="E157" s="16"/>
      <c r="F157" s="16"/>
      <c r="G157" s="20"/>
      <c r="H157" s="16"/>
      <c r="I157" s="42">
        <f t="shared" si="14"/>
        <v>0</v>
      </c>
      <c r="J157" s="16"/>
      <c r="K157" s="42">
        <f t="shared" si="15"/>
        <v>0</v>
      </c>
      <c r="L157" s="103"/>
      <c r="M157" s="99">
        <f t="shared" si="16"/>
        <v>0</v>
      </c>
      <c r="N157" s="98">
        <f t="shared" si="17"/>
        <v>0</v>
      </c>
      <c r="O157" s="98">
        <f t="shared" si="18"/>
        <v>0</v>
      </c>
      <c r="P157" s="98">
        <f t="shared" si="19"/>
        <v>0</v>
      </c>
      <c r="Q157" s="42">
        <f t="shared" si="20"/>
        <v>0</v>
      </c>
    </row>
    <row r="158" spans="1:17">
      <c r="A158" s="16"/>
      <c r="B158" s="115"/>
      <c r="C158" s="16"/>
      <c r="D158" s="16"/>
      <c r="E158" s="16"/>
      <c r="F158" s="16"/>
      <c r="G158" s="20"/>
      <c r="H158" s="16"/>
      <c r="I158" s="42">
        <f t="shared" si="14"/>
        <v>0</v>
      </c>
      <c r="J158" s="16"/>
      <c r="K158" s="42">
        <f t="shared" si="15"/>
        <v>0</v>
      </c>
      <c r="L158" s="103"/>
      <c r="M158" s="99">
        <f t="shared" si="16"/>
        <v>0</v>
      </c>
      <c r="N158" s="98">
        <f t="shared" si="17"/>
        <v>0</v>
      </c>
      <c r="O158" s="98">
        <f t="shared" si="18"/>
        <v>0</v>
      </c>
      <c r="P158" s="98">
        <f t="shared" si="19"/>
        <v>0</v>
      </c>
      <c r="Q158" s="42">
        <f t="shared" si="20"/>
        <v>0</v>
      </c>
    </row>
    <row r="159" spans="1:17">
      <c r="A159" s="16"/>
      <c r="B159" s="115"/>
      <c r="C159" s="16"/>
      <c r="D159" s="16"/>
      <c r="E159" s="16"/>
      <c r="F159" s="16"/>
      <c r="G159" s="20"/>
      <c r="H159" s="16"/>
      <c r="I159" s="42">
        <f t="shared" si="14"/>
        <v>0</v>
      </c>
      <c r="J159" s="16"/>
      <c r="K159" s="42">
        <f t="shared" si="15"/>
        <v>0</v>
      </c>
      <c r="L159" s="103"/>
      <c r="M159" s="99">
        <f t="shared" si="16"/>
        <v>0</v>
      </c>
      <c r="N159" s="98">
        <f t="shared" si="17"/>
        <v>0</v>
      </c>
      <c r="O159" s="98">
        <f t="shared" si="18"/>
        <v>0</v>
      </c>
      <c r="P159" s="98">
        <f t="shared" si="19"/>
        <v>0</v>
      </c>
      <c r="Q159" s="42">
        <f t="shared" si="20"/>
        <v>0</v>
      </c>
    </row>
    <row r="160" spans="1:17">
      <c r="A160" s="16"/>
      <c r="B160" s="115"/>
      <c r="C160" s="16"/>
      <c r="D160" s="16"/>
      <c r="E160" s="16"/>
      <c r="F160" s="16"/>
      <c r="G160" s="20"/>
      <c r="H160" s="16"/>
      <c r="I160" s="42">
        <f t="shared" si="14"/>
        <v>0</v>
      </c>
      <c r="J160" s="16"/>
      <c r="K160" s="42">
        <f t="shared" si="15"/>
        <v>0</v>
      </c>
      <c r="L160" s="103"/>
      <c r="M160" s="99">
        <f t="shared" si="16"/>
        <v>0</v>
      </c>
      <c r="N160" s="98">
        <f t="shared" si="17"/>
        <v>0</v>
      </c>
      <c r="O160" s="98">
        <f t="shared" si="18"/>
        <v>0</v>
      </c>
      <c r="P160" s="98">
        <f t="shared" si="19"/>
        <v>0</v>
      </c>
      <c r="Q160" s="42">
        <f t="shared" si="20"/>
        <v>0</v>
      </c>
    </row>
    <row r="161" spans="1:17">
      <c r="A161" s="16"/>
      <c r="B161" s="115"/>
      <c r="C161" s="16"/>
      <c r="D161" s="16"/>
      <c r="E161" s="16"/>
      <c r="F161" s="16"/>
      <c r="G161" s="20"/>
      <c r="H161" s="16"/>
      <c r="I161" s="42">
        <f t="shared" si="14"/>
        <v>0</v>
      </c>
      <c r="J161" s="16"/>
      <c r="K161" s="42">
        <f t="shared" si="15"/>
        <v>0</v>
      </c>
      <c r="L161" s="103"/>
      <c r="M161" s="99">
        <f t="shared" si="16"/>
        <v>0</v>
      </c>
      <c r="N161" s="98">
        <f t="shared" si="17"/>
        <v>0</v>
      </c>
      <c r="O161" s="98">
        <f t="shared" si="18"/>
        <v>0</v>
      </c>
      <c r="P161" s="98">
        <f t="shared" si="19"/>
        <v>0</v>
      </c>
      <c r="Q161" s="42">
        <f t="shared" si="20"/>
        <v>0</v>
      </c>
    </row>
    <row r="162" spans="1:17">
      <c r="A162" s="16"/>
      <c r="B162" s="115"/>
      <c r="C162" s="16"/>
      <c r="D162" s="16"/>
      <c r="E162" s="16"/>
      <c r="F162" s="16"/>
      <c r="G162" s="20"/>
      <c r="H162" s="16"/>
      <c r="I162" s="42">
        <f t="shared" si="14"/>
        <v>0</v>
      </c>
      <c r="J162" s="16"/>
      <c r="K162" s="42">
        <f t="shared" si="15"/>
        <v>0</v>
      </c>
      <c r="L162" s="103"/>
      <c r="M162" s="99">
        <f t="shared" si="16"/>
        <v>0</v>
      </c>
      <c r="N162" s="98">
        <f t="shared" si="17"/>
        <v>0</v>
      </c>
      <c r="O162" s="98">
        <f t="shared" si="18"/>
        <v>0</v>
      </c>
      <c r="P162" s="98">
        <f t="shared" si="19"/>
        <v>0</v>
      </c>
      <c r="Q162" s="42">
        <f t="shared" si="20"/>
        <v>0</v>
      </c>
    </row>
    <row r="163" spans="1:17">
      <c r="A163" s="16"/>
      <c r="B163" s="115"/>
      <c r="C163" s="16"/>
      <c r="D163" s="16"/>
      <c r="E163" s="16"/>
      <c r="F163" s="16"/>
      <c r="G163" s="20"/>
      <c r="H163" s="16"/>
      <c r="I163" s="42">
        <f t="shared" si="14"/>
        <v>0</v>
      </c>
      <c r="J163" s="16"/>
      <c r="K163" s="42">
        <f t="shared" si="15"/>
        <v>0</v>
      </c>
      <c r="L163" s="103"/>
      <c r="M163" s="99">
        <f t="shared" si="16"/>
        <v>0</v>
      </c>
      <c r="N163" s="98">
        <f t="shared" si="17"/>
        <v>0</v>
      </c>
      <c r="O163" s="98">
        <f t="shared" si="18"/>
        <v>0</v>
      </c>
      <c r="P163" s="98">
        <f t="shared" si="19"/>
        <v>0</v>
      </c>
      <c r="Q163" s="42">
        <f t="shared" si="20"/>
        <v>0</v>
      </c>
    </row>
    <row r="164" spans="1:17">
      <c r="A164" s="16"/>
      <c r="B164" s="115"/>
      <c r="C164" s="16"/>
      <c r="D164" s="16"/>
      <c r="E164" s="16"/>
      <c r="F164" s="16"/>
      <c r="G164" s="20"/>
      <c r="H164" s="16"/>
      <c r="I164" s="42">
        <f t="shared" si="14"/>
        <v>0</v>
      </c>
      <c r="J164" s="16"/>
      <c r="K164" s="42">
        <f t="shared" si="15"/>
        <v>0</v>
      </c>
      <c r="L164" s="103"/>
      <c r="M164" s="99">
        <f t="shared" si="16"/>
        <v>0</v>
      </c>
      <c r="N164" s="98">
        <f t="shared" si="17"/>
        <v>0</v>
      </c>
      <c r="O164" s="98">
        <f t="shared" si="18"/>
        <v>0</v>
      </c>
      <c r="P164" s="98">
        <f t="shared" si="19"/>
        <v>0</v>
      </c>
      <c r="Q164" s="42">
        <f t="shared" si="20"/>
        <v>0</v>
      </c>
    </row>
    <row r="165" spans="1:17">
      <c r="A165" s="16"/>
      <c r="B165" s="115"/>
      <c r="C165" s="16"/>
      <c r="D165" s="16"/>
      <c r="E165" s="16"/>
      <c r="F165" s="16"/>
      <c r="G165" s="20"/>
      <c r="H165" s="16"/>
      <c r="I165" s="42">
        <f t="shared" si="14"/>
        <v>0</v>
      </c>
      <c r="J165" s="16"/>
      <c r="K165" s="42">
        <f t="shared" si="15"/>
        <v>0</v>
      </c>
      <c r="L165" s="103"/>
      <c r="M165" s="99">
        <f t="shared" si="16"/>
        <v>0</v>
      </c>
      <c r="N165" s="98">
        <f t="shared" si="17"/>
        <v>0</v>
      </c>
      <c r="O165" s="98">
        <f t="shared" si="18"/>
        <v>0</v>
      </c>
      <c r="P165" s="98">
        <f t="shared" si="19"/>
        <v>0</v>
      </c>
      <c r="Q165" s="42">
        <f t="shared" si="20"/>
        <v>0</v>
      </c>
    </row>
    <row r="166" spans="1:17">
      <c r="A166" s="16"/>
      <c r="B166" s="115"/>
      <c r="C166" s="16"/>
      <c r="D166" s="16"/>
      <c r="E166" s="16"/>
      <c r="F166" s="16"/>
      <c r="G166" s="20"/>
      <c r="H166" s="16"/>
      <c r="I166" s="42">
        <f t="shared" si="14"/>
        <v>0</v>
      </c>
      <c r="J166" s="16"/>
      <c r="K166" s="42">
        <f t="shared" si="15"/>
        <v>0</v>
      </c>
      <c r="L166" s="103"/>
      <c r="M166" s="99">
        <f t="shared" si="16"/>
        <v>0</v>
      </c>
      <c r="N166" s="98">
        <f t="shared" si="17"/>
        <v>0</v>
      </c>
      <c r="O166" s="98">
        <f t="shared" si="18"/>
        <v>0</v>
      </c>
      <c r="P166" s="98">
        <f t="shared" si="19"/>
        <v>0</v>
      </c>
      <c r="Q166" s="42">
        <f t="shared" si="20"/>
        <v>0</v>
      </c>
    </row>
    <row r="167" spans="1:17">
      <c r="A167" s="16"/>
      <c r="B167" s="115"/>
      <c r="C167" s="16"/>
      <c r="D167" s="16"/>
      <c r="E167" s="16"/>
      <c r="F167" s="16"/>
      <c r="G167" s="20"/>
      <c r="H167" s="16"/>
      <c r="I167" s="42">
        <f t="shared" si="14"/>
        <v>0</v>
      </c>
      <c r="J167" s="16"/>
      <c r="K167" s="42">
        <f t="shared" si="15"/>
        <v>0</v>
      </c>
      <c r="L167" s="103"/>
      <c r="M167" s="99">
        <f t="shared" si="16"/>
        <v>0</v>
      </c>
      <c r="N167" s="98">
        <f t="shared" si="17"/>
        <v>0</v>
      </c>
      <c r="O167" s="98">
        <f t="shared" si="18"/>
        <v>0</v>
      </c>
      <c r="P167" s="98">
        <f t="shared" si="19"/>
        <v>0</v>
      </c>
      <c r="Q167" s="42">
        <f t="shared" si="20"/>
        <v>0</v>
      </c>
    </row>
    <row r="168" spans="1:17">
      <c r="A168" s="16"/>
      <c r="B168" s="115"/>
      <c r="C168" s="16"/>
      <c r="D168" s="16"/>
      <c r="E168" s="16"/>
      <c r="F168" s="16"/>
      <c r="G168" s="20"/>
      <c r="H168" s="16"/>
      <c r="I168" s="42">
        <f t="shared" si="14"/>
        <v>0</v>
      </c>
      <c r="J168" s="16"/>
      <c r="K168" s="42">
        <f t="shared" si="15"/>
        <v>0</v>
      </c>
      <c r="L168" s="103"/>
      <c r="M168" s="99">
        <f t="shared" si="16"/>
        <v>0</v>
      </c>
      <c r="N168" s="98">
        <f t="shared" si="17"/>
        <v>0</v>
      </c>
      <c r="O168" s="98">
        <f t="shared" si="18"/>
        <v>0</v>
      </c>
      <c r="P168" s="98">
        <f t="shared" si="19"/>
        <v>0</v>
      </c>
      <c r="Q168" s="42">
        <f t="shared" si="20"/>
        <v>0</v>
      </c>
    </row>
    <row r="169" spans="1:17">
      <c r="A169" s="16"/>
      <c r="B169" s="115"/>
      <c r="C169" s="16"/>
      <c r="D169" s="16"/>
      <c r="E169" s="16"/>
      <c r="F169" s="16"/>
      <c r="G169" s="20"/>
      <c r="H169" s="16"/>
      <c r="I169" s="42">
        <f t="shared" si="14"/>
        <v>0</v>
      </c>
      <c r="J169" s="16"/>
      <c r="K169" s="42">
        <f t="shared" si="15"/>
        <v>0</v>
      </c>
      <c r="L169" s="103"/>
      <c r="M169" s="99">
        <f t="shared" si="16"/>
        <v>0</v>
      </c>
      <c r="N169" s="98">
        <f t="shared" si="17"/>
        <v>0</v>
      </c>
      <c r="O169" s="98">
        <f t="shared" si="18"/>
        <v>0</v>
      </c>
      <c r="P169" s="98">
        <f t="shared" si="19"/>
        <v>0</v>
      </c>
      <c r="Q169" s="42">
        <f t="shared" si="20"/>
        <v>0</v>
      </c>
    </row>
    <row r="170" spans="1:17">
      <c r="A170" s="16"/>
      <c r="B170" s="115"/>
      <c r="C170" s="16"/>
      <c r="D170" s="16"/>
      <c r="E170" s="16"/>
      <c r="F170" s="16"/>
      <c r="G170" s="20"/>
      <c r="H170" s="16"/>
      <c r="I170" s="42">
        <f t="shared" si="14"/>
        <v>0</v>
      </c>
      <c r="J170" s="16"/>
      <c r="K170" s="42">
        <f t="shared" si="15"/>
        <v>0</v>
      </c>
      <c r="L170" s="103"/>
      <c r="M170" s="99">
        <f t="shared" si="16"/>
        <v>0</v>
      </c>
      <c r="N170" s="98">
        <f t="shared" si="17"/>
        <v>0</v>
      </c>
      <c r="O170" s="98">
        <f t="shared" si="18"/>
        <v>0</v>
      </c>
      <c r="P170" s="98">
        <f t="shared" si="19"/>
        <v>0</v>
      </c>
      <c r="Q170" s="42">
        <f t="shared" si="20"/>
        <v>0</v>
      </c>
    </row>
    <row r="171" spans="1:17">
      <c r="A171" s="16"/>
      <c r="B171" s="115"/>
      <c r="C171" s="16"/>
      <c r="D171" s="16"/>
      <c r="E171" s="16"/>
      <c r="F171" s="16"/>
      <c r="G171" s="20"/>
      <c r="H171" s="16"/>
      <c r="I171" s="42">
        <f t="shared" si="14"/>
        <v>0</v>
      </c>
      <c r="J171" s="16"/>
      <c r="K171" s="42">
        <f t="shared" si="15"/>
        <v>0</v>
      </c>
      <c r="L171" s="103"/>
      <c r="M171" s="99">
        <f t="shared" si="16"/>
        <v>0</v>
      </c>
      <c r="N171" s="98">
        <f t="shared" si="17"/>
        <v>0</v>
      </c>
      <c r="O171" s="98">
        <f t="shared" si="18"/>
        <v>0</v>
      </c>
      <c r="P171" s="98">
        <f t="shared" si="19"/>
        <v>0</v>
      </c>
      <c r="Q171" s="42">
        <f t="shared" si="20"/>
        <v>0</v>
      </c>
    </row>
    <row r="172" spans="1:17">
      <c r="A172" s="16"/>
      <c r="B172" s="115"/>
      <c r="C172" s="16"/>
      <c r="D172" s="16"/>
      <c r="E172" s="16"/>
      <c r="F172" s="16"/>
      <c r="G172" s="20"/>
      <c r="H172" s="16"/>
      <c r="I172" s="42">
        <f t="shared" si="14"/>
        <v>0</v>
      </c>
      <c r="J172" s="16"/>
      <c r="K172" s="42">
        <f t="shared" si="15"/>
        <v>0</v>
      </c>
      <c r="L172" s="103"/>
      <c r="M172" s="99">
        <f t="shared" si="16"/>
        <v>0</v>
      </c>
      <c r="N172" s="98">
        <f t="shared" si="17"/>
        <v>0</v>
      </c>
      <c r="O172" s="98">
        <f t="shared" si="18"/>
        <v>0</v>
      </c>
      <c r="P172" s="98">
        <f t="shared" si="19"/>
        <v>0</v>
      </c>
      <c r="Q172" s="42">
        <f t="shared" si="20"/>
        <v>0</v>
      </c>
    </row>
    <row r="173" spans="1:17">
      <c r="A173" s="16"/>
      <c r="B173" s="115"/>
      <c r="C173" s="16"/>
      <c r="D173" s="16"/>
      <c r="E173" s="16"/>
      <c r="F173" s="16"/>
      <c r="G173" s="20"/>
      <c r="H173" s="16"/>
      <c r="I173" s="42">
        <f t="shared" si="14"/>
        <v>0</v>
      </c>
      <c r="J173" s="16"/>
      <c r="K173" s="42">
        <f t="shared" si="15"/>
        <v>0</v>
      </c>
      <c r="L173" s="103"/>
      <c r="M173" s="99">
        <f t="shared" si="16"/>
        <v>0</v>
      </c>
      <c r="N173" s="98">
        <f t="shared" si="17"/>
        <v>0</v>
      </c>
      <c r="O173" s="98">
        <f t="shared" si="18"/>
        <v>0</v>
      </c>
      <c r="P173" s="98">
        <f t="shared" si="19"/>
        <v>0</v>
      </c>
      <c r="Q173" s="42">
        <f t="shared" si="20"/>
        <v>0</v>
      </c>
    </row>
    <row r="174" spans="1:17">
      <c r="A174" s="16"/>
      <c r="B174" s="115"/>
      <c r="C174" s="16"/>
      <c r="D174" s="16"/>
      <c r="E174" s="16"/>
      <c r="F174" s="16"/>
      <c r="G174" s="20"/>
      <c r="H174" s="16"/>
      <c r="I174" s="42">
        <f t="shared" si="14"/>
        <v>0</v>
      </c>
      <c r="J174" s="16"/>
      <c r="K174" s="42">
        <f t="shared" si="15"/>
        <v>0</v>
      </c>
      <c r="L174" s="103"/>
      <c r="M174" s="99">
        <f t="shared" si="16"/>
        <v>0</v>
      </c>
      <c r="N174" s="98">
        <f t="shared" si="17"/>
        <v>0</v>
      </c>
      <c r="O174" s="98">
        <f t="shared" si="18"/>
        <v>0</v>
      </c>
      <c r="P174" s="98">
        <f t="shared" si="19"/>
        <v>0</v>
      </c>
      <c r="Q174" s="42">
        <f t="shared" si="20"/>
        <v>0</v>
      </c>
    </row>
    <row r="175" spans="1:17">
      <c r="A175" s="16"/>
      <c r="B175" s="115"/>
      <c r="C175" s="16"/>
      <c r="D175" s="16"/>
      <c r="E175" s="16"/>
      <c r="F175" s="16"/>
      <c r="G175" s="20"/>
      <c r="H175" s="16"/>
      <c r="I175" s="42">
        <f t="shared" si="14"/>
        <v>0</v>
      </c>
      <c r="J175" s="16"/>
      <c r="K175" s="42">
        <f t="shared" si="15"/>
        <v>0</v>
      </c>
      <c r="L175" s="103"/>
      <c r="M175" s="99">
        <f t="shared" si="16"/>
        <v>0</v>
      </c>
      <c r="N175" s="98">
        <f t="shared" si="17"/>
        <v>0</v>
      </c>
      <c r="O175" s="98">
        <f t="shared" si="18"/>
        <v>0</v>
      </c>
      <c r="P175" s="98">
        <f t="shared" si="19"/>
        <v>0</v>
      </c>
      <c r="Q175" s="42">
        <f t="shared" si="20"/>
        <v>0</v>
      </c>
    </row>
    <row r="176" spans="1:17">
      <c r="A176" s="16"/>
      <c r="B176" s="115"/>
      <c r="C176" s="16"/>
      <c r="D176" s="16"/>
      <c r="E176" s="16"/>
      <c r="F176" s="16"/>
      <c r="G176" s="20"/>
      <c r="H176" s="16"/>
      <c r="I176" s="42">
        <f t="shared" si="14"/>
        <v>0</v>
      </c>
      <c r="J176" s="16"/>
      <c r="K176" s="42">
        <f t="shared" si="15"/>
        <v>0</v>
      </c>
      <c r="L176" s="103"/>
      <c r="M176" s="99">
        <f t="shared" si="16"/>
        <v>0</v>
      </c>
      <c r="N176" s="98">
        <f t="shared" si="17"/>
        <v>0</v>
      </c>
      <c r="O176" s="98">
        <f t="shared" si="18"/>
        <v>0</v>
      </c>
      <c r="P176" s="98">
        <f t="shared" si="19"/>
        <v>0</v>
      </c>
      <c r="Q176" s="42">
        <f t="shared" si="20"/>
        <v>0</v>
      </c>
    </row>
    <row r="177" spans="1:17">
      <c r="A177" s="16"/>
      <c r="B177" s="115"/>
      <c r="C177" s="16"/>
      <c r="D177" s="16"/>
      <c r="E177" s="16"/>
      <c r="F177" s="16"/>
      <c r="G177" s="20"/>
      <c r="H177" s="16"/>
      <c r="I177" s="42">
        <f t="shared" si="14"/>
        <v>0</v>
      </c>
      <c r="J177" s="16"/>
      <c r="K177" s="42">
        <f t="shared" si="15"/>
        <v>0</v>
      </c>
      <c r="L177" s="103"/>
      <c r="M177" s="99">
        <f t="shared" si="16"/>
        <v>0</v>
      </c>
      <c r="N177" s="98">
        <f t="shared" si="17"/>
        <v>0</v>
      </c>
      <c r="O177" s="98">
        <f t="shared" si="18"/>
        <v>0</v>
      </c>
      <c r="P177" s="98">
        <f t="shared" si="19"/>
        <v>0</v>
      </c>
      <c r="Q177" s="42">
        <f t="shared" si="20"/>
        <v>0</v>
      </c>
    </row>
    <row r="178" spans="1:17">
      <c r="A178" s="16"/>
      <c r="B178" s="115"/>
      <c r="C178" s="16"/>
      <c r="D178" s="16"/>
      <c r="E178" s="16"/>
      <c r="F178" s="16"/>
      <c r="G178" s="20"/>
      <c r="H178" s="16"/>
      <c r="I178" s="42">
        <f t="shared" si="14"/>
        <v>0</v>
      </c>
      <c r="J178" s="16"/>
      <c r="K178" s="42">
        <f t="shared" si="15"/>
        <v>0</v>
      </c>
      <c r="L178" s="103"/>
      <c r="M178" s="99">
        <f t="shared" si="16"/>
        <v>0</v>
      </c>
      <c r="N178" s="98">
        <f t="shared" si="17"/>
        <v>0</v>
      </c>
      <c r="O178" s="98">
        <f t="shared" si="18"/>
        <v>0</v>
      </c>
      <c r="P178" s="98">
        <f t="shared" si="19"/>
        <v>0</v>
      </c>
      <c r="Q178" s="42">
        <f t="shared" si="20"/>
        <v>0</v>
      </c>
    </row>
    <row r="179" spans="1:17">
      <c r="A179" s="16"/>
      <c r="B179" s="115"/>
      <c r="C179" s="16"/>
      <c r="D179" s="16"/>
      <c r="E179" s="16"/>
      <c r="F179" s="16"/>
      <c r="G179" s="20"/>
      <c r="H179" s="16"/>
      <c r="I179" s="42">
        <f t="shared" si="14"/>
        <v>0</v>
      </c>
      <c r="J179" s="16"/>
      <c r="K179" s="42">
        <f t="shared" si="15"/>
        <v>0</v>
      </c>
      <c r="L179" s="103"/>
      <c r="M179" s="99">
        <f t="shared" si="16"/>
        <v>0</v>
      </c>
      <c r="N179" s="98">
        <f t="shared" si="17"/>
        <v>0</v>
      </c>
      <c r="O179" s="98">
        <f t="shared" si="18"/>
        <v>0</v>
      </c>
      <c r="P179" s="98">
        <f t="shared" si="19"/>
        <v>0</v>
      </c>
      <c r="Q179" s="42">
        <f t="shared" si="20"/>
        <v>0</v>
      </c>
    </row>
    <row r="180" spans="1:17">
      <c r="A180" s="16"/>
      <c r="B180" s="115"/>
      <c r="C180" s="16"/>
      <c r="D180" s="16"/>
      <c r="E180" s="16"/>
      <c r="F180" s="16"/>
      <c r="G180" s="20"/>
      <c r="H180" s="16"/>
      <c r="I180" s="42">
        <f t="shared" si="14"/>
        <v>0</v>
      </c>
      <c r="J180" s="16"/>
      <c r="K180" s="42">
        <f t="shared" si="15"/>
        <v>0</v>
      </c>
      <c r="L180" s="103"/>
      <c r="M180" s="99">
        <f t="shared" si="16"/>
        <v>0</v>
      </c>
      <c r="N180" s="98">
        <f t="shared" si="17"/>
        <v>0</v>
      </c>
      <c r="O180" s="98">
        <f t="shared" si="18"/>
        <v>0</v>
      </c>
      <c r="P180" s="98">
        <f t="shared" si="19"/>
        <v>0</v>
      </c>
      <c r="Q180" s="42">
        <f t="shared" si="20"/>
        <v>0</v>
      </c>
    </row>
    <row r="181" spans="1:17">
      <c r="A181" s="16"/>
      <c r="B181" s="115"/>
      <c r="C181" s="16"/>
      <c r="D181" s="16"/>
      <c r="E181" s="16"/>
      <c r="F181" s="16"/>
      <c r="G181" s="20"/>
      <c r="H181" s="16"/>
      <c r="I181" s="42">
        <f t="shared" si="14"/>
        <v>0</v>
      </c>
      <c r="J181" s="16"/>
      <c r="K181" s="42">
        <f t="shared" si="15"/>
        <v>0</v>
      </c>
      <c r="L181" s="103"/>
      <c r="M181" s="99">
        <f t="shared" si="16"/>
        <v>0</v>
      </c>
      <c r="N181" s="98">
        <f t="shared" si="17"/>
        <v>0</v>
      </c>
      <c r="O181" s="98">
        <f t="shared" si="18"/>
        <v>0</v>
      </c>
      <c r="P181" s="98">
        <f t="shared" si="19"/>
        <v>0</v>
      </c>
      <c r="Q181" s="42">
        <f t="shared" si="20"/>
        <v>0</v>
      </c>
    </row>
    <row r="182" spans="1:17">
      <c r="A182" s="16"/>
      <c r="B182" s="115"/>
      <c r="C182" s="16"/>
      <c r="D182" s="16"/>
      <c r="E182" s="16"/>
      <c r="F182" s="16"/>
      <c r="G182" s="20"/>
      <c r="H182" s="16"/>
      <c r="I182" s="42">
        <f t="shared" si="14"/>
        <v>0</v>
      </c>
      <c r="J182" s="16"/>
      <c r="K182" s="42">
        <f t="shared" si="15"/>
        <v>0</v>
      </c>
      <c r="L182" s="103"/>
      <c r="M182" s="99">
        <f t="shared" si="16"/>
        <v>0</v>
      </c>
      <c r="N182" s="98">
        <f t="shared" si="17"/>
        <v>0</v>
      </c>
      <c r="O182" s="98">
        <f t="shared" si="18"/>
        <v>0</v>
      </c>
      <c r="P182" s="98">
        <f t="shared" si="19"/>
        <v>0</v>
      </c>
      <c r="Q182" s="42">
        <f t="shared" si="20"/>
        <v>0</v>
      </c>
    </row>
    <row r="183" spans="1:17">
      <c r="A183" s="16"/>
      <c r="B183" s="115"/>
      <c r="C183" s="16"/>
      <c r="D183" s="16"/>
      <c r="E183" s="16"/>
      <c r="F183" s="16"/>
      <c r="G183" s="20"/>
      <c r="H183" s="16"/>
      <c r="I183" s="42">
        <f t="shared" si="14"/>
        <v>0</v>
      </c>
      <c r="J183" s="16"/>
      <c r="K183" s="42">
        <f t="shared" si="15"/>
        <v>0</v>
      </c>
      <c r="L183" s="103"/>
      <c r="M183" s="99">
        <f t="shared" si="16"/>
        <v>0</v>
      </c>
      <c r="N183" s="98">
        <f t="shared" si="17"/>
        <v>0</v>
      </c>
      <c r="O183" s="98">
        <f t="shared" si="18"/>
        <v>0</v>
      </c>
      <c r="P183" s="98">
        <f t="shared" si="19"/>
        <v>0</v>
      </c>
      <c r="Q183" s="42">
        <f t="shared" si="20"/>
        <v>0</v>
      </c>
    </row>
    <row r="184" spans="1:17">
      <c r="A184" s="16"/>
      <c r="B184" s="115"/>
      <c r="C184" s="16"/>
      <c r="D184" s="16"/>
      <c r="E184" s="16"/>
      <c r="F184" s="16"/>
      <c r="G184" s="20"/>
      <c r="H184" s="16"/>
      <c r="I184" s="42">
        <f t="shared" si="14"/>
        <v>0</v>
      </c>
      <c r="J184" s="16"/>
      <c r="K184" s="42">
        <f t="shared" si="15"/>
        <v>0</v>
      </c>
      <c r="L184" s="103"/>
      <c r="M184" s="99">
        <f t="shared" si="16"/>
        <v>0</v>
      </c>
      <c r="N184" s="98">
        <f t="shared" si="17"/>
        <v>0</v>
      </c>
      <c r="O184" s="98">
        <f t="shared" si="18"/>
        <v>0</v>
      </c>
      <c r="P184" s="98">
        <f t="shared" si="19"/>
        <v>0</v>
      </c>
      <c r="Q184" s="42">
        <f t="shared" si="20"/>
        <v>0</v>
      </c>
    </row>
    <row r="185" spans="1:17">
      <c r="A185" s="16"/>
      <c r="B185" s="115"/>
      <c r="C185" s="16"/>
      <c r="D185" s="16"/>
      <c r="E185" s="16"/>
      <c r="F185" s="16"/>
      <c r="G185" s="20"/>
      <c r="H185" s="16"/>
      <c r="I185" s="42">
        <f t="shared" si="14"/>
        <v>0</v>
      </c>
      <c r="J185" s="16"/>
      <c r="K185" s="42">
        <f t="shared" si="15"/>
        <v>0</v>
      </c>
      <c r="L185" s="103"/>
      <c r="M185" s="99">
        <f t="shared" si="16"/>
        <v>0</v>
      </c>
      <c r="N185" s="98">
        <f t="shared" si="17"/>
        <v>0</v>
      </c>
      <c r="O185" s="98">
        <f t="shared" si="18"/>
        <v>0</v>
      </c>
      <c r="P185" s="98">
        <f t="shared" si="19"/>
        <v>0</v>
      </c>
      <c r="Q185" s="42">
        <f t="shared" si="20"/>
        <v>0</v>
      </c>
    </row>
    <row r="186" spans="1:17">
      <c r="A186" s="16"/>
      <c r="B186" s="115"/>
      <c r="C186" s="16"/>
      <c r="D186" s="16"/>
      <c r="E186" s="16"/>
      <c r="F186" s="16"/>
      <c r="G186" s="20"/>
      <c r="H186" s="16"/>
      <c r="I186" s="42">
        <f t="shared" si="14"/>
        <v>0</v>
      </c>
      <c r="J186" s="16"/>
      <c r="K186" s="42">
        <f t="shared" si="15"/>
        <v>0</v>
      </c>
      <c r="L186" s="103"/>
      <c r="M186" s="99">
        <f t="shared" si="16"/>
        <v>0</v>
      </c>
      <c r="N186" s="98">
        <f t="shared" si="17"/>
        <v>0</v>
      </c>
      <c r="O186" s="98">
        <f t="shared" si="18"/>
        <v>0</v>
      </c>
      <c r="P186" s="98">
        <f t="shared" si="19"/>
        <v>0</v>
      </c>
      <c r="Q186" s="42">
        <f t="shared" si="20"/>
        <v>0</v>
      </c>
    </row>
    <row r="187" spans="1:17">
      <c r="A187" s="16"/>
      <c r="B187" s="115"/>
      <c r="C187" s="16"/>
      <c r="D187" s="16"/>
      <c r="E187" s="16"/>
      <c r="F187" s="16"/>
      <c r="G187" s="20"/>
      <c r="H187" s="16"/>
      <c r="I187" s="42">
        <f t="shared" si="14"/>
        <v>0</v>
      </c>
      <c r="J187" s="16"/>
      <c r="K187" s="42">
        <f t="shared" si="15"/>
        <v>0</v>
      </c>
      <c r="L187" s="103"/>
      <c r="M187" s="99">
        <f t="shared" si="16"/>
        <v>0</v>
      </c>
      <c r="N187" s="98">
        <f t="shared" si="17"/>
        <v>0</v>
      </c>
      <c r="O187" s="98">
        <f t="shared" si="18"/>
        <v>0</v>
      </c>
      <c r="P187" s="98">
        <f t="shared" si="19"/>
        <v>0</v>
      </c>
      <c r="Q187" s="42">
        <f t="shared" si="20"/>
        <v>0</v>
      </c>
    </row>
    <row r="188" spans="1:17">
      <c r="A188" s="16"/>
      <c r="B188" s="115"/>
      <c r="C188" s="16"/>
      <c r="D188" s="16"/>
      <c r="E188" s="16"/>
      <c r="F188" s="16"/>
      <c r="G188" s="20"/>
      <c r="H188" s="16"/>
      <c r="I188" s="42">
        <f t="shared" si="14"/>
        <v>0</v>
      </c>
      <c r="J188" s="16"/>
      <c r="K188" s="42">
        <f t="shared" si="15"/>
        <v>0</v>
      </c>
      <c r="L188" s="103"/>
      <c r="M188" s="99">
        <f t="shared" si="16"/>
        <v>0</v>
      </c>
      <c r="N188" s="98">
        <f t="shared" si="17"/>
        <v>0</v>
      </c>
      <c r="O188" s="98">
        <f t="shared" si="18"/>
        <v>0</v>
      </c>
      <c r="P188" s="98">
        <f t="shared" si="19"/>
        <v>0</v>
      </c>
      <c r="Q188" s="42">
        <f t="shared" si="20"/>
        <v>0</v>
      </c>
    </row>
    <row r="189" spans="1:17">
      <c r="A189" s="16"/>
      <c r="B189" s="115"/>
      <c r="C189" s="16"/>
      <c r="D189" s="16"/>
      <c r="E189" s="16"/>
      <c r="F189" s="16"/>
      <c r="G189" s="20"/>
      <c r="H189" s="16"/>
      <c r="I189" s="42">
        <f t="shared" si="14"/>
        <v>0</v>
      </c>
      <c r="J189" s="16"/>
      <c r="K189" s="42">
        <f t="shared" si="15"/>
        <v>0</v>
      </c>
      <c r="L189" s="103"/>
      <c r="M189" s="99">
        <f t="shared" si="16"/>
        <v>0</v>
      </c>
      <c r="N189" s="98">
        <f t="shared" si="17"/>
        <v>0</v>
      </c>
      <c r="O189" s="98">
        <f t="shared" si="18"/>
        <v>0</v>
      </c>
      <c r="P189" s="98">
        <f t="shared" si="19"/>
        <v>0</v>
      </c>
      <c r="Q189" s="42">
        <f t="shared" si="20"/>
        <v>0</v>
      </c>
    </row>
    <row r="190" spans="1:17">
      <c r="A190" s="16"/>
      <c r="B190" s="115"/>
      <c r="C190" s="16"/>
      <c r="D190" s="16"/>
      <c r="E190" s="16"/>
      <c r="F190" s="16"/>
      <c r="G190" s="20"/>
      <c r="H190" s="16"/>
      <c r="I190" s="42">
        <f t="shared" si="14"/>
        <v>0</v>
      </c>
      <c r="J190" s="16"/>
      <c r="K190" s="42">
        <f t="shared" si="15"/>
        <v>0</v>
      </c>
      <c r="L190" s="103"/>
      <c r="M190" s="99">
        <f t="shared" si="16"/>
        <v>0</v>
      </c>
      <c r="N190" s="98">
        <f t="shared" si="17"/>
        <v>0</v>
      </c>
      <c r="O190" s="98">
        <f t="shared" si="18"/>
        <v>0</v>
      </c>
      <c r="P190" s="98">
        <f t="shared" si="19"/>
        <v>0</v>
      </c>
      <c r="Q190" s="42">
        <f t="shared" si="20"/>
        <v>0</v>
      </c>
    </row>
    <row r="191" spans="1:17">
      <c r="A191" s="16"/>
      <c r="B191" s="115"/>
      <c r="C191" s="16"/>
      <c r="D191" s="16"/>
      <c r="E191" s="16"/>
      <c r="F191" s="16"/>
      <c r="G191" s="20"/>
      <c r="H191" s="16"/>
      <c r="I191" s="42">
        <f t="shared" si="14"/>
        <v>0</v>
      </c>
      <c r="J191" s="16"/>
      <c r="K191" s="42">
        <f t="shared" si="15"/>
        <v>0</v>
      </c>
      <c r="L191" s="103"/>
      <c r="M191" s="99">
        <f t="shared" si="16"/>
        <v>0</v>
      </c>
      <c r="N191" s="98">
        <f t="shared" si="17"/>
        <v>0</v>
      </c>
      <c r="O191" s="98">
        <f t="shared" si="18"/>
        <v>0</v>
      </c>
      <c r="P191" s="98">
        <f t="shared" si="19"/>
        <v>0</v>
      </c>
      <c r="Q191" s="42">
        <f t="shared" si="20"/>
        <v>0</v>
      </c>
    </row>
    <row r="192" spans="1:17">
      <c r="A192" s="16"/>
      <c r="B192" s="115"/>
      <c r="C192" s="16"/>
      <c r="D192" s="16"/>
      <c r="E192" s="16"/>
      <c r="F192" s="16"/>
      <c r="G192" s="20"/>
      <c r="H192" s="16"/>
      <c r="I192" s="42">
        <f t="shared" si="14"/>
        <v>0</v>
      </c>
      <c r="J192" s="16"/>
      <c r="K192" s="42">
        <f t="shared" si="15"/>
        <v>0</v>
      </c>
      <c r="L192" s="103"/>
      <c r="M192" s="99">
        <f t="shared" si="16"/>
        <v>0</v>
      </c>
      <c r="N192" s="98">
        <f t="shared" si="17"/>
        <v>0</v>
      </c>
      <c r="O192" s="98">
        <f t="shared" si="18"/>
        <v>0</v>
      </c>
      <c r="P192" s="98">
        <f t="shared" si="19"/>
        <v>0</v>
      </c>
      <c r="Q192" s="42">
        <f t="shared" si="20"/>
        <v>0</v>
      </c>
    </row>
    <row r="193" spans="1:17">
      <c r="A193" s="16"/>
      <c r="B193" s="115"/>
      <c r="C193" s="16"/>
      <c r="D193" s="16"/>
      <c r="E193" s="16"/>
      <c r="F193" s="16"/>
      <c r="G193" s="20"/>
      <c r="H193" s="16"/>
      <c r="I193" s="42">
        <f t="shared" si="14"/>
        <v>0</v>
      </c>
      <c r="J193" s="16"/>
      <c r="K193" s="42">
        <f t="shared" si="15"/>
        <v>0</v>
      </c>
      <c r="L193" s="103"/>
      <c r="M193" s="99">
        <f t="shared" si="16"/>
        <v>0</v>
      </c>
      <c r="N193" s="98">
        <f t="shared" si="17"/>
        <v>0</v>
      </c>
      <c r="O193" s="98">
        <f t="shared" si="18"/>
        <v>0</v>
      </c>
      <c r="P193" s="98">
        <f t="shared" si="19"/>
        <v>0</v>
      </c>
      <c r="Q193" s="42">
        <f t="shared" si="20"/>
        <v>0</v>
      </c>
    </row>
    <row r="194" spans="1:17">
      <c r="A194" s="16"/>
      <c r="B194" s="115"/>
      <c r="C194" s="16"/>
      <c r="D194" s="16"/>
      <c r="E194" s="16"/>
      <c r="F194" s="16"/>
      <c r="G194" s="20"/>
      <c r="H194" s="16"/>
      <c r="I194" s="42">
        <f t="shared" si="14"/>
        <v>0</v>
      </c>
      <c r="J194" s="16"/>
      <c r="K194" s="42">
        <f t="shared" si="15"/>
        <v>0</v>
      </c>
      <c r="L194" s="103"/>
      <c r="M194" s="99">
        <f t="shared" si="16"/>
        <v>0</v>
      </c>
      <c r="N194" s="98">
        <f t="shared" si="17"/>
        <v>0</v>
      </c>
      <c r="O194" s="98">
        <f t="shared" si="18"/>
        <v>0</v>
      </c>
      <c r="P194" s="98">
        <f t="shared" si="19"/>
        <v>0</v>
      </c>
      <c r="Q194" s="42">
        <f t="shared" si="20"/>
        <v>0</v>
      </c>
    </row>
    <row r="195" spans="1:17">
      <c r="A195" s="16"/>
      <c r="B195" s="115"/>
      <c r="C195" s="16"/>
      <c r="D195" s="16"/>
      <c r="E195" s="16"/>
      <c r="F195" s="16"/>
      <c r="G195" s="20"/>
      <c r="H195" s="16"/>
      <c r="I195" s="42">
        <f t="shared" si="14"/>
        <v>0</v>
      </c>
      <c r="J195" s="16"/>
      <c r="K195" s="42">
        <f t="shared" si="15"/>
        <v>0</v>
      </c>
      <c r="L195" s="103"/>
      <c r="M195" s="99">
        <f t="shared" si="16"/>
        <v>0</v>
      </c>
      <c r="N195" s="98">
        <f t="shared" si="17"/>
        <v>0</v>
      </c>
      <c r="O195" s="98">
        <f t="shared" si="18"/>
        <v>0</v>
      </c>
      <c r="P195" s="98">
        <f t="shared" si="19"/>
        <v>0</v>
      </c>
      <c r="Q195" s="42">
        <f t="shared" si="20"/>
        <v>0</v>
      </c>
    </row>
    <row r="196" spans="1:17">
      <c r="A196" s="16"/>
      <c r="B196" s="115"/>
      <c r="C196" s="16"/>
      <c r="D196" s="16"/>
      <c r="E196" s="16"/>
      <c r="F196" s="16"/>
      <c r="G196" s="20"/>
      <c r="H196" s="16"/>
      <c r="I196" s="42">
        <f t="shared" si="14"/>
        <v>0</v>
      </c>
      <c r="J196" s="16"/>
      <c r="K196" s="42">
        <f t="shared" si="15"/>
        <v>0</v>
      </c>
      <c r="L196" s="103"/>
      <c r="M196" s="99">
        <f t="shared" si="16"/>
        <v>0</v>
      </c>
      <c r="N196" s="98">
        <f t="shared" si="17"/>
        <v>0</v>
      </c>
      <c r="O196" s="98">
        <f t="shared" si="18"/>
        <v>0</v>
      </c>
      <c r="P196" s="98">
        <f t="shared" si="19"/>
        <v>0</v>
      </c>
      <c r="Q196" s="42">
        <f t="shared" si="20"/>
        <v>0</v>
      </c>
    </row>
    <row r="197" spans="1:17">
      <c r="A197" s="16"/>
      <c r="B197" s="115"/>
      <c r="C197" s="16"/>
      <c r="D197" s="16"/>
      <c r="E197" s="16"/>
      <c r="F197" s="16"/>
      <c r="G197" s="20"/>
      <c r="H197" s="16"/>
      <c r="I197" s="42">
        <f t="shared" ref="I197:I203" si="21">G197*H197%</f>
        <v>0</v>
      </c>
      <c r="J197" s="16"/>
      <c r="K197" s="42">
        <f t="shared" ref="K197:K203" si="22">G197*J197</f>
        <v>0</v>
      </c>
      <c r="L197" s="103"/>
      <c r="M197" s="99">
        <f t="shared" ref="M197:M203" si="23">G197*L197%</f>
        <v>0</v>
      </c>
      <c r="N197" s="98">
        <f t="shared" ref="N197:N203" si="24">IF(F197=1,I197,0)</f>
        <v>0</v>
      </c>
      <c r="O197" s="98">
        <f t="shared" ref="O197:O203" si="25">IF(F197=1,K197,0)</f>
        <v>0</v>
      </c>
      <c r="P197" s="98">
        <f t="shared" ref="P197:P203" si="26">IF(F197=1,M197,0)</f>
        <v>0</v>
      </c>
      <c r="Q197" s="42">
        <f t="shared" ref="Q197:Q203" si="27">+G197+I197+K197+M197</f>
        <v>0</v>
      </c>
    </row>
    <row r="198" spans="1:17">
      <c r="A198" s="16"/>
      <c r="B198" s="115"/>
      <c r="C198" s="16"/>
      <c r="D198" s="16"/>
      <c r="E198" s="16"/>
      <c r="F198" s="16"/>
      <c r="G198" s="20"/>
      <c r="H198" s="16"/>
      <c r="I198" s="42">
        <f t="shared" si="21"/>
        <v>0</v>
      </c>
      <c r="J198" s="16"/>
      <c r="K198" s="42">
        <f t="shared" si="22"/>
        <v>0</v>
      </c>
      <c r="L198" s="103"/>
      <c r="M198" s="99">
        <f t="shared" si="23"/>
        <v>0</v>
      </c>
      <c r="N198" s="98">
        <f t="shared" si="24"/>
        <v>0</v>
      </c>
      <c r="O198" s="98">
        <f t="shared" si="25"/>
        <v>0</v>
      </c>
      <c r="P198" s="98">
        <f t="shared" si="26"/>
        <v>0</v>
      </c>
      <c r="Q198" s="42">
        <f t="shared" si="27"/>
        <v>0</v>
      </c>
    </row>
    <row r="199" spans="1:17">
      <c r="A199" s="16"/>
      <c r="B199" s="115"/>
      <c r="C199" s="16"/>
      <c r="D199" s="16"/>
      <c r="E199" s="16"/>
      <c r="F199" s="16"/>
      <c r="G199" s="20"/>
      <c r="H199" s="16"/>
      <c r="I199" s="42">
        <f t="shared" si="21"/>
        <v>0</v>
      </c>
      <c r="J199" s="16"/>
      <c r="K199" s="42">
        <f t="shared" si="22"/>
        <v>0</v>
      </c>
      <c r="L199" s="103"/>
      <c r="M199" s="99">
        <f t="shared" si="23"/>
        <v>0</v>
      </c>
      <c r="N199" s="98">
        <f t="shared" si="24"/>
        <v>0</v>
      </c>
      <c r="O199" s="98">
        <f t="shared" si="25"/>
        <v>0</v>
      </c>
      <c r="P199" s="98">
        <f t="shared" si="26"/>
        <v>0</v>
      </c>
      <c r="Q199" s="42">
        <f t="shared" si="27"/>
        <v>0</v>
      </c>
    </row>
    <row r="200" spans="1:17">
      <c r="A200" s="16"/>
      <c r="B200" s="115"/>
      <c r="C200" s="16"/>
      <c r="D200" s="16"/>
      <c r="E200" s="16"/>
      <c r="F200" s="16"/>
      <c r="G200" s="20"/>
      <c r="H200" s="16"/>
      <c r="I200" s="42">
        <f t="shared" si="21"/>
        <v>0</v>
      </c>
      <c r="J200" s="16"/>
      <c r="K200" s="42">
        <f t="shared" si="22"/>
        <v>0</v>
      </c>
      <c r="L200" s="103"/>
      <c r="M200" s="99">
        <f t="shared" si="23"/>
        <v>0</v>
      </c>
      <c r="N200" s="98">
        <f t="shared" si="24"/>
        <v>0</v>
      </c>
      <c r="O200" s="98">
        <f t="shared" si="25"/>
        <v>0</v>
      </c>
      <c r="P200" s="98">
        <f t="shared" si="26"/>
        <v>0</v>
      </c>
      <c r="Q200" s="42">
        <f t="shared" si="27"/>
        <v>0</v>
      </c>
    </row>
    <row r="201" spans="1:17">
      <c r="A201" s="16"/>
      <c r="B201" s="115"/>
      <c r="C201" s="16"/>
      <c r="D201" s="16"/>
      <c r="E201" s="16"/>
      <c r="F201" s="16"/>
      <c r="G201" s="20"/>
      <c r="H201" s="16"/>
      <c r="I201" s="42">
        <f t="shared" si="21"/>
        <v>0</v>
      </c>
      <c r="J201" s="16"/>
      <c r="K201" s="42">
        <f t="shared" si="22"/>
        <v>0</v>
      </c>
      <c r="L201" s="103"/>
      <c r="M201" s="99">
        <f t="shared" si="23"/>
        <v>0</v>
      </c>
      <c r="N201" s="98">
        <f t="shared" si="24"/>
        <v>0</v>
      </c>
      <c r="O201" s="98">
        <f t="shared" si="25"/>
        <v>0</v>
      </c>
      <c r="P201" s="98">
        <f t="shared" si="26"/>
        <v>0</v>
      </c>
      <c r="Q201" s="42">
        <f t="shared" si="27"/>
        <v>0</v>
      </c>
    </row>
    <row r="202" spans="1:17">
      <c r="A202" s="16"/>
      <c r="B202" s="115"/>
      <c r="C202" s="16"/>
      <c r="D202" s="16"/>
      <c r="E202" s="16"/>
      <c r="F202" s="16"/>
      <c r="G202" s="20"/>
      <c r="H202" s="16"/>
      <c r="I202" s="42">
        <f t="shared" si="21"/>
        <v>0</v>
      </c>
      <c r="J202" s="16"/>
      <c r="K202" s="42">
        <f t="shared" si="22"/>
        <v>0</v>
      </c>
      <c r="L202" s="103"/>
      <c r="M202" s="99">
        <f t="shared" si="23"/>
        <v>0</v>
      </c>
      <c r="N202" s="98">
        <f t="shared" si="24"/>
        <v>0</v>
      </c>
      <c r="O202" s="98">
        <f t="shared" si="25"/>
        <v>0</v>
      </c>
      <c r="P202" s="98">
        <f t="shared" si="26"/>
        <v>0</v>
      </c>
      <c r="Q202" s="42">
        <f t="shared" si="27"/>
        <v>0</v>
      </c>
    </row>
    <row r="203" spans="1:17">
      <c r="A203" s="16"/>
      <c r="B203" s="115"/>
      <c r="C203" s="16"/>
      <c r="D203" s="16"/>
      <c r="E203" s="16"/>
      <c r="F203" s="16"/>
      <c r="G203" s="20"/>
      <c r="H203" s="16"/>
      <c r="I203" s="42">
        <f t="shared" si="21"/>
        <v>0</v>
      </c>
      <c r="J203" s="16"/>
      <c r="K203" s="42">
        <f t="shared" si="22"/>
        <v>0</v>
      </c>
      <c r="L203" s="103"/>
      <c r="M203" s="100">
        <f t="shared" si="23"/>
        <v>0</v>
      </c>
      <c r="N203" s="98">
        <f t="shared" si="24"/>
        <v>0</v>
      </c>
      <c r="O203" s="98">
        <f t="shared" si="25"/>
        <v>0</v>
      </c>
      <c r="P203" s="98">
        <f t="shared" si="26"/>
        <v>0</v>
      </c>
      <c r="Q203" s="42">
        <f t="shared" si="27"/>
        <v>0</v>
      </c>
    </row>
    <row r="204" spans="1:17" ht="25.5" customHeight="1">
      <c r="A204" s="285" t="s">
        <v>42</v>
      </c>
      <c r="B204" s="286"/>
      <c r="C204" s="286"/>
      <c r="D204" s="286"/>
      <c r="E204" s="286"/>
      <c r="F204" s="287"/>
      <c r="G204" s="104">
        <f>SUM(G4:G203)</f>
        <v>0</v>
      </c>
      <c r="H204" s="105"/>
      <c r="I204" s="96">
        <f>SUM(I4:I203)</f>
        <v>0</v>
      </c>
      <c r="J204" s="105"/>
      <c r="K204" s="96">
        <f>SUM(K4:K203)</f>
        <v>0</v>
      </c>
      <c r="L204" s="106"/>
      <c r="M204" s="96">
        <f>SUM(M4:M203)</f>
        <v>0</v>
      </c>
      <c r="N204" s="101">
        <f>SUM(N4:N203)</f>
        <v>0</v>
      </c>
      <c r="O204" s="101">
        <f t="shared" ref="O204:P204" si="28">SUM(O4:O203)</f>
        <v>0</v>
      </c>
      <c r="P204" s="101">
        <f t="shared" si="28"/>
        <v>0</v>
      </c>
      <c r="Q204" s="102">
        <f>SUM(Q4:Q203)</f>
        <v>0</v>
      </c>
    </row>
  </sheetData>
  <sheetProtection password="CC16" sheet="1" objects="1" scenarios="1"/>
  <customSheetViews>
    <customSheetView guid="{215CA274-B823-4E4C-899E-36393A22EB1E}" scale="90" showPageBreaks="1" printArea="1" view="pageBreakPreview">
      <pane ySplit="2" topLeftCell="A3" activePane="bottomLeft" state="frozen"/>
      <selection pane="bottomLeft" activeCell="C25" sqref="C25"/>
      <rowBreaks count="1" manualBreakCount="1">
        <brk id="90" max="16" man="1"/>
      </rowBreaks>
      <pageMargins left="0.7" right="0.7" top="0.75" bottom="0.75" header="0.3" footer="0.3"/>
      <pageSetup scale="37" orientation="portrait" copies="0" r:id="rId1"/>
    </customSheetView>
  </customSheetViews>
  <mergeCells count="13">
    <mergeCell ref="G2:G3"/>
    <mergeCell ref="A204:F204"/>
    <mergeCell ref="N2:P2"/>
    <mergeCell ref="Q2:Q3"/>
    <mergeCell ref="H2:I2"/>
    <mergeCell ref="J2:K2"/>
    <mergeCell ref="L2:M2"/>
    <mergeCell ref="A2:A3"/>
    <mergeCell ref="B2:B3"/>
    <mergeCell ref="C2:C3"/>
    <mergeCell ref="D2:D3"/>
    <mergeCell ref="E2:E3"/>
    <mergeCell ref="F2:F3"/>
  </mergeCells>
  <dataValidations count="1">
    <dataValidation type="list" allowBlank="1" showInputMessage="1" showErrorMessage="1" sqref="F4:F204">
      <formula1>inter</formula1>
    </dataValidation>
  </dataValidations>
  <pageMargins left="0.7" right="0.7" top="0.75" bottom="0.75" header="0.3" footer="0.3"/>
  <pageSetup scale="37" orientation="portrait" r:id="rId2"/>
  <rowBreaks count="1" manualBreakCount="1">
    <brk id="91" max="16" man="1"/>
  </rowBreaks>
  <drawing r:id="rId3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8">
    <tabColor rgb="FFFFFF00"/>
  </sheetPr>
  <dimension ref="A1:F100"/>
  <sheetViews>
    <sheetView topLeftCell="A7" workbookViewId="0">
      <selection activeCell="A20" sqref="A20:A21"/>
    </sheetView>
  </sheetViews>
  <sheetFormatPr defaultRowHeight="15"/>
  <cols>
    <col min="1" max="1" width="14.28515625" style="62" customWidth="1"/>
    <col min="2" max="2" width="11.42578125" style="62" customWidth="1"/>
    <col min="3" max="3" width="12.5703125" style="62" customWidth="1"/>
    <col min="4" max="4" width="12.42578125" style="62" customWidth="1"/>
    <col min="5" max="5" width="15.5703125" style="62" customWidth="1"/>
    <col min="6" max="6" width="13.85546875" style="62" customWidth="1"/>
    <col min="7" max="16384" width="9.140625" style="62"/>
  </cols>
  <sheetData>
    <row r="1" spans="1:6">
      <c r="A1" s="78"/>
      <c r="B1" s="79"/>
      <c r="C1" s="79"/>
      <c r="D1" s="79"/>
      <c r="E1" s="80" t="s">
        <v>258</v>
      </c>
      <c r="F1" s="81" t="s">
        <v>259</v>
      </c>
    </row>
    <row r="2" spans="1:6">
      <c r="A2" s="69"/>
      <c r="B2" s="63"/>
      <c r="C2" s="63"/>
      <c r="D2" s="63"/>
      <c r="E2" s="82" t="s">
        <v>11</v>
      </c>
      <c r="F2" s="83" t="s">
        <v>35</v>
      </c>
    </row>
    <row r="3" spans="1:6">
      <c r="A3" s="84" t="s">
        <v>254</v>
      </c>
      <c r="B3" s="63"/>
      <c r="C3" s="63"/>
      <c r="D3" s="63"/>
      <c r="E3" s="89">
        <f>+SALEMASTER!M90+Sale1!M89+sale2!M89</f>
        <v>0</v>
      </c>
      <c r="F3" s="90">
        <f>+SALEMASTER!M90+SALEMASTER!N90+SALEMASTER!P90+SALEMASTER!R90+Sale1!M89+Sale1!N89+Sale1!P89+Sale1!R89+sale2!M89+sale2!N89+sale2!P89+sale2!R89</f>
        <v>0</v>
      </c>
    </row>
    <row r="4" spans="1:6">
      <c r="A4" s="84" t="s">
        <v>255</v>
      </c>
      <c r="B4" s="63"/>
      <c r="C4" s="63"/>
      <c r="D4" s="63"/>
      <c r="E4" s="91">
        <f>+PURCHASE!G204</f>
        <v>0</v>
      </c>
      <c r="F4" s="92">
        <f>+PURCHASE!Q204</f>
        <v>0</v>
      </c>
    </row>
    <row r="5" spans="1:6">
      <c r="A5" s="69"/>
      <c r="B5" s="63"/>
      <c r="C5" s="63"/>
      <c r="D5" s="63"/>
      <c r="E5" s="63"/>
      <c r="F5" s="64"/>
    </row>
    <row r="6" spans="1:6">
      <c r="A6" s="69"/>
      <c r="B6" s="63"/>
      <c r="C6" s="63"/>
      <c r="D6" s="63"/>
      <c r="E6" s="63"/>
      <c r="F6" s="64"/>
    </row>
    <row r="7" spans="1:6">
      <c r="A7" s="86" t="s">
        <v>256</v>
      </c>
      <c r="B7" s="63"/>
      <c r="C7" s="63"/>
      <c r="D7" s="63"/>
      <c r="E7" s="87" t="s">
        <v>35</v>
      </c>
      <c r="F7" s="64"/>
    </row>
    <row r="8" spans="1:6">
      <c r="A8" s="69"/>
      <c r="B8" s="63"/>
      <c r="C8" s="63"/>
      <c r="D8" s="91"/>
      <c r="E8" s="89"/>
      <c r="F8" s="85"/>
    </row>
    <row r="9" spans="1:6">
      <c r="A9" s="69" t="s">
        <v>9</v>
      </c>
      <c r="B9" s="63"/>
      <c r="C9" s="63"/>
      <c r="D9" s="91"/>
      <c r="E9" s="89">
        <f>+SALEMASTER!N90+Sale1!N89+sale2!N89</f>
        <v>0</v>
      </c>
      <c r="F9" s="85"/>
    </row>
    <row r="10" spans="1:6">
      <c r="A10" s="69" t="s">
        <v>8</v>
      </c>
      <c r="B10" s="63"/>
      <c r="C10" s="63"/>
      <c r="D10" s="91"/>
      <c r="E10" s="89">
        <f>+SALEMASTER!P90+Sale1!P89+sale2!P89</f>
        <v>0</v>
      </c>
      <c r="F10" s="85"/>
    </row>
    <row r="11" spans="1:6">
      <c r="A11" s="69" t="s">
        <v>10</v>
      </c>
      <c r="B11" s="63"/>
      <c r="C11" s="63"/>
      <c r="D11" s="91"/>
      <c r="E11" s="89">
        <f>+SALEMASTER!R90+Sale1!R89+sale2!R89</f>
        <v>0</v>
      </c>
      <c r="F11" s="85"/>
    </row>
    <row r="12" spans="1:6">
      <c r="A12" s="69"/>
      <c r="B12" s="63"/>
      <c r="C12" s="63"/>
      <c r="D12" s="91"/>
      <c r="E12" s="89"/>
      <c r="F12" s="85"/>
    </row>
    <row r="13" spans="1:6" ht="17.25">
      <c r="A13" s="86" t="s">
        <v>257</v>
      </c>
      <c r="B13" s="63"/>
      <c r="C13" s="63"/>
      <c r="D13" s="63"/>
      <c r="E13" s="88" t="s">
        <v>35</v>
      </c>
      <c r="F13" s="85"/>
    </row>
    <row r="14" spans="1:6">
      <c r="A14" s="69"/>
      <c r="B14" s="63"/>
      <c r="C14" s="63"/>
      <c r="D14" s="63"/>
      <c r="E14" s="89"/>
      <c r="F14" s="85"/>
    </row>
    <row r="15" spans="1:6">
      <c r="A15" s="69" t="s">
        <v>9</v>
      </c>
      <c r="B15" s="63"/>
      <c r="C15" s="63"/>
      <c r="D15" s="63"/>
      <c r="E15" s="89">
        <f>+PURCHASE!N204</f>
        <v>0</v>
      </c>
      <c r="F15" s="85"/>
    </row>
    <row r="16" spans="1:6">
      <c r="A16" s="69" t="s">
        <v>8</v>
      </c>
      <c r="B16" s="63"/>
      <c r="C16" s="63"/>
      <c r="D16" s="63"/>
      <c r="E16" s="89">
        <f>+PURCHASE!O204</f>
        <v>0</v>
      </c>
      <c r="F16" s="85"/>
    </row>
    <row r="17" spans="1:6">
      <c r="A17" s="70" t="s">
        <v>10</v>
      </c>
      <c r="B17" s="65"/>
      <c r="C17" s="65"/>
      <c r="D17" s="65"/>
      <c r="E17" s="93">
        <f>+PURCHASE!P204</f>
        <v>0</v>
      </c>
      <c r="F17" s="66"/>
    </row>
    <row r="19" spans="1:6" ht="26.25" customHeight="1">
      <c r="A19" s="299" t="s">
        <v>265</v>
      </c>
      <c r="B19" s="300"/>
      <c r="C19" s="300"/>
      <c r="D19" s="300"/>
      <c r="E19" s="301"/>
      <c r="F19" s="111"/>
    </row>
    <row r="20" spans="1:6">
      <c r="A20" s="297" t="s">
        <v>266</v>
      </c>
      <c r="B20" s="302" t="s">
        <v>268</v>
      </c>
      <c r="C20" s="304" t="s">
        <v>269</v>
      </c>
      <c r="D20" s="302" t="s">
        <v>270</v>
      </c>
      <c r="E20" s="304" t="s">
        <v>42</v>
      </c>
      <c r="F20" s="63"/>
    </row>
    <row r="21" spans="1:6">
      <c r="A21" s="298"/>
      <c r="B21" s="303"/>
      <c r="C21" s="298"/>
      <c r="D21" s="303"/>
      <c r="E21" s="298"/>
      <c r="F21" s="63"/>
    </row>
    <row r="22" spans="1:6">
      <c r="A22" s="69"/>
      <c r="B22" s="112">
        <f>SUMIF(SALEMASTER!$G$6:$G$89,SUMMARY!A22,SALEMASTER!$T$6:$T$89)</f>
        <v>0</v>
      </c>
      <c r="C22" s="112">
        <f>SUMIF(Sale1!$G$5:$G$88,SUMMARY!A22,Sale1!$T$5:$T$88)</f>
        <v>0</v>
      </c>
      <c r="D22" s="112">
        <f>SUMIF(sale2!$G$5:$G$88,SUMMARY!A22,sale2!$T$5:$T$88)</f>
        <v>0</v>
      </c>
      <c r="E22" s="113">
        <f>+B22+C22+D22</f>
        <v>0</v>
      </c>
    </row>
    <row r="23" spans="1:6">
      <c r="A23" s="69"/>
      <c r="B23" s="112">
        <f>SUMIF(SALEMASTER!$G$6:$G$89,SUMMARY!A23,SALEMASTER!$T$6:$T$89)</f>
        <v>0</v>
      </c>
      <c r="C23" s="112">
        <f>SUMIF(Sale1!$G$5:$G$88,SUMMARY!A23,Sale1!$T$5:$T$88)</f>
        <v>0</v>
      </c>
      <c r="D23" s="112">
        <f>SUMIF(sale2!$G$5:$G$88,SUMMARY!A23,sale2!$T$5:$T$88)</f>
        <v>0</v>
      </c>
      <c r="E23" s="113">
        <f t="shared" ref="E23:E86" si="0">+B23+C23+D23</f>
        <v>0</v>
      </c>
    </row>
    <row r="24" spans="1:6">
      <c r="A24" s="69"/>
      <c r="B24" s="112">
        <f>SUMIF(SALEMASTER!$G$6:$G$89,SUMMARY!A24,SALEMASTER!$T$6:$T$89)</f>
        <v>0</v>
      </c>
      <c r="C24" s="112">
        <f>SUMIF(Sale1!$G$5:$G$88,SUMMARY!A24,Sale1!$T$5:$T$88)</f>
        <v>0</v>
      </c>
      <c r="D24" s="112">
        <f>SUMIF(sale2!$G$5:$G$88,SUMMARY!A24,sale2!$T$5:$T$88)</f>
        <v>0</v>
      </c>
      <c r="E24" s="113">
        <f t="shared" si="0"/>
        <v>0</v>
      </c>
    </row>
    <row r="25" spans="1:6">
      <c r="A25" s="69"/>
      <c r="B25" s="112">
        <f>SUMIF(SALEMASTER!$G$6:$G$89,SUMMARY!A25,SALEMASTER!$T$6:$T$89)</f>
        <v>0</v>
      </c>
      <c r="C25" s="112">
        <f>SUMIF(Sale1!$G$5:$G$88,SUMMARY!A25,Sale1!$T$5:$T$88)</f>
        <v>0</v>
      </c>
      <c r="D25" s="112">
        <f>SUMIF(sale2!$G$5:$G$88,SUMMARY!A25,sale2!$T$5:$T$88)</f>
        <v>0</v>
      </c>
      <c r="E25" s="113">
        <f t="shared" si="0"/>
        <v>0</v>
      </c>
    </row>
    <row r="26" spans="1:6">
      <c r="A26" s="69"/>
      <c r="B26" s="112">
        <f>SUMIF(SALEMASTER!$G$6:$G$89,SUMMARY!A26,SALEMASTER!$T$6:$T$89)</f>
        <v>0</v>
      </c>
      <c r="C26" s="112">
        <f>SUMIF(Sale1!$G$5:$G$88,SUMMARY!A26,Sale1!$T$5:$T$88)</f>
        <v>0</v>
      </c>
      <c r="D26" s="112">
        <f>SUMIF(sale2!$G$5:$G$88,SUMMARY!A26,sale2!$T$5:$T$88)</f>
        <v>0</v>
      </c>
      <c r="E26" s="113">
        <f t="shared" si="0"/>
        <v>0</v>
      </c>
    </row>
    <row r="27" spans="1:6">
      <c r="A27" s="69"/>
      <c r="B27" s="112">
        <f>SUMIF(SALEMASTER!$G$6:$G$89,SUMMARY!A27,SALEMASTER!$T$6:$T$89)</f>
        <v>0</v>
      </c>
      <c r="C27" s="112">
        <f>SUMIF(Sale1!$G$5:$G$88,SUMMARY!A27,Sale1!$T$5:$T$88)</f>
        <v>0</v>
      </c>
      <c r="D27" s="112">
        <f>SUMIF(sale2!$G$5:$G$88,SUMMARY!A27,sale2!$T$5:$T$88)</f>
        <v>0</v>
      </c>
      <c r="E27" s="113">
        <f t="shared" si="0"/>
        <v>0</v>
      </c>
    </row>
    <row r="28" spans="1:6">
      <c r="A28" s="69"/>
      <c r="B28" s="112">
        <f>SUMIF(SALEMASTER!$G$6:$G$89,SUMMARY!A28,SALEMASTER!$T$6:$T$89)</f>
        <v>0</v>
      </c>
      <c r="C28" s="112">
        <f>SUMIF(Sale1!$G$5:$G$88,SUMMARY!A28,Sale1!$T$5:$T$88)</f>
        <v>0</v>
      </c>
      <c r="D28" s="112">
        <f>SUMIF(sale2!$G$5:$G$88,SUMMARY!A28,sale2!$T$5:$T$88)</f>
        <v>0</v>
      </c>
      <c r="E28" s="113">
        <f t="shared" si="0"/>
        <v>0</v>
      </c>
    </row>
    <row r="29" spans="1:6">
      <c r="A29" s="69"/>
      <c r="B29" s="112">
        <f>SUMIF(SALEMASTER!$G$6:$G$89,SUMMARY!A29,SALEMASTER!$T$6:$T$89)</f>
        <v>0</v>
      </c>
      <c r="C29" s="112">
        <f>SUMIF(Sale1!$G$5:$G$88,SUMMARY!A29,Sale1!$T$5:$T$88)</f>
        <v>0</v>
      </c>
      <c r="D29" s="112">
        <f>SUMIF(sale2!$G$5:$G$88,SUMMARY!A29,sale2!$T$5:$T$88)</f>
        <v>0</v>
      </c>
      <c r="E29" s="113">
        <f t="shared" si="0"/>
        <v>0</v>
      </c>
    </row>
    <row r="30" spans="1:6">
      <c r="A30" s="69"/>
      <c r="B30" s="112">
        <f>SUMIF(SALEMASTER!$G$6:$G$89,SUMMARY!A30,SALEMASTER!$T$6:$T$89)</f>
        <v>0</v>
      </c>
      <c r="C30" s="112">
        <f>SUMIF(Sale1!$G$5:$G$88,SUMMARY!A30,Sale1!$T$5:$T$88)</f>
        <v>0</v>
      </c>
      <c r="D30" s="112">
        <f>SUMIF(sale2!$G$5:$G$88,SUMMARY!A30,sale2!$T$5:$T$88)</f>
        <v>0</v>
      </c>
      <c r="E30" s="113">
        <f t="shared" si="0"/>
        <v>0</v>
      </c>
    </row>
    <row r="31" spans="1:6">
      <c r="A31" s="69"/>
      <c r="B31" s="112">
        <f>SUMIF(SALEMASTER!$G$6:$G$89,SUMMARY!A31,SALEMASTER!$T$6:$T$89)</f>
        <v>0</v>
      </c>
      <c r="C31" s="112">
        <f>SUMIF(Sale1!$G$5:$G$88,SUMMARY!A31,Sale1!$T$5:$T$88)</f>
        <v>0</v>
      </c>
      <c r="D31" s="112">
        <f>SUMIF(sale2!$G$5:$G$88,SUMMARY!A31,sale2!$T$5:$T$88)</f>
        <v>0</v>
      </c>
      <c r="E31" s="113">
        <f t="shared" si="0"/>
        <v>0</v>
      </c>
    </row>
    <row r="32" spans="1:6">
      <c r="A32" s="69"/>
      <c r="B32" s="112">
        <f>SUMIF(SALEMASTER!$G$6:$G$89,SUMMARY!A32,SALEMASTER!$T$6:$T$89)</f>
        <v>0</v>
      </c>
      <c r="C32" s="112">
        <f>SUMIF(Sale1!$G$5:$G$88,SUMMARY!A32,Sale1!$T$5:$T$88)</f>
        <v>0</v>
      </c>
      <c r="D32" s="112">
        <f>SUMIF(sale2!$G$5:$G$88,SUMMARY!A32,sale2!$T$5:$T$88)</f>
        <v>0</v>
      </c>
      <c r="E32" s="113">
        <f t="shared" si="0"/>
        <v>0</v>
      </c>
    </row>
    <row r="33" spans="1:5">
      <c r="A33" s="69"/>
      <c r="B33" s="112">
        <f>SUMIF(SALEMASTER!$G$6:$G$89,SUMMARY!A33,SALEMASTER!$T$6:$T$89)</f>
        <v>0</v>
      </c>
      <c r="C33" s="112">
        <f>SUMIF(Sale1!$G$5:$G$88,SUMMARY!A33,Sale1!$T$5:$T$88)</f>
        <v>0</v>
      </c>
      <c r="D33" s="112">
        <f>SUMIF(sale2!$G$5:$G$88,SUMMARY!A33,sale2!$T$5:$T$88)</f>
        <v>0</v>
      </c>
      <c r="E33" s="113">
        <f t="shared" si="0"/>
        <v>0</v>
      </c>
    </row>
    <row r="34" spans="1:5">
      <c r="A34" s="69"/>
      <c r="B34" s="112">
        <f>SUMIF(SALEMASTER!$G$6:$G$89,SUMMARY!A34,SALEMASTER!$T$6:$T$89)</f>
        <v>0</v>
      </c>
      <c r="C34" s="112">
        <f>SUMIF(Sale1!$G$5:$G$88,SUMMARY!A34,Sale1!$T$5:$T$88)</f>
        <v>0</v>
      </c>
      <c r="D34" s="112">
        <f>SUMIF(sale2!$G$5:$G$88,SUMMARY!A34,sale2!$T$5:$T$88)</f>
        <v>0</v>
      </c>
      <c r="E34" s="113">
        <f t="shared" si="0"/>
        <v>0</v>
      </c>
    </row>
    <row r="35" spans="1:5">
      <c r="A35" s="69"/>
      <c r="B35" s="112">
        <f>SUMIF(SALEMASTER!$G$6:$G$89,SUMMARY!A35,SALEMASTER!$T$6:$T$89)</f>
        <v>0</v>
      </c>
      <c r="C35" s="112">
        <f>SUMIF(Sale1!$G$5:$G$88,SUMMARY!A35,Sale1!$T$5:$T$88)</f>
        <v>0</v>
      </c>
      <c r="D35" s="112">
        <f>SUMIF(sale2!$G$5:$G$88,SUMMARY!A35,sale2!$T$5:$T$88)</f>
        <v>0</v>
      </c>
      <c r="E35" s="113">
        <f t="shared" si="0"/>
        <v>0</v>
      </c>
    </row>
    <row r="36" spans="1:5">
      <c r="A36" s="69"/>
      <c r="B36" s="112">
        <f>SUMIF(SALEMASTER!$G$6:$G$89,SUMMARY!A36,SALEMASTER!$T$6:$T$89)</f>
        <v>0</v>
      </c>
      <c r="C36" s="112">
        <f>SUMIF(Sale1!$G$5:$G$88,SUMMARY!A36,Sale1!$T$5:$T$88)</f>
        <v>0</v>
      </c>
      <c r="D36" s="112">
        <f>SUMIF(sale2!$G$5:$G$88,SUMMARY!A36,sale2!$T$5:$T$88)</f>
        <v>0</v>
      </c>
      <c r="E36" s="113">
        <f t="shared" si="0"/>
        <v>0</v>
      </c>
    </row>
    <row r="37" spans="1:5">
      <c r="A37" s="69"/>
      <c r="B37" s="112">
        <f>SUMIF(SALEMASTER!$G$6:$G$89,SUMMARY!A37,SALEMASTER!$T$6:$T$89)</f>
        <v>0</v>
      </c>
      <c r="C37" s="112">
        <f>SUMIF(Sale1!$G$5:$G$88,SUMMARY!A37,Sale1!$T$5:$T$88)</f>
        <v>0</v>
      </c>
      <c r="D37" s="112">
        <f>SUMIF(sale2!$G$5:$G$88,SUMMARY!A37,sale2!$T$5:$T$88)</f>
        <v>0</v>
      </c>
      <c r="E37" s="113">
        <f t="shared" si="0"/>
        <v>0</v>
      </c>
    </row>
    <row r="38" spans="1:5">
      <c r="A38" s="69"/>
      <c r="B38" s="112">
        <f>SUMIF(SALEMASTER!$G$6:$G$89,SUMMARY!A38,SALEMASTER!$T$6:$T$89)</f>
        <v>0</v>
      </c>
      <c r="C38" s="112">
        <f>SUMIF(Sale1!$G$5:$G$88,SUMMARY!A38,Sale1!$T$5:$T$88)</f>
        <v>0</v>
      </c>
      <c r="D38" s="112">
        <f>SUMIF(sale2!$G$5:$G$88,SUMMARY!A38,sale2!$T$5:$T$88)</f>
        <v>0</v>
      </c>
      <c r="E38" s="113">
        <f t="shared" si="0"/>
        <v>0</v>
      </c>
    </row>
    <row r="39" spans="1:5">
      <c r="A39" s="69"/>
      <c r="B39" s="112">
        <f>SUMIF(SALEMASTER!$G$6:$G$89,SUMMARY!A39,SALEMASTER!$T$6:$T$89)</f>
        <v>0</v>
      </c>
      <c r="C39" s="112">
        <f>SUMIF(Sale1!$G$5:$G$88,SUMMARY!A39,Sale1!$T$5:$T$88)</f>
        <v>0</v>
      </c>
      <c r="D39" s="112">
        <f>SUMIF(sale2!$G$5:$G$88,SUMMARY!A39,sale2!$T$5:$T$88)</f>
        <v>0</v>
      </c>
      <c r="E39" s="113">
        <f t="shared" si="0"/>
        <v>0</v>
      </c>
    </row>
    <row r="40" spans="1:5">
      <c r="A40" s="69"/>
      <c r="B40" s="112">
        <f>SUMIF(SALEMASTER!$G$6:$G$89,SUMMARY!A40,SALEMASTER!$T$6:$T$89)</f>
        <v>0</v>
      </c>
      <c r="C40" s="112">
        <f>SUMIF(Sale1!$G$5:$G$88,SUMMARY!A40,Sale1!$T$5:$T$88)</f>
        <v>0</v>
      </c>
      <c r="D40" s="112">
        <f>SUMIF(sale2!$G$5:$G$88,SUMMARY!A40,sale2!$T$5:$T$88)</f>
        <v>0</v>
      </c>
      <c r="E40" s="113">
        <f t="shared" si="0"/>
        <v>0</v>
      </c>
    </row>
    <row r="41" spans="1:5">
      <c r="A41" s="69"/>
      <c r="B41" s="112">
        <f>SUMIF(SALEMASTER!$G$6:$G$89,SUMMARY!A41,SALEMASTER!$T$6:$T$89)</f>
        <v>0</v>
      </c>
      <c r="C41" s="112">
        <f>SUMIF(Sale1!$G$5:$G$88,SUMMARY!A41,Sale1!$T$5:$T$88)</f>
        <v>0</v>
      </c>
      <c r="D41" s="112">
        <f>SUMIF(sale2!$G$5:$G$88,SUMMARY!A41,sale2!$T$5:$T$88)</f>
        <v>0</v>
      </c>
      <c r="E41" s="113">
        <f t="shared" si="0"/>
        <v>0</v>
      </c>
    </row>
    <row r="42" spans="1:5">
      <c r="A42" s="69"/>
      <c r="B42" s="112">
        <f>SUMIF(SALEMASTER!$G$6:$G$89,SUMMARY!A42,SALEMASTER!$T$6:$T$89)</f>
        <v>0</v>
      </c>
      <c r="C42" s="112">
        <f>SUMIF(Sale1!$G$5:$G$88,SUMMARY!A42,Sale1!$T$5:$T$88)</f>
        <v>0</v>
      </c>
      <c r="D42" s="112">
        <f>SUMIF(sale2!$G$5:$G$88,SUMMARY!A42,sale2!$T$5:$T$88)</f>
        <v>0</v>
      </c>
      <c r="E42" s="113">
        <f t="shared" si="0"/>
        <v>0</v>
      </c>
    </row>
    <row r="43" spans="1:5">
      <c r="A43" s="69"/>
      <c r="B43" s="112">
        <f>SUMIF(SALEMASTER!$G$6:$G$89,SUMMARY!A43,SALEMASTER!$T$6:$T$89)</f>
        <v>0</v>
      </c>
      <c r="C43" s="112">
        <f>SUMIF(Sale1!$G$5:$G$88,SUMMARY!A43,Sale1!$T$5:$T$88)</f>
        <v>0</v>
      </c>
      <c r="D43" s="112">
        <f>SUMIF(sale2!$G$5:$G$88,SUMMARY!A43,sale2!$T$5:$T$88)</f>
        <v>0</v>
      </c>
      <c r="E43" s="113">
        <f t="shared" si="0"/>
        <v>0</v>
      </c>
    </row>
    <row r="44" spans="1:5">
      <c r="A44" s="69"/>
      <c r="B44" s="112">
        <f>SUMIF(SALEMASTER!$G$6:$G$89,SUMMARY!A44,SALEMASTER!$T$6:$T$89)</f>
        <v>0</v>
      </c>
      <c r="C44" s="112">
        <f>SUMIF(Sale1!$G$5:$G$88,SUMMARY!A44,Sale1!$T$5:$T$88)</f>
        <v>0</v>
      </c>
      <c r="D44" s="112">
        <f>SUMIF(sale2!$G$5:$G$88,SUMMARY!A44,sale2!$T$5:$T$88)</f>
        <v>0</v>
      </c>
      <c r="E44" s="113">
        <f t="shared" si="0"/>
        <v>0</v>
      </c>
    </row>
    <row r="45" spans="1:5">
      <c r="A45" s="69"/>
      <c r="B45" s="112">
        <f>SUMIF(SALEMASTER!$G$6:$G$89,SUMMARY!A45,SALEMASTER!$T$6:$T$89)</f>
        <v>0</v>
      </c>
      <c r="C45" s="112">
        <f>SUMIF(Sale1!$G$5:$G$88,SUMMARY!A45,Sale1!$T$5:$T$88)</f>
        <v>0</v>
      </c>
      <c r="D45" s="112">
        <f>SUMIF(sale2!$G$5:$G$88,SUMMARY!A45,sale2!$T$5:$T$88)</f>
        <v>0</v>
      </c>
      <c r="E45" s="113">
        <f t="shared" si="0"/>
        <v>0</v>
      </c>
    </row>
    <row r="46" spans="1:5">
      <c r="A46" s="69"/>
      <c r="B46" s="112">
        <f>SUMIF(SALEMASTER!$G$6:$G$89,SUMMARY!A46,SALEMASTER!$T$6:$T$89)</f>
        <v>0</v>
      </c>
      <c r="C46" s="112">
        <f>SUMIF(Sale1!$G$5:$G$88,SUMMARY!A46,Sale1!$T$5:$T$88)</f>
        <v>0</v>
      </c>
      <c r="D46" s="112">
        <f>SUMIF(sale2!$G$5:$G$88,SUMMARY!A46,sale2!$T$5:$T$88)</f>
        <v>0</v>
      </c>
      <c r="E46" s="113">
        <f t="shared" si="0"/>
        <v>0</v>
      </c>
    </row>
    <row r="47" spans="1:5">
      <c r="A47" s="69"/>
      <c r="B47" s="112">
        <f>SUMIF(SALEMASTER!$G$6:$G$89,SUMMARY!A47,SALEMASTER!$T$6:$T$89)</f>
        <v>0</v>
      </c>
      <c r="C47" s="112">
        <f>SUMIF(Sale1!$G$5:$G$88,SUMMARY!A47,Sale1!$T$5:$T$88)</f>
        <v>0</v>
      </c>
      <c r="D47" s="112">
        <f>SUMIF(sale2!$G$5:$G$88,SUMMARY!A47,sale2!$T$5:$T$88)</f>
        <v>0</v>
      </c>
      <c r="E47" s="113">
        <f t="shared" si="0"/>
        <v>0</v>
      </c>
    </row>
    <row r="48" spans="1:5">
      <c r="A48" s="69"/>
      <c r="B48" s="112">
        <f>SUMIF(SALEMASTER!$G$6:$G$89,SUMMARY!A48,SALEMASTER!$T$6:$T$89)</f>
        <v>0</v>
      </c>
      <c r="C48" s="112">
        <f>SUMIF(Sale1!$G$5:$G$88,SUMMARY!A48,Sale1!$T$5:$T$88)</f>
        <v>0</v>
      </c>
      <c r="D48" s="112">
        <f>SUMIF(sale2!$G$5:$G$88,SUMMARY!A48,sale2!$T$5:$T$88)</f>
        <v>0</v>
      </c>
      <c r="E48" s="113">
        <f t="shared" si="0"/>
        <v>0</v>
      </c>
    </row>
    <row r="49" spans="1:5">
      <c r="A49" s="69"/>
      <c r="B49" s="112">
        <f>SUMIF(SALEMASTER!$G$6:$G$89,SUMMARY!A49,SALEMASTER!$T$6:$T$89)</f>
        <v>0</v>
      </c>
      <c r="C49" s="112">
        <f>SUMIF(Sale1!$G$5:$G$88,SUMMARY!A49,Sale1!$T$5:$T$88)</f>
        <v>0</v>
      </c>
      <c r="D49" s="112">
        <f>SUMIF(sale2!$G$5:$G$88,SUMMARY!A49,sale2!$T$5:$T$88)</f>
        <v>0</v>
      </c>
      <c r="E49" s="113">
        <f t="shared" si="0"/>
        <v>0</v>
      </c>
    </row>
    <row r="50" spans="1:5">
      <c r="A50" s="69"/>
      <c r="B50" s="112">
        <f>SUMIF(SALEMASTER!$G$6:$G$89,SUMMARY!A50,SALEMASTER!$T$6:$T$89)</f>
        <v>0</v>
      </c>
      <c r="C50" s="112">
        <f>SUMIF(Sale1!$G$5:$G$88,SUMMARY!A50,Sale1!$T$5:$T$88)</f>
        <v>0</v>
      </c>
      <c r="D50" s="112">
        <f>SUMIF(sale2!$G$5:$G$88,SUMMARY!A50,sale2!$T$5:$T$88)</f>
        <v>0</v>
      </c>
      <c r="E50" s="113">
        <f t="shared" si="0"/>
        <v>0</v>
      </c>
    </row>
    <row r="51" spans="1:5">
      <c r="A51" s="69"/>
      <c r="B51" s="112">
        <f>SUMIF(SALEMASTER!$G$6:$G$89,SUMMARY!A51,SALEMASTER!$T$6:$T$89)</f>
        <v>0</v>
      </c>
      <c r="C51" s="112">
        <f>SUMIF(Sale1!$G$5:$G$88,SUMMARY!A51,Sale1!$T$5:$T$88)</f>
        <v>0</v>
      </c>
      <c r="D51" s="112">
        <f>SUMIF(sale2!$G$5:$G$88,SUMMARY!A51,sale2!$T$5:$T$88)</f>
        <v>0</v>
      </c>
      <c r="E51" s="113">
        <f t="shared" si="0"/>
        <v>0</v>
      </c>
    </row>
    <row r="52" spans="1:5">
      <c r="A52" s="69"/>
      <c r="B52" s="112">
        <f>SUMIF(SALEMASTER!$G$6:$G$89,SUMMARY!A52,SALEMASTER!$T$6:$T$89)</f>
        <v>0</v>
      </c>
      <c r="C52" s="112">
        <f>SUMIF(Sale1!$G$5:$G$88,SUMMARY!A52,Sale1!$T$5:$T$88)</f>
        <v>0</v>
      </c>
      <c r="D52" s="112">
        <f>SUMIF(sale2!$G$5:$G$88,SUMMARY!A52,sale2!$T$5:$T$88)</f>
        <v>0</v>
      </c>
      <c r="E52" s="113">
        <f t="shared" si="0"/>
        <v>0</v>
      </c>
    </row>
    <row r="53" spans="1:5">
      <c r="A53" s="69"/>
      <c r="B53" s="112">
        <f>SUMIF(SALEMASTER!$G$6:$G$89,SUMMARY!A53,SALEMASTER!$T$6:$T$89)</f>
        <v>0</v>
      </c>
      <c r="C53" s="112">
        <f>SUMIF(Sale1!$G$5:$G$88,SUMMARY!A53,Sale1!$T$5:$T$88)</f>
        <v>0</v>
      </c>
      <c r="D53" s="112">
        <f>SUMIF(sale2!$G$5:$G$88,SUMMARY!A53,sale2!$T$5:$T$88)</f>
        <v>0</v>
      </c>
      <c r="E53" s="113">
        <f t="shared" si="0"/>
        <v>0</v>
      </c>
    </row>
    <row r="54" spans="1:5">
      <c r="A54" s="69"/>
      <c r="B54" s="112">
        <f>SUMIF(SALEMASTER!$G$6:$G$89,SUMMARY!A54,SALEMASTER!$T$6:$T$89)</f>
        <v>0</v>
      </c>
      <c r="C54" s="112">
        <f>SUMIF(Sale1!$G$5:$G$88,SUMMARY!A54,Sale1!$T$5:$T$88)</f>
        <v>0</v>
      </c>
      <c r="D54" s="112">
        <f>SUMIF(sale2!$G$5:$G$88,SUMMARY!A54,sale2!$T$5:$T$88)</f>
        <v>0</v>
      </c>
      <c r="E54" s="113">
        <f t="shared" si="0"/>
        <v>0</v>
      </c>
    </row>
    <row r="55" spans="1:5">
      <c r="A55" s="69"/>
      <c r="B55" s="112">
        <f>SUMIF(SALEMASTER!$G$6:$G$89,SUMMARY!A55,SALEMASTER!$T$6:$T$89)</f>
        <v>0</v>
      </c>
      <c r="C55" s="112">
        <f>SUMIF(Sale1!$G$5:$G$88,SUMMARY!A55,Sale1!$T$5:$T$88)</f>
        <v>0</v>
      </c>
      <c r="D55" s="112">
        <f>SUMIF(sale2!$G$5:$G$88,SUMMARY!A55,sale2!$T$5:$T$88)</f>
        <v>0</v>
      </c>
      <c r="E55" s="113">
        <f t="shared" si="0"/>
        <v>0</v>
      </c>
    </row>
    <row r="56" spans="1:5">
      <c r="A56" s="69"/>
      <c r="B56" s="112">
        <f>SUMIF(SALEMASTER!$G$6:$G$89,SUMMARY!A56,SALEMASTER!$T$6:$T$89)</f>
        <v>0</v>
      </c>
      <c r="C56" s="112">
        <f>SUMIF(Sale1!$G$5:$G$88,SUMMARY!A56,Sale1!$T$5:$T$88)</f>
        <v>0</v>
      </c>
      <c r="D56" s="112">
        <f>SUMIF(sale2!$G$5:$G$88,SUMMARY!A56,sale2!$T$5:$T$88)</f>
        <v>0</v>
      </c>
      <c r="E56" s="113">
        <f t="shared" si="0"/>
        <v>0</v>
      </c>
    </row>
    <row r="57" spans="1:5">
      <c r="A57" s="69"/>
      <c r="B57" s="112">
        <f>SUMIF(SALEMASTER!$G$6:$G$89,SUMMARY!A57,SALEMASTER!$T$6:$T$89)</f>
        <v>0</v>
      </c>
      <c r="C57" s="112">
        <f>SUMIF(Sale1!$G$5:$G$88,SUMMARY!A57,Sale1!$T$5:$T$88)</f>
        <v>0</v>
      </c>
      <c r="D57" s="112">
        <f>SUMIF(sale2!$G$5:$G$88,SUMMARY!A57,sale2!$T$5:$T$88)</f>
        <v>0</v>
      </c>
      <c r="E57" s="113">
        <f t="shared" si="0"/>
        <v>0</v>
      </c>
    </row>
    <row r="58" spans="1:5">
      <c r="A58" s="69"/>
      <c r="B58" s="112">
        <f>SUMIF(SALEMASTER!$G$6:$G$89,SUMMARY!A58,SALEMASTER!$T$6:$T$89)</f>
        <v>0</v>
      </c>
      <c r="C58" s="112">
        <f>SUMIF(Sale1!$G$5:$G$88,SUMMARY!A58,Sale1!$T$5:$T$88)</f>
        <v>0</v>
      </c>
      <c r="D58" s="112">
        <f>SUMIF(sale2!$G$5:$G$88,SUMMARY!A58,sale2!$T$5:$T$88)</f>
        <v>0</v>
      </c>
      <c r="E58" s="113">
        <f t="shared" si="0"/>
        <v>0</v>
      </c>
    </row>
    <row r="59" spans="1:5">
      <c r="A59" s="69"/>
      <c r="B59" s="112">
        <f>SUMIF(SALEMASTER!$G$6:$G$89,SUMMARY!A59,SALEMASTER!$T$6:$T$89)</f>
        <v>0</v>
      </c>
      <c r="C59" s="112">
        <f>SUMIF(Sale1!$G$5:$G$88,SUMMARY!A59,Sale1!$T$5:$T$88)</f>
        <v>0</v>
      </c>
      <c r="D59" s="112">
        <f>SUMIF(sale2!$G$5:$G$88,SUMMARY!A59,sale2!$T$5:$T$88)</f>
        <v>0</v>
      </c>
      <c r="E59" s="113">
        <f t="shared" si="0"/>
        <v>0</v>
      </c>
    </row>
    <row r="60" spans="1:5">
      <c r="A60" s="69"/>
      <c r="B60" s="112">
        <f>SUMIF(SALEMASTER!$G$6:$G$89,SUMMARY!A60,SALEMASTER!$T$6:$T$89)</f>
        <v>0</v>
      </c>
      <c r="C60" s="112">
        <f>SUMIF(Sale1!$G$5:$G$88,SUMMARY!A60,Sale1!$T$5:$T$88)</f>
        <v>0</v>
      </c>
      <c r="D60" s="112">
        <f>SUMIF(sale2!$G$5:$G$88,SUMMARY!A60,sale2!$T$5:$T$88)</f>
        <v>0</v>
      </c>
      <c r="E60" s="113">
        <f t="shared" si="0"/>
        <v>0</v>
      </c>
    </row>
    <row r="61" spans="1:5">
      <c r="A61" s="69"/>
      <c r="B61" s="112">
        <f>SUMIF(SALEMASTER!$G$6:$G$89,SUMMARY!A61,SALEMASTER!$T$6:$T$89)</f>
        <v>0</v>
      </c>
      <c r="C61" s="112">
        <f>SUMIF(Sale1!$G$5:$G$88,SUMMARY!A61,Sale1!$T$5:$T$88)</f>
        <v>0</v>
      </c>
      <c r="D61" s="112">
        <f>SUMIF(sale2!$G$5:$G$88,SUMMARY!A61,sale2!$T$5:$T$88)</f>
        <v>0</v>
      </c>
      <c r="E61" s="113">
        <f t="shared" si="0"/>
        <v>0</v>
      </c>
    </row>
    <row r="62" spans="1:5">
      <c r="A62" s="69"/>
      <c r="B62" s="112">
        <f>SUMIF(SALEMASTER!$G$6:$G$89,SUMMARY!A62,SALEMASTER!$T$6:$T$89)</f>
        <v>0</v>
      </c>
      <c r="C62" s="112">
        <f>SUMIF(Sale1!$G$5:$G$88,SUMMARY!A62,Sale1!$T$5:$T$88)</f>
        <v>0</v>
      </c>
      <c r="D62" s="112">
        <f>SUMIF(sale2!$G$5:$G$88,SUMMARY!A62,sale2!$T$5:$T$88)</f>
        <v>0</v>
      </c>
      <c r="E62" s="113">
        <f t="shared" si="0"/>
        <v>0</v>
      </c>
    </row>
    <row r="63" spans="1:5">
      <c r="A63" s="69"/>
      <c r="B63" s="112">
        <f>SUMIF(SALEMASTER!$G$6:$G$89,SUMMARY!A63,SALEMASTER!$T$6:$T$89)</f>
        <v>0</v>
      </c>
      <c r="C63" s="112">
        <f>SUMIF(Sale1!$G$5:$G$88,SUMMARY!A63,Sale1!$T$5:$T$88)</f>
        <v>0</v>
      </c>
      <c r="D63" s="112">
        <f>SUMIF(sale2!$G$5:$G$88,SUMMARY!A63,sale2!$T$5:$T$88)</f>
        <v>0</v>
      </c>
      <c r="E63" s="113">
        <f t="shared" si="0"/>
        <v>0</v>
      </c>
    </row>
    <row r="64" spans="1:5">
      <c r="A64" s="69"/>
      <c r="B64" s="112">
        <f>SUMIF(SALEMASTER!$G$6:$G$89,SUMMARY!A64,SALEMASTER!$T$6:$T$89)</f>
        <v>0</v>
      </c>
      <c r="C64" s="112">
        <f>SUMIF(Sale1!$G$5:$G$88,SUMMARY!A64,Sale1!$T$5:$T$88)</f>
        <v>0</v>
      </c>
      <c r="D64" s="112">
        <f>SUMIF(sale2!$G$5:$G$88,SUMMARY!A64,sale2!$T$5:$T$88)</f>
        <v>0</v>
      </c>
      <c r="E64" s="113">
        <f t="shared" si="0"/>
        <v>0</v>
      </c>
    </row>
    <row r="65" spans="1:5">
      <c r="A65" s="69"/>
      <c r="B65" s="112">
        <f>SUMIF(SALEMASTER!$G$6:$G$89,SUMMARY!A65,SALEMASTER!$T$6:$T$89)</f>
        <v>0</v>
      </c>
      <c r="C65" s="112">
        <f>SUMIF(Sale1!$G$5:$G$88,SUMMARY!A65,Sale1!$T$5:$T$88)</f>
        <v>0</v>
      </c>
      <c r="D65" s="112">
        <f>SUMIF(sale2!$G$5:$G$88,SUMMARY!A65,sale2!$T$5:$T$88)</f>
        <v>0</v>
      </c>
      <c r="E65" s="113">
        <f t="shared" si="0"/>
        <v>0</v>
      </c>
    </row>
    <row r="66" spans="1:5">
      <c r="A66" s="69"/>
      <c r="B66" s="112">
        <f>SUMIF(SALEMASTER!$G$6:$G$89,SUMMARY!A66,SALEMASTER!$T$6:$T$89)</f>
        <v>0</v>
      </c>
      <c r="C66" s="112">
        <f>SUMIF(Sale1!$G$5:$G$88,SUMMARY!A66,Sale1!$T$5:$T$88)</f>
        <v>0</v>
      </c>
      <c r="D66" s="112">
        <f>SUMIF(sale2!$G$5:$G$88,SUMMARY!A66,sale2!$T$5:$T$88)</f>
        <v>0</v>
      </c>
      <c r="E66" s="113">
        <f t="shared" si="0"/>
        <v>0</v>
      </c>
    </row>
    <row r="67" spans="1:5">
      <c r="A67" s="69"/>
      <c r="B67" s="112">
        <f>SUMIF(SALEMASTER!$G$6:$G$89,SUMMARY!A67,SALEMASTER!$T$6:$T$89)</f>
        <v>0</v>
      </c>
      <c r="C67" s="112">
        <f>SUMIF(Sale1!$G$5:$G$88,SUMMARY!A67,Sale1!$T$5:$T$88)</f>
        <v>0</v>
      </c>
      <c r="D67" s="112">
        <f>SUMIF(sale2!$G$5:$G$88,SUMMARY!A67,sale2!$T$5:$T$88)</f>
        <v>0</v>
      </c>
      <c r="E67" s="113">
        <f t="shared" si="0"/>
        <v>0</v>
      </c>
    </row>
    <row r="68" spans="1:5">
      <c r="A68" s="69"/>
      <c r="B68" s="112">
        <f>SUMIF(SALEMASTER!$G$6:$G$89,SUMMARY!A68,SALEMASTER!$T$6:$T$89)</f>
        <v>0</v>
      </c>
      <c r="C68" s="112">
        <f>SUMIF(Sale1!$G$5:$G$88,SUMMARY!A68,Sale1!$T$5:$T$88)</f>
        <v>0</v>
      </c>
      <c r="D68" s="112">
        <f>SUMIF(sale2!$G$5:$G$88,SUMMARY!A68,sale2!$T$5:$T$88)</f>
        <v>0</v>
      </c>
      <c r="E68" s="113">
        <f t="shared" si="0"/>
        <v>0</v>
      </c>
    </row>
    <row r="69" spans="1:5">
      <c r="A69" s="69"/>
      <c r="B69" s="112">
        <f>SUMIF(SALEMASTER!$G$6:$G$89,SUMMARY!A69,SALEMASTER!$T$6:$T$89)</f>
        <v>0</v>
      </c>
      <c r="C69" s="112">
        <f>SUMIF(Sale1!$G$5:$G$88,SUMMARY!A69,Sale1!$T$5:$T$88)</f>
        <v>0</v>
      </c>
      <c r="D69" s="112">
        <f>SUMIF(sale2!$G$5:$G$88,SUMMARY!A69,sale2!$T$5:$T$88)</f>
        <v>0</v>
      </c>
      <c r="E69" s="113">
        <f t="shared" si="0"/>
        <v>0</v>
      </c>
    </row>
    <row r="70" spans="1:5">
      <c r="A70" s="69"/>
      <c r="B70" s="112">
        <f>SUMIF(SALEMASTER!$G$6:$G$89,SUMMARY!A70,SALEMASTER!$T$6:$T$89)</f>
        <v>0</v>
      </c>
      <c r="C70" s="112">
        <f>SUMIF(Sale1!$G$5:$G$88,SUMMARY!A70,Sale1!$T$5:$T$88)</f>
        <v>0</v>
      </c>
      <c r="D70" s="112">
        <f>SUMIF(sale2!$G$5:$G$88,SUMMARY!A70,sale2!$T$5:$T$88)</f>
        <v>0</v>
      </c>
      <c r="E70" s="113">
        <f t="shared" si="0"/>
        <v>0</v>
      </c>
    </row>
    <row r="71" spans="1:5">
      <c r="A71" s="69"/>
      <c r="B71" s="112">
        <f>SUMIF(SALEMASTER!$G$6:$G$89,SUMMARY!A71,SALEMASTER!$T$6:$T$89)</f>
        <v>0</v>
      </c>
      <c r="C71" s="112">
        <f>SUMIF(Sale1!$G$5:$G$88,SUMMARY!A71,Sale1!$T$5:$T$88)</f>
        <v>0</v>
      </c>
      <c r="D71" s="112">
        <f>SUMIF(sale2!$G$5:$G$88,SUMMARY!A71,sale2!$T$5:$T$88)</f>
        <v>0</v>
      </c>
      <c r="E71" s="113">
        <f t="shared" si="0"/>
        <v>0</v>
      </c>
    </row>
    <row r="72" spans="1:5">
      <c r="A72" s="69"/>
      <c r="B72" s="112">
        <f>SUMIF(SALEMASTER!$G$6:$G$89,SUMMARY!A72,SALEMASTER!$T$6:$T$89)</f>
        <v>0</v>
      </c>
      <c r="C72" s="112">
        <f>SUMIF(Sale1!$G$5:$G$88,SUMMARY!A72,Sale1!$T$5:$T$88)</f>
        <v>0</v>
      </c>
      <c r="D72" s="112">
        <f>SUMIF(sale2!$G$5:$G$88,SUMMARY!A72,sale2!$T$5:$T$88)</f>
        <v>0</v>
      </c>
      <c r="E72" s="113">
        <f t="shared" si="0"/>
        <v>0</v>
      </c>
    </row>
    <row r="73" spans="1:5">
      <c r="A73" s="69"/>
      <c r="B73" s="112">
        <f>SUMIF(SALEMASTER!$G$6:$G$89,SUMMARY!A73,SALEMASTER!$T$6:$T$89)</f>
        <v>0</v>
      </c>
      <c r="C73" s="112">
        <f>SUMIF(Sale1!$G$5:$G$88,SUMMARY!A73,Sale1!$T$5:$T$88)</f>
        <v>0</v>
      </c>
      <c r="D73" s="112">
        <f>SUMIF(sale2!$G$5:$G$88,SUMMARY!A73,sale2!$T$5:$T$88)</f>
        <v>0</v>
      </c>
      <c r="E73" s="113">
        <f t="shared" si="0"/>
        <v>0</v>
      </c>
    </row>
    <row r="74" spans="1:5">
      <c r="A74" s="69"/>
      <c r="B74" s="112">
        <f>SUMIF(SALEMASTER!$G$6:$G$89,SUMMARY!A74,SALEMASTER!$T$6:$T$89)</f>
        <v>0</v>
      </c>
      <c r="C74" s="112">
        <f>SUMIF(Sale1!$G$5:$G$88,SUMMARY!A74,Sale1!$T$5:$T$88)</f>
        <v>0</v>
      </c>
      <c r="D74" s="112">
        <f>SUMIF(sale2!$G$5:$G$88,SUMMARY!A74,sale2!$T$5:$T$88)</f>
        <v>0</v>
      </c>
      <c r="E74" s="113">
        <f t="shared" si="0"/>
        <v>0</v>
      </c>
    </row>
    <row r="75" spans="1:5">
      <c r="A75" s="69"/>
      <c r="B75" s="112">
        <f>SUMIF(SALEMASTER!$G$6:$G$89,SUMMARY!A75,SALEMASTER!$T$6:$T$89)</f>
        <v>0</v>
      </c>
      <c r="C75" s="112">
        <f>SUMIF(Sale1!$G$5:$G$88,SUMMARY!A75,Sale1!$T$5:$T$88)</f>
        <v>0</v>
      </c>
      <c r="D75" s="112">
        <f>SUMIF(sale2!$G$5:$G$88,SUMMARY!A75,sale2!$T$5:$T$88)</f>
        <v>0</v>
      </c>
      <c r="E75" s="113">
        <f t="shared" si="0"/>
        <v>0</v>
      </c>
    </row>
    <row r="76" spans="1:5">
      <c r="A76" s="69"/>
      <c r="B76" s="112">
        <f>SUMIF(SALEMASTER!$G$6:$G$89,SUMMARY!A76,SALEMASTER!$T$6:$T$89)</f>
        <v>0</v>
      </c>
      <c r="C76" s="112">
        <f>SUMIF(Sale1!$G$5:$G$88,SUMMARY!A76,Sale1!$T$5:$T$88)</f>
        <v>0</v>
      </c>
      <c r="D76" s="112">
        <f>SUMIF(sale2!$G$5:$G$88,SUMMARY!A76,sale2!$T$5:$T$88)</f>
        <v>0</v>
      </c>
      <c r="E76" s="113">
        <f t="shared" si="0"/>
        <v>0</v>
      </c>
    </row>
    <row r="77" spans="1:5">
      <c r="A77" s="69"/>
      <c r="B77" s="112">
        <f>SUMIF(SALEMASTER!$G$6:$G$89,SUMMARY!A77,SALEMASTER!$T$6:$T$89)</f>
        <v>0</v>
      </c>
      <c r="C77" s="112">
        <f>SUMIF(Sale1!$G$5:$G$88,SUMMARY!A77,Sale1!$T$5:$T$88)</f>
        <v>0</v>
      </c>
      <c r="D77" s="112">
        <f>SUMIF(sale2!$G$5:$G$88,SUMMARY!A77,sale2!$T$5:$T$88)</f>
        <v>0</v>
      </c>
      <c r="E77" s="113">
        <f t="shared" si="0"/>
        <v>0</v>
      </c>
    </row>
    <row r="78" spans="1:5">
      <c r="A78" s="69"/>
      <c r="B78" s="112">
        <f>SUMIF(SALEMASTER!$G$6:$G$89,SUMMARY!A78,SALEMASTER!$T$6:$T$89)</f>
        <v>0</v>
      </c>
      <c r="C78" s="112">
        <f>SUMIF(Sale1!$G$5:$G$88,SUMMARY!A78,Sale1!$T$5:$T$88)</f>
        <v>0</v>
      </c>
      <c r="D78" s="112">
        <f>SUMIF(sale2!$G$5:$G$88,SUMMARY!A78,sale2!$T$5:$T$88)</f>
        <v>0</v>
      </c>
      <c r="E78" s="113">
        <f t="shared" si="0"/>
        <v>0</v>
      </c>
    </row>
    <row r="79" spans="1:5">
      <c r="A79" s="69"/>
      <c r="B79" s="112">
        <f>SUMIF(SALEMASTER!$G$6:$G$89,SUMMARY!A79,SALEMASTER!$T$6:$T$89)</f>
        <v>0</v>
      </c>
      <c r="C79" s="112">
        <f>SUMIF(Sale1!$G$5:$G$88,SUMMARY!A79,Sale1!$T$5:$T$88)</f>
        <v>0</v>
      </c>
      <c r="D79" s="112">
        <f>SUMIF(sale2!$G$5:$G$88,SUMMARY!A79,sale2!$T$5:$T$88)</f>
        <v>0</v>
      </c>
      <c r="E79" s="113">
        <f t="shared" si="0"/>
        <v>0</v>
      </c>
    </row>
    <row r="80" spans="1:5">
      <c r="A80" s="69"/>
      <c r="B80" s="112">
        <f>SUMIF(SALEMASTER!$G$6:$G$89,SUMMARY!A80,SALEMASTER!$T$6:$T$89)</f>
        <v>0</v>
      </c>
      <c r="C80" s="112">
        <f>SUMIF(Sale1!$G$5:$G$88,SUMMARY!A80,Sale1!$T$5:$T$88)</f>
        <v>0</v>
      </c>
      <c r="D80" s="112">
        <f>SUMIF(sale2!$G$5:$G$88,SUMMARY!A80,sale2!$T$5:$T$88)</f>
        <v>0</v>
      </c>
      <c r="E80" s="113">
        <f t="shared" si="0"/>
        <v>0</v>
      </c>
    </row>
    <row r="81" spans="1:5">
      <c r="A81" s="69"/>
      <c r="B81" s="112">
        <f>SUMIF(SALEMASTER!$G$6:$G$89,SUMMARY!A81,SALEMASTER!$T$6:$T$89)</f>
        <v>0</v>
      </c>
      <c r="C81" s="112">
        <f>SUMIF(Sale1!$G$5:$G$88,SUMMARY!A81,Sale1!$T$5:$T$88)</f>
        <v>0</v>
      </c>
      <c r="D81" s="112">
        <f>SUMIF(sale2!$G$5:$G$88,SUMMARY!A81,sale2!$T$5:$T$88)</f>
        <v>0</v>
      </c>
      <c r="E81" s="113">
        <f t="shared" si="0"/>
        <v>0</v>
      </c>
    </row>
    <row r="82" spans="1:5">
      <c r="A82" s="69"/>
      <c r="B82" s="112">
        <f>SUMIF(SALEMASTER!$G$6:$G$89,SUMMARY!A82,SALEMASTER!$T$6:$T$89)</f>
        <v>0</v>
      </c>
      <c r="C82" s="112">
        <f>SUMIF(Sale1!$G$5:$G$88,SUMMARY!A82,Sale1!$T$5:$T$88)</f>
        <v>0</v>
      </c>
      <c r="D82" s="112">
        <f>SUMIF(sale2!$G$5:$G$88,SUMMARY!A82,sale2!$T$5:$T$88)</f>
        <v>0</v>
      </c>
      <c r="E82" s="113">
        <f t="shared" si="0"/>
        <v>0</v>
      </c>
    </row>
    <row r="83" spans="1:5">
      <c r="A83" s="69"/>
      <c r="B83" s="112">
        <f>SUMIF(SALEMASTER!$G$6:$G$89,SUMMARY!A83,SALEMASTER!$T$6:$T$89)</f>
        <v>0</v>
      </c>
      <c r="C83" s="112">
        <f>SUMIF(Sale1!$G$5:$G$88,SUMMARY!A83,Sale1!$T$5:$T$88)</f>
        <v>0</v>
      </c>
      <c r="D83" s="112">
        <f>SUMIF(sale2!$G$5:$G$88,SUMMARY!A83,sale2!$T$5:$T$88)</f>
        <v>0</v>
      </c>
      <c r="E83" s="113">
        <f t="shared" si="0"/>
        <v>0</v>
      </c>
    </row>
    <row r="84" spans="1:5">
      <c r="A84" s="69"/>
      <c r="B84" s="112">
        <f>SUMIF(SALEMASTER!$G$6:$G$89,SUMMARY!A84,SALEMASTER!$T$6:$T$89)</f>
        <v>0</v>
      </c>
      <c r="C84" s="112">
        <f>SUMIF(Sale1!$G$5:$G$88,SUMMARY!A84,Sale1!$T$5:$T$88)</f>
        <v>0</v>
      </c>
      <c r="D84" s="112">
        <f>SUMIF(sale2!$G$5:$G$88,SUMMARY!A84,sale2!$T$5:$T$88)</f>
        <v>0</v>
      </c>
      <c r="E84" s="113">
        <f t="shared" si="0"/>
        <v>0</v>
      </c>
    </row>
    <row r="85" spans="1:5">
      <c r="A85" s="69"/>
      <c r="B85" s="112">
        <f>SUMIF(SALEMASTER!$G$6:$G$89,SUMMARY!A85,SALEMASTER!$T$6:$T$89)</f>
        <v>0</v>
      </c>
      <c r="C85" s="112">
        <f>SUMIF(Sale1!$G$5:$G$88,SUMMARY!A85,Sale1!$T$5:$T$88)</f>
        <v>0</v>
      </c>
      <c r="D85" s="112">
        <f>SUMIF(sale2!$G$5:$G$88,SUMMARY!A85,sale2!$T$5:$T$88)</f>
        <v>0</v>
      </c>
      <c r="E85" s="113">
        <f t="shared" si="0"/>
        <v>0</v>
      </c>
    </row>
    <row r="86" spans="1:5">
      <c r="A86" s="69"/>
      <c r="B86" s="112">
        <f>SUMIF(SALEMASTER!$G$6:$G$89,SUMMARY!A86,SALEMASTER!$T$6:$T$89)</f>
        <v>0</v>
      </c>
      <c r="C86" s="112">
        <f>SUMIF(Sale1!$G$5:$G$88,SUMMARY!A86,Sale1!$T$5:$T$88)</f>
        <v>0</v>
      </c>
      <c r="D86" s="112">
        <f>SUMIF(sale2!$G$5:$G$88,SUMMARY!A86,sale2!$T$5:$T$88)</f>
        <v>0</v>
      </c>
      <c r="E86" s="113">
        <f t="shared" si="0"/>
        <v>0</v>
      </c>
    </row>
    <row r="87" spans="1:5">
      <c r="A87" s="69"/>
      <c r="B87" s="112">
        <f>SUMIF(SALEMASTER!$G$6:$G$89,SUMMARY!A87,SALEMASTER!$T$6:$T$89)</f>
        <v>0</v>
      </c>
      <c r="C87" s="112">
        <f>SUMIF(Sale1!$G$5:$G$88,SUMMARY!A87,Sale1!$T$5:$T$88)</f>
        <v>0</v>
      </c>
      <c r="D87" s="112">
        <f>SUMIF(sale2!$G$5:$G$88,SUMMARY!A87,sale2!$T$5:$T$88)</f>
        <v>0</v>
      </c>
      <c r="E87" s="113">
        <f t="shared" ref="E87:E100" si="1">+B87+C87+D87</f>
        <v>0</v>
      </c>
    </row>
    <row r="88" spans="1:5">
      <c r="A88" s="69"/>
      <c r="B88" s="112">
        <f>SUMIF(SALEMASTER!$G$6:$G$89,SUMMARY!A88,SALEMASTER!$T$6:$T$89)</f>
        <v>0</v>
      </c>
      <c r="C88" s="112">
        <f>SUMIF(Sale1!$G$5:$G$88,SUMMARY!A88,Sale1!$T$5:$T$88)</f>
        <v>0</v>
      </c>
      <c r="D88" s="112">
        <f>SUMIF(sale2!$G$5:$G$88,SUMMARY!A88,sale2!$T$5:$T$88)</f>
        <v>0</v>
      </c>
      <c r="E88" s="113">
        <f t="shared" si="1"/>
        <v>0</v>
      </c>
    </row>
    <row r="89" spans="1:5">
      <c r="A89" s="69"/>
      <c r="B89" s="112">
        <f>SUMIF(SALEMASTER!$G$6:$G$89,SUMMARY!A89,SALEMASTER!$T$6:$T$89)</f>
        <v>0</v>
      </c>
      <c r="C89" s="112">
        <f>SUMIF(Sale1!$G$5:$G$88,SUMMARY!A89,Sale1!$T$5:$T$88)</f>
        <v>0</v>
      </c>
      <c r="D89" s="112">
        <f>SUMIF(sale2!$G$5:$G$88,SUMMARY!A89,sale2!$T$5:$T$88)</f>
        <v>0</v>
      </c>
      <c r="E89" s="113">
        <f t="shared" si="1"/>
        <v>0</v>
      </c>
    </row>
    <row r="90" spans="1:5">
      <c r="A90" s="69"/>
      <c r="B90" s="112">
        <f>SUMIF(SALEMASTER!$G$6:$G$89,SUMMARY!A90,SALEMASTER!$T$6:$T$89)</f>
        <v>0</v>
      </c>
      <c r="C90" s="112">
        <f>SUMIF(Sale1!$G$5:$G$88,SUMMARY!A90,Sale1!$T$5:$T$88)</f>
        <v>0</v>
      </c>
      <c r="D90" s="112">
        <f>SUMIF(sale2!$G$5:$G$88,SUMMARY!A90,sale2!$T$5:$T$88)</f>
        <v>0</v>
      </c>
      <c r="E90" s="113">
        <f t="shared" si="1"/>
        <v>0</v>
      </c>
    </row>
    <row r="91" spans="1:5">
      <c r="A91" s="69"/>
      <c r="B91" s="112">
        <f>SUMIF(SALEMASTER!$G$6:$G$89,SUMMARY!A91,SALEMASTER!$T$6:$T$89)</f>
        <v>0</v>
      </c>
      <c r="C91" s="112">
        <f>SUMIF(Sale1!$G$5:$G$88,SUMMARY!A91,Sale1!$T$5:$T$88)</f>
        <v>0</v>
      </c>
      <c r="D91" s="112">
        <f>SUMIF(sale2!$G$5:$G$88,SUMMARY!A91,sale2!$T$5:$T$88)</f>
        <v>0</v>
      </c>
      <c r="E91" s="113">
        <f t="shared" si="1"/>
        <v>0</v>
      </c>
    </row>
    <row r="92" spans="1:5">
      <c r="A92" s="69"/>
      <c r="B92" s="112">
        <f>SUMIF(SALEMASTER!$G$6:$G$89,SUMMARY!A92,SALEMASTER!$T$6:$T$89)</f>
        <v>0</v>
      </c>
      <c r="C92" s="112">
        <f>SUMIF(Sale1!$G$5:$G$88,SUMMARY!A92,Sale1!$T$5:$T$88)</f>
        <v>0</v>
      </c>
      <c r="D92" s="112">
        <f>SUMIF(sale2!$G$5:$G$88,SUMMARY!A92,sale2!$T$5:$T$88)</f>
        <v>0</v>
      </c>
      <c r="E92" s="113">
        <f t="shared" si="1"/>
        <v>0</v>
      </c>
    </row>
    <row r="93" spans="1:5">
      <c r="A93" s="69"/>
      <c r="B93" s="112">
        <f>SUMIF(SALEMASTER!$G$6:$G$89,SUMMARY!A93,SALEMASTER!$T$6:$T$89)</f>
        <v>0</v>
      </c>
      <c r="C93" s="112">
        <f>SUMIF(Sale1!$G$5:$G$88,SUMMARY!A93,Sale1!$T$5:$T$88)</f>
        <v>0</v>
      </c>
      <c r="D93" s="112">
        <f>SUMIF(sale2!$G$5:$G$88,SUMMARY!A93,sale2!$T$5:$T$88)</f>
        <v>0</v>
      </c>
      <c r="E93" s="113">
        <f t="shared" si="1"/>
        <v>0</v>
      </c>
    </row>
    <row r="94" spans="1:5">
      <c r="A94" s="69"/>
      <c r="B94" s="112">
        <f>SUMIF(SALEMASTER!$G$6:$G$89,SUMMARY!A94,SALEMASTER!$T$6:$T$89)</f>
        <v>0</v>
      </c>
      <c r="C94" s="112">
        <f>SUMIF(Sale1!$G$5:$G$88,SUMMARY!A94,Sale1!$T$5:$T$88)</f>
        <v>0</v>
      </c>
      <c r="D94" s="112">
        <f>SUMIF(sale2!$G$5:$G$88,SUMMARY!A94,sale2!$T$5:$T$88)</f>
        <v>0</v>
      </c>
      <c r="E94" s="113">
        <f t="shared" si="1"/>
        <v>0</v>
      </c>
    </row>
    <row r="95" spans="1:5">
      <c r="A95" s="69"/>
      <c r="B95" s="112">
        <f>SUMIF(SALEMASTER!$G$6:$G$89,SUMMARY!A95,SALEMASTER!$T$6:$T$89)</f>
        <v>0</v>
      </c>
      <c r="C95" s="112">
        <f>SUMIF(Sale1!$G$5:$G$88,SUMMARY!A95,Sale1!$T$5:$T$88)</f>
        <v>0</v>
      </c>
      <c r="D95" s="112">
        <f>SUMIF(sale2!$G$5:$G$88,SUMMARY!A95,sale2!$T$5:$T$88)</f>
        <v>0</v>
      </c>
      <c r="E95" s="113">
        <f t="shared" si="1"/>
        <v>0</v>
      </c>
    </row>
    <row r="96" spans="1:5">
      <c r="A96" s="69"/>
      <c r="B96" s="112">
        <f>SUMIF(SALEMASTER!$G$6:$G$89,SUMMARY!A96,SALEMASTER!$T$6:$T$89)</f>
        <v>0</v>
      </c>
      <c r="C96" s="112">
        <f>SUMIF(Sale1!$G$5:$G$88,SUMMARY!A96,Sale1!$T$5:$T$88)</f>
        <v>0</v>
      </c>
      <c r="D96" s="112">
        <f>SUMIF(sale2!$G$5:$G$88,SUMMARY!A96,sale2!$T$5:$T$88)</f>
        <v>0</v>
      </c>
      <c r="E96" s="113">
        <f t="shared" si="1"/>
        <v>0</v>
      </c>
    </row>
    <row r="97" spans="1:5">
      <c r="A97" s="69"/>
      <c r="B97" s="112">
        <f>SUMIF(SALEMASTER!$G$6:$G$89,SUMMARY!A97,SALEMASTER!$T$6:$T$89)</f>
        <v>0</v>
      </c>
      <c r="C97" s="112">
        <f>SUMIF(Sale1!$G$5:$G$88,SUMMARY!A97,Sale1!$T$5:$T$88)</f>
        <v>0</v>
      </c>
      <c r="D97" s="112">
        <f>SUMIF(sale2!$G$5:$G$88,SUMMARY!A97,sale2!$T$5:$T$88)</f>
        <v>0</v>
      </c>
      <c r="E97" s="113">
        <f t="shared" si="1"/>
        <v>0</v>
      </c>
    </row>
    <row r="98" spans="1:5">
      <c r="A98" s="69"/>
      <c r="B98" s="112">
        <f>SUMIF(SALEMASTER!$G$6:$G$89,SUMMARY!A98,SALEMASTER!$T$6:$T$89)</f>
        <v>0</v>
      </c>
      <c r="C98" s="112">
        <f>SUMIF(Sale1!$G$5:$G$88,SUMMARY!A98,Sale1!$T$5:$T$88)</f>
        <v>0</v>
      </c>
      <c r="D98" s="112">
        <f>SUMIF(sale2!$G$5:$G$88,SUMMARY!A98,sale2!$T$5:$T$88)</f>
        <v>0</v>
      </c>
      <c r="E98" s="113">
        <f t="shared" si="1"/>
        <v>0</v>
      </c>
    </row>
    <row r="99" spans="1:5">
      <c r="A99" s="69"/>
      <c r="B99" s="112">
        <f>SUMIF(SALEMASTER!$G$6:$G$89,SUMMARY!A99,SALEMASTER!$T$6:$T$89)</f>
        <v>0</v>
      </c>
      <c r="C99" s="112">
        <f>SUMIF(Sale1!$G$5:$G$88,SUMMARY!A99,Sale1!$T$5:$T$88)</f>
        <v>0</v>
      </c>
      <c r="D99" s="112">
        <f>SUMIF(sale2!$G$5:$G$88,SUMMARY!A99,sale2!$T$5:$T$88)</f>
        <v>0</v>
      </c>
      <c r="E99" s="113">
        <f t="shared" si="1"/>
        <v>0</v>
      </c>
    </row>
    <row r="100" spans="1:5">
      <c r="A100" s="70"/>
      <c r="B100" s="93">
        <f>SUMIF(SALEMASTER!$G$6:$G$89,SUMMARY!A100,SALEMASTER!$T$6:$T$89)</f>
        <v>0</v>
      </c>
      <c r="C100" s="93">
        <f>SUMIF(Sale1!$G$5:$G$88,SUMMARY!A100,Sale1!$T$5:$T$88)</f>
        <v>0</v>
      </c>
      <c r="D100" s="93">
        <f>SUMIF(sale2!$G$5:$G$88,SUMMARY!A100,sale2!$T$5:$T$88)</f>
        <v>0</v>
      </c>
      <c r="E100" s="114">
        <f t="shared" si="1"/>
        <v>0</v>
      </c>
    </row>
  </sheetData>
  <sheetProtection password="CC16" sheet="1" objects="1" scenarios="1"/>
  <mergeCells count="6">
    <mergeCell ref="A20:A21"/>
    <mergeCell ref="A19:E19"/>
    <mergeCell ref="B20:B21"/>
    <mergeCell ref="C20:C21"/>
    <mergeCell ref="D20:D21"/>
    <mergeCell ref="E20:E21"/>
  </mergeCells>
  <dataValidations count="1">
    <dataValidation type="list" allowBlank="1" showInputMessage="1" showErrorMessage="1" sqref="A22:A100">
      <formula1>unique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3"/>
  <dimension ref="A3:AG461"/>
  <sheetViews>
    <sheetView workbookViewId="0"/>
  </sheetViews>
  <sheetFormatPr defaultRowHeight="15"/>
  <cols>
    <col min="1" max="1" width="15.42578125" style="8" customWidth="1"/>
    <col min="2" max="2" width="16.5703125" style="8" customWidth="1"/>
    <col min="3" max="3" width="34" style="8" customWidth="1"/>
    <col min="4" max="4" width="25.85546875" style="8" customWidth="1"/>
    <col min="5" max="5" width="17" style="8" customWidth="1"/>
    <col min="6" max="6" width="15.140625" style="8" customWidth="1"/>
    <col min="7" max="7" width="19.85546875" style="8" customWidth="1"/>
    <col min="8" max="8" width="16.28515625" style="8" customWidth="1"/>
    <col min="9" max="10" width="11.140625" style="8" customWidth="1"/>
    <col min="11" max="11" width="14.7109375" style="8" customWidth="1"/>
    <col min="12" max="12" width="11.140625" style="8" customWidth="1"/>
    <col min="13" max="13" width="14" style="8" customWidth="1"/>
    <col min="14" max="19" width="11.140625" style="8" customWidth="1"/>
    <col min="20" max="16384" width="9.140625" style="8"/>
  </cols>
  <sheetData>
    <row r="3" spans="1:20" ht="75">
      <c r="A3" s="9" t="s">
        <v>263</v>
      </c>
      <c r="B3" s="9" t="s">
        <v>23</v>
      </c>
      <c r="C3" s="9" t="s">
        <v>264</v>
      </c>
      <c r="D3" s="39" t="s">
        <v>21</v>
      </c>
      <c r="E3" s="39" t="s">
        <v>30</v>
      </c>
      <c r="F3" s="9" t="s">
        <v>547</v>
      </c>
      <c r="G3" s="9" t="s">
        <v>31</v>
      </c>
      <c r="H3" s="36" t="s">
        <v>28</v>
      </c>
      <c r="I3" s="10" t="s">
        <v>32</v>
      </c>
      <c r="J3" s="126" t="s">
        <v>2</v>
      </c>
      <c r="K3" s="125" t="s">
        <v>33</v>
      </c>
      <c r="L3" s="126" t="s">
        <v>3</v>
      </c>
      <c r="M3" s="38" t="s">
        <v>34</v>
      </c>
      <c r="N3" s="279" t="s">
        <v>9</v>
      </c>
      <c r="O3" s="280"/>
      <c r="P3" s="279" t="s">
        <v>8</v>
      </c>
      <c r="Q3" s="280"/>
      <c r="R3" s="279" t="s">
        <v>10</v>
      </c>
      <c r="S3" s="280"/>
      <c r="T3" s="109" t="s">
        <v>267</v>
      </c>
    </row>
    <row r="4" spans="1:20" s="15" customFormat="1">
      <c r="A4" s="116"/>
      <c r="B4" s="116"/>
      <c r="C4" s="117"/>
      <c r="D4" s="52"/>
      <c r="E4" s="52"/>
      <c r="F4" s="117"/>
      <c r="G4" s="116"/>
      <c r="H4" s="51"/>
      <c r="I4" s="117"/>
      <c r="J4" s="118"/>
      <c r="K4" s="54"/>
      <c r="L4" s="118"/>
      <c r="M4" s="56"/>
      <c r="N4" s="12"/>
      <c r="O4" s="13"/>
      <c r="P4" s="14"/>
      <c r="Q4" s="13"/>
      <c r="R4" s="14"/>
      <c r="S4" s="13"/>
      <c r="T4" s="40"/>
    </row>
    <row r="5" spans="1:20">
      <c r="A5" s="119"/>
      <c r="B5" s="119"/>
      <c r="C5" s="119"/>
      <c r="D5" s="40"/>
      <c r="E5" s="40"/>
      <c r="F5" s="119"/>
      <c r="G5" s="119"/>
      <c r="H5" s="40"/>
      <c r="I5" s="119"/>
      <c r="J5" s="92"/>
      <c r="K5" s="55"/>
      <c r="L5" s="92"/>
      <c r="M5" s="55"/>
      <c r="N5" s="17" t="s">
        <v>2</v>
      </c>
      <c r="O5" s="18" t="s">
        <v>35</v>
      </c>
      <c r="P5" s="18" t="s">
        <v>2</v>
      </c>
      <c r="Q5" s="18" t="s">
        <v>35</v>
      </c>
      <c r="R5" s="18" t="s">
        <v>2</v>
      </c>
      <c r="S5" s="18" t="s">
        <v>35</v>
      </c>
      <c r="T5" s="40"/>
    </row>
    <row r="6" spans="1:20">
      <c r="A6" s="16"/>
      <c r="B6" s="95"/>
      <c r="C6" s="16"/>
      <c r="D6" s="40">
        <f>IFERROR(VLOOKUP(C6,PR!$H$2:$J$113,2,),0)</f>
        <v>0</v>
      </c>
      <c r="E6" s="40">
        <f>IFERROR(VLOOKUP(C6,PR!$H$2:$J$113,3,),0)</f>
        <v>0</v>
      </c>
      <c r="F6" s="19"/>
      <c r="G6" s="16"/>
      <c r="H6" s="41">
        <f>IFERROR(VLOOKUP(G6,PR!$B$2:$F$70,2,),0)</f>
        <v>0</v>
      </c>
      <c r="I6" s="20"/>
      <c r="J6" s="21"/>
      <c r="K6" s="45">
        <f>I6*J6</f>
        <v>0</v>
      </c>
      <c r="L6" s="22"/>
      <c r="M6" s="45">
        <f>K6-L6</f>
        <v>0</v>
      </c>
      <c r="N6" s="45">
        <f>IF(F6=1,VLOOKUP(G6,PR!$B$2:$F$70,5,),0)</f>
        <v>0</v>
      </c>
      <c r="O6" s="46">
        <f>M6*N6%</f>
        <v>0</v>
      </c>
      <c r="P6" s="45">
        <f>IF(F6=1,VLOOKUP(G6,PR!$B$2:$F$70,4,FALSE),0)</f>
        <v>0</v>
      </c>
      <c r="Q6" s="45">
        <f>M6*P6%</f>
        <v>0</v>
      </c>
      <c r="R6" s="45">
        <f>IF(F6=2,VLOOKUP(G6,PR!$B$2:$F$70,3,FALSE),0)</f>
        <v>0</v>
      </c>
      <c r="S6" s="45">
        <f>M6*R6%</f>
        <v>0</v>
      </c>
      <c r="T6" s="42">
        <f>M6+O6+Q6+S6</f>
        <v>0</v>
      </c>
    </row>
    <row r="7" spans="1:20">
      <c r="A7" s="16"/>
      <c r="B7" s="23"/>
      <c r="C7" s="16"/>
      <c r="D7" s="40">
        <f>IFERROR(VLOOKUP(C7,PR!$H$2:$J$113,2,),0)</f>
        <v>0</v>
      </c>
      <c r="E7" s="40">
        <f>IFERROR(VLOOKUP(C7,PR!$H$2:$J$113,3,),0)</f>
        <v>0</v>
      </c>
      <c r="F7" s="19"/>
      <c r="G7" s="16"/>
      <c r="H7" s="42">
        <f>IFERROR(VLOOKUP(G7,PR!$B$2:$F$70,2,),0)</f>
        <v>0</v>
      </c>
      <c r="I7" s="20"/>
      <c r="J7" s="21"/>
      <c r="K7" s="45">
        <f t="shared" ref="K7:K70" si="0">I7*J7</f>
        <v>0</v>
      </c>
      <c r="L7" s="22">
        <v>0</v>
      </c>
      <c r="M7" s="45">
        <f t="shared" ref="M7:M70" si="1">K7-L7</f>
        <v>0</v>
      </c>
      <c r="N7" s="45">
        <f>IF(F7=1,VLOOKUP(G7,PR!$B$2:$F$70,5,),0)</f>
        <v>0</v>
      </c>
      <c r="O7" s="42">
        <f t="shared" ref="O7:O70" si="2">M7*N7%</f>
        <v>0</v>
      </c>
      <c r="P7" s="45">
        <f>IF(F7=1,VLOOKUP(G7,PR!$B$2:$F$70,4,FALSE),0)</f>
        <v>0</v>
      </c>
      <c r="Q7" s="45">
        <f t="shared" ref="Q7:Q70" si="3">M7*P7%</f>
        <v>0</v>
      </c>
      <c r="R7" s="45">
        <f>IF(F7=2,VLOOKUP(G7,PR!$B$2:$F$70,3,FALSE),0)</f>
        <v>0</v>
      </c>
      <c r="S7" s="45">
        <f t="shared" ref="S7:S70" si="4">M7*R7%</f>
        <v>0</v>
      </c>
      <c r="T7" s="42">
        <f t="shared" ref="T7:T70" si="5">M7+O7+Q7+S7</f>
        <v>0</v>
      </c>
    </row>
    <row r="8" spans="1:20">
      <c r="A8" s="16"/>
      <c r="B8" s="16"/>
      <c r="C8" s="16"/>
      <c r="D8" s="40">
        <f>IFERROR(VLOOKUP(C8,PR!$H$2:$J$113,2,),0)</f>
        <v>0</v>
      </c>
      <c r="E8" s="40">
        <f>IFERROR(VLOOKUP(C8,PR!$H$2:$J$113,3,),0)</f>
        <v>0</v>
      </c>
      <c r="F8" s="19"/>
      <c r="G8" s="16"/>
      <c r="H8" s="42">
        <f>IFERROR(VLOOKUP(G8,PR!$B$2:$F$70,2,),0)</f>
        <v>0</v>
      </c>
      <c r="I8" s="20"/>
      <c r="J8" s="21"/>
      <c r="K8" s="45">
        <f t="shared" si="0"/>
        <v>0</v>
      </c>
      <c r="L8" s="22">
        <v>0</v>
      </c>
      <c r="M8" s="45">
        <f t="shared" si="1"/>
        <v>0</v>
      </c>
      <c r="N8" s="45">
        <f>IF(F8=1,VLOOKUP(G8,PR!$B$2:$F$70,5,),0)</f>
        <v>0</v>
      </c>
      <c r="O8" s="42">
        <f t="shared" si="2"/>
        <v>0</v>
      </c>
      <c r="P8" s="45">
        <f>IF(F8=1,VLOOKUP(G8,PR!$B$2:$F$70,4,FALSE),0)</f>
        <v>0</v>
      </c>
      <c r="Q8" s="45">
        <f t="shared" si="3"/>
        <v>0</v>
      </c>
      <c r="R8" s="45">
        <f>IF(F8=2,VLOOKUP(G8,PR!$B$2:$F$70,3,FALSE),0)</f>
        <v>0</v>
      </c>
      <c r="S8" s="45">
        <f t="shared" si="4"/>
        <v>0</v>
      </c>
      <c r="T8" s="42">
        <f t="shared" si="5"/>
        <v>0</v>
      </c>
    </row>
    <row r="9" spans="1:20">
      <c r="A9" s="16"/>
      <c r="B9" s="16"/>
      <c r="C9" s="16"/>
      <c r="D9" s="40">
        <f>IFERROR(VLOOKUP(C9,PR!$H$2:$J$113,2,),0)</f>
        <v>0</v>
      </c>
      <c r="E9" s="40">
        <f>IFERROR(VLOOKUP(C9,PR!$H$2:$J$113,3,),0)</f>
        <v>0</v>
      </c>
      <c r="F9" s="19"/>
      <c r="G9" s="16"/>
      <c r="H9" s="42">
        <f>IFERROR(VLOOKUP(G9,PR!$B$2:$F$70,2,),0)</f>
        <v>0</v>
      </c>
      <c r="I9" s="20"/>
      <c r="J9" s="21"/>
      <c r="K9" s="45">
        <f t="shared" si="0"/>
        <v>0</v>
      </c>
      <c r="L9" s="22">
        <v>0</v>
      </c>
      <c r="M9" s="45">
        <f t="shared" si="1"/>
        <v>0</v>
      </c>
      <c r="N9" s="45">
        <f>IF(F9=1,VLOOKUP(G9,PR!$B$2:$F$70,5,),0)</f>
        <v>0</v>
      </c>
      <c r="O9" s="42">
        <f t="shared" si="2"/>
        <v>0</v>
      </c>
      <c r="P9" s="45">
        <f>IF(F9=1,VLOOKUP(G9,PR!$B$2:$F$70,4,FALSE),0)</f>
        <v>0</v>
      </c>
      <c r="Q9" s="45">
        <f t="shared" si="3"/>
        <v>0</v>
      </c>
      <c r="R9" s="45">
        <f>IF(F9=2,VLOOKUP(G9,PR!$B$2:$F$70,3,FALSE),0)</f>
        <v>0</v>
      </c>
      <c r="S9" s="45">
        <f t="shared" si="4"/>
        <v>0</v>
      </c>
      <c r="T9" s="42">
        <f t="shared" si="5"/>
        <v>0</v>
      </c>
    </row>
    <row r="10" spans="1:20">
      <c r="A10" s="16"/>
      <c r="B10" s="16"/>
      <c r="C10" s="16"/>
      <c r="D10" s="40">
        <f>IFERROR(VLOOKUP(C10,PR!$H$2:$J$113,2,),0)</f>
        <v>0</v>
      </c>
      <c r="E10" s="40">
        <f>IFERROR(VLOOKUP(C10,PR!$H$2:$J$113,3,),0)</f>
        <v>0</v>
      </c>
      <c r="F10" s="19"/>
      <c r="G10" s="16"/>
      <c r="H10" s="42">
        <f>IFERROR(VLOOKUP(G10,PR!$B$2:$F$70,2,),0)</f>
        <v>0</v>
      </c>
      <c r="I10" s="20"/>
      <c r="J10" s="21"/>
      <c r="K10" s="45">
        <f t="shared" si="0"/>
        <v>0</v>
      </c>
      <c r="L10" s="22">
        <v>0</v>
      </c>
      <c r="M10" s="45">
        <f t="shared" si="1"/>
        <v>0</v>
      </c>
      <c r="N10" s="45">
        <f>IF(F10=1,VLOOKUP(G10,PR!$B$2:$F$70,5,),0)</f>
        <v>0</v>
      </c>
      <c r="O10" s="42">
        <f t="shared" si="2"/>
        <v>0</v>
      </c>
      <c r="P10" s="45">
        <f>IF(F10=1,VLOOKUP(G10,PR!$B$2:$F$70,4,FALSE),0)</f>
        <v>0</v>
      </c>
      <c r="Q10" s="45">
        <f t="shared" si="3"/>
        <v>0</v>
      </c>
      <c r="R10" s="45">
        <f>IF(F10=2,VLOOKUP(G10,PR!$B$2:$F$70,3,FALSE),0)</f>
        <v>0</v>
      </c>
      <c r="S10" s="45">
        <f t="shared" si="4"/>
        <v>0</v>
      </c>
      <c r="T10" s="42">
        <f t="shared" si="5"/>
        <v>0</v>
      </c>
    </row>
    <row r="11" spans="1:20">
      <c r="A11" s="16"/>
      <c r="B11" s="16"/>
      <c r="C11" s="16"/>
      <c r="D11" s="40">
        <f>IFERROR(VLOOKUP(C11,PR!$H$2:$J$113,2,),0)</f>
        <v>0</v>
      </c>
      <c r="E11" s="40">
        <f>IFERROR(VLOOKUP(C11,PR!$H$2:$J$113,3,),0)</f>
        <v>0</v>
      </c>
      <c r="F11" s="19"/>
      <c r="G11" s="16"/>
      <c r="H11" s="42">
        <f>IFERROR(VLOOKUP(G11,PR!$B$2:$F$70,2,),0)</f>
        <v>0</v>
      </c>
      <c r="I11" s="20"/>
      <c r="J11" s="21"/>
      <c r="K11" s="45">
        <f t="shared" si="0"/>
        <v>0</v>
      </c>
      <c r="L11" s="22">
        <v>0</v>
      </c>
      <c r="M11" s="45">
        <f t="shared" si="1"/>
        <v>0</v>
      </c>
      <c r="N11" s="45">
        <f>IF(F11=1,VLOOKUP(G11,PR!$B$2:$F$70,5,),0)</f>
        <v>0</v>
      </c>
      <c r="O11" s="42">
        <f t="shared" si="2"/>
        <v>0</v>
      </c>
      <c r="P11" s="45">
        <f>IF(F11=1,VLOOKUP(G11,PR!$B$2:$F$70,4,FALSE),0)</f>
        <v>0</v>
      </c>
      <c r="Q11" s="45">
        <f t="shared" si="3"/>
        <v>0</v>
      </c>
      <c r="R11" s="45">
        <f>IF(F11=2,VLOOKUP(G11,PR!$B$2:$F$70,3,FALSE),0)</f>
        <v>0</v>
      </c>
      <c r="S11" s="45">
        <f t="shared" si="4"/>
        <v>0</v>
      </c>
      <c r="T11" s="42">
        <f t="shared" si="5"/>
        <v>0</v>
      </c>
    </row>
    <row r="12" spans="1:20">
      <c r="A12" s="16"/>
      <c r="B12" s="16"/>
      <c r="C12" s="16"/>
      <c r="D12" s="40">
        <f>IFERROR(VLOOKUP(C12,PR!$H$2:$J$113,2,),0)</f>
        <v>0</v>
      </c>
      <c r="E12" s="40">
        <f>IFERROR(VLOOKUP(C12,PR!$H$2:$J$113,3,),0)</f>
        <v>0</v>
      </c>
      <c r="F12" s="19"/>
      <c r="G12" s="16"/>
      <c r="H12" s="42">
        <f>IFERROR(VLOOKUP(G12,PR!$B$2:$F$70,2,),0)</f>
        <v>0</v>
      </c>
      <c r="I12" s="20"/>
      <c r="J12" s="21"/>
      <c r="K12" s="45">
        <f t="shared" si="0"/>
        <v>0</v>
      </c>
      <c r="L12" s="22">
        <v>0</v>
      </c>
      <c r="M12" s="45">
        <f t="shared" si="1"/>
        <v>0</v>
      </c>
      <c r="N12" s="45">
        <f>IF(F12=1,VLOOKUP(G12,PR!$B$2:$F$70,5,),0)</f>
        <v>0</v>
      </c>
      <c r="O12" s="42">
        <f t="shared" si="2"/>
        <v>0</v>
      </c>
      <c r="P12" s="45">
        <f>IF(F12=1,VLOOKUP(G12,PR!$B$2:$F$70,4,FALSE),0)</f>
        <v>0</v>
      </c>
      <c r="Q12" s="45">
        <f t="shared" si="3"/>
        <v>0</v>
      </c>
      <c r="R12" s="45">
        <f>IF(F12=2,VLOOKUP(G12,PR!$B$2:$F$70,3,FALSE),0)</f>
        <v>0</v>
      </c>
      <c r="S12" s="45">
        <f t="shared" si="4"/>
        <v>0</v>
      </c>
      <c r="T12" s="42">
        <f t="shared" si="5"/>
        <v>0</v>
      </c>
    </row>
    <row r="13" spans="1:20">
      <c r="A13" s="16"/>
      <c r="B13" s="16"/>
      <c r="C13" s="16"/>
      <c r="D13" s="40">
        <f>IFERROR(VLOOKUP(C13,PR!$H$2:$J$113,2,),0)</f>
        <v>0</v>
      </c>
      <c r="E13" s="40">
        <f>IFERROR(VLOOKUP(C13,PR!$H$2:$J$113,3,),0)</f>
        <v>0</v>
      </c>
      <c r="F13" s="19"/>
      <c r="G13" s="16"/>
      <c r="H13" s="42">
        <f>IFERROR(VLOOKUP(G13,PR!$B$2:$F$70,2,),0)</f>
        <v>0</v>
      </c>
      <c r="I13" s="20"/>
      <c r="J13" s="21"/>
      <c r="K13" s="45">
        <f t="shared" si="0"/>
        <v>0</v>
      </c>
      <c r="L13" s="22">
        <v>0</v>
      </c>
      <c r="M13" s="45">
        <f t="shared" si="1"/>
        <v>0</v>
      </c>
      <c r="N13" s="45">
        <f>IF(F13=1,VLOOKUP(G13,PR!$B$2:$F$70,5,),0)</f>
        <v>0</v>
      </c>
      <c r="O13" s="42">
        <f t="shared" si="2"/>
        <v>0</v>
      </c>
      <c r="P13" s="45">
        <f>IF(F13=1,VLOOKUP(G13,PR!$B$2:$F$70,4,FALSE),0)</f>
        <v>0</v>
      </c>
      <c r="Q13" s="45">
        <f t="shared" si="3"/>
        <v>0</v>
      </c>
      <c r="R13" s="45">
        <f>IF(F13=2,VLOOKUP(G13,PR!$B$2:$F$70,3,FALSE),0)</f>
        <v>0</v>
      </c>
      <c r="S13" s="45">
        <f t="shared" si="4"/>
        <v>0</v>
      </c>
      <c r="T13" s="42">
        <f t="shared" si="5"/>
        <v>0</v>
      </c>
    </row>
    <row r="14" spans="1:20">
      <c r="A14" s="16"/>
      <c r="B14" s="16"/>
      <c r="C14" s="16"/>
      <c r="D14" s="40">
        <f>IFERROR(VLOOKUP(C14,PR!$H$2:$J$113,2,),0)</f>
        <v>0</v>
      </c>
      <c r="E14" s="40">
        <f>IFERROR(VLOOKUP(C14,PR!$H$2:$J$113,3,),0)</f>
        <v>0</v>
      </c>
      <c r="F14" s="19"/>
      <c r="G14" s="16"/>
      <c r="H14" s="42">
        <f>IFERROR(VLOOKUP(G14,PR!$B$2:$F$70,2,),0)</f>
        <v>0</v>
      </c>
      <c r="I14" s="20"/>
      <c r="J14" s="21"/>
      <c r="K14" s="45">
        <f t="shared" si="0"/>
        <v>0</v>
      </c>
      <c r="L14" s="22">
        <v>0</v>
      </c>
      <c r="M14" s="45">
        <f t="shared" si="1"/>
        <v>0</v>
      </c>
      <c r="N14" s="45">
        <f>IF(F14=1,VLOOKUP(G14,PR!$B$2:$F$70,5,),0)</f>
        <v>0</v>
      </c>
      <c r="O14" s="42">
        <f t="shared" si="2"/>
        <v>0</v>
      </c>
      <c r="P14" s="45">
        <f>IF(F14=1,VLOOKUP(G14,PR!$B$2:$F$70,4,FALSE),0)</f>
        <v>0</v>
      </c>
      <c r="Q14" s="45">
        <f t="shared" si="3"/>
        <v>0</v>
      </c>
      <c r="R14" s="45">
        <f>IF(F14=2,VLOOKUP(G14,PR!$B$2:$F$70,3,FALSE),0)</f>
        <v>0</v>
      </c>
      <c r="S14" s="45">
        <f t="shared" si="4"/>
        <v>0</v>
      </c>
      <c r="T14" s="42">
        <f t="shared" si="5"/>
        <v>0</v>
      </c>
    </row>
    <row r="15" spans="1:20">
      <c r="A15" s="16"/>
      <c r="B15" s="16"/>
      <c r="C15" s="16"/>
      <c r="D15" s="40">
        <f>IFERROR(VLOOKUP(C15,PR!$H$2:$J$113,2,),0)</f>
        <v>0</v>
      </c>
      <c r="E15" s="40">
        <f>IFERROR(VLOOKUP(C15,PR!$H$2:$J$113,3,),0)</f>
        <v>0</v>
      </c>
      <c r="F15" s="19"/>
      <c r="G15" s="16"/>
      <c r="H15" s="42">
        <f>IFERROR(VLOOKUP(G15,PR!$B$2:$F$70,2,),0)</f>
        <v>0</v>
      </c>
      <c r="I15" s="20"/>
      <c r="J15" s="21"/>
      <c r="K15" s="45">
        <f t="shared" si="0"/>
        <v>0</v>
      </c>
      <c r="L15" s="22">
        <v>0</v>
      </c>
      <c r="M15" s="45">
        <f t="shared" si="1"/>
        <v>0</v>
      </c>
      <c r="N15" s="45">
        <f>IF(F15=1,VLOOKUP(G15,PR!$B$2:$F$70,5,),0)</f>
        <v>0</v>
      </c>
      <c r="O15" s="42">
        <f t="shared" si="2"/>
        <v>0</v>
      </c>
      <c r="P15" s="45">
        <f>IF(F15=1,VLOOKUP(G15,PR!$B$2:$F$70,4,FALSE),0)</f>
        <v>0</v>
      </c>
      <c r="Q15" s="45">
        <f t="shared" si="3"/>
        <v>0</v>
      </c>
      <c r="R15" s="45">
        <f>IF(F15=2,VLOOKUP(G15,PR!$B$2:$F$70,3,FALSE),0)</f>
        <v>0</v>
      </c>
      <c r="S15" s="45">
        <f t="shared" si="4"/>
        <v>0</v>
      </c>
      <c r="T15" s="42">
        <f t="shared" si="5"/>
        <v>0</v>
      </c>
    </row>
    <row r="16" spans="1:20">
      <c r="A16" s="16"/>
      <c r="B16" s="16"/>
      <c r="C16" s="16"/>
      <c r="D16" s="40">
        <f>IFERROR(VLOOKUP(C16,PR!$H$2:$J$113,2,),0)</f>
        <v>0</v>
      </c>
      <c r="E16" s="40">
        <f>IFERROR(VLOOKUP(C16,PR!$H$2:$J$113,3,),0)</f>
        <v>0</v>
      </c>
      <c r="F16" s="19"/>
      <c r="G16" s="16"/>
      <c r="H16" s="42">
        <f>IFERROR(VLOOKUP(G16,PR!$B$2:$F$70,2,),0)</f>
        <v>0</v>
      </c>
      <c r="I16" s="20"/>
      <c r="J16" s="21"/>
      <c r="K16" s="45">
        <f t="shared" si="0"/>
        <v>0</v>
      </c>
      <c r="L16" s="22">
        <v>0</v>
      </c>
      <c r="M16" s="45">
        <f t="shared" si="1"/>
        <v>0</v>
      </c>
      <c r="N16" s="45">
        <f>IF(F16=1,VLOOKUP(G16,PR!$B$2:$F$70,5,),0)</f>
        <v>0</v>
      </c>
      <c r="O16" s="42">
        <f t="shared" si="2"/>
        <v>0</v>
      </c>
      <c r="P16" s="45">
        <f>IF(F16=1,VLOOKUP(G16,PR!$B$2:$F$70,4,FALSE),0)</f>
        <v>0</v>
      </c>
      <c r="Q16" s="45">
        <f t="shared" si="3"/>
        <v>0</v>
      </c>
      <c r="R16" s="45">
        <f>IF(F16=2,VLOOKUP(G16,PR!$B$2:$F$70,3,FALSE),0)</f>
        <v>0</v>
      </c>
      <c r="S16" s="45">
        <f t="shared" si="4"/>
        <v>0</v>
      </c>
      <c r="T16" s="42">
        <f t="shared" si="5"/>
        <v>0</v>
      </c>
    </row>
    <row r="17" spans="1:20">
      <c r="A17" s="16"/>
      <c r="B17" s="16"/>
      <c r="C17" s="16"/>
      <c r="D17" s="40">
        <f>IFERROR(VLOOKUP(C17,PR!$H$2:$J$113,2,),0)</f>
        <v>0</v>
      </c>
      <c r="E17" s="40">
        <f>IFERROR(VLOOKUP(C17,PR!$H$2:$J$113,3,),0)</f>
        <v>0</v>
      </c>
      <c r="F17" s="19"/>
      <c r="G17" s="16"/>
      <c r="H17" s="42">
        <f>IFERROR(VLOOKUP(G17,PR!$B$2:$F$70,2,),0)</f>
        <v>0</v>
      </c>
      <c r="I17" s="20"/>
      <c r="J17" s="21"/>
      <c r="K17" s="45">
        <f t="shared" si="0"/>
        <v>0</v>
      </c>
      <c r="L17" s="22">
        <v>0</v>
      </c>
      <c r="M17" s="45">
        <f t="shared" si="1"/>
        <v>0</v>
      </c>
      <c r="N17" s="45">
        <f>IF(F17=1,VLOOKUP(G17,PR!$B$2:$F$70,5,),0)</f>
        <v>0</v>
      </c>
      <c r="O17" s="42">
        <f t="shared" si="2"/>
        <v>0</v>
      </c>
      <c r="P17" s="45">
        <f>IF(F17=1,VLOOKUP(G17,PR!$B$2:$F$70,4,FALSE),0)</f>
        <v>0</v>
      </c>
      <c r="Q17" s="45">
        <f t="shared" si="3"/>
        <v>0</v>
      </c>
      <c r="R17" s="45">
        <f>IF(F17=2,VLOOKUP(G17,PR!$B$2:$F$70,3,FALSE),0)</f>
        <v>0</v>
      </c>
      <c r="S17" s="45">
        <f t="shared" si="4"/>
        <v>0</v>
      </c>
      <c r="T17" s="42">
        <f t="shared" si="5"/>
        <v>0</v>
      </c>
    </row>
    <row r="18" spans="1:20">
      <c r="A18" s="16"/>
      <c r="B18" s="16"/>
      <c r="C18" s="16"/>
      <c r="D18" s="40">
        <f>IFERROR(VLOOKUP(C18,PR!$H$2:$J$113,2,),0)</f>
        <v>0</v>
      </c>
      <c r="E18" s="40">
        <f>IFERROR(VLOOKUP(C18,PR!$H$2:$J$113,3,),0)</f>
        <v>0</v>
      </c>
      <c r="F18" s="19"/>
      <c r="G18" s="16"/>
      <c r="H18" s="42">
        <f>IFERROR(VLOOKUP(G18,PR!$B$2:$F$70,2,),0)</f>
        <v>0</v>
      </c>
      <c r="I18" s="20"/>
      <c r="J18" s="21"/>
      <c r="K18" s="45">
        <f t="shared" si="0"/>
        <v>0</v>
      </c>
      <c r="L18" s="22">
        <v>0</v>
      </c>
      <c r="M18" s="45">
        <f t="shared" si="1"/>
        <v>0</v>
      </c>
      <c r="N18" s="45">
        <f>IF(F18=1,VLOOKUP(G18,PR!$B$2:$F$70,5,),0)</f>
        <v>0</v>
      </c>
      <c r="O18" s="42">
        <f t="shared" si="2"/>
        <v>0</v>
      </c>
      <c r="P18" s="45">
        <f>IF(F18=1,VLOOKUP(G18,PR!$B$2:$F$70,4,FALSE),0)</f>
        <v>0</v>
      </c>
      <c r="Q18" s="45">
        <f t="shared" si="3"/>
        <v>0</v>
      </c>
      <c r="R18" s="45">
        <f>IF(F18=2,VLOOKUP(G18,PR!$B$2:$F$70,3,FALSE),0)</f>
        <v>0</v>
      </c>
      <c r="S18" s="45">
        <f t="shared" si="4"/>
        <v>0</v>
      </c>
      <c r="T18" s="42">
        <f t="shared" si="5"/>
        <v>0</v>
      </c>
    </row>
    <row r="19" spans="1:20">
      <c r="A19" s="16"/>
      <c r="B19" s="16"/>
      <c r="C19" s="16"/>
      <c r="D19" s="40">
        <f>IFERROR(VLOOKUP(C19,PR!$H$2:$J$113,2,),0)</f>
        <v>0</v>
      </c>
      <c r="E19" s="40">
        <f>IFERROR(VLOOKUP(C19,PR!$H$2:$J$113,3,),0)</f>
        <v>0</v>
      </c>
      <c r="F19" s="19"/>
      <c r="G19" s="16"/>
      <c r="H19" s="42">
        <f>IFERROR(VLOOKUP(G19,PR!$B$2:$F$70,2,),0)</f>
        <v>0</v>
      </c>
      <c r="I19" s="20"/>
      <c r="J19" s="21"/>
      <c r="K19" s="45">
        <f t="shared" si="0"/>
        <v>0</v>
      </c>
      <c r="L19" s="22">
        <v>0</v>
      </c>
      <c r="M19" s="45">
        <f t="shared" si="1"/>
        <v>0</v>
      </c>
      <c r="N19" s="45">
        <f>IF(F19=1,VLOOKUP(G19,PR!$B$2:$F$70,5,),0)</f>
        <v>0</v>
      </c>
      <c r="O19" s="42">
        <f t="shared" si="2"/>
        <v>0</v>
      </c>
      <c r="P19" s="45">
        <f>IF(F19=1,VLOOKUP(G19,PR!$B$2:$F$70,4,FALSE),0)</f>
        <v>0</v>
      </c>
      <c r="Q19" s="45">
        <f t="shared" si="3"/>
        <v>0</v>
      </c>
      <c r="R19" s="45">
        <f>IF(F19=2,VLOOKUP(G19,PR!$B$2:$F$70,3,FALSE),0)</f>
        <v>0</v>
      </c>
      <c r="S19" s="45">
        <f t="shared" si="4"/>
        <v>0</v>
      </c>
      <c r="T19" s="42">
        <f t="shared" si="5"/>
        <v>0</v>
      </c>
    </row>
    <row r="20" spans="1:20">
      <c r="A20" s="16"/>
      <c r="B20" s="16"/>
      <c r="C20" s="16"/>
      <c r="D20" s="40">
        <f>IFERROR(VLOOKUP(C20,PR!$H$2:$J$113,2,),0)</f>
        <v>0</v>
      </c>
      <c r="E20" s="40">
        <f>IFERROR(VLOOKUP(C20,PR!$H$2:$J$113,3,),0)</f>
        <v>0</v>
      </c>
      <c r="F20" s="19"/>
      <c r="G20" s="16"/>
      <c r="H20" s="42">
        <f>IFERROR(VLOOKUP(G20,PR!$B$2:$F$70,2,),0)</f>
        <v>0</v>
      </c>
      <c r="I20" s="20"/>
      <c r="J20" s="21"/>
      <c r="K20" s="45">
        <f t="shared" si="0"/>
        <v>0</v>
      </c>
      <c r="L20" s="22">
        <v>0</v>
      </c>
      <c r="M20" s="45">
        <f t="shared" si="1"/>
        <v>0</v>
      </c>
      <c r="N20" s="45">
        <f>IF(F20=1,VLOOKUP(G20,PR!$B$2:$F$70,5,),0)</f>
        <v>0</v>
      </c>
      <c r="O20" s="42">
        <f t="shared" si="2"/>
        <v>0</v>
      </c>
      <c r="P20" s="45">
        <f>IF(F20=1,VLOOKUP(G20,PR!$B$2:$F$70,4,FALSE),0)</f>
        <v>0</v>
      </c>
      <c r="Q20" s="45">
        <f t="shared" si="3"/>
        <v>0</v>
      </c>
      <c r="R20" s="45">
        <f>IF(F20=2,VLOOKUP(G20,PR!$B$2:$F$70,3,FALSE),0)</f>
        <v>0</v>
      </c>
      <c r="S20" s="45">
        <f t="shared" si="4"/>
        <v>0</v>
      </c>
      <c r="T20" s="42">
        <f t="shared" si="5"/>
        <v>0</v>
      </c>
    </row>
    <row r="21" spans="1:20">
      <c r="A21" s="16"/>
      <c r="B21" s="16"/>
      <c r="C21" s="16"/>
      <c r="D21" s="40">
        <f>IFERROR(VLOOKUP(C21,PR!$H$2:$J$113,2,),0)</f>
        <v>0</v>
      </c>
      <c r="E21" s="40">
        <f>IFERROR(VLOOKUP(C21,PR!$H$2:$J$113,3,),0)</f>
        <v>0</v>
      </c>
      <c r="F21" s="19"/>
      <c r="G21" s="16"/>
      <c r="H21" s="42">
        <f>IFERROR(VLOOKUP(G21,PR!$B$2:$F$70,2,),0)</f>
        <v>0</v>
      </c>
      <c r="I21" s="20"/>
      <c r="J21" s="21"/>
      <c r="K21" s="45">
        <f t="shared" si="0"/>
        <v>0</v>
      </c>
      <c r="L21" s="22">
        <v>0</v>
      </c>
      <c r="M21" s="45">
        <f t="shared" si="1"/>
        <v>0</v>
      </c>
      <c r="N21" s="45">
        <f>IF(F21=1,VLOOKUP(G21,PR!$B$2:$F$70,5,),0)</f>
        <v>0</v>
      </c>
      <c r="O21" s="42">
        <f t="shared" si="2"/>
        <v>0</v>
      </c>
      <c r="P21" s="45">
        <f>IF(F21=1,VLOOKUP(G21,PR!$B$2:$F$70,4,FALSE),0)</f>
        <v>0</v>
      </c>
      <c r="Q21" s="45">
        <f t="shared" si="3"/>
        <v>0</v>
      </c>
      <c r="R21" s="45">
        <f>IF(F21=2,VLOOKUP(G21,PR!$B$2:$F$70,3,FALSE),0)</f>
        <v>0</v>
      </c>
      <c r="S21" s="45">
        <f t="shared" si="4"/>
        <v>0</v>
      </c>
      <c r="T21" s="42">
        <f t="shared" si="5"/>
        <v>0</v>
      </c>
    </row>
    <row r="22" spans="1:20">
      <c r="A22" s="16"/>
      <c r="B22" s="16"/>
      <c r="C22" s="16"/>
      <c r="D22" s="40">
        <f>IFERROR(VLOOKUP(C22,PR!$H$2:$J$113,2,),0)</f>
        <v>0</v>
      </c>
      <c r="E22" s="40">
        <f>IFERROR(VLOOKUP(C22,PR!$H$2:$J$113,3,),0)</f>
        <v>0</v>
      </c>
      <c r="F22" s="19"/>
      <c r="G22" s="16"/>
      <c r="H22" s="42">
        <f>IFERROR(VLOOKUP(G22,PR!$B$2:$F$70,2,),0)</f>
        <v>0</v>
      </c>
      <c r="I22" s="20"/>
      <c r="J22" s="21"/>
      <c r="K22" s="45">
        <f t="shared" si="0"/>
        <v>0</v>
      </c>
      <c r="L22" s="22">
        <v>0</v>
      </c>
      <c r="M22" s="45">
        <f t="shared" si="1"/>
        <v>0</v>
      </c>
      <c r="N22" s="45">
        <f>IF(F22=1,VLOOKUP(G22,PR!$B$2:$F$70,5,),0)</f>
        <v>0</v>
      </c>
      <c r="O22" s="42">
        <f t="shared" si="2"/>
        <v>0</v>
      </c>
      <c r="P22" s="45">
        <f>IF(F22=1,VLOOKUP(G22,PR!$B$2:$F$70,4,FALSE),0)</f>
        <v>0</v>
      </c>
      <c r="Q22" s="45">
        <f t="shared" si="3"/>
        <v>0</v>
      </c>
      <c r="R22" s="45">
        <f>IF(F22=2,VLOOKUP(G22,PR!$B$2:$F$70,3,FALSE),0)</f>
        <v>0</v>
      </c>
      <c r="S22" s="45">
        <f t="shared" si="4"/>
        <v>0</v>
      </c>
      <c r="T22" s="42">
        <f t="shared" si="5"/>
        <v>0</v>
      </c>
    </row>
    <row r="23" spans="1:20">
      <c r="A23" s="16"/>
      <c r="B23" s="16"/>
      <c r="C23" s="16"/>
      <c r="D23" s="40">
        <f>IFERROR(VLOOKUP(C23,PR!$H$2:$J$113,2,),0)</f>
        <v>0</v>
      </c>
      <c r="E23" s="40">
        <f>IFERROR(VLOOKUP(C23,PR!$H$2:$J$113,3,),0)</f>
        <v>0</v>
      </c>
      <c r="F23" s="19"/>
      <c r="G23" s="16"/>
      <c r="H23" s="42">
        <f>IFERROR(VLOOKUP(G23,PR!$B$2:$F$70,2,),0)</f>
        <v>0</v>
      </c>
      <c r="I23" s="20"/>
      <c r="J23" s="21"/>
      <c r="K23" s="45">
        <f t="shared" si="0"/>
        <v>0</v>
      </c>
      <c r="L23" s="22">
        <v>0</v>
      </c>
      <c r="M23" s="45">
        <f t="shared" si="1"/>
        <v>0</v>
      </c>
      <c r="N23" s="45">
        <f>IF(F23=1,VLOOKUP(G23,PR!$B$2:$F$70,5,),0)</f>
        <v>0</v>
      </c>
      <c r="O23" s="42">
        <f t="shared" si="2"/>
        <v>0</v>
      </c>
      <c r="P23" s="45">
        <f>IF(F23=1,VLOOKUP(G23,PR!$B$2:$F$70,4,FALSE),0)</f>
        <v>0</v>
      </c>
      <c r="Q23" s="45">
        <f t="shared" si="3"/>
        <v>0</v>
      </c>
      <c r="R23" s="45">
        <f>IF(F23=2,VLOOKUP(G23,PR!$B$2:$F$70,3,FALSE),0)</f>
        <v>0</v>
      </c>
      <c r="S23" s="45">
        <f t="shared" si="4"/>
        <v>0</v>
      </c>
      <c r="T23" s="42">
        <f t="shared" si="5"/>
        <v>0</v>
      </c>
    </row>
    <row r="24" spans="1:20">
      <c r="A24" s="16"/>
      <c r="B24" s="16"/>
      <c r="C24" s="16"/>
      <c r="D24" s="40">
        <f>IFERROR(VLOOKUP(C24,PR!$H$2:$J$113,2,),0)</f>
        <v>0</v>
      </c>
      <c r="E24" s="40">
        <f>IFERROR(VLOOKUP(C24,PR!$H$2:$J$113,3,),0)</f>
        <v>0</v>
      </c>
      <c r="F24" s="19"/>
      <c r="G24" s="16"/>
      <c r="H24" s="42">
        <f>IFERROR(VLOOKUP(G24,PR!$B$2:$F$70,2,),0)</f>
        <v>0</v>
      </c>
      <c r="I24" s="20"/>
      <c r="J24" s="21"/>
      <c r="K24" s="45">
        <f t="shared" si="0"/>
        <v>0</v>
      </c>
      <c r="L24" s="22">
        <v>0</v>
      </c>
      <c r="M24" s="45">
        <f t="shared" si="1"/>
        <v>0</v>
      </c>
      <c r="N24" s="45">
        <f>IF(F24=1,VLOOKUP(G24,PR!$B$2:$F$70,5,),0)</f>
        <v>0</v>
      </c>
      <c r="O24" s="42">
        <f t="shared" si="2"/>
        <v>0</v>
      </c>
      <c r="P24" s="45">
        <f>IF(F24=1,VLOOKUP(G24,PR!$B$2:$F$70,4,FALSE),0)</f>
        <v>0</v>
      </c>
      <c r="Q24" s="45">
        <f t="shared" si="3"/>
        <v>0</v>
      </c>
      <c r="R24" s="45">
        <f>IF(F24=2,VLOOKUP(G24,PR!$B$2:$F$70,3,FALSE),0)</f>
        <v>0</v>
      </c>
      <c r="S24" s="45">
        <f t="shared" si="4"/>
        <v>0</v>
      </c>
      <c r="T24" s="42">
        <f t="shared" si="5"/>
        <v>0</v>
      </c>
    </row>
    <row r="25" spans="1:20">
      <c r="A25" s="16"/>
      <c r="B25" s="16"/>
      <c r="C25" s="16"/>
      <c r="D25" s="40">
        <f>IFERROR(VLOOKUP(C25,PR!$H$2:$J$113,2,),0)</f>
        <v>0</v>
      </c>
      <c r="E25" s="40">
        <f>IFERROR(VLOOKUP(C25,PR!$H$2:$J$113,3,),0)</f>
        <v>0</v>
      </c>
      <c r="F25" s="19"/>
      <c r="G25" s="16"/>
      <c r="H25" s="42">
        <f>IFERROR(VLOOKUP(G25,PR!$B$2:$F$70,2,),0)</f>
        <v>0</v>
      </c>
      <c r="I25" s="20"/>
      <c r="J25" s="21"/>
      <c r="K25" s="45">
        <f t="shared" si="0"/>
        <v>0</v>
      </c>
      <c r="L25" s="22">
        <v>0</v>
      </c>
      <c r="M25" s="45">
        <f t="shared" si="1"/>
        <v>0</v>
      </c>
      <c r="N25" s="45">
        <f>IF(F25=1,VLOOKUP(G25,PR!$B$2:$F$70,5,),0)</f>
        <v>0</v>
      </c>
      <c r="O25" s="42">
        <f t="shared" si="2"/>
        <v>0</v>
      </c>
      <c r="P25" s="45">
        <f>IF(F25=1,VLOOKUP(G25,PR!$B$2:$F$70,4,FALSE),0)</f>
        <v>0</v>
      </c>
      <c r="Q25" s="45">
        <f t="shared" si="3"/>
        <v>0</v>
      </c>
      <c r="R25" s="45">
        <f>IF(F25=2,VLOOKUP(G25,PR!$B$2:$F$70,3,FALSE),0)</f>
        <v>0</v>
      </c>
      <c r="S25" s="45">
        <f t="shared" si="4"/>
        <v>0</v>
      </c>
      <c r="T25" s="42">
        <f t="shared" si="5"/>
        <v>0</v>
      </c>
    </row>
    <row r="26" spans="1:20">
      <c r="A26" s="16"/>
      <c r="B26" s="16"/>
      <c r="C26" s="16"/>
      <c r="D26" s="40">
        <f>IFERROR(VLOOKUP(C26,PR!$H$2:$J$113,2,),0)</f>
        <v>0</v>
      </c>
      <c r="E26" s="40">
        <f>IFERROR(VLOOKUP(C26,PR!$H$2:$J$113,3,),0)</f>
        <v>0</v>
      </c>
      <c r="F26" s="19"/>
      <c r="G26" s="16"/>
      <c r="H26" s="42">
        <f>IFERROR(VLOOKUP(G26,PR!$B$2:$F$70,2,),0)</f>
        <v>0</v>
      </c>
      <c r="I26" s="20"/>
      <c r="J26" s="21"/>
      <c r="K26" s="45">
        <f t="shared" si="0"/>
        <v>0</v>
      </c>
      <c r="L26" s="22">
        <v>0</v>
      </c>
      <c r="M26" s="45">
        <f t="shared" si="1"/>
        <v>0</v>
      </c>
      <c r="N26" s="45">
        <f>IF(F26=1,VLOOKUP(G26,PR!$B$2:$F$70,5,),0)</f>
        <v>0</v>
      </c>
      <c r="O26" s="42">
        <f t="shared" si="2"/>
        <v>0</v>
      </c>
      <c r="P26" s="45">
        <f>IF(F26=1,VLOOKUP(G26,PR!$B$2:$F$70,4,FALSE),0)</f>
        <v>0</v>
      </c>
      <c r="Q26" s="45">
        <f t="shared" si="3"/>
        <v>0</v>
      </c>
      <c r="R26" s="45">
        <f>IF(F26=2,VLOOKUP(G26,PR!$B$2:$F$70,3,FALSE),0)</f>
        <v>0</v>
      </c>
      <c r="S26" s="45">
        <f t="shared" si="4"/>
        <v>0</v>
      </c>
      <c r="T26" s="42">
        <f t="shared" si="5"/>
        <v>0</v>
      </c>
    </row>
    <row r="27" spans="1:20">
      <c r="A27" s="16"/>
      <c r="B27" s="16"/>
      <c r="C27" s="16"/>
      <c r="D27" s="40">
        <f>IFERROR(VLOOKUP(C27,PR!$H$2:$J$113,2,),0)</f>
        <v>0</v>
      </c>
      <c r="E27" s="40">
        <f>IFERROR(VLOOKUP(C27,PR!$H$2:$J$113,3,),0)</f>
        <v>0</v>
      </c>
      <c r="F27" s="19"/>
      <c r="G27" s="16"/>
      <c r="H27" s="42">
        <f>IFERROR(VLOOKUP(G27,PR!$B$2:$F$70,2,),0)</f>
        <v>0</v>
      </c>
      <c r="I27" s="20"/>
      <c r="J27" s="21"/>
      <c r="K27" s="45">
        <f t="shared" si="0"/>
        <v>0</v>
      </c>
      <c r="L27" s="22">
        <v>0</v>
      </c>
      <c r="M27" s="45">
        <f t="shared" si="1"/>
        <v>0</v>
      </c>
      <c r="N27" s="45">
        <f>IF(F27=1,VLOOKUP(G27,PR!$B$2:$F$70,5,),0)</f>
        <v>0</v>
      </c>
      <c r="O27" s="42">
        <f t="shared" si="2"/>
        <v>0</v>
      </c>
      <c r="P27" s="45">
        <f>IF(F27=1,VLOOKUP(G27,PR!$B$2:$F$70,4,FALSE),0)</f>
        <v>0</v>
      </c>
      <c r="Q27" s="45">
        <f t="shared" si="3"/>
        <v>0</v>
      </c>
      <c r="R27" s="45">
        <f>IF(F27=2,VLOOKUP(G27,PR!$B$2:$F$70,3,FALSE),0)</f>
        <v>0</v>
      </c>
      <c r="S27" s="45">
        <f t="shared" si="4"/>
        <v>0</v>
      </c>
      <c r="T27" s="42">
        <f t="shared" si="5"/>
        <v>0</v>
      </c>
    </row>
    <row r="28" spans="1:20">
      <c r="A28" s="16"/>
      <c r="B28" s="16"/>
      <c r="C28" s="16"/>
      <c r="D28" s="40">
        <f>IFERROR(VLOOKUP(C28,PR!$H$2:$J$113,2,),0)</f>
        <v>0</v>
      </c>
      <c r="E28" s="40">
        <f>IFERROR(VLOOKUP(C28,PR!$H$2:$J$113,3,),0)</f>
        <v>0</v>
      </c>
      <c r="F28" s="19"/>
      <c r="G28" s="16"/>
      <c r="H28" s="42">
        <f>IFERROR(VLOOKUP(G28,PR!$B$2:$F$70,2,),0)</f>
        <v>0</v>
      </c>
      <c r="I28" s="20"/>
      <c r="J28" s="21"/>
      <c r="K28" s="45">
        <f t="shared" si="0"/>
        <v>0</v>
      </c>
      <c r="L28" s="22">
        <v>0</v>
      </c>
      <c r="M28" s="45">
        <f t="shared" si="1"/>
        <v>0</v>
      </c>
      <c r="N28" s="45">
        <f>IF(F28=1,VLOOKUP(G28,PR!$B$2:$F$70,5,),0)</f>
        <v>0</v>
      </c>
      <c r="O28" s="42">
        <f t="shared" si="2"/>
        <v>0</v>
      </c>
      <c r="P28" s="45">
        <f>IF(F28=1,VLOOKUP(G28,PR!$B$2:$F$70,4,FALSE),0)</f>
        <v>0</v>
      </c>
      <c r="Q28" s="45">
        <f t="shared" si="3"/>
        <v>0</v>
      </c>
      <c r="R28" s="45">
        <f>IF(F28=2,VLOOKUP(G28,PR!$B$2:$F$70,3,FALSE),0)</f>
        <v>0</v>
      </c>
      <c r="S28" s="45">
        <f t="shared" si="4"/>
        <v>0</v>
      </c>
      <c r="T28" s="42">
        <f t="shared" si="5"/>
        <v>0</v>
      </c>
    </row>
    <row r="29" spans="1:20">
      <c r="A29" s="16"/>
      <c r="B29" s="16"/>
      <c r="C29" s="16"/>
      <c r="D29" s="40">
        <f>IFERROR(VLOOKUP(C29,PR!$H$2:$J$113,2,),0)</f>
        <v>0</v>
      </c>
      <c r="E29" s="40">
        <f>IFERROR(VLOOKUP(C29,PR!$H$2:$J$113,3,),0)</f>
        <v>0</v>
      </c>
      <c r="F29" s="19"/>
      <c r="G29" s="16"/>
      <c r="H29" s="42">
        <f>IFERROR(VLOOKUP(G29,PR!$B$2:$F$70,2,),0)</f>
        <v>0</v>
      </c>
      <c r="I29" s="20"/>
      <c r="J29" s="21"/>
      <c r="K29" s="45">
        <f t="shared" si="0"/>
        <v>0</v>
      </c>
      <c r="L29" s="22">
        <v>0</v>
      </c>
      <c r="M29" s="45">
        <f t="shared" si="1"/>
        <v>0</v>
      </c>
      <c r="N29" s="45">
        <f>IF(F29=1,VLOOKUP(G29,PR!$B$2:$F$70,5,),0)</f>
        <v>0</v>
      </c>
      <c r="O29" s="42">
        <f t="shared" si="2"/>
        <v>0</v>
      </c>
      <c r="P29" s="45">
        <f>IF(F29=1,VLOOKUP(G29,PR!$B$2:$F$70,4,FALSE),0)</f>
        <v>0</v>
      </c>
      <c r="Q29" s="45">
        <f t="shared" si="3"/>
        <v>0</v>
      </c>
      <c r="R29" s="45">
        <f>IF(F29=2,VLOOKUP(G29,PR!$B$2:$F$70,3,FALSE),0)</f>
        <v>0</v>
      </c>
      <c r="S29" s="45">
        <f t="shared" si="4"/>
        <v>0</v>
      </c>
      <c r="T29" s="42">
        <f t="shared" si="5"/>
        <v>0</v>
      </c>
    </row>
    <row r="30" spans="1:20">
      <c r="A30" s="16"/>
      <c r="B30" s="16"/>
      <c r="C30" s="16"/>
      <c r="D30" s="40">
        <f>IFERROR(VLOOKUP(C30,PR!$H$2:$J$113,2,),0)</f>
        <v>0</v>
      </c>
      <c r="E30" s="40">
        <f>IFERROR(VLOOKUP(C30,PR!$H$2:$J$113,3,),0)</f>
        <v>0</v>
      </c>
      <c r="F30" s="19"/>
      <c r="G30" s="16"/>
      <c r="H30" s="42">
        <f>IFERROR(VLOOKUP(G30,PR!$B$2:$F$70,2,),0)</f>
        <v>0</v>
      </c>
      <c r="I30" s="20"/>
      <c r="J30" s="21"/>
      <c r="K30" s="45">
        <f t="shared" si="0"/>
        <v>0</v>
      </c>
      <c r="L30" s="22">
        <v>0</v>
      </c>
      <c r="M30" s="45">
        <f t="shared" si="1"/>
        <v>0</v>
      </c>
      <c r="N30" s="45">
        <f>IF(F30=1,VLOOKUP(G30,PR!$B$2:$F$70,5,),0)</f>
        <v>0</v>
      </c>
      <c r="O30" s="42">
        <f t="shared" si="2"/>
        <v>0</v>
      </c>
      <c r="P30" s="45">
        <f>IF(F30=1,VLOOKUP(G30,PR!$B$2:$F$70,4,FALSE),0)</f>
        <v>0</v>
      </c>
      <c r="Q30" s="45">
        <f t="shared" si="3"/>
        <v>0</v>
      </c>
      <c r="R30" s="45">
        <f>IF(F30=2,VLOOKUP(G30,PR!$B$2:$F$70,3,FALSE),0)</f>
        <v>0</v>
      </c>
      <c r="S30" s="45">
        <f t="shared" si="4"/>
        <v>0</v>
      </c>
      <c r="T30" s="42">
        <f t="shared" si="5"/>
        <v>0</v>
      </c>
    </row>
    <row r="31" spans="1:20">
      <c r="A31" s="16"/>
      <c r="B31" s="16"/>
      <c r="C31" s="16"/>
      <c r="D31" s="40">
        <f>IFERROR(VLOOKUP(C31,PR!$H$2:$J$113,2,),0)</f>
        <v>0</v>
      </c>
      <c r="E31" s="40">
        <f>IFERROR(VLOOKUP(C31,PR!$H$2:$J$113,3,),0)</f>
        <v>0</v>
      </c>
      <c r="F31" s="19"/>
      <c r="G31" s="16"/>
      <c r="H31" s="42">
        <f>IFERROR(VLOOKUP(G31,PR!$B$2:$F$70,2,),0)</f>
        <v>0</v>
      </c>
      <c r="I31" s="20"/>
      <c r="J31" s="21"/>
      <c r="K31" s="45">
        <f t="shared" si="0"/>
        <v>0</v>
      </c>
      <c r="L31" s="22">
        <v>0</v>
      </c>
      <c r="M31" s="45">
        <f t="shared" si="1"/>
        <v>0</v>
      </c>
      <c r="N31" s="45">
        <f>IF(F31=1,VLOOKUP(G31,PR!$B$2:$F$70,5,),0)</f>
        <v>0</v>
      </c>
      <c r="O31" s="42">
        <f t="shared" si="2"/>
        <v>0</v>
      </c>
      <c r="P31" s="45">
        <f>IF(F31=1,VLOOKUP(G31,PR!$B$2:$F$70,4,FALSE),0)</f>
        <v>0</v>
      </c>
      <c r="Q31" s="45">
        <f t="shared" si="3"/>
        <v>0</v>
      </c>
      <c r="R31" s="45">
        <f>IF(F31=2,VLOOKUP(G31,PR!$B$2:$F$70,3,FALSE),0)</f>
        <v>0</v>
      </c>
      <c r="S31" s="45">
        <f t="shared" si="4"/>
        <v>0</v>
      </c>
      <c r="T31" s="42">
        <f t="shared" si="5"/>
        <v>0</v>
      </c>
    </row>
    <row r="32" spans="1:20">
      <c r="A32" s="16"/>
      <c r="B32" s="16"/>
      <c r="C32" s="16"/>
      <c r="D32" s="40">
        <f>IFERROR(VLOOKUP(C32,PR!$H$2:$J$113,2,),0)</f>
        <v>0</v>
      </c>
      <c r="E32" s="40">
        <f>IFERROR(VLOOKUP(C32,PR!$H$2:$J$113,3,),0)</f>
        <v>0</v>
      </c>
      <c r="F32" s="19"/>
      <c r="G32" s="16"/>
      <c r="H32" s="42">
        <f>IFERROR(VLOOKUP(G32,PR!$B$2:$F$70,2,),0)</f>
        <v>0</v>
      </c>
      <c r="I32" s="20"/>
      <c r="J32" s="21"/>
      <c r="K32" s="45">
        <f t="shared" si="0"/>
        <v>0</v>
      </c>
      <c r="L32" s="22">
        <v>0</v>
      </c>
      <c r="M32" s="45">
        <f t="shared" si="1"/>
        <v>0</v>
      </c>
      <c r="N32" s="45">
        <f>IF(F32=1,VLOOKUP(G32,PR!$B$2:$F$70,5,),0)</f>
        <v>0</v>
      </c>
      <c r="O32" s="42">
        <f t="shared" si="2"/>
        <v>0</v>
      </c>
      <c r="P32" s="45">
        <f>IF(F32=1,VLOOKUP(G32,PR!$B$2:$F$70,4,FALSE),0)</f>
        <v>0</v>
      </c>
      <c r="Q32" s="45">
        <f t="shared" si="3"/>
        <v>0</v>
      </c>
      <c r="R32" s="45">
        <f>IF(F32=2,VLOOKUP(G32,PR!$B$2:$F$70,3,FALSE),0)</f>
        <v>0</v>
      </c>
      <c r="S32" s="45">
        <f t="shared" si="4"/>
        <v>0</v>
      </c>
      <c r="T32" s="42">
        <f t="shared" si="5"/>
        <v>0</v>
      </c>
    </row>
    <row r="33" spans="1:20">
      <c r="A33" s="16"/>
      <c r="B33" s="16"/>
      <c r="C33" s="16"/>
      <c r="D33" s="40">
        <f>IFERROR(VLOOKUP(C33,PR!$H$2:$J$113,2,),0)</f>
        <v>0</v>
      </c>
      <c r="E33" s="40">
        <f>IFERROR(VLOOKUP(C33,PR!$H$2:$J$113,3,),0)</f>
        <v>0</v>
      </c>
      <c r="F33" s="19"/>
      <c r="G33" s="16"/>
      <c r="H33" s="42">
        <f>IFERROR(VLOOKUP(G33,PR!$B$2:$F$70,2,),0)</f>
        <v>0</v>
      </c>
      <c r="I33" s="20"/>
      <c r="J33" s="21"/>
      <c r="K33" s="45">
        <f t="shared" si="0"/>
        <v>0</v>
      </c>
      <c r="L33" s="22">
        <v>0</v>
      </c>
      <c r="M33" s="45">
        <f t="shared" si="1"/>
        <v>0</v>
      </c>
      <c r="N33" s="45">
        <f>IF(F33=1,VLOOKUP(G33,PR!$B$2:$F$70,5,),0)</f>
        <v>0</v>
      </c>
      <c r="O33" s="42">
        <f t="shared" si="2"/>
        <v>0</v>
      </c>
      <c r="P33" s="45">
        <f>IF(F33=1,VLOOKUP(G33,PR!$B$2:$F$70,4,FALSE),0)</f>
        <v>0</v>
      </c>
      <c r="Q33" s="45">
        <f t="shared" si="3"/>
        <v>0</v>
      </c>
      <c r="R33" s="45">
        <f>IF(F33=2,VLOOKUP(G33,PR!$B$2:$F$70,3,FALSE),0)</f>
        <v>0</v>
      </c>
      <c r="S33" s="45">
        <f t="shared" si="4"/>
        <v>0</v>
      </c>
      <c r="T33" s="42">
        <f t="shared" si="5"/>
        <v>0</v>
      </c>
    </row>
    <row r="34" spans="1:20">
      <c r="A34" s="16"/>
      <c r="B34" s="16"/>
      <c r="C34" s="16"/>
      <c r="D34" s="40">
        <f>IFERROR(VLOOKUP(C34,PR!$H$2:$J$113,2,),0)</f>
        <v>0</v>
      </c>
      <c r="E34" s="40">
        <f>IFERROR(VLOOKUP(C34,PR!$H$2:$J$113,3,),0)</f>
        <v>0</v>
      </c>
      <c r="F34" s="19"/>
      <c r="G34" s="16"/>
      <c r="H34" s="42">
        <f>IFERROR(VLOOKUP(G34,PR!$B$2:$F$70,2,),0)</f>
        <v>0</v>
      </c>
      <c r="I34" s="20"/>
      <c r="J34" s="21"/>
      <c r="K34" s="45">
        <f t="shared" si="0"/>
        <v>0</v>
      </c>
      <c r="L34" s="22">
        <v>0</v>
      </c>
      <c r="M34" s="45">
        <f t="shared" si="1"/>
        <v>0</v>
      </c>
      <c r="N34" s="45">
        <f>IF(F34=1,VLOOKUP(G34,PR!$B$2:$F$70,5,),0)</f>
        <v>0</v>
      </c>
      <c r="O34" s="42">
        <f t="shared" si="2"/>
        <v>0</v>
      </c>
      <c r="P34" s="45">
        <f>IF(F34=1,VLOOKUP(G34,PR!$B$2:$F$70,4,FALSE),0)</f>
        <v>0</v>
      </c>
      <c r="Q34" s="45">
        <f t="shared" si="3"/>
        <v>0</v>
      </c>
      <c r="R34" s="45">
        <f>IF(F34=2,VLOOKUP(G34,PR!$B$2:$F$70,3,FALSE),0)</f>
        <v>0</v>
      </c>
      <c r="S34" s="45">
        <f t="shared" si="4"/>
        <v>0</v>
      </c>
      <c r="T34" s="42">
        <f t="shared" si="5"/>
        <v>0</v>
      </c>
    </row>
    <row r="35" spans="1:20">
      <c r="A35" s="16"/>
      <c r="B35" s="16"/>
      <c r="C35" s="16"/>
      <c r="D35" s="40">
        <f>IFERROR(VLOOKUP(C35,PR!$H$2:$J$113,2,),0)</f>
        <v>0</v>
      </c>
      <c r="E35" s="40">
        <f>IFERROR(VLOOKUP(C35,PR!$H$2:$J$113,3,),0)</f>
        <v>0</v>
      </c>
      <c r="F35" s="19"/>
      <c r="G35" s="16"/>
      <c r="H35" s="42">
        <f>IFERROR(VLOOKUP(G35,PR!$B$2:$F$70,2,),0)</f>
        <v>0</v>
      </c>
      <c r="I35" s="20"/>
      <c r="J35" s="21"/>
      <c r="K35" s="45">
        <f t="shared" si="0"/>
        <v>0</v>
      </c>
      <c r="L35" s="22">
        <v>0</v>
      </c>
      <c r="M35" s="45">
        <f t="shared" si="1"/>
        <v>0</v>
      </c>
      <c r="N35" s="45">
        <f>IF(F35=1,VLOOKUP(G35,PR!$B$2:$F$70,5,),0)</f>
        <v>0</v>
      </c>
      <c r="O35" s="42">
        <f t="shared" si="2"/>
        <v>0</v>
      </c>
      <c r="P35" s="45">
        <f>IF(F35=1,VLOOKUP(G35,PR!$B$2:$F$70,4,FALSE),0)</f>
        <v>0</v>
      </c>
      <c r="Q35" s="45">
        <f t="shared" si="3"/>
        <v>0</v>
      </c>
      <c r="R35" s="45">
        <f>IF(F35=2,VLOOKUP(G35,PR!$B$2:$F$70,3,FALSE),0)</f>
        <v>0</v>
      </c>
      <c r="S35" s="45">
        <f t="shared" si="4"/>
        <v>0</v>
      </c>
      <c r="T35" s="42">
        <f t="shared" si="5"/>
        <v>0</v>
      </c>
    </row>
    <row r="36" spans="1:20">
      <c r="A36" s="16"/>
      <c r="B36" s="16"/>
      <c r="C36" s="16"/>
      <c r="D36" s="40">
        <f>IFERROR(VLOOKUP(C36,PR!$H$2:$J$113,2,),0)</f>
        <v>0</v>
      </c>
      <c r="E36" s="40">
        <f>IFERROR(VLOOKUP(C36,PR!$H$2:$J$113,3,),0)</f>
        <v>0</v>
      </c>
      <c r="F36" s="19"/>
      <c r="G36" s="16"/>
      <c r="H36" s="42">
        <f>IFERROR(VLOOKUP(G36,PR!$B$2:$F$70,2,),0)</f>
        <v>0</v>
      </c>
      <c r="I36" s="20"/>
      <c r="J36" s="21"/>
      <c r="K36" s="45">
        <f t="shared" si="0"/>
        <v>0</v>
      </c>
      <c r="L36" s="22">
        <v>0</v>
      </c>
      <c r="M36" s="45">
        <f t="shared" si="1"/>
        <v>0</v>
      </c>
      <c r="N36" s="45">
        <f>IF(F36=1,VLOOKUP(G36,PR!$B$2:$F$70,5,),0)</f>
        <v>0</v>
      </c>
      <c r="O36" s="42">
        <f t="shared" si="2"/>
        <v>0</v>
      </c>
      <c r="P36" s="45">
        <f>IF(F36=1,VLOOKUP(G36,PR!$B$2:$F$70,4,FALSE),0)</f>
        <v>0</v>
      </c>
      <c r="Q36" s="45">
        <f t="shared" si="3"/>
        <v>0</v>
      </c>
      <c r="R36" s="45">
        <f>IF(F36=2,VLOOKUP(G36,PR!$B$2:$F$70,3,FALSE),0)</f>
        <v>0</v>
      </c>
      <c r="S36" s="45">
        <f t="shared" si="4"/>
        <v>0</v>
      </c>
      <c r="T36" s="42">
        <f t="shared" si="5"/>
        <v>0</v>
      </c>
    </row>
    <row r="37" spans="1:20">
      <c r="A37" s="16"/>
      <c r="B37" s="16"/>
      <c r="C37" s="16"/>
      <c r="D37" s="40">
        <f>IFERROR(VLOOKUP(C37,PR!$H$2:$J$113,2,),0)</f>
        <v>0</v>
      </c>
      <c r="E37" s="40">
        <f>IFERROR(VLOOKUP(C37,PR!$H$2:$J$113,3,),0)</f>
        <v>0</v>
      </c>
      <c r="F37" s="19"/>
      <c r="G37" s="16"/>
      <c r="H37" s="42">
        <f>IFERROR(VLOOKUP(G37,PR!$B$2:$F$70,2,),0)</f>
        <v>0</v>
      </c>
      <c r="I37" s="20"/>
      <c r="J37" s="21"/>
      <c r="K37" s="45">
        <f t="shared" si="0"/>
        <v>0</v>
      </c>
      <c r="L37" s="22">
        <v>0</v>
      </c>
      <c r="M37" s="45">
        <f t="shared" si="1"/>
        <v>0</v>
      </c>
      <c r="N37" s="45">
        <f>IF(F37=1,VLOOKUP(G37,PR!$B$2:$F$70,5,),0)</f>
        <v>0</v>
      </c>
      <c r="O37" s="42">
        <f t="shared" si="2"/>
        <v>0</v>
      </c>
      <c r="P37" s="45">
        <f>IF(F37=1,VLOOKUP(G37,PR!$B$2:$F$70,4,FALSE),0)</f>
        <v>0</v>
      </c>
      <c r="Q37" s="45">
        <f t="shared" si="3"/>
        <v>0</v>
      </c>
      <c r="R37" s="45">
        <f>IF(F37=2,VLOOKUP(G37,PR!$B$2:$F$70,3,FALSE),0)</f>
        <v>0</v>
      </c>
      <c r="S37" s="45">
        <f t="shared" si="4"/>
        <v>0</v>
      </c>
      <c r="T37" s="42">
        <f t="shared" si="5"/>
        <v>0</v>
      </c>
    </row>
    <row r="38" spans="1:20">
      <c r="A38" s="16"/>
      <c r="B38" s="16"/>
      <c r="C38" s="16"/>
      <c r="D38" s="40">
        <f>IFERROR(VLOOKUP(C38,PR!$H$2:$J$113,2,),0)</f>
        <v>0</v>
      </c>
      <c r="E38" s="40">
        <f>IFERROR(VLOOKUP(C38,PR!$H$2:$J$113,3,),0)</f>
        <v>0</v>
      </c>
      <c r="F38" s="19"/>
      <c r="G38" s="16"/>
      <c r="H38" s="42">
        <f>IFERROR(VLOOKUP(G38,PR!$B$2:$F$70,2,),0)</f>
        <v>0</v>
      </c>
      <c r="I38" s="20"/>
      <c r="J38" s="21"/>
      <c r="K38" s="45">
        <f t="shared" si="0"/>
        <v>0</v>
      </c>
      <c r="L38" s="22">
        <v>0</v>
      </c>
      <c r="M38" s="45">
        <f t="shared" si="1"/>
        <v>0</v>
      </c>
      <c r="N38" s="45">
        <f>IF(F38=1,VLOOKUP(G38,PR!$B$2:$F$70,5,),0)</f>
        <v>0</v>
      </c>
      <c r="O38" s="42">
        <f t="shared" si="2"/>
        <v>0</v>
      </c>
      <c r="P38" s="45">
        <f>IF(F38=1,VLOOKUP(G38,PR!$B$2:$F$70,4,FALSE),0)</f>
        <v>0</v>
      </c>
      <c r="Q38" s="45">
        <f t="shared" si="3"/>
        <v>0</v>
      </c>
      <c r="R38" s="45">
        <f>IF(F38=2,VLOOKUP(G38,PR!$B$2:$F$70,3,FALSE),0)</f>
        <v>0</v>
      </c>
      <c r="S38" s="45">
        <f t="shared" si="4"/>
        <v>0</v>
      </c>
      <c r="T38" s="42">
        <f t="shared" si="5"/>
        <v>0</v>
      </c>
    </row>
    <row r="39" spans="1:20">
      <c r="A39" s="16"/>
      <c r="B39" s="16"/>
      <c r="C39" s="16"/>
      <c r="D39" s="40">
        <f>IFERROR(VLOOKUP(C39,PR!$H$2:$J$113,2,),0)</f>
        <v>0</v>
      </c>
      <c r="E39" s="40">
        <f>IFERROR(VLOOKUP(C39,PR!$H$2:$J$113,3,),0)</f>
        <v>0</v>
      </c>
      <c r="F39" s="19"/>
      <c r="G39" s="16"/>
      <c r="H39" s="42">
        <f>IFERROR(VLOOKUP(G39,PR!$B$2:$F$70,2,),0)</f>
        <v>0</v>
      </c>
      <c r="I39" s="20"/>
      <c r="J39" s="21"/>
      <c r="K39" s="45">
        <f t="shared" si="0"/>
        <v>0</v>
      </c>
      <c r="L39" s="22">
        <v>0</v>
      </c>
      <c r="M39" s="45">
        <f t="shared" si="1"/>
        <v>0</v>
      </c>
      <c r="N39" s="45">
        <f>IF(F39=1,VLOOKUP(G39,PR!$B$2:$F$70,5,),0)</f>
        <v>0</v>
      </c>
      <c r="O39" s="42">
        <f t="shared" si="2"/>
        <v>0</v>
      </c>
      <c r="P39" s="45">
        <f>IF(F39=1,VLOOKUP(G39,PR!$B$2:$F$70,4,FALSE),0)</f>
        <v>0</v>
      </c>
      <c r="Q39" s="45">
        <f t="shared" si="3"/>
        <v>0</v>
      </c>
      <c r="R39" s="45">
        <f>IF(F39=2,VLOOKUP(G39,PR!$B$2:$F$70,3,FALSE),0)</f>
        <v>0</v>
      </c>
      <c r="S39" s="45">
        <f t="shared" si="4"/>
        <v>0</v>
      </c>
      <c r="T39" s="42">
        <f t="shared" si="5"/>
        <v>0</v>
      </c>
    </row>
    <row r="40" spans="1:20">
      <c r="A40" s="16"/>
      <c r="B40" s="16"/>
      <c r="C40" s="16"/>
      <c r="D40" s="40">
        <f>IFERROR(VLOOKUP(C40,PR!$H$2:$J$113,2,),0)</f>
        <v>0</v>
      </c>
      <c r="E40" s="40">
        <f>IFERROR(VLOOKUP(C40,PR!$H$2:$J$113,3,),0)</f>
        <v>0</v>
      </c>
      <c r="F40" s="19"/>
      <c r="G40" s="16"/>
      <c r="H40" s="42">
        <f>IFERROR(VLOOKUP(G40,PR!$B$2:$F$70,2,),0)</f>
        <v>0</v>
      </c>
      <c r="I40" s="20"/>
      <c r="J40" s="21"/>
      <c r="K40" s="45">
        <f t="shared" si="0"/>
        <v>0</v>
      </c>
      <c r="L40" s="22">
        <v>0</v>
      </c>
      <c r="M40" s="45">
        <f t="shared" si="1"/>
        <v>0</v>
      </c>
      <c r="N40" s="45">
        <f>IF(F40=1,VLOOKUP(G40,PR!$B$2:$F$70,5,),0)</f>
        <v>0</v>
      </c>
      <c r="O40" s="42">
        <f t="shared" si="2"/>
        <v>0</v>
      </c>
      <c r="P40" s="45">
        <f>IF(F40=1,VLOOKUP(G40,PR!$B$2:$F$70,4,FALSE),0)</f>
        <v>0</v>
      </c>
      <c r="Q40" s="45">
        <f t="shared" si="3"/>
        <v>0</v>
      </c>
      <c r="R40" s="45">
        <f>IF(F40=2,VLOOKUP(G40,PR!$B$2:$F$70,3,FALSE),0)</f>
        <v>0</v>
      </c>
      <c r="S40" s="45">
        <f t="shared" si="4"/>
        <v>0</v>
      </c>
      <c r="T40" s="42">
        <f t="shared" si="5"/>
        <v>0</v>
      </c>
    </row>
    <row r="41" spans="1:20">
      <c r="A41" s="16"/>
      <c r="B41" s="16"/>
      <c r="C41" s="16"/>
      <c r="D41" s="40">
        <f>IFERROR(VLOOKUP(C41,PR!$H$2:$J$113,2,),0)</f>
        <v>0</v>
      </c>
      <c r="E41" s="40">
        <f>IFERROR(VLOOKUP(C41,PR!$H$2:$J$113,3,),0)</f>
        <v>0</v>
      </c>
      <c r="F41" s="19"/>
      <c r="G41" s="16"/>
      <c r="H41" s="42">
        <f>IFERROR(VLOOKUP(G41,PR!$B$2:$F$70,2,),0)</f>
        <v>0</v>
      </c>
      <c r="I41" s="20"/>
      <c r="J41" s="21"/>
      <c r="K41" s="45">
        <f t="shared" si="0"/>
        <v>0</v>
      </c>
      <c r="L41" s="22">
        <v>0</v>
      </c>
      <c r="M41" s="45">
        <f t="shared" si="1"/>
        <v>0</v>
      </c>
      <c r="N41" s="45">
        <f>IF(F41=1,VLOOKUP(G41,PR!$B$2:$F$70,5,),0)</f>
        <v>0</v>
      </c>
      <c r="O41" s="42">
        <f t="shared" si="2"/>
        <v>0</v>
      </c>
      <c r="P41" s="45">
        <f>IF(F41=1,VLOOKUP(G41,PR!$B$2:$F$70,4,FALSE),0)</f>
        <v>0</v>
      </c>
      <c r="Q41" s="45">
        <f t="shared" si="3"/>
        <v>0</v>
      </c>
      <c r="R41" s="45">
        <f>IF(F41=2,VLOOKUP(G41,PR!$B$2:$F$70,3,FALSE),0)</f>
        <v>0</v>
      </c>
      <c r="S41" s="45">
        <f t="shared" si="4"/>
        <v>0</v>
      </c>
      <c r="T41" s="42">
        <f t="shared" si="5"/>
        <v>0</v>
      </c>
    </row>
    <row r="42" spans="1:20">
      <c r="A42" s="16"/>
      <c r="B42" s="16"/>
      <c r="C42" s="16"/>
      <c r="D42" s="40">
        <f>IFERROR(VLOOKUP(C42,PR!$H$2:$J$113,2,),0)</f>
        <v>0</v>
      </c>
      <c r="E42" s="40">
        <f>IFERROR(VLOOKUP(C42,PR!$H$2:$J$113,3,),0)</f>
        <v>0</v>
      </c>
      <c r="F42" s="19"/>
      <c r="G42" s="16"/>
      <c r="H42" s="42">
        <f>IFERROR(VLOOKUP(G42,PR!$B$2:$F$70,2,),0)</f>
        <v>0</v>
      </c>
      <c r="I42" s="20"/>
      <c r="J42" s="21"/>
      <c r="K42" s="45">
        <f t="shared" si="0"/>
        <v>0</v>
      </c>
      <c r="L42" s="22">
        <v>0</v>
      </c>
      <c r="M42" s="45">
        <f t="shared" si="1"/>
        <v>0</v>
      </c>
      <c r="N42" s="45">
        <f>IF(F42=1,VLOOKUP(G42,PR!$B$2:$F$70,5,),0)</f>
        <v>0</v>
      </c>
      <c r="O42" s="42">
        <f t="shared" si="2"/>
        <v>0</v>
      </c>
      <c r="P42" s="45">
        <f>IF(F42=1,VLOOKUP(G42,PR!$B$2:$F$70,4,FALSE),0)</f>
        <v>0</v>
      </c>
      <c r="Q42" s="45">
        <f t="shared" si="3"/>
        <v>0</v>
      </c>
      <c r="R42" s="45">
        <f>IF(F42=2,VLOOKUP(G42,PR!$B$2:$F$70,3,FALSE),0)</f>
        <v>0</v>
      </c>
      <c r="S42" s="45">
        <f t="shared" si="4"/>
        <v>0</v>
      </c>
      <c r="T42" s="42">
        <f t="shared" si="5"/>
        <v>0</v>
      </c>
    </row>
    <row r="43" spans="1:20">
      <c r="A43" s="16"/>
      <c r="B43" s="16"/>
      <c r="C43" s="16"/>
      <c r="D43" s="40">
        <f>IFERROR(VLOOKUP(C43,PR!$H$2:$J$113,2,),0)</f>
        <v>0</v>
      </c>
      <c r="E43" s="40">
        <f>IFERROR(VLOOKUP(C43,PR!$H$2:$J$113,3,),0)</f>
        <v>0</v>
      </c>
      <c r="F43" s="19"/>
      <c r="G43" s="16"/>
      <c r="H43" s="42">
        <f>IFERROR(VLOOKUP(G43,PR!$B$2:$F$70,2,),0)</f>
        <v>0</v>
      </c>
      <c r="I43" s="20"/>
      <c r="J43" s="21"/>
      <c r="K43" s="45">
        <f t="shared" si="0"/>
        <v>0</v>
      </c>
      <c r="L43" s="22">
        <v>0</v>
      </c>
      <c r="M43" s="45">
        <f t="shared" si="1"/>
        <v>0</v>
      </c>
      <c r="N43" s="45">
        <f>IF(F43=1,VLOOKUP(G43,PR!$B$2:$F$70,5,),0)</f>
        <v>0</v>
      </c>
      <c r="O43" s="42">
        <f t="shared" si="2"/>
        <v>0</v>
      </c>
      <c r="P43" s="45">
        <f>IF(F43=1,VLOOKUP(G43,PR!$B$2:$F$70,4,FALSE),0)</f>
        <v>0</v>
      </c>
      <c r="Q43" s="45">
        <f t="shared" si="3"/>
        <v>0</v>
      </c>
      <c r="R43" s="45">
        <f>IF(F43=2,VLOOKUP(G43,PR!$B$2:$F$70,3,FALSE),0)</f>
        <v>0</v>
      </c>
      <c r="S43" s="45">
        <f t="shared" si="4"/>
        <v>0</v>
      </c>
      <c r="T43" s="42">
        <f t="shared" si="5"/>
        <v>0</v>
      </c>
    </row>
    <row r="44" spans="1:20">
      <c r="A44" s="16"/>
      <c r="B44" s="16"/>
      <c r="C44" s="16"/>
      <c r="D44" s="40">
        <f>IFERROR(VLOOKUP(C44,PR!$H$2:$J$113,2,),0)</f>
        <v>0</v>
      </c>
      <c r="E44" s="40">
        <f>IFERROR(VLOOKUP(C44,PR!$H$2:$J$113,3,),0)</f>
        <v>0</v>
      </c>
      <c r="F44" s="19"/>
      <c r="G44" s="16"/>
      <c r="H44" s="42">
        <f>IFERROR(VLOOKUP(G44,PR!$B$2:$F$70,2,),0)</f>
        <v>0</v>
      </c>
      <c r="I44" s="20"/>
      <c r="J44" s="21"/>
      <c r="K44" s="45">
        <f t="shared" si="0"/>
        <v>0</v>
      </c>
      <c r="L44" s="22">
        <v>0</v>
      </c>
      <c r="M44" s="45">
        <f t="shared" si="1"/>
        <v>0</v>
      </c>
      <c r="N44" s="45">
        <f>IF(F44=1,VLOOKUP(G44,PR!$B$2:$F$70,5,),0)</f>
        <v>0</v>
      </c>
      <c r="O44" s="42">
        <f t="shared" si="2"/>
        <v>0</v>
      </c>
      <c r="P44" s="45">
        <f>IF(F44=1,VLOOKUP(G44,PR!$B$2:$F$70,4,FALSE),0)</f>
        <v>0</v>
      </c>
      <c r="Q44" s="45">
        <f t="shared" si="3"/>
        <v>0</v>
      </c>
      <c r="R44" s="45">
        <f>IF(F44=2,VLOOKUP(G44,PR!$B$2:$F$70,3,FALSE),0)</f>
        <v>0</v>
      </c>
      <c r="S44" s="45">
        <f t="shared" si="4"/>
        <v>0</v>
      </c>
      <c r="T44" s="42">
        <f t="shared" si="5"/>
        <v>0</v>
      </c>
    </row>
    <row r="45" spans="1:20">
      <c r="A45" s="16"/>
      <c r="B45" s="16"/>
      <c r="C45" s="16"/>
      <c r="D45" s="40">
        <f>IFERROR(VLOOKUP(C45,PR!$H$2:$J$113,2,),0)</f>
        <v>0</v>
      </c>
      <c r="E45" s="40">
        <f>IFERROR(VLOOKUP(C45,PR!$H$2:$J$113,3,),0)</f>
        <v>0</v>
      </c>
      <c r="F45" s="19"/>
      <c r="G45" s="16"/>
      <c r="H45" s="42">
        <f>IFERROR(VLOOKUP(G45,PR!$B$2:$F$70,2,),0)</f>
        <v>0</v>
      </c>
      <c r="I45" s="20"/>
      <c r="J45" s="21"/>
      <c r="K45" s="45">
        <f t="shared" si="0"/>
        <v>0</v>
      </c>
      <c r="L45" s="22">
        <v>0</v>
      </c>
      <c r="M45" s="45">
        <f t="shared" si="1"/>
        <v>0</v>
      </c>
      <c r="N45" s="45">
        <f>IF(F45=1,VLOOKUP(G45,PR!$B$2:$F$70,5,),0)</f>
        <v>0</v>
      </c>
      <c r="O45" s="42">
        <f t="shared" si="2"/>
        <v>0</v>
      </c>
      <c r="P45" s="45">
        <f>IF(F45=1,VLOOKUP(G45,PR!$B$2:$F$70,4,FALSE),0)</f>
        <v>0</v>
      </c>
      <c r="Q45" s="45">
        <f t="shared" si="3"/>
        <v>0</v>
      </c>
      <c r="R45" s="45">
        <f>IF(F45=2,VLOOKUP(G45,PR!$B$2:$F$70,3,FALSE),0)</f>
        <v>0</v>
      </c>
      <c r="S45" s="45">
        <f t="shared" si="4"/>
        <v>0</v>
      </c>
      <c r="T45" s="42">
        <f t="shared" si="5"/>
        <v>0</v>
      </c>
    </row>
    <row r="46" spans="1:20">
      <c r="A46" s="16"/>
      <c r="B46" s="16"/>
      <c r="C46" s="16"/>
      <c r="D46" s="40">
        <f>IFERROR(VLOOKUP(C46,PR!$H$2:$J$113,2,),0)</f>
        <v>0</v>
      </c>
      <c r="E46" s="40">
        <f>IFERROR(VLOOKUP(C46,PR!$H$2:$J$113,3,),0)</f>
        <v>0</v>
      </c>
      <c r="F46" s="19"/>
      <c r="G46" s="16"/>
      <c r="H46" s="42">
        <f>IFERROR(VLOOKUP(G46,PR!$B$2:$F$70,2,),0)</f>
        <v>0</v>
      </c>
      <c r="I46" s="20"/>
      <c r="J46" s="21"/>
      <c r="K46" s="45">
        <f t="shared" si="0"/>
        <v>0</v>
      </c>
      <c r="L46" s="22">
        <v>0</v>
      </c>
      <c r="M46" s="45">
        <f t="shared" si="1"/>
        <v>0</v>
      </c>
      <c r="N46" s="45">
        <f>IF(F46=1,VLOOKUP(G46,PR!$B$2:$F$70,5,),0)</f>
        <v>0</v>
      </c>
      <c r="O46" s="42">
        <f t="shared" si="2"/>
        <v>0</v>
      </c>
      <c r="P46" s="45">
        <f>IF(F46=1,VLOOKUP(G46,PR!$B$2:$F$70,4,FALSE),0)</f>
        <v>0</v>
      </c>
      <c r="Q46" s="45">
        <f t="shared" si="3"/>
        <v>0</v>
      </c>
      <c r="R46" s="45">
        <f>IF(F46=2,VLOOKUP(G46,PR!$B$2:$F$70,3,FALSE),0)</f>
        <v>0</v>
      </c>
      <c r="S46" s="45">
        <f t="shared" si="4"/>
        <v>0</v>
      </c>
      <c r="T46" s="42">
        <f t="shared" si="5"/>
        <v>0</v>
      </c>
    </row>
    <row r="47" spans="1:20">
      <c r="A47" s="16"/>
      <c r="B47" s="16"/>
      <c r="C47" s="16"/>
      <c r="D47" s="40">
        <f>IFERROR(VLOOKUP(C47,PR!$H$2:$J$113,2,),0)</f>
        <v>0</v>
      </c>
      <c r="E47" s="40">
        <f>IFERROR(VLOOKUP(C47,PR!$H$2:$J$113,3,),0)</f>
        <v>0</v>
      </c>
      <c r="F47" s="19"/>
      <c r="G47" s="16"/>
      <c r="H47" s="42">
        <f>IFERROR(VLOOKUP(G47,PR!$B$2:$F$70,2,),0)</f>
        <v>0</v>
      </c>
      <c r="I47" s="20"/>
      <c r="J47" s="21"/>
      <c r="K47" s="45">
        <f t="shared" si="0"/>
        <v>0</v>
      </c>
      <c r="L47" s="22">
        <v>0</v>
      </c>
      <c r="M47" s="45">
        <f t="shared" si="1"/>
        <v>0</v>
      </c>
      <c r="N47" s="45">
        <f>IF(F47=1,VLOOKUP(G47,PR!$B$2:$F$70,5,),0)</f>
        <v>0</v>
      </c>
      <c r="O47" s="42">
        <f t="shared" si="2"/>
        <v>0</v>
      </c>
      <c r="P47" s="45">
        <f>IF(F47=1,VLOOKUP(G47,PR!$B$2:$F$70,4,FALSE),0)</f>
        <v>0</v>
      </c>
      <c r="Q47" s="45">
        <f t="shared" si="3"/>
        <v>0</v>
      </c>
      <c r="R47" s="45">
        <f>IF(F47=2,VLOOKUP(G47,PR!$B$2:$F$70,3,FALSE),0)</f>
        <v>0</v>
      </c>
      <c r="S47" s="45">
        <f t="shared" si="4"/>
        <v>0</v>
      </c>
      <c r="T47" s="42">
        <f t="shared" si="5"/>
        <v>0</v>
      </c>
    </row>
    <row r="48" spans="1:20">
      <c r="A48" s="16"/>
      <c r="B48" s="16"/>
      <c r="C48" s="16"/>
      <c r="D48" s="40">
        <f>IFERROR(VLOOKUP(C48,PR!$H$2:$J$113,2,),0)</f>
        <v>0</v>
      </c>
      <c r="E48" s="40">
        <f>IFERROR(VLOOKUP(C48,PR!$H$2:$J$113,3,),0)</f>
        <v>0</v>
      </c>
      <c r="F48" s="19"/>
      <c r="G48" s="16"/>
      <c r="H48" s="42">
        <f>IFERROR(VLOOKUP(G48,PR!$B$2:$F$70,2,),0)</f>
        <v>0</v>
      </c>
      <c r="I48" s="20"/>
      <c r="J48" s="21"/>
      <c r="K48" s="45">
        <f t="shared" si="0"/>
        <v>0</v>
      </c>
      <c r="L48" s="22">
        <v>0</v>
      </c>
      <c r="M48" s="45">
        <f t="shared" si="1"/>
        <v>0</v>
      </c>
      <c r="N48" s="45">
        <f>IF(F48=1,VLOOKUP(G48,PR!$B$2:$F$70,5,),0)</f>
        <v>0</v>
      </c>
      <c r="O48" s="42">
        <f t="shared" si="2"/>
        <v>0</v>
      </c>
      <c r="P48" s="45">
        <f>IF(F48=1,VLOOKUP(G48,PR!$B$2:$F$70,4,FALSE),0)</f>
        <v>0</v>
      </c>
      <c r="Q48" s="45">
        <f t="shared" si="3"/>
        <v>0</v>
      </c>
      <c r="R48" s="45">
        <f>IF(F48=2,VLOOKUP(G48,PR!$B$2:$F$70,3,FALSE),0)</f>
        <v>0</v>
      </c>
      <c r="S48" s="45">
        <f t="shared" si="4"/>
        <v>0</v>
      </c>
      <c r="T48" s="42">
        <f t="shared" si="5"/>
        <v>0</v>
      </c>
    </row>
    <row r="49" spans="1:20">
      <c r="A49" s="16"/>
      <c r="B49" s="16"/>
      <c r="C49" s="16"/>
      <c r="D49" s="40">
        <f>IFERROR(VLOOKUP(C49,PR!$H$2:$J$113,2,),0)</f>
        <v>0</v>
      </c>
      <c r="E49" s="40">
        <f>IFERROR(VLOOKUP(C49,PR!$H$2:$J$113,3,),0)</f>
        <v>0</v>
      </c>
      <c r="F49" s="19"/>
      <c r="G49" s="16"/>
      <c r="H49" s="42">
        <f>IFERROR(VLOOKUP(G49,PR!$B$2:$F$70,2,),0)</f>
        <v>0</v>
      </c>
      <c r="I49" s="20"/>
      <c r="J49" s="21"/>
      <c r="K49" s="45">
        <f t="shared" si="0"/>
        <v>0</v>
      </c>
      <c r="L49" s="22">
        <v>0</v>
      </c>
      <c r="M49" s="45">
        <f t="shared" si="1"/>
        <v>0</v>
      </c>
      <c r="N49" s="45">
        <f>IF(F49=1,VLOOKUP(G49,PR!$B$2:$F$70,5,),0)</f>
        <v>0</v>
      </c>
      <c r="O49" s="42">
        <f t="shared" si="2"/>
        <v>0</v>
      </c>
      <c r="P49" s="45">
        <f>IF(F49=1,VLOOKUP(G49,PR!$B$2:$F$70,4,FALSE),0)</f>
        <v>0</v>
      </c>
      <c r="Q49" s="45">
        <f t="shared" si="3"/>
        <v>0</v>
      </c>
      <c r="R49" s="45">
        <f>IF(F49=2,VLOOKUP(G49,PR!$B$2:$F$70,3,FALSE),0)</f>
        <v>0</v>
      </c>
      <c r="S49" s="45">
        <f t="shared" si="4"/>
        <v>0</v>
      </c>
      <c r="T49" s="42">
        <f t="shared" si="5"/>
        <v>0</v>
      </c>
    </row>
    <row r="50" spans="1:20">
      <c r="A50" s="16"/>
      <c r="B50" s="16"/>
      <c r="C50" s="16"/>
      <c r="D50" s="40">
        <f>IFERROR(VLOOKUP(C50,PR!$H$2:$J$113,2,),0)</f>
        <v>0</v>
      </c>
      <c r="E50" s="40">
        <f>IFERROR(VLOOKUP(C50,PR!$H$2:$J$113,3,),0)</f>
        <v>0</v>
      </c>
      <c r="F50" s="19"/>
      <c r="G50" s="16"/>
      <c r="H50" s="42">
        <f>IFERROR(VLOOKUP(G50,PR!$B$2:$F$70,2,),0)</f>
        <v>0</v>
      </c>
      <c r="I50" s="20"/>
      <c r="J50" s="21"/>
      <c r="K50" s="45">
        <f t="shared" si="0"/>
        <v>0</v>
      </c>
      <c r="L50" s="22">
        <v>0</v>
      </c>
      <c r="M50" s="45">
        <f t="shared" si="1"/>
        <v>0</v>
      </c>
      <c r="N50" s="45">
        <f>IF(F50=1,VLOOKUP(G50,PR!$B$2:$F$70,5,),0)</f>
        <v>0</v>
      </c>
      <c r="O50" s="42">
        <f t="shared" si="2"/>
        <v>0</v>
      </c>
      <c r="P50" s="45">
        <f>IF(F50=1,VLOOKUP(G50,PR!$B$2:$F$70,4,FALSE),0)</f>
        <v>0</v>
      </c>
      <c r="Q50" s="45">
        <f t="shared" si="3"/>
        <v>0</v>
      </c>
      <c r="R50" s="45">
        <f>IF(F50=2,VLOOKUP(G50,PR!$B$2:$F$70,3,FALSE),0)</f>
        <v>0</v>
      </c>
      <c r="S50" s="45">
        <f t="shared" si="4"/>
        <v>0</v>
      </c>
      <c r="T50" s="42">
        <f t="shared" si="5"/>
        <v>0</v>
      </c>
    </row>
    <row r="51" spans="1:20">
      <c r="A51" s="16"/>
      <c r="B51" s="16"/>
      <c r="C51" s="16"/>
      <c r="D51" s="40">
        <f>IFERROR(VLOOKUP(C51,PR!$H$2:$J$113,2,),0)</f>
        <v>0</v>
      </c>
      <c r="E51" s="40">
        <f>IFERROR(VLOOKUP(C51,PR!$H$2:$J$113,3,),0)</f>
        <v>0</v>
      </c>
      <c r="F51" s="19"/>
      <c r="G51" s="16"/>
      <c r="H51" s="42">
        <f>IFERROR(VLOOKUP(G51,PR!$B$2:$F$70,2,),0)</f>
        <v>0</v>
      </c>
      <c r="I51" s="20"/>
      <c r="J51" s="21"/>
      <c r="K51" s="45">
        <f t="shared" si="0"/>
        <v>0</v>
      </c>
      <c r="L51" s="22">
        <v>0</v>
      </c>
      <c r="M51" s="45">
        <f t="shared" si="1"/>
        <v>0</v>
      </c>
      <c r="N51" s="45">
        <f>IF(F51=1,VLOOKUP(G51,PR!$B$2:$F$70,5,),0)</f>
        <v>0</v>
      </c>
      <c r="O51" s="42">
        <f t="shared" si="2"/>
        <v>0</v>
      </c>
      <c r="P51" s="45">
        <f>IF(F51=1,VLOOKUP(G51,PR!$B$2:$F$70,4,FALSE),0)</f>
        <v>0</v>
      </c>
      <c r="Q51" s="45">
        <f t="shared" si="3"/>
        <v>0</v>
      </c>
      <c r="R51" s="45">
        <f>IF(F51=2,VLOOKUP(G51,PR!$B$2:$F$70,3,FALSE),0)</f>
        <v>0</v>
      </c>
      <c r="S51" s="45">
        <f t="shared" si="4"/>
        <v>0</v>
      </c>
      <c r="T51" s="42">
        <f t="shared" si="5"/>
        <v>0</v>
      </c>
    </row>
    <row r="52" spans="1:20">
      <c r="A52" s="16"/>
      <c r="B52" s="16"/>
      <c r="C52" s="16"/>
      <c r="D52" s="40">
        <f>IFERROR(VLOOKUP(C52,PR!$H$2:$J$113,2,),0)</f>
        <v>0</v>
      </c>
      <c r="E52" s="40">
        <f>IFERROR(VLOOKUP(C52,PR!$H$2:$J$113,3,),0)</f>
        <v>0</v>
      </c>
      <c r="F52" s="19"/>
      <c r="G52" s="16"/>
      <c r="H52" s="42">
        <f>IFERROR(VLOOKUP(G52,PR!$B$2:$F$70,2,),0)</f>
        <v>0</v>
      </c>
      <c r="I52" s="20"/>
      <c r="J52" s="21"/>
      <c r="K52" s="45">
        <f t="shared" si="0"/>
        <v>0</v>
      </c>
      <c r="L52" s="22">
        <v>0</v>
      </c>
      <c r="M52" s="45">
        <f t="shared" si="1"/>
        <v>0</v>
      </c>
      <c r="N52" s="45">
        <f>IF(F52=1,VLOOKUP(G52,PR!$B$2:$F$70,5,),0)</f>
        <v>0</v>
      </c>
      <c r="O52" s="42">
        <f t="shared" si="2"/>
        <v>0</v>
      </c>
      <c r="P52" s="45">
        <f>IF(F52=1,VLOOKUP(G52,PR!$B$2:$F$70,4,FALSE),0)</f>
        <v>0</v>
      </c>
      <c r="Q52" s="45">
        <f t="shared" si="3"/>
        <v>0</v>
      </c>
      <c r="R52" s="45">
        <f>IF(F52=2,VLOOKUP(G52,PR!$B$2:$F$70,3,FALSE),0)</f>
        <v>0</v>
      </c>
      <c r="S52" s="45">
        <f t="shared" si="4"/>
        <v>0</v>
      </c>
      <c r="T52" s="42">
        <f t="shared" si="5"/>
        <v>0</v>
      </c>
    </row>
    <row r="53" spans="1:20">
      <c r="A53" s="16"/>
      <c r="B53" s="16"/>
      <c r="C53" s="16"/>
      <c r="D53" s="40">
        <f>IFERROR(VLOOKUP(C53,PR!$H$2:$J$113,2,),0)</f>
        <v>0</v>
      </c>
      <c r="E53" s="40">
        <f>IFERROR(VLOOKUP(C53,PR!$H$2:$J$113,3,),0)</f>
        <v>0</v>
      </c>
      <c r="F53" s="19"/>
      <c r="G53" s="16"/>
      <c r="H53" s="42">
        <f>IFERROR(VLOOKUP(G53,PR!$B$2:$F$70,2,),0)</f>
        <v>0</v>
      </c>
      <c r="I53" s="20"/>
      <c r="J53" s="21"/>
      <c r="K53" s="45">
        <f t="shared" si="0"/>
        <v>0</v>
      </c>
      <c r="L53" s="22">
        <v>0</v>
      </c>
      <c r="M53" s="45">
        <f t="shared" si="1"/>
        <v>0</v>
      </c>
      <c r="N53" s="45">
        <f>IF(F53=1,VLOOKUP(G53,PR!$B$2:$F$70,5,),0)</f>
        <v>0</v>
      </c>
      <c r="O53" s="42">
        <f t="shared" si="2"/>
        <v>0</v>
      </c>
      <c r="P53" s="45">
        <f>IF(F53=1,VLOOKUP(G53,PR!$B$2:$F$70,4,FALSE),0)</f>
        <v>0</v>
      </c>
      <c r="Q53" s="45">
        <f t="shared" si="3"/>
        <v>0</v>
      </c>
      <c r="R53" s="45">
        <f>IF(F53=2,VLOOKUP(G53,PR!$B$2:$F$70,3,FALSE),0)</f>
        <v>0</v>
      </c>
      <c r="S53" s="45">
        <f t="shared" si="4"/>
        <v>0</v>
      </c>
      <c r="T53" s="42">
        <f t="shared" si="5"/>
        <v>0</v>
      </c>
    </row>
    <row r="54" spans="1:20">
      <c r="A54" s="16"/>
      <c r="B54" s="16"/>
      <c r="C54" s="16"/>
      <c r="D54" s="40">
        <f>IFERROR(VLOOKUP(C54,PR!$H$2:$J$113,2,),0)</f>
        <v>0</v>
      </c>
      <c r="E54" s="40">
        <f>IFERROR(VLOOKUP(C54,PR!$H$2:$J$113,3,),0)</f>
        <v>0</v>
      </c>
      <c r="F54" s="19"/>
      <c r="G54" s="16"/>
      <c r="H54" s="42">
        <f>IFERROR(VLOOKUP(G54,PR!$B$2:$F$70,2,),0)</f>
        <v>0</v>
      </c>
      <c r="I54" s="20"/>
      <c r="J54" s="21"/>
      <c r="K54" s="45">
        <f t="shared" si="0"/>
        <v>0</v>
      </c>
      <c r="L54" s="22">
        <v>0</v>
      </c>
      <c r="M54" s="45">
        <f t="shared" si="1"/>
        <v>0</v>
      </c>
      <c r="N54" s="45">
        <f>IF(F54=1,VLOOKUP(G54,PR!$B$2:$F$70,5,),0)</f>
        <v>0</v>
      </c>
      <c r="O54" s="42">
        <f t="shared" si="2"/>
        <v>0</v>
      </c>
      <c r="P54" s="45">
        <f>IF(F54=1,VLOOKUP(G54,PR!$B$2:$F$70,4,FALSE),0)</f>
        <v>0</v>
      </c>
      <c r="Q54" s="45">
        <f t="shared" si="3"/>
        <v>0</v>
      </c>
      <c r="R54" s="45">
        <f>IF(F54=2,VLOOKUP(G54,PR!$B$2:$F$70,3,FALSE),0)</f>
        <v>0</v>
      </c>
      <c r="S54" s="45">
        <f t="shared" si="4"/>
        <v>0</v>
      </c>
      <c r="T54" s="42">
        <f t="shared" si="5"/>
        <v>0</v>
      </c>
    </row>
    <row r="55" spans="1:20">
      <c r="A55" s="16"/>
      <c r="B55" s="16"/>
      <c r="C55" s="16"/>
      <c r="D55" s="40">
        <f>IFERROR(VLOOKUP(C55,PR!$H$2:$J$113,2,),0)</f>
        <v>0</v>
      </c>
      <c r="E55" s="40">
        <f>IFERROR(VLOOKUP(C55,PR!$H$2:$J$113,3,),0)</f>
        <v>0</v>
      </c>
      <c r="F55" s="19"/>
      <c r="G55" s="16"/>
      <c r="H55" s="42">
        <f>IFERROR(VLOOKUP(G55,PR!$B$2:$F$70,2,),0)</f>
        <v>0</v>
      </c>
      <c r="I55" s="20"/>
      <c r="J55" s="21"/>
      <c r="K55" s="45">
        <f t="shared" si="0"/>
        <v>0</v>
      </c>
      <c r="L55" s="22">
        <v>0</v>
      </c>
      <c r="M55" s="45">
        <f t="shared" si="1"/>
        <v>0</v>
      </c>
      <c r="N55" s="45">
        <f>IF(F55=1,VLOOKUP(G55,PR!$B$2:$F$70,5,),0)</f>
        <v>0</v>
      </c>
      <c r="O55" s="42">
        <f t="shared" si="2"/>
        <v>0</v>
      </c>
      <c r="P55" s="45">
        <f>IF(F55=1,VLOOKUP(G55,PR!$B$2:$F$70,4,FALSE),0)</f>
        <v>0</v>
      </c>
      <c r="Q55" s="45">
        <f t="shared" si="3"/>
        <v>0</v>
      </c>
      <c r="R55" s="45">
        <f>IF(F55=2,VLOOKUP(G55,PR!$B$2:$F$70,3,FALSE),0)</f>
        <v>0</v>
      </c>
      <c r="S55" s="45">
        <f t="shared" si="4"/>
        <v>0</v>
      </c>
      <c r="T55" s="42">
        <f t="shared" si="5"/>
        <v>0</v>
      </c>
    </row>
    <row r="56" spans="1:20">
      <c r="A56" s="16"/>
      <c r="B56" s="16"/>
      <c r="C56" s="16"/>
      <c r="D56" s="40">
        <f>IFERROR(VLOOKUP(C56,PR!$H$2:$J$113,2,),0)</f>
        <v>0</v>
      </c>
      <c r="E56" s="40">
        <f>IFERROR(VLOOKUP(C56,PR!$H$2:$J$113,3,),0)</f>
        <v>0</v>
      </c>
      <c r="F56" s="19"/>
      <c r="G56" s="16"/>
      <c r="H56" s="42">
        <f>IFERROR(VLOOKUP(G56,PR!$B$2:$F$70,2,),0)</f>
        <v>0</v>
      </c>
      <c r="I56" s="20"/>
      <c r="J56" s="21"/>
      <c r="K56" s="45">
        <f t="shared" si="0"/>
        <v>0</v>
      </c>
      <c r="L56" s="22">
        <v>0</v>
      </c>
      <c r="M56" s="45">
        <f t="shared" si="1"/>
        <v>0</v>
      </c>
      <c r="N56" s="45">
        <f>IF(F56=1,VLOOKUP(G56,PR!$B$2:$F$70,5,),0)</f>
        <v>0</v>
      </c>
      <c r="O56" s="42">
        <f t="shared" si="2"/>
        <v>0</v>
      </c>
      <c r="P56" s="45">
        <f>IF(F56=1,VLOOKUP(G56,PR!$B$2:$F$70,4,FALSE),0)</f>
        <v>0</v>
      </c>
      <c r="Q56" s="45">
        <f t="shared" si="3"/>
        <v>0</v>
      </c>
      <c r="R56" s="45">
        <f>IF(F56=2,VLOOKUP(G56,PR!$B$2:$F$70,3,FALSE),0)</f>
        <v>0</v>
      </c>
      <c r="S56" s="45">
        <f t="shared" si="4"/>
        <v>0</v>
      </c>
      <c r="T56" s="42">
        <f t="shared" si="5"/>
        <v>0</v>
      </c>
    </row>
    <row r="57" spans="1:20">
      <c r="A57" s="16"/>
      <c r="B57" s="16"/>
      <c r="C57" s="16"/>
      <c r="D57" s="40">
        <f>IFERROR(VLOOKUP(C57,PR!$H$2:$J$113,2,),0)</f>
        <v>0</v>
      </c>
      <c r="E57" s="40">
        <f>IFERROR(VLOOKUP(C57,PR!$H$2:$J$113,3,),0)</f>
        <v>0</v>
      </c>
      <c r="F57" s="19"/>
      <c r="G57" s="16"/>
      <c r="H57" s="42">
        <f>IFERROR(VLOOKUP(G57,PR!$B$2:$F$70,2,),0)</f>
        <v>0</v>
      </c>
      <c r="I57" s="20"/>
      <c r="J57" s="21"/>
      <c r="K57" s="45">
        <f t="shared" si="0"/>
        <v>0</v>
      </c>
      <c r="L57" s="22">
        <v>0</v>
      </c>
      <c r="M57" s="45">
        <f t="shared" si="1"/>
        <v>0</v>
      </c>
      <c r="N57" s="45">
        <f>IF(F57=1,VLOOKUP(G57,PR!$B$2:$F$70,5,),0)</f>
        <v>0</v>
      </c>
      <c r="O57" s="42">
        <f t="shared" si="2"/>
        <v>0</v>
      </c>
      <c r="P57" s="45">
        <f>IF(F57=1,VLOOKUP(G57,PR!$B$2:$F$70,4,FALSE),0)</f>
        <v>0</v>
      </c>
      <c r="Q57" s="45">
        <f t="shared" si="3"/>
        <v>0</v>
      </c>
      <c r="R57" s="45">
        <f>IF(F57=2,VLOOKUP(G57,PR!$B$2:$F$70,3,FALSE),0)</f>
        <v>0</v>
      </c>
      <c r="S57" s="45">
        <f t="shared" si="4"/>
        <v>0</v>
      </c>
      <c r="T57" s="42">
        <f t="shared" si="5"/>
        <v>0</v>
      </c>
    </row>
    <row r="58" spans="1:20">
      <c r="A58" s="16"/>
      <c r="B58" s="16"/>
      <c r="C58" s="16"/>
      <c r="D58" s="40">
        <f>IFERROR(VLOOKUP(C58,PR!$H$2:$J$113,2,),0)</f>
        <v>0</v>
      </c>
      <c r="E58" s="40">
        <f>IFERROR(VLOOKUP(C58,PR!$H$2:$J$113,3,),0)</f>
        <v>0</v>
      </c>
      <c r="F58" s="19"/>
      <c r="G58" s="16"/>
      <c r="H58" s="42">
        <f>IFERROR(VLOOKUP(G58,PR!$B$2:$F$70,2,),0)</f>
        <v>0</v>
      </c>
      <c r="I58" s="20"/>
      <c r="J58" s="21"/>
      <c r="K58" s="45">
        <f t="shared" si="0"/>
        <v>0</v>
      </c>
      <c r="L58" s="22">
        <v>0</v>
      </c>
      <c r="M58" s="45">
        <f t="shared" si="1"/>
        <v>0</v>
      </c>
      <c r="N58" s="45">
        <f>IF(F58=1,VLOOKUP(G58,PR!$B$2:$F$70,5,),0)</f>
        <v>0</v>
      </c>
      <c r="O58" s="42">
        <f t="shared" si="2"/>
        <v>0</v>
      </c>
      <c r="P58" s="45">
        <f>IF(F58=1,VLOOKUP(G58,PR!$B$2:$F$70,4,FALSE),0)</f>
        <v>0</v>
      </c>
      <c r="Q58" s="45">
        <f t="shared" si="3"/>
        <v>0</v>
      </c>
      <c r="R58" s="45">
        <f>IF(F58=2,VLOOKUP(G58,PR!$B$2:$F$70,3,FALSE),0)</f>
        <v>0</v>
      </c>
      <c r="S58" s="45">
        <f t="shared" si="4"/>
        <v>0</v>
      </c>
      <c r="T58" s="42">
        <f t="shared" si="5"/>
        <v>0</v>
      </c>
    </row>
    <row r="59" spans="1:20">
      <c r="A59" s="16"/>
      <c r="B59" s="16"/>
      <c r="C59" s="16"/>
      <c r="D59" s="40">
        <f>IFERROR(VLOOKUP(C59,PR!$H$2:$J$113,2,),0)</f>
        <v>0</v>
      </c>
      <c r="E59" s="40">
        <f>IFERROR(VLOOKUP(C59,PR!$H$2:$J$113,3,),0)</f>
        <v>0</v>
      </c>
      <c r="F59" s="19"/>
      <c r="G59" s="16"/>
      <c r="H59" s="42">
        <f>IFERROR(VLOOKUP(G59,PR!$B$2:$F$70,2,),0)</f>
        <v>0</v>
      </c>
      <c r="I59" s="20"/>
      <c r="J59" s="21"/>
      <c r="K59" s="45">
        <f t="shared" si="0"/>
        <v>0</v>
      </c>
      <c r="L59" s="22">
        <v>0</v>
      </c>
      <c r="M59" s="45">
        <f t="shared" si="1"/>
        <v>0</v>
      </c>
      <c r="N59" s="45">
        <f>IF(F59=1,VLOOKUP(G59,PR!$B$2:$F$70,5,),0)</f>
        <v>0</v>
      </c>
      <c r="O59" s="42">
        <f t="shared" si="2"/>
        <v>0</v>
      </c>
      <c r="P59" s="45">
        <f>IF(F59=1,VLOOKUP(G59,PR!$B$2:$F$70,4,FALSE),0)</f>
        <v>0</v>
      </c>
      <c r="Q59" s="45">
        <f t="shared" si="3"/>
        <v>0</v>
      </c>
      <c r="R59" s="45">
        <f>IF(F59=2,VLOOKUP(G59,PR!$B$2:$F$70,3,FALSE),0)</f>
        <v>0</v>
      </c>
      <c r="S59" s="45">
        <f t="shared" si="4"/>
        <v>0</v>
      </c>
      <c r="T59" s="42">
        <f t="shared" si="5"/>
        <v>0</v>
      </c>
    </row>
    <row r="60" spans="1:20">
      <c r="A60" s="16"/>
      <c r="B60" s="16"/>
      <c r="C60" s="16"/>
      <c r="D60" s="40">
        <f>IFERROR(VLOOKUP(C60,PR!$H$2:$J$113,2,),0)</f>
        <v>0</v>
      </c>
      <c r="E60" s="40">
        <f>IFERROR(VLOOKUP(C60,PR!$H$2:$J$113,3,),0)</f>
        <v>0</v>
      </c>
      <c r="F60" s="19"/>
      <c r="G60" s="16"/>
      <c r="H60" s="42">
        <f>IFERROR(VLOOKUP(G60,PR!$B$2:$F$70,2,),0)</f>
        <v>0</v>
      </c>
      <c r="I60" s="20"/>
      <c r="J60" s="21"/>
      <c r="K60" s="45">
        <f t="shared" si="0"/>
        <v>0</v>
      </c>
      <c r="L60" s="22">
        <v>0</v>
      </c>
      <c r="M60" s="45">
        <f t="shared" si="1"/>
        <v>0</v>
      </c>
      <c r="N60" s="45">
        <f>IF(F60=1,VLOOKUP(G60,PR!$B$2:$F$70,5,),0)</f>
        <v>0</v>
      </c>
      <c r="O60" s="42">
        <f t="shared" si="2"/>
        <v>0</v>
      </c>
      <c r="P60" s="45">
        <f>IF(F60=1,VLOOKUP(G60,PR!$B$2:$F$70,4,FALSE),0)</f>
        <v>0</v>
      </c>
      <c r="Q60" s="45">
        <f t="shared" si="3"/>
        <v>0</v>
      </c>
      <c r="R60" s="45">
        <f>IF(F60=2,VLOOKUP(G60,PR!$B$2:$F$70,3,FALSE),0)</f>
        <v>0</v>
      </c>
      <c r="S60" s="45">
        <f t="shared" si="4"/>
        <v>0</v>
      </c>
      <c r="T60" s="42">
        <f t="shared" si="5"/>
        <v>0</v>
      </c>
    </row>
    <row r="61" spans="1:20">
      <c r="A61" s="16"/>
      <c r="B61" s="16"/>
      <c r="C61" s="16"/>
      <c r="D61" s="40">
        <f>IFERROR(VLOOKUP(C61,PR!$H$2:$J$113,2,),0)</f>
        <v>0</v>
      </c>
      <c r="E61" s="40">
        <f>IFERROR(VLOOKUP(C61,PR!$H$2:$J$113,3,),0)</f>
        <v>0</v>
      </c>
      <c r="F61" s="19"/>
      <c r="G61" s="16"/>
      <c r="H61" s="42">
        <f>IFERROR(VLOOKUP(G61,PR!$B$2:$F$70,2,),0)</f>
        <v>0</v>
      </c>
      <c r="I61" s="20"/>
      <c r="J61" s="21"/>
      <c r="K61" s="45">
        <f t="shared" si="0"/>
        <v>0</v>
      </c>
      <c r="L61" s="22">
        <v>0</v>
      </c>
      <c r="M61" s="45">
        <f t="shared" si="1"/>
        <v>0</v>
      </c>
      <c r="N61" s="45">
        <f>IF(F61=1,VLOOKUP(G61,PR!$B$2:$F$70,5,),0)</f>
        <v>0</v>
      </c>
      <c r="O61" s="42">
        <f t="shared" si="2"/>
        <v>0</v>
      </c>
      <c r="P61" s="45">
        <f>IF(F61=1,VLOOKUP(G61,PR!$B$2:$F$70,4,FALSE),0)</f>
        <v>0</v>
      </c>
      <c r="Q61" s="45">
        <f t="shared" si="3"/>
        <v>0</v>
      </c>
      <c r="R61" s="45">
        <f>IF(F61=2,VLOOKUP(G61,PR!$B$2:$F$70,3,FALSE),0)</f>
        <v>0</v>
      </c>
      <c r="S61" s="45">
        <f t="shared" si="4"/>
        <v>0</v>
      </c>
      <c r="T61" s="42">
        <f t="shared" si="5"/>
        <v>0</v>
      </c>
    </row>
    <row r="62" spans="1:20">
      <c r="A62" s="16"/>
      <c r="B62" s="16"/>
      <c r="C62" s="16"/>
      <c r="D62" s="40">
        <f>IFERROR(VLOOKUP(C62,PR!$H$2:$J$113,2,),0)</f>
        <v>0</v>
      </c>
      <c r="E62" s="40">
        <f>IFERROR(VLOOKUP(C62,PR!$H$2:$J$113,3,),0)</f>
        <v>0</v>
      </c>
      <c r="F62" s="19"/>
      <c r="G62" s="16"/>
      <c r="H62" s="42">
        <f>IFERROR(VLOOKUP(G62,PR!$B$2:$F$70,2,),0)</f>
        <v>0</v>
      </c>
      <c r="I62" s="20"/>
      <c r="J62" s="21"/>
      <c r="K62" s="45">
        <f t="shared" si="0"/>
        <v>0</v>
      </c>
      <c r="L62" s="22">
        <v>0</v>
      </c>
      <c r="M62" s="45">
        <f t="shared" si="1"/>
        <v>0</v>
      </c>
      <c r="N62" s="45">
        <f>IF(F62=1,VLOOKUP(G62,PR!$B$2:$F$70,5,),0)</f>
        <v>0</v>
      </c>
      <c r="O62" s="42">
        <f t="shared" si="2"/>
        <v>0</v>
      </c>
      <c r="P62" s="45">
        <f>IF(F62=1,VLOOKUP(G62,PR!$B$2:$F$70,4,FALSE),0)</f>
        <v>0</v>
      </c>
      <c r="Q62" s="45">
        <f t="shared" si="3"/>
        <v>0</v>
      </c>
      <c r="R62" s="45">
        <f>IF(F62=2,VLOOKUP(G62,PR!$B$2:$F$70,3,FALSE),0)</f>
        <v>0</v>
      </c>
      <c r="S62" s="45">
        <f t="shared" si="4"/>
        <v>0</v>
      </c>
      <c r="T62" s="42">
        <f t="shared" si="5"/>
        <v>0</v>
      </c>
    </row>
    <row r="63" spans="1:20">
      <c r="A63" s="16"/>
      <c r="B63" s="16"/>
      <c r="C63" s="16"/>
      <c r="D63" s="40">
        <f>IFERROR(VLOOKUP(C63,PR!$H$2:$J$113,2,),0)</f>
        <v>0</v>
      </c>
      <c r="E63" s="40">
        <f>IFERROR(VLOOKUP(C63,PR!$H$2:$J$113,3,),0)</f>
        <v>0</v>
      </c>
      <c r="F63" s="19"/>
      <c r="G63" s="16"/>
      <c r="H63" s="42">
        <f>IFERROR(VLOOKUP(G63,PR!$B$2:$F$70,2,),0)</f>
        <v>0</v>
      </c>
      <c r="I63" s="20"/>
      <c r="J63" s="21"/>
      <c r="K63" s="45">
        <f t="shared" si="0"/>
        <v>0</v>
      </c>
      <c r="L63" s="22">
        <v>0</v>
      </c>
      <c r="M63" s="45">
        <f t="shared" si="1"/>
        <v>0</v>
      </c>
      <c r="N63" s="45">
        <f>IF(F63=1,VLOOKUP(G63,PR!$B$2:$F$70,5,),0)</f>
        <v>0</v>
      </c>
      <c r="O63" s="42">
        <f t="shared" si="2"/>
        <v>0</v>
      </c>
      <c r="P63" s="45">
        <f>IF(F63=1,VLOOKUP(G63,PR!$B$2:$F$70,4,FALSE),0)</f>
        <v>0</v>
      </c>
      <c r="Q63" s="45">
        <f t="shared" si="3"/>
        <v>0</v>
      </c>
      <c r="R63" s="45">
        <f>IF(F63=2,VLOOKUP(G63,PR!$B$2:$F$70,3,FALSE),0)</f>
        <v>0</v>
      </c>
      <c r="S63" s="45">
        <f t="shared" si="4"/>
        <v>0</v>
      </c>
      <c r="T63" s="42">
        <f t="shared" si="5"/>
        <v>0</v>
      </c>
    </row>
    <row r="64" spans="1:20">
      <c r="A64" s="16"/>
      <c r="B64" s="16"/>
      <c r="C64" s="16"/>
      <c r="D64" s="40">
        <f>IFERROR(VLOOKUP(C64,PR!$H$2:$J$113,2,),0)</f>
        <v>0</v>
      </c>
      <c r="E64" s="40">
        <f>IFERROR(VLOOKUP(C64,PR!$H$2:$J$113,3,),0)</f>
        <v>0</v>
      </c>
      <c r="F64" s="19"/>
      <c r="G64" s="16"/>
      <c r="H64" s="42">
        <f>IFERROR(VLOOKUP(G64,PR!$B$2:$F$70,2,),0)</f>
        <v>0</v>
      </c>
      <c r="I64" s="20"/>
      <c r="J64" s="21"/>
      <c r="K64" s="45">
        <f t="shared" si="0"/>
        <v>0</v>
      </c>
      <c r="L64" s="22">
        <v>0</v>
      </c>
      <c r="M64" s="45">
        <f t="shared" si="1"/>
        <v>0</v>
      </c>
      <c r="N64" s="45">
        <f>IF(F64=1,VLOOKUP(G64,PR!$B$2:$F$70,5,),0)</f>
        <v>0</v>
      </c>
      <c r="O64" s="42">
        <f t="shared" si="2"/>
        <v>0</v>
      </c>
      <c r="P64" s="45">
        <f>IF(F64=1,VLOOKUP(G64,PR!$B$2:$F$70,4,FALSE),0)</f>
        <v>0</v>
      </c>
      <c r="Q64" s="45">
        <f t="shared" si="3"/>
        <v>0</v>
      </c>
      <c r="R64" s="45">
        <f>IF(F64=2,VLOOKUP(G64,PR!$B$2:$F$70,3,FALSE),0)</f>
        <v>0</v>
      </c>
      <c r="S64" s="45">
        <f t="shared" si="4"/>
        <v>0</v>
      </c>
      <c r="T64" s="42">
        <f t="shared" si="5"/>
        <v>0</v>
      </c>
    </row>
    <row r="65" spans="1:33">
      <c r="A65" s="16"/>
      <c r="B65" s="16"/>
      <c r="C65" s="16"/>
      <c r="D65" s="40">
        <f>IFERROR(VLOOKUP(C65,PR!$H$2:$J$113,2,),0)</f>
        <v>0</v>
      </c>
      <c r="E65" s="40">
        <f>IFERROR(VLOOKUP(C65,PR!$H$2:$J$113,3,),0)</f>
        <v>0</v>
      </c>
      <c r="F65" s="19"/>
      <c r="G65" s="16"/>
      <c r="H65" s="42">
        <f>IFERROR(VLOOKUP(G65,PR!$B$2:$F$70,2,),0)</f>
        <v>0</v>
      </c>
      <c r="I65" s="20"/>
      <c r="J65" s="21"/>
      <c r="K65" s="45">
        <f t="shared" si="0"/>
        <v>0</v>
      </c>
      <c r="L65" s="22">
        <v>0</v>
      </c>
      <c r="M65" s="45">
        <f t="shared" si="1"/>
        <v>0</v>
      </c>
      <c r="N65" s="45">
        <f>IF(F65=1,VLOOKUP(G65,PR!$B$2:$F$70,5,),0)</f>
        <v>0</v>
      </c>
      <c r="O65" s="42">
        <f t="shared" si="2"/>
        <v>0</v>
      </c>
      <c r="P65" s="45">
        <f>IF(F65=1,VLOOKUP(G65,PR!$B$2:$F$70,4,FALSE),0)</f>
        <v>0</v>
      </c>
      <c r="Q65" s="45">
        <f t="shared" si="3"/>
        <v>0</v>
      </c>
      <c r="R65" s="45">
        <f>IF(F65=2,VLOOKUP(G65,PR!$B$2:$F$70,3,FALSE),0)</f>
        <v>0</v>
      </c>
      <c r="S65" s="45">
        <f t="shared" si="4"/>
        <v>0</v>
      </c>
      <c r="T65" s="42">
        <f t="shared" si="5"/>
        <v>0</v>
      </c>
    </row>
    <row r="66" spans="1:33">
      <c r="A66" s="16"/>
      <c r="B66" s="16"/>
      <c r="C66" s="16"/>
      <c r="D66" s="40">
        <f>IFERROR(VLOOKUP(C66,PR!$H$2:$J$113,2,),0)</f>
        <v>0</v>
      </c>
      <c r="E66" s="40">
        <f>IFERROR(VLOOKUP(C66,PR!$H$2:$J$113,3,),0)</f>
        <v>0</v>
      </c>
      <c r="F66" s="19"/>
      <c r="G66" s="16"/>
      <c r="H66" s="42">
        <f>IFERROR(VLOOKUP(G66,PR!$B$2:$F$70,2,),0)</f>
        <v>0</v>
      </c>
      <c r="I66" s="20"/>
      <c r="J66" s="21"/>
      <c r="K66" s="45">
        <f t="shared" si="0"/>
        <v>0</v>
      </c>
      <c r="L66" s="22">
        <v>0</v>
      </c>
      <c r="M66" s="45">
        <f t="shared" si="1"/>
        <v>0</v>
      </c>
      <c r="N66" s="45">
        <f>IF(F66=1,VLOOKUP(G66,PR!$B$2:$F$70,5,),0)</f>
        <v>0</v>
      </c>
      <c r="O66" s="42">
        <f t="shared" si="2"/>
        <v>0</v>
      </c>
      <c r="P66" s="45">
        <f>IF(F66=1,VLOOKUP(G66,PR!$B$2:$F$70,4,FALSE),0)</f>
        <v>0</v>
      </c>
      <c r="Q66" s="45">
        <f t="shared" si="3"/>
        <v>0</v>
      </c>
      <c r="R66" s="45">
        <f>IF(F66=2,VLOOKUP(G66,PR!$B$2:$F$70,3,FALSE),0)</f>
        <v>0</v>
      </c>
      <c r="S66" s="45">
        <f t="shared" si="4"/>
        <v>0</v>
      </c>
      <c r="T66" s="42">
        <f t="shared" si="5"/>
        <v>0</v>
      </c>
    </row>
    <row r="67" spans="1:33">
      <c r="A67" s="16"/>
      <c r="B67" s="16"/>
      <c r="C67" s="16"/>
      <c r="D67" s="40">
        <f>IFERROR(VLOOKUP(C67,PR!$H$2:$J$113,2,),0)</f>
        <v>0</v>
      </c>
      <c r="E67" s="40">
        <f>IFERROR(VLOOKUP(C67,PR!$H$2:$J$113,3,),0)</f>
        <v>0</v>
      </c>
      <c r="F67" s="19"/>
      <c r="G67" s="16"/>
      <c r="H67" s="42">
        <f>IFERROR(VLOOKUP(G67,PR!$B$2:$F$70,2,),0)</f>
        <v>0</v>
      </c>
      <c r="I67" s="20"/>
      <c r="J67" s="21"/>
      <c r="K67" s="45">
        <f t="shared" si="0"/>
        <v>0</v>
      </c>
      <c r="L67" s="22">
        <v>0</v>
      </c>
      <c r="M67" s="45">
        <f t="shared" si="1"/>
        <v>0</v>
      </c>
      <c r="N67" s="45">
        <f>IF(F67=1,VLOOKUP(G67,PR!$B$2:$F$70,5,),0)</f>
        <v>0</v>
      </c>
      <c r="O67" s="42">
        <f t="shared" si="2"/>
        <v>0</v>
      </c>
      <c r="P67" s="45">
        <f>IF(F67=1,VLOOKUP(G67,PR!$B$2:$F$70,4,FALSE),0)</f>
        <v>0</v>
      </c>
      <c r="Q67" s="45">
        <f t="shared" si="3"/>
        <v>0</v>
      </c>
      <c r="R67" s="45">
        <f>IF(F67=2,VLOOKUP(G67,PR!$B$2:$F$70,3,FALSE),0)</f>
        <v>0</v>
      </c>
      <c r="S67" s="45">
        <f t="shared" si="4"/>
        <v>0</v>
      </c>
      <c r="T67" s="42">
        <f t="shared" si="5"/>
        <v>0</v>
      </c>
    </row>
    <row r="68" spans="1:33">
      <c r="A68" s="16"/>
      <c r="B68" s="16"/>
      <c r="C68" s="16"/>
      <c r="D68" s="40">
        <f>IFERROR(VLOOKUP(C68,PR!$H$2:$J$113,2,),0)</f>
        <v>0</v>
      </c>
      <c r="E68" s="40">
        <f>IFERROR(VLOOKUP(C68,PR!$H$2:$J$113,3,),0)</f>
        <v>0</v>
      </c>
      <c r="F68" s="19"/>
      <c r="G68" s="16"/>
      <c r="H68" s="42">
        <f>IFERROR(VLOOKUP(G68,PR!$B$2:$F$70,2,),0)</f>
        <v>0</v>
      </c>
      <c r="I68" s="20"/>
      <c r="J68" s="21"/>
      <c r="K68" s="45">
        <f t="shared" si="0"/>
        <v>0</v>
      </c>
      <c r="L68" s="22">
        <v>0</v>
      </c>
      <c r="M68" s="45">
        <f t="shared" si="1"/>
        <v>0</v>
      </c>
      <c r="N68" s="45">
        <f>IF(F68=1,VLOOKUP(G68,PR!$B$2:$F$70,5,),0)</f>
        <v>0</v>
      </c>
      <c r="O68" s="42">
        <f t="shared" si="2"/>
        <v>0</v>
      </c>
      <c r="P68" s="45">
        <f>IF(F68=1,VLOOKUP(G68,PR!$B$2:$F$70,4,FALSE),0)</f>
        <v>0</v>
      </c>
      <c r="Q68" s="45">
        <f t="shared" si="3"/>
        <v>0</v>
      </c>
      <c r="R68" s="45">
        <f>IF(F68=2,VLOOKUP(G68,PR!$B$2:$F$70,3,FALSE),0)</f>
        <v>0</v>
      </c>
      <c r="S68" s="45">
        <f t="shared" si="4"/>
        <v>0</v>
      </c>
      <c r="T68" s="42">
        <f t="shared" si="5"/>
        <v>0</v>
      </c>
    </row>
    <row r="69" spans="1:33">
      <c r="A69" s="16"/>
      <c r="B69" s="16"/>
      <c r="C69" s="16"/>
      <c r="D69" s="40">
        <f>IFERROR(VLOOKUP(C69,PR!$H$2:$J$113,2,),0)</f>
        <v>0</v>
      </c>
      <c r="E69" s="40">
        <f>IFERROR(VLOOKUP(C69,PR!$H$2:$J$113,3,),0)</f>
        <v>0</v>
      </c>
      <c r="F69" s="19"/>
      <c r="G69" s="16"/>
      <c r="H69" s="42">
        <f>IFERROR(VLOOKUP(G69,PR!$B$2:$F$70,2,),0)</f>
        <v>0</v>
      </c>
      <c r="I69" s="20"/>
      <c r="J69" s="21"/>
      <c r="K69" s="45">
        <f t="shared" si="0"/>
        <v>0</v>
      </c>
      <c r="L69" s="22">
        <v>0</v>
      </c>
      <c r="M69" s="45">
        <f t="shared" si="1"/>
        <v>0</v>
      </c>
      <c r="N69" s="45">
        <f>IF(F69=1,VLOOKUP(G69,PR!$B$2:$F$70,5,),0)</f>
        <v>0</v>
      </c>
      <c r="O69" s="42">
        <f t="shared" si="2"/>
        <v>0</v>
      </c>
      <c r="P69" s="45">
        <f>IF(F69=1,VLOOKUP(G69,PR!$B$2:$F$70,4,FALSE),0)</f>
        <v>0</v>
      </c>
      <c r="Q69" s="45">
        <f t="shared" si="3"/>
        <v>0</v>
      </c>
      <c r="R69" s="45">
        <f>IF(F69=2,VLOOKUP(G69,PR!$B$2:$F$70,3,FALSE),0)</f>
        <v>0</v>
      </c>
      <c r="S69" s="45">
        <f t="shared" si="4"/>
        <v>0</v>
      </c>
      <c r="T69" s="42">
        <f t="shared" si="5"/>
        <v>0</v>
      </c>
    </row>
    <row r="70" spans="1:33">
      <c r="A70" s="16"/>
      <c r="B70" s="16"/>
      <c r="C70" s="16"/>
      <c r="D70" s="40">
        <f>IFERROR(VLOOKUP(C70,PR!$H$2:$J$113,2,),0)</f>
        <v>0</v>
      </c>
      <c r="E70" s="40">
        <f>IFERROR(VLOOKUP(C70,PR!$H$2:$J$113,3,),0)</f>
        <v>0</v>
      </c>
      <c r="F70" s="19"/>
      <c r="G70" s="16"/>
      <c r="H70" s="42">
        <f>IFERROR(VLOOKUP(G70,PR!$B$2:$F$70,2,),0)</f>
        <v>0</v>
      </c>
      <c r="I70" s="20"/>
      <c r="J70" s="21"/>
      <c r="K70" s="45">
        <f t="shared" si="0"/>
        <v>0</v>
      </c>
      <c r="L70" s="22">
        <v>0</v>
      </c>
      <c r="M70" s="45">
        <f t="shared" si="1"/>
        <v>0</v>
      </c>
      <c r="N70" s="45">
        <f>IF(F70=1,VLOOKUP(G70,PR!$B$2:$F$70,5,),0)</f>
        <v>0</v>
      </c>
      <c r="O70" s="42">
        <f t="shared" si="2"/>
        <v>0</v>
      </c>
      <c r="P70" s="45">
        <f>IF(F70=1,VLOOKUP(G70,PR!$B$2:$F$70,4,FALSE),0)</f>
        <v>0</v>
      </c>
      <c r="Q70" s="45">
        <f t="shared" si="3"/>
        <v>0</v>
      </c>
      <c r="R70" s="45">
        <f>IF(F70=2,VLOOKUP(G70,PR!$B$2:$F$70,3,FALSE),0)</f>
        <v>0</v>
      </c>
      <c r="S70" s="45">
        <f t="shared" si="4"/>
        <v>0</v>
      </c>
      <c r="T70" s="42">
        <f t="shared" si="5"/>
        <v>0</v>
      </c>
    </row>
    <row r="71" spans="1:33">
      <c r="A71" s="16"/>
      <c r="B71" s="16"/>
      <c r="C71" s="16"/>
      <c r="D71" s="40">
        <f>IFERROR(VLOOKUP(C71,PR!$H$2:$J$113,2,),0)</f>
        <v>0</v>
      </c>
      <c r="E71" s="40">
        <f>IFERROR(VLOOKUP(C71,PR!$H$2:$J$113,3,),0)</f>
        <v>0</v>
      </c>
      <c r="F71" s="19"/>
      <c r="G71" s="16"/>
      <c r="H71" s="42">
        <f>IFERROR(VLOOKUP(G71,PR!$B$2:$F$70,2,),0)</f>
        <v>0</v>
      </c>
      <c r="I71" s="20"/>
      <c r="J71" s="21"/>
      <c r="K71" s="45">
        <f t="shared" ref="K71:K89" si="6">I71*J71</f>
        <v>0</v>
      </c>
      <c r="L71" s="22">
        <v>0</v>
      </c>
      <c r="M71" s="45">
        <f t="shared" ref="M71:M89" si="7">K71-L71</f>
        <v>0</v>
      </c>
      <c r="N71" s="45">
        <f>IF(F71=1,VLOOKUP(G71,PR!$B$2:$F$70,5,),0)</f>
        <v>0</v>
      </c>
      <c r="O71" s="42">
        <f t="shared" ref="O71:O89" si="8">M71*N71%</f>
        <v>0</v>
      </c>
      <c r="P71" s="45">
        <f>IF(F71=1,VLOOKUP(G71,PR!$B$2:$F$70,4,FALSE),0)</f>
        <v>0</v>
      </c>
      <c r="Q71" s="45">
        <f t="shared" ref="Q71:Q89" si="9">M71*P71%</f>
        <v>0</v>
      </c>
      <c r="R71" s="45">
        <f>IF(F71=2,VLOOKUP(G71,PR!$B$2:$F$70,3,FALSE),0)</f>
        <v>0</v>
      </c>
      <c r="S71" s="45">
        <f t="shared" ref="S71:S89" si="10">M71*R71%</f>
        <v>0</v>
      </c>
      <c r="T71" s="42">
        <f t="shared" ref="T71:T89" si="11">M71+O71+Q71+S71</f>
        <v>0</v>
      </c>
    </row>
    <row r="72" spans="1:33">
      <c r="A72" s="16"/>
      <c r="B72" s="16"/>
      <c r="C72" s="16"/>
      <c r="D72" s="40">
        <f>IFERROR(VLOOKUP(C72,PR!$H$2:$J$113,2,),0)</f>
        <v>0</v>
      </c>
      <c r="E72" s="40">
        <f>IFERROR(VLOOKUP(C72,PR!$H$2:$J$113,3,),0)</f>
        <v>0</v>
      </c>
      <c r="F72" s="19"/>
      <c r="G72" s="16"/>
      <c r="H72" s="42">
        <f>IFERROR(VLOOKUP(G72,PR!$B$2:$F$70,2,),0)</f>
        <v>0</v>
      </c>
      <c r="I72" s="20"/>
      <c r="J72" s="21"/>
      <c r="K72" s="45">
        <f t="shared" si="6"/>
        <v>0</v>
      </c>
      <c r="L72" s="22">
        <v>0</v>
      </c>
      <c r="M72" s="45">
        <f t="shared" si="7"/>
        <v>0</v>
      </c>
      <c r="N72" s="45">
        <f>IF(F72=1,VLOOKUP(G72,PR!$B$2:$F$70,5,),0)</f>
        <v>0</v>
      </c>
      <c r="O72" s="42">
        <f t="shared" si="8"/>
        <v>0</v>
      </c>
      <c r="P72" s="45">
        <f>IF(F72=1,VLOOKUP(G72,PR!$B$2:$F$70,4,FALSE),0)</f>
        <v>0</v>
      </c>
      <c r="Q72" s="45">
        <f t="shared" si="9"/>
        <v>0</v>
      </c>
      <c r="R72" s="45">
        <f>IF(F72=2,VLOOKUP(G72,PR!$B$2:$F$70,3,FALSE),0)</f>
        <v>0</v>
      </c>
      <c r="S72" s="45">
        <f t="shared" si="10"/>
        <v>0</v>
      </c>
      <c r="T72" s="42">
        <f t="shared" si="11"/>
        <v>0</v>
      </c>
    </row>
    <row r="73" spans="1:33">
      <c r="A73" s="16"/>
      <c r="B73" s="16"/>
      <c r="C73" s="16"/>
      <c r="D73" s="40">
        <f>IFERROR(VLOOKUP(C73,PR!$H$2:$J$113,2,),0)</f>
        <v>0</v>
      </c>
      <c r="E73" s="40">
        <f>IFERROR(VLOOKUP(C73,PR!$H$2:$J$113,3,),0)</f>
        <v>0</v>
      </c>
      <c r="F73" s="19"/>
      <c r="G73" s="16"/>
      <c r="H73" s="42">
        <f>IFERROR(VLOOKUP(G73,PR!$B$2:$F$70,2,),0)</f>
        <v>0</v>
      </c>
      <c r="I73" s="20"/>
      <c r="J73" s="21"/>
      <c r="K73" s="45">
        <f t="shared" si="6"/>
        <v>0</v>
      </c>
      <c r="L73" s="22">
        <v>0</v>
      </c>
      <c r="M73" s="45">
        <f t="shared" si="7"/>
        <v>0</v>
      </c>
      <c r="N73" s="45">
        <f>IF(F73=1,VLOOKUP(G73,PR!$B$2:$F$70,5,),0)</f>
        <v>0</v>
      </c>
      <c r="O73" s="42">
        <f t="shared" si="8"/>
        <v>0</v>
      </c>
      <c r="P73" s="45">
        <f>IF(F73=1,VLOOKUP(G73,PR!$B$2:$F$70,4,FALSE),0)</f>
        <v>0</v>
      </c>
      <c r="Q73" s="45">
        <f t="shared" si="9"/>
        <v>0</v>
      </c>
      <c r="R73" s="45">
        <f>IF(F73=2,VLOOKUP(G73,PR!$B$2:$F$70,3,FALSE),0)</f>
        <v>0</v>
      </c>
      <c r="S73" s="45">
        <f t="shared" si="10"/>
        <v>0</v>
      </c>
      <c r="T73" s="42">
        <f t="shared" si="11"/>
        <v>0</v>
      </c>
    </row>
    <row r="74" spans="1:33">
      <c r="A74" s="16"/>
      <c r="B74" s="16"/>
      <c r="C74" s="16"/>
      <c r="D74" s="40">
        <f>IFERROR(VLOOKUP(C74,PR!$H$2:$J$113,2,),0)</f>
        <v>0</v>
      </c>
      <c r="E74" s="40">
        <f>IFERROR(VLOOKUP(C74,PR!$H$2:$J$113,3,),0)</f>
        <v>0</v>
      </c>
      <c r="F74" s="19"/>
      <c r="G74" s="16"/>
      <c r="H74" s="42">
        <f>IFERROR(VLOOKUP(G74,PR!$B$2:$F$70,2,),0)</f>
        <v>0</v>
      </c>
      <c r="I74" s="20"/>
      <c r="J74" s="21"/>
      <c r="K74" s="45">
        <f t="shared" si="6"/>
        <v>0</v>
      </c>
      <c r="L74" s="22">
        <v>0</v>
      </c>
      <c r="M74" s="45">
        <f t="shared" si="7"/>
        <v>0</v>
      </c>
      <c r="N74" s="45">
        <f>IF(F74=1,VLOOKUP(G74,PR!$B$2:$F$70,5,),0)</f>
        <v>0</v>
      </c>
      <c r="O74" s="42">
        <f t="shared" si="8"/>
        <v>0</v>
      </c>
      <c r="P74" s="45">
        <f>IF(F74=1,VLOOKUP(G74,PR!$B$2:$F$70,4,FALSE),0)</f>
        <v>0</v>
      </c>
      <c r="Q74" s="45">
        <f t="shared" si="9"/>
        <v>0</v>
      </c>
      <c r="R74" s="45">
        <f>IF(F74=2,VLOOKUP(G74,PR!$B$2:$F$70,3,FALSE),0)</f>
        <v>0</v>
      </c>
      <c r="S74" s="45">
        <f t="shared" si="10"/>
        <v>0</v>
      </c>
      <c r="T74" s="42">
        <f t="shared" si="11"/>
        <v>0</v>
      </c>
      <c r="AG74" s="8" t="s">
        <v>48</v>
      </c>
    </row>
    <row r="75" spans="1:33">
      <c r="A75" s="16"/>
      <c r="B75" s="16"/>
      <c r="C75" s="16"/>
      <c r="D75" s="40">
        <f>IFERROR(VLOOKUP(C75,PR!$H$2:$J$113,2,),0)</f>
        <v>0</v>
      </c>
      <c r="E75" s="40">
        <f>IFERROR(VLOOKUP(C75,PR!$H$2:$J$113,3,),0)</f>
        <v>0</v>
      </c>
      <c r="F75" s="19"/>
      <c r="G75" s="16"/>
      <c r="H75" s="42">
        <f>IFERROR(VLOOKUP(G75,PR!$B$2:$F$70,2,),0)</f>
        <v>0</v>
      </c>
      <c r="I75" s="20"/>
      <c r="J75" s="21"/>
      <c r="K75" s="45">
        <f t="shared" si="6"/>
        <v>0</v>
      </c>
      <c r="L75" s="22">
        <v>0</v>
      </c>
      <c r="M75" s="45">
        <f t="shared" si="7"/>
        <v>0</v>
      </c>
      <c r="N75" s="45">
        <f>IF(F75=1,VLOOKUP(G75,PR!$B$2:$F$70,5,),0)</f>
        <v>0</v>
      </c>
      <c r="O75" s="42">
        <f t="shared" si="8"/>
        <v>0</v>
      </c>
      <c r="P75" s="45">
        <f>IF(F75=1,VLOOKUP(G75,PR!$B$2:$F$70,4,FALSE),0)</f>
        <v>0</v>
      </c>
      <c r="Q75" s="45">
        <f t="shared" si="9"/>
        <v>0</v>
      </c>
      <c r="R75" s="45">
        <f>IF(F75=2,VLOOKUP(G75,PR!$B$2:$F$70,3,FALSE),0)</f>
        <v>0</v>
      </c>
      <c r="S75" s="45">
        <f t="shared" si="10"/>
        <v>0</v>
      </c>
      <c r="T75" s="42">
        <f t="shared" si="11"/>
        <v>0</v>
      </c>
      <c r="AG75" s="8" t="s">
        <v>49</v>
      </c>
    </row>
    <row r="76" spans="1:33">
      <c r="A76" s="16"/>
      <c r="B76" s="16"/>
      <c r="C76" s="16"/>
      <c r="D76" s="40">
        <f>IFERROR(VLOOKUP(C76,PR!$H$2:$J$113,2,),0)</f>
        <v>0</v>
      </c>
      <c r="E76" s="40">
        <f>IFERROR(VLOOKUP(C76,PR!$H$2:$J$113,3,),0)</f>
        <v>0</v>
      </c>
      <c r="F76" s="19"/>
      <c r="G76" s="16"/>
      <c r="H76" s="42">
        <f>IFERROR(VLOOKUP(G76,PR!$B$2:$F$70,2,),0)</f>
        <v>0</v>
      </c>
      <c r="I76" s="20"/>
      <c r="J76" s="21"/>
      <c r="K76" s="45">
        <f t="shared" si="6"/>
        <v>0</v>
      </c>
      <c r="L76" s="22">
        <v>0</v>
      </c>
      <c r="M76" s="45">
        <f t="shared" si="7"/>
        <v>0</v>
      </c>
      <c r="N76" s="45">
        <f>IF(F76=1,VLOOKUP(G76,PR!$B$2:$F$70,5,),0)</f>
        <v>0</v>
      </c>
      <c r="O76" s="42">
        <f t="shared" si="8"/>
        <v>0</v>
      </c>
      <c r="P76" s="45">
        <f>IF(F76=1,VLOOKUP(G76,PR!$B$2:$F$70,4,FALSE),0)</f>
        <v>0</v>
      </c>
      <c r="Q76" s="45">
        <f t="shared" si="9"/>
        <v>0</v>
      </c>
      <c r="R76" s="45">
        <f>IF(F76=2,VLOOKUP(G76,PR!$B$2:$F$70,3,FALSE),0)</f>
        <v>0</v>
      </c>
      <c r="S76" s="45">
        <f t="shared" si="10"/>
        <v>0</v>
      </c>
      <c r="T76" s="42">
        <f t="shared" si="11"/>
        <v>0</v>
      </c>
      <c r="AG76" s="8" t="s">
        <v>50</v>
      </c>
    </row>
    <row r="77" spans="1:33">
      <c r="A77" s="16"/>
      <c r="B77" s="16"/>
      <c r="C77" s="16"/>
      <c r="D77" s="40">
        <f>IFERROR(VLOOKUP(C77,PR!$H$2:$J$113,2,),0)</f>
        <v>0</v>
      </c>
      <c r="E77" s="40">
        <f>IFERROR(VLOOKUP(C77,PR!$H$2:$J$113,3,),0)</f>
        <v>0</v>
      </c>
      <c r="F77" s="19"/>
      <c r="G77" s="16"/>
      <c r="H77" s="42">
        <f>IFERROR(VLOOKUP(G77,PR!$B$2:$F$70,2,),0)</f>
        <v>0</v>
      </c>
      <c r="I77" s="20"/>
      <c r="J77" s="21"/>
      <c r="K77" s="45">
        <f t="shared" si="6"/>
        <v>0</v>
      </c>
      <c r="L77" s="22">
        <v>0</v>
      </c>
      <c r="M77" s="45">
        <f t="shared" si="7"/>
        <v>0</v>
      </c>
      <c r="N77" s="45">
        <f>IF(F77=1,VLOOKUP(G77,PR!$B$2:$F$70,5,),0)</f>
        <v>0</v>
      </c>
      <c r="O77" s="42">
        <f t="shared" si="8"/>
        <v>0</v>
      </c>
      <c r="P77" s="45">
        <f>IF(F77=1,VLOOKUP(G77,PR!$B$2:$F$70,4,FALSE),0)</f>
        <v>0</v>
      </c>
      <c r="Q77" s="45">
        <f t="shared" si="9"/>
        <v>0</v>
      </c>
      <c r="R77" s="45">
        <f>IF(F77=2,VLOOKUP(G77,PR!$B$2:$F$70,3,FALSE),0)</f>
        <v>0</v>
      </c>
      <c r="S77" s="45">
        <f t="shared" si="10"/>
        <v>0</v>
      </c>
      <c r="T77" s="42">
        <f t="shared" si="11"/>
        <v>0</v>
      </c>
      <c r="AG77" s="8" t="s">
        <v>51</v>
      </c>
    </row>
    <row r="78" spans="1:33">
      <c r="A78" s="16"/>
      <c r="B78" s="16"/>
      <c r="C78" s="16"/>
      <c r="D78" s="40">
        <f>IFERROR(VLOOKUP(C78,PR!$H$2:$J$113,2,),0)</f>
        <v>0</v>
      </c>
      <c r="E78" s="40">
        <f>IFERROR(VLOOKUP(C78,PR!$H$2:$J$113,3,),0)</f>
        <v>0</v>
      </c>
      <c r="F78" s="19"/>
      <c r="G78" s="16"/>
      <c r="H78" s="42">
        <f>IFERROR(VLOOKUP(G78,PR!$B$2:$F$70,2,),0)</f>
        <v>0</v>
      </c>
      <c r="I78" s="20"/>
      <c r="J78" s="21"/>
      <c r="K78" s="45">
        <f t="shared" si="6"/>
        <v>0</v>
      </c>
      <c r="L78" s="22">
        <v>0</v>
      </c>
      <c r="M78" s="45">
        <f t="shared" si="7"/>
        <v>0</v>
      </c>
      <c r="N78" s="45">
        <f>IF(F78=1,VLOOKUP(G78,PR!$B$2:$F$70,5,),0)</f>
        <v>0</v>
      </c>
      <c r="O78" s="42">
        <f t="shared" si="8"/>
        <v>0</v>
      </c>
      <c r="P78" s="45">
        <f>IF(F78=1,VLOOKUP(G78,PR!$B$2:$F$70,4,FALSE),0)</f>
        <v>0</v>
      </c>
      <c r="Q78" s="45">
        <f t="shared" si="9"/>
        <v>0</v>
      </c>
      <c r="R78" s="45">
        <f>IF(F78=2,VLOOKUP(G78,PR!$B$2:$F$70,3,FALSE),0)</f>
        <v>0</v>
      </c>
      <c r="S78" s="45">
        <f t="shared" si="10"/>
        <v>0</v>
      </c>
      <c r="T78" s="42">
        <f t="shared" si="11"/>
        <v>0</v>
      </c>
      <c r="AG78" s="8" t="s">
        <v>52</v>
      </c>
    </row>
    <row r="79" spans="1:33">
      <c r="A79" s="16"/>
      <c r="B79" s="16"/>
      <c r="C79" s="16"/>
      <c r="D79" s="40">
        <f>IFERROR(VLOOKUP(C79,PR!$H$2:$J$113,2,),0)</f>
        <v>0</v>
      </c>
      <c r="E79" s="40">
        <f>IFERROR(VLOOKUP(C79,PR!$H$2:$J$113,3,),0)</f>
        <v>0</v>
      </c>
      <c r="F79" s="19"/>
      <c r="G79" s="16"/>
      <c r="H79" s="42">
        <f>IFERROR(VLOOKUP(G79,PR!$B$2:$F$70,2,),0)</f>
        <v>0</v>
      </c>
      <c r="I79" s="20"/>
      <c r="J79" s="21"/>
      <c r="K79" s="45">
        <f t="shared" si="6"/>
        <v>0</v>
      </c>
      <c r="L79" s="22">
        <v>0</v>
      </c>
      <c r="M79" s="45">
        <f t="shared" si="7"/>
        <v>0</v>
      </c>
      <c r="N79" s="45">
        <f>IF(F79=1,VLOOKUP(G79,PR!$B$2:$F$70,5,),0)</f>
        <v>0</v>
      </c>
      <c r="O79" s="42">
        <f t="shared" si="8"/>
        <v>0</v>
      </c>
      <c r="P79" s="45">
        <f>IF(F79=1,VLOOKUP(G79,PR!$B$2:$F$70,4,FALSE),0)</f>
        <v>0</v>
      </c>
      <c r="Q79" s="45">
        <f t="shared" si="9"/>
        <v>0</v>
      </c>
      <c r="R79" s="45">
        <f>IF(F79=2,VLOOKUP(G79,PR!$B$2:$F$70,3,FALSE),0)</f>
        <v>0</v>
      </c>
      <c r="S79" s="45">
        <f t="shared" si="10"/>
        <v>0</v>
      </c>
      <c r="T79" s="42">
        <f t="shared" si="11"/>
        <v>0</v>
      </c>
      <c r="AG79" s="8" t="s">
        <v>53</v>
      </c>
    </row>
    <row r="80" spans="1:33">
      <c r="A80" s="16"/>
      <c r="B80" s="16"/>
      <c r="C80" s="16"/>
      <c r="D80" s="40">
        <f>IFERROR(VLOOKUP(C80,PR!$H$2:$J$113,2,),0)</f>
        <v>0</v>
      </c>
      <c r="E80" s="40">
        <f>IFERROR(VLOOKUP(C80,PR!$H$2:$J$113,3,),0)</f>
        <v>0</v>
      </c>
      <c r="F80" s="19"/>
      <c r="G80" s="16"/>
      <c r="H80" s="42">
        <f>IFERROR(VLOOKUP(G80,PR!$B$2:$F$70,2,),0)</f>
        <v>0</v>
      </c>
      <c r="I80" s="20"/>
      <c r="J80" s="21"/>
      <c r="K80" s="45">
        <f>I80*J80</f>
        <v>0</v>
      </c>
      <c r="L80" s="22">
        <v>0</v>
      </c>
      <c r="M80" s="45">
        <f t="shared" si="7"/>
        <v>0</v>
      </c>
      <c r="N80" s="45">
        <f>IF(F80=1,VLOOKUP(G80,PR!$B$2:$F$70,5,),0)</f>
        <v>0</v>
      </c>
      <c r="O80" s="42">
        <f t="shared" si="8"/>
        <v>0</v>
      </c>
      <c r="P80" s="45">
        <f>IF(F80=1,VLOOKUP(G80,PR!$B$2:$F$70,4,FALSE),0)</f>
        <v>0</v>
      </c>
      <c r="Q80" s="45">
        <f t="shared" si="9"/>
        <v>0</v>
      </c>
      <c r="R80" s="45">
        <f>IF(F80=2,VLOOKUP(G80,PR!$B$2:$F$70,3,FALSE),0)</f>
        <v>0</v>
      </c>
      <c r="S80" s="45">
        <f t="shared" si="10"/>
        <v>0</v>
      </c>
      <c r="T80" s="42">
        <f t="shared" si="11"/>
        <v>0</v>
      </c>
      <c r="AG80" s="8" t="s">
        <v>54</v>
      </c>
    </row>
    <row r="81" spans="1:33">
      <c r="A81" s="16"/>
      <c r="B81" s="16"/>
      <c r="C81" s="16"/>
      <c r="D81" s="40">
        <f>IFERROR(VLOOKUP(C81,PR!$H$2:$J$113,2,),0)</f>
        <v>0</v>
      </c>
      <c r="E81" s="40">
        <f>IFERROR(VLOOKUP(C81,PR!$H$2:$J$113,3,),0)</f>
        <v>0</v>
      </c>
      <c r="F81" s="19"/>
      <c r="G81" s="16"/>
      <c r="H81" s="42">
        <f>IFERROR(VLOOKUP(G81,PR!$B$2:$F$70,2,),0)</f>
        <v>0</v>
      </c>
      <c r="I81" s="20"/>
      <c r="J81" s="21"/>
      <c r="K81" s="45">
        <f t="shared" si="6"/>
        <v>0</v>
      </c>
      <c r="L81" s="22">
        <v>0</v>
      </c>
      <c r="M81" s="45">
        <f t="shared" si="7"/>
        <v>0</v>
      </c>
      <c r="N81" s="45">
        <f>IF(F81=1,VLOOKUP(G81,PR!$B$2:$F$70,5,),0)</f>
        <v>0</v>
      </c>
      <c r="O81" s="42">
        <f t="shared" si="8"/>
        <v>0</v>
      </c>
      <c r="P81" s="45">
        <f>IF(F81=1,VLOOKUP(G81,PR!$B$2:$F$70,4,FALSE),0)</f>
        <v>0</v>
      </c>
      <c r="Q81" s="45">
        <f t="shared" si="9"/>
        <v>0</v>
      </c>
      <c r="R81" s="45">
        <f>IF(F81=2,VLOOKUP(G81,PR!$B$2:$F$70,3,FALSE),0)</f>
        <v>0</v>
      </c>
      <c r="S81" s="45">
        <f t="shared" si="10"/>
        <v>0</v>
      </c>
      <c r="T81" s="42">
        <f t="shared" si="11"/>
        <v>0</v>
      </c>
      <c r="AG81" s="8" t="s">
        <v>55</v>
      </c>
    </row>
    <row r="82" spans="1:33">
      <c r="A82" s="16"/>
      <c r="B82" s="16"/>
      <c r="C82" s="16"/>
      <c r="D82" s="40">
        <f>IFERROR(VLOOKUP(C82,PR!$H$2:$J$113,2,),0)</f>
        <v>0</v>
      </c>
      <c r="E82" s="40">
        <f>IFERROR(VLOOKUP(C82,PR!$H$2:$J$113,3,),0)</f>
        <v>0</v>
      </c>
      <c r="F82" s="19"/>
      <c r="G82" s="16"/>
      <c r="H82" s="42">
        <f>IFERROR(VLOOKUP(G82,PR!$B$2:$F$70,2,),0)</f>
        <v>0</v>
      </c>
      <c r="I82" s="20"/>
      <c r="J82" s="21"/>
      <c r="K82" s="45">
        <f t="shared" si="6"/>
        <v>0</v>
      </c>
      <c r="L82" s="22">
        <v>0</v>
      </c>
      <c r="M82" s="45">
        <f t="shared" si="7"/>
        <v>0</v>
      </c>
      <c r="N82" s="45">
        <f>IF(F82=1,VLOOKUP(G82,PR!$B$2:$F$70,5,),0)</f>
        <v>0</v>
      </c>
      <c r="O82" s="42">
        <f t="shared" si="8"/>
        <v>0</v>
      </c>
      <c r="P82" s="45">
        <f>IF(F82=1,VLOOKUP(G82,PR!$B$2:$F$70,4,FALSE),0)</f>
        <v>0</v>
      </c>
      <c r="Q82" s="45">
        <f t="shared" si="9"/>
        <v>0</v>
      </c>
      <c r="R82" s="45">
        <f>IF(F82=2,VLOOKUP(G82,PR!$B$2:$F$70,3,FALSE),0)</f>
        <v>0</v>
      </c>
      <c r="S82" s="45">
        <f t="shared" si="10"/>
        <v>0</v>
      </c>
      <c r="T82" s="42">
        <f t="shared" si="11"/>
        <v>0</v>
      </c>
      <c r="AG82" s="8" t="s">
        <v>56</v>
      </c>
    </row>
    <row r="83" spans="1:33">
      <c r="A83" s="16"/>
      <c r="B83" s="16"/>
      <c r="C83" s="16"/>
      <c r="D83" s="40">
        <f>IFERROR(VLOOKUP(C83,PR!$H$2:$J$113,2,),0)</f>
        <v>0</v>
      </c>
      <c r="E83" s="40">
        <f>IFERROR(VLOOKUP(C83,PR!$H$2:$J$113,3,),0)</f>
        <v>0</v>
      </c>
      <c r="F83" s="19"/>
      <c r="G83" s="16"/>
      <c r="H83" s="42">
        <f>IFERROR(VLOOKUP(G83,PR!$B$2:$F$70,2,),0)</f>
        <v>0</v>
      </c>
      <c r="I83" s="20"/>
      <c r="J83" s="21"/>
      <c r="K83" s="45">
        <f t="shared" si="6"/>
        <v>0</v>
      </c>
      <c r="L83" s="22">
        <v>0</v>
      </c>
      <c r="M83" s="45">
        <f t="shared" si="7"/>
        <v>0</v>
      </c>
      <c r="N83" s="45">
        <f>IF(F83=1,VLOOKUP(G83,PR!$B$2:$F$70,5,),0)</f>
        <v>0</v>
      </c>
      <c r="O83" s="42">
        <f t="shared" si="8"/>
        <v>0</v>
      </c>
      <c r="P83" s="45">
        <f>IF(F83=1,VLOOKUP(G83,PR!$B$2:$F$70,4,FALSE),0)</f>
        <v>0</v>
      </c>
      <c r="Q83" s="45">
        <f t="shared" si="9"/>
        <v>0</v>
      </c>
      <c r="R83" s="45">
        <f>IF(F83=2,VLOOKUP(G83,PR!$B$2:$F$70,3,FALSE),0)</f>
        <v>0</v>
      </c>
      <c r="S83" s="45">
        <f t="shared" si="10"/>
        <v>0</v>
      </c>
      <c r="T83" s="42">
        <f t="shared" si="11"/>
        <v>0</v>
      </c>
      <c r="AG83" s="8" t="s">
        <v>57</v>
      </c>
    </row>
    <row r="84" spans="1:33">
      <c r="A84" s="16"/>
      <c r="B84" s="16"/>
      <c r="C84" s="16"/>
      <c r="D84" s="40">
        <f>IFERROR(VLOOKUP(C84,PR!$H$2:$J$113,2,),0)</f>
        <v>0</v>
      </c>
      <c r="E84" s="40">
        <f>IFERROR(VLOOKUP(C84,PR!$H$2:$J$113,3,),0)</f>
        <v>0</v>
      </c>
      <c r="F84" s="19"/>
      <c r="G84" s="16"/>
      <c r="H84" s="42">
        <f>IFERROR(VLOOKUP(G84,PR!$B$2:$F$70,2,),0)</f>
        <v>0</v>
      </c>
      <c r="I84" s="20"/>
      <c r="J84" s="21"/>
      <c r="K84" s="45">
        <f t="shared" si="6"/>
        <v>0</v>
      </c>
      <c r="L84" s="22">
        <v>0</v>
      </c>
      <c r="M84" s="45">
        <f t="shared" si="7"/>
        <v>0</v>
      </c>
      <c r="N84" s="45">
        <f>IF(F84=1,VLOOKUP(G84,PR!$B$2:$F$70,5,),0)</f>
        <v>0</v>
      </c>
      <c r="O84" s="42">
        <f t="shared" si="8"/>
        <v>0</v>
      </c>
      <c r="P84" s="45">
        <f>IF(F84=1,VLOOKUP(G84,PR!$B$2:$F$70,4,FALSE),0)</f>
        <v>0</v>
      </c>
      <c r="Q84" s="45">
        <f t="shared" si="9"/>
        <v>0</v>
      </c>
      <c r="R84" s="45">
        <f>IF(F84=2,VLOOKUP(G84,PR!$B$2:$F$70,3,FALSE),0)</f>
        <v>0</v>
      </c>
      <c r="S84" s="45">
        <f>M84*R84%</f>
        <v>0</v>
      </c>
      <c r="T84" s="42">
        <f t="shared" si="11"/>
        <v>0</v>
      </c>
      <c r="AG84" s="8" t="s">
        <v>58</v>
      </c>
    </row>
    <row r="85" spans="1:33">
      <c r="A85" s="16"/>
      <c r="B85" s="16"/>
      <c r="C85" s="16"/>
      <c r="D85" s="40">
        <f>IFERROR(VLOOKUP(C85,PR!$H$2:$J$113,2,),0)</f>
        <v>0</v>
      </c>
      <c r="E85" s="40">
        <f>IFERROR(VLOOKUP(C85,PR!$H$2:$J$113,3,),0)</f>
        <v>0</v>
      </c>
      <c r="F85" s="19"/>
      <c r="G85" s="16"/>
      <c r="H85" s="42">
        <f>IFERROR(VLOOKUP(G85,PR!$B$2:$F$70,2,),0)</f>
        <v>0</v>
      </c>
      <c r="I85" s="20"/>
      <c r="J85" s="21"/>
      <c r="K85" s="45">
        <f t="shared" si="6"/>
        <v>0</v>
      </c>
      <c r="L85" s="22">
        <v>0</v>
      </c>
      <c r="M85" s="45">
        <f t="shared" si="7"/>
        <v>0</v>
      </c>
      <c r="N85" s="45">
        <f>IF(F85=1,VLOOKUP(G85,PR!$B$2:$F$70,5,),0)</f>
        <v>0</v>
      </c>
      <c r="O85" s="42">
        <f t="shared" si="8"/>
        <v>0</v>
      </c>
      <c r="P85" s="45">
        <f>IF(F85=1,VLOOKUP(G85,PR!$B$2:$F$70,4,FALSE),0)</f>
        <v>0</v>
      </c>
      <c r="Q85" s="45">
        <f t="shared" si="9"/>
        <v>0</v>
      </c>
      <c r="R85" s="45">
        <f>IF(F85=2,VLOOKUP(G85,PR!$B$2:$F$70,3,FALSE),0)</f>
        <v>0</v>
      </c>
      <c r="S85" s="45">
        <f t="shared" si="10"/>
        <v>0</v>
      </c>
      <c r="T85" s="42">
        <f t="shared" si="11"/>
        <v>0</v>
      </c>
      <c r="AG85" s="8" t="s">
        <v>59</v>
      </c>
    </row>
    <row r="86" spans="1:33">
      <c r="A86" s="16"/>
      <c r="B86" s="16"/>
      <c r="C86" s="16"/>
      <c r="D86" s="40">
        <f>IFERROR(VLOOKUP(C86,PR!$H$2:$J$113,2,),0)</f>
        <v>0</v>
      </c>
      <c r="E86" s="40">
        <f>IFERROR(VLOOKUP(C86,PR!$H$2:$J$113,3,),0)</f>
        <v>0</v>
      </c>
      <c r="F86" s="19"/>
      <c r="G86" s="16"/>
      <c r="H86" s="42">
        <f>IFERROR(VLOOKUP(G86,PR!$B$2:$F$70,2,),0)</f>
        <v>0</v>
      </c>
      <c r="I86" s="20"/>
      <c r="J86" s="21"/>
      <c r="K86" s="45">
        <f t="shared" si="6"/>
        <v>0</v>
      </c>
      <c r="L86" s="22">
        <v>0</v>
      </c>
      <c r="M86" s="45">
        <f t="shared" si="7"/>
        <v>0</v>
      </c>
      <c r="N86" s="45">
        <f>IF(F86=1,VLOOKUP(G86,PR!$B$2:$F$70,5,),0)</f>
        <v>0</v>
      </c>
      <c r="O86" s="42">
        <f t="shared" si="8"/>
        <v>0</v>
      </c>
      <c r="P86" s="45">
        <f>IF(F86=1,VLOOKUP(G86,PR!$B$2:$F$70,4,FALSE),0)</f>
        <v>0</v>
      </c>
      <c r="Q86" s="45">
        <f t="shared" si="9"/>
        <v>0</v>
      </c>
      <c r="R86" s="45">
        <f>IF(F86=2,VLOOKUP(G86,PR!$B$2:$F$70,3,FALSE),0)</f>
        <v>0</v>
      </c>
      <c r="S86" s="45">
        <f t="shared" si="10"/>
        <v>0</v>
      </c>
      <c r="T86" s="42">
        <f t="shared" si="11"/>
        <v>0</v>
      </c>
      <c r="AG86" s="8" t="s">
        <v>60</v>
      </c>
    </row>
    <row r="87" spans="1:33">
      <c r="A87" s="16"/>
      <c r="B87" s="16"/>
      <c r="C87" s="16"/>
      <c r="D87" s="40">
        <f>IFERROR(VLOOKUP(C87,PR!$H$2:$J$113,2,),0)</f>
        <v>0</v>
      </c>
      <c r="E87" s="40">
        <f>IFERROR(VLOOKUP(C87,PR!$H$2:$J$113,3,),0)</f>
        <v>0</v>
      </c>
      <c r="F87" s="19"/>
      <c r="G87" s="16"/>
      <c r="H87" s="42">
        <f>IFERROR(VLOOKUP(G87,PR!$B$2:$F$70,2,),0)</f>
        <v>0</v>
      </c>
      <c r="I87" s="20"/>
      <c r="J87" s="21"/>
      <c r="K87" s="45">
        <f t="shared" si="6"/>
        <v>0</v>
      </c>
      <c r="L87" s="22">
        <v>0</v>
      </c>
      <c r="M87" s="45">
        <f t="shared" si="7"/>
        <v>0</v>
      </c>
      <c r="N87" s="45">
        <f>IF(F87=1,VLOOKUP(G87,PR!$B$2:$F$70,5,),0)</f>
        <v>0</v>
      </c>
      <c r="O87" s="42">
        <f t="shared" si="8"/>
        <v>0</v>
      </c>
      <c r="P87" s="45">
        <f>IF(F87=1,VLOOKUP(G87,PR!$B$2:$F$70,4,FALSE),0)</f>
        <v>0</v>
      </c>
      <c r="Q87" s="45">
        <f t="shared" si="9"/>
        <v>0</v>
      </c>
      <c r="R87" s="45">
        <f>IF(F87=2,VLOOKUP(G87,PR!$B$2:$F$70,3,FALSE),0)</f>
        <v>0</v>
      </c>
      <c r="S87" s="45">
        <f t="shared" si="10"/>
        <v>0</v>
      </c>
      <c r="T87" s="42">
        <f t="shared" si="11"/>
        <v>0</v>
      </c>
      <c r="AG87" s="8" t="s">
        <v>61</v>
      </c>
    </row>
    <row r="88" spans="1:33">
      <c r="A88" s="16"/>
      <c r="B88" s="16"/>
      <c r="C88" s="16"/>
      <c r="D88" s="40">
        <f>IFERROR(VLOOKUP(C88,PR!$H$2:$J$113,2,),0)</f>
        <v>0</v>
      </c>
      <c r="E88" s="40">
        <f>IFERROR(VLOOKUP(C88,PR!$H$2:$J$113,3,),0)</f>
        <v>0</v>
      </c>
      <c r="F88" s="19"/>
      <c r="G88" s="16"/>
      <c r="H88" s="42">
        <f>IFERROR(VLOOKUP(G88,PR!$B$2:$F$70,2,),0)</f>
        <v>0</v>
      </c>
      <c r="I88" s="20"/>
      <c r="J88" s="21"/>
      <c r="K88" s="45">
        <f t="shared" si="6"/>
        <v>0</v>
      </c>
      <c r="L88" s="22">
        <v>0</v>
      </c>
      <c r="M88" s="45">
        <f t="shared" si="7"/>
        <v>0</v>
      </c>
      <c r="N88" s="45">
        <f>IF(F88=1,VLOOKUP(G88,PR!$B$2:$F$70,5,),0)</f>
        <v>0</v>
      </c>
      <c r="O88" s="42">
        <f t="shared" si="8"/>
        <v>0</v>
      </c>
      <c r="P88" s="45">
        <f>IF(F88=1,VLOOKUP(G88,PR!$B$2:$F$70,4,FALSE),0)</f>
        <v>0</v>
      </c>
      <c r="Q88" s="45">
        <f t="shared" si="9"/>
        <v>0</v>
      </c>
      <c r="R88" s="45">
        <f>IF(F88=2,VLOOKUP(G88,PR!$B$2:$F$70,3,FALSE),0)</f>
        <v>0</v>
      </c>
      <c r="S88" s="45">
        <f t="shared" si="10"/>
        <v>0</v>
      </c>
      <c r="T88" s="42">
        <f t="shared" si="11"/>
        <v>0</v>
      </c>
      <c r="AG88" s="8" t="s">
        <v>62</v>
      </c>
    </row>
    <row r="89" spans="1:33">
      <c r="A89" s="16"/>
      <c r="B89" s="24"/>
      <c r="C89" s="16"/>
      <c r="D89" s="40">
        <f>IFERROR(VLOOKUP(C89,PR!$H$2:$J$113,2,),0)</f>
        <v>0</v>
      </c>
      <c r="E89" s="40">
        <f>IFERROR(VLOOKUP(C89,PR!$H$2:$J$113,3,),0)</f>
        <v>0</v>
      </c>
      <c r="F89" s="19"/>
      <c r="G89" s="24"/>
      <c r="H89" s="43">
        <f>IFERROR(VLOOKUP(G89,PR!$B$2:$F$70,2,),0)</f>
        <v>0</v>
      </c>
      <c r="I89" s="25"/>
      <c r="J89" s="26"/>
      <c r="K89" s="43">
        <f t="shared" si="6"/>
        <v>0</v>
      </c>
      <c r="L89" s="22">
        <v>0</v>
      </c>
      <c r="M89" s="43">
        <f t="shared" si="7"/>
        <v>0</v>
      </c>
      <c r="N89" s="45">
        <f>IF(F89=1,VLOOKUP(G89,PR!$B$2:$F$70,5,),0)</f>
        <v>0</v>
      </c>
      <c r="O89" s="43">
        <f t="shared" si="8"/>
        <v>0</v>
      </c>
      <c r="P89" s="45">
        <f>IF(F89=1,VLOOKUP(G89,PR!$B$2:$F$70,4,FALSE),0)</f>
        <v>0</v>
      </c>
      <c r="Q89" s="47">
        <f t="shared" si="9"/>
        <v>0</v>
      </c>
      <c r="R89" s="45">
        <f>IF(F89=2,VLOOKUP(G89,PR!$B$2:$F$70,3,FALSE),0)</f>
        <v>0</v>
      </c>
      <c r="S89" s="47">
        <f t="shared" si="10"/>
        <v>0</v>
      </c>
      <c r="T89" s="42">
        <f t="shared" si="11"/>
        <v>0</v>
      </c>
      <c r="AG89" s="8" t="s">
        <v>63</v>
      </c>
    </row>
    <row r="90" spans="1:33" ht="18.75" customHeight="1">
      <c r="A90" s="276" t="s">
        <v>36</v>
      </c>
      <c r="B90" s="277"/>
      <c r="C90" s="277"/>
      <c r="D90" s="277"/>
      <c r="E90" s="277"/>
      <c r="F90" s="277"/>
      <c r="G90" s="277"/>
      <c r="H90" s="277"/>
      <c r="I90" s="277"/>
      <c r="J90" s="278"/>
      <c r="K90" s="27">
        <f>SUM(K6:K89)</f>
        <v>0</v>
      </c>
      <c r="L90" s="27">
        <f t="shared" ref="L90:M90" si="12">SUM(L6:L89)</f>
        <v>0</v>
      </c>
      <c r="M90" s="27">
        <f t="shared" si="12"/>
        <v>0</v>
      </c>
      <c r="N90" s="28">
        <f>SUM(O6:O89)</f>
        <v>0</v>
      </c>
      <c r="O90" s="29"/>
      <c r="P90" s="28">
        <f>SUM(Q6:Q89)</f>
        <v>0</v>
      </c>
      <c r="Q90" s="29"/>
      <c r="R90" s="28">
        <f>SUM(S6:S89)</f>
        <v>0</v>
      </c>
      <c r="S90" s="29"/>
      <c r="T90" s="102">
        <f>SUM(T6:T89)</f>
        <v>0</v>
      </c>
      <c r="AG90" s="8" t="s">
        <v>64</v>
      </c>
    </row>
    <row r="91" spans="1:33">
      <c r="O91" s="30"/>
      <c r="Q91" s="30"/>
      <c r="S91" s="30">
        <f>+R90</f>
        <v>0</v>
      </c>
      <c r="AG91" s="8" t="s">
        <v>65</v>
      </c>
    </row>
    <row r="92" spans="1:33">
      <c r="G92" s="8">
        <f>SUMIF(G6:G89, G91,K6:K89)</f>
        <v>0</v>
      </c>
      <c r="AG92" s="8" t="s">
        <v>66</v>
      </c>
    </row>
    <row r="93" spans="1:33">
      <c r="AG93" s="8" t="s">
        <v>67</v>
      </c>
    </row>
    <row r="94" spans="1:33">
      <c r="AG94" s="8" t="s">
        <v>68</v>
      </c>
    </row>
    <row r="95" spans="1:33">
      <c r="AG95" s="8" t="s">
        <v>69</v>
      </c>
    </row>
    <row r="96" spans="1:33">
      <c r="AG96" s="8" t="s">
        <v>70</v>
      </c>
    </row>
    <row r="97" spans="33:33">
      <c r="AG97" s="8" t="s">
        <v>71</v>
      </c>
    </row>
    <row r="98" spans="33:33">
      <c r="AG98" s="8" t="s">
        <v>72</v>
      </c>
    </row>
    <row r="99" spans="33:33">
      <c r="AG99" s="8" t="s">
        <v>73</v>
      </c>
    </row>
    <row r="100" spans="33:33">
      <c r="AG100" s="8" t="s">
        <v>74</v>
      </c>
    </row>
    <row r="101" spans="33:33">
      <c r="AG101" s="8" t="s">
        <v>75</v>
      </c>
    </row>
    <row r="102" spans="33:33">
      <c r="AG102" s="8" t="s">
        <v>76</v>
      </c>
    </row>
    <row r="103" spans="33:33">
      <c r="AG103" s="8" t="s">
        <v>77</v>
      </c>
    </row>
    <row r="104" spans="33:33">
      <c r="AG104" s="8" t="s">
        <v>78</v>
      </c>
    </row>
    <row r="105" spans="33:33">
      <c r="AG105" s="8" t="s">
        <v>79</v>
      </c>
    </row>
    <row r="106" spans="33:33">
      <c r="AG106" s="8" t="s">
        <v>80</v>
      </c>
    </row>
    <row r="107" spans="33:33">
      <c r="AG107" s="8" t="s">
        <v>81</v>
      </c>
    </row>
    <row r="108" spans="33:33">
      <c r="AG108" s="8" t="s">
        <v>82</v>
      </c>
    </row>
    <row r="109" spans="33:33">
      <c r="AG109" s="8" t="s">
        <v>83</v>
      </c>
    </row>
    <row r="110" spans="33:33">
      <c r="AG110" s="8" t="s">
        <v>84</v>
      </c>
    </row>
    <row r="111" spans="33:33">
      <c r="AG111" s="8" t="s">
        <v>85</v>
      </c>
    </row>
    <row r="112" spans="33:33">
      <c r="AG112" s="8" t="s">
        <v>86</v>
      </c>
    </row>
    <row r="113" spans="33:33">
      <c r="AG113" s="8" t="s">
        <v>87</v>
      </c>
    </row>
    <row r="114" spans="33:33">
      <c r="AG114" s="8" t="s">
        <v>88</v>
      </c>
    </row>
    <row r="115" spans="33:33">
      <c r="AG115" s="8" t="s">
        <v>89</v>
      </c>
    </row>
    <row r="116" spans="33:33">
      <c r="AG116" s="8" t="s">
        <v>90</v>
      </c>
    </row>
    <row r="117" spans="33:33">
      <c r="AG117" s="8" t="s">
        <v>91</v>
      </c>
    </row>
    <row r="118" spans="33:33">
      <c r="AG118" s="8" t="s">
        <v>92</v>
      </c>
    </row>
    <row r="119" spans="33:33">
      <c r="AG119" s="8" t="s">
        <v>93</v>
      </c>
    </row>
    <row r="120" spans="33:33">
      <c r="AG120" s="8" t="s">
        <v>94</v>
      </c>
    </row>
    <row r="121" spans="33:33">
      <c r="AG121" s="8" t="s">
        <v>95</v>
      </c>
    </row>
    <row r="122" spans="33:33">
      <c r="AG122" s="8" t="s">
        <v>96</v>
      </c>
    </row>
    <row r="123" spans="33:33">
      <c r="AG123" s="8" t="s">
        <v>97</v>
      </c>
    </row>
    <row r="124" spans="33:33">
      <c r="AG124" s="8" t="s">
        <v>98</v>
      </c>
    </row>
    <row r="125" spans="33:33">
      <c r="AG125" s="8" t="s">
        <v>99</v>
      </c>
    </row>
    <row r="126" spans="33:33">
      <c r="AG126" s="8" t="s">
        <v>100</v>
      </c>
    </row>
    <row r="127" spans="33:33">
      <c r="AG127" s="8" t="s">
        <v>101</v>
      </c>
    </row>
    <row r="128" spans="33:33">
      <c r="AG128" s="8" t="s">
        <v>102</v>
      </c>
    </row>
    <row r="129" spans="33:33">
      <c r="AG129" s="8" t="s">
        <v>103</v>
      </c>
    </row>
    <row r="130" spans="33:33">
      <c r="AG130" s="8" t="s">
        <v>104</v>
      </c>
    </row>
    <row r="131" spans="33:33">
      <c r="AG131" s="8" t="s">
        <v>105</v>
      </c>
    </row>
    <row r="132" spans="33:33">
      <c r="AG132" s="8" t="s">
        <v>106</v>
      </c>
    </row>
    <row r="133" spans="33:33">
      <c r="AG133" s="8" t="s">
        <v>107</v>
      </c>
    </row>
    <row r="134" spans="33:33">
      <c r="AG134" s="8" t="s">
        <v>108</v>
      </c>
    </row>
    <row r="135" spans="33:33">
      <c r="AG135" s="8" t="s">
        <v>109</v>
      </c>
    </row>
    <row r="136" spans="33:33">
      <c r="AG136" s="8" t="s">
        <v>110</v>
      </c>
    </row>
    <row r="137" spans="33:33">
      <c r="AG137" s="8" t="s">
        <v>111</v>
      </c>
    </row>
    <row r="138" spans="33:33">
      <c r="AG138" s="8" t="s">
        <v>112</v>
      </c>
    </row>
    <row r="139" spans="33:33">
      <c r="AG139" s="8" t="s">
        <v>113</v>
      </c>
    </row>
    <row r="140" spans="33:33">
      <c r="AG140" s="8" t="s">
        <v>114</v>
      </c>
    </row>
    <row r="141" spans="33:33">
      <c r="AG141" s="8" t="s">
        <v>115</v>
      </c>
    </row>
    <row r="142" spans="33:33">
      <c r="AG142" s="8" t="s">
        <v>116</v>
      </c>
    </row>
    <row r="143" spans="33:33">
      <c r="AG143" s="8" t="s">
        <v>117</v>
      </c>
    </row>
    <row r="144" spans="33:33">
      <c r="AG144" s="8" t="s">
        <v>118</v>
      </c>
    </row>
    <row r="145" spans="33:33">
      <c r="AG145" s="8" t="s">
        <v>119</v>
      </c>
    </row>
    <row r="146" spans="33:33">
      <c r="AG146" s="8" t="s">
        <v>120</v>
      </c>
    </row>
    <row r="147" spans="33:33">
      <c r="AG147" s="8" t="s">
        <v>121</v>
      </c>
    </row>
    <row r="148" spans="33:33">
      <c r="AG148" s="8" t="s">
        <v>122</v>
      </c>
    </row>
    <row r="149" spans="33:33">
      <c r="AG149" s="8" t="s">
        <v>123</v>
      </c>
    </row>
    <row r="150" spans="33:33">
      <c r="AG150" s="8" t="s">
        <v>124</v>
      </c>
    </row>
    <row r="151" spans="33:33">
      <c r="AG151" s="8" t="s">
        <v>125</v>
      </c>
    </row>
    <row r="152" spans="33:33">
      <c r="AG152" s="8" t="s">
        <v>126</v>
      </c>
    </row>
    <row r="153" spans="33:33">
      <c r="AG153" s="8" t="s">
        <v>127</v>
      </c>
    </row>
    <row r="154" spans="33:33">
      <c r="AG154" s="8" t="s">
        <v>128</v>
      </c>
    </row>
    <row r="155" spans="33:33">
      <c r="AG155" s="8" t="s">
        <v>129</v>
      </c>
    </row>
    <row r="156" spans="33:33">
      <c r="AG156" s="8" t="s">
        <v>130</v>
      </c>
    </row>
    <row r="157" spans="33:33">
      <c r="AG157" s="8" t="s">
        <v>131</v>
      </c>
    </row>
    <row r="158" spans="33:33">
      <c r="AG158" s="8" t="s">
        <v>132</v>
      </c>
    </row>
    <row r="159" spans="33:33">
      <c r="AG159" s="8" t="s">
        <v>133</v>
      </c>
    </row>
    <row r="160" spans="33:33">
      <c r="AG160" s="8" t="s">
        <v>134</v>
      </c>
    </row>
    <row r="161" spans="33:33">
      <c r="AG161" s="8" t="s">
        <v>135</v>
      </c>
    </row>
    <row r="162" spans="33:33">
      <c r="AG162" s="8" t="s">
        <v>136</v>
      </c>
    </row>
    <row r="163" spans="33:33">
      <c r="AG163" s="8" t="s">
        <v>137</v>
      </c>
    </row>
    <row r="164" spans="33:33">
      <c r="AG164" s="8" t="s">
        <v>138</v>
      </c>
    </row>
    <row r="165" spans="33:33">
      <c r="AG165" s="8" t="s">
        <v>139</v>
      </c>
    </row>
    <row r="166" spans="33:33">
      <c r="AG166" s="8" t="s">
        <v>140</v>
      </c>
    </row>
    <row r="167" spans="33:33">
      <c r="AG167" s="8" t="s">
        <v>141</v>
      </c>
    </row>
    <row r="168" spans="33:33">
      <c r="AG168" s="8" t="s">
        <v>142</v>
      </c>
    </row>
    <row r="169" spans="33:33">
      <c r="AG169" s="8" t="s">
        <v>143</v>
      </c>
    </row>
    <row r="170" spans="33:33">
      <c r="AG170" s="8" t="s">
        <v>144</v>
      </c>
    </row>
    <row r="171" spans="33:33">
      <c r="AG171" s="8" t="s">
        <v>145</v>
      </c>
    </row>
    <row r="172" spans="33:33">
      <c r="AG172" s="8" t="s">
        <v>146</v>
      </c>
    </row>
    <row r="173" spans="33:33">
      <c r="AG173" s="8" t="s">
        <v>147</v>
      </c>
    </row>
    <row r="174" spans="33:33">
      <c r="AG174" s="8" t="s">
        <v>148</v>
      </c>
    </row>
    <row r="175" spans="33:33">
      <c r="AG175" s="8" t="s">
        <v>149</v>
      </c>
    </row>
    <row r="176" spans="33:33">
      <c r="AG176" s="8" t="s">
        <v>150</v>
      </c>
    </row>
    <row r="177" spans="33:33">
      <c r="AG177" s="8" t="s">
        <v>151</v>
      </c>
    </row>
    <row r="178" spans="33:33">
      <c r="AG178" s="8" t="s">
        <v>152</v>
      </c>
    </row>
    <row r="179" spans="33:33">
      <c r="AG179" s="8" t="s">
        <v>153</v>
      </c>
    </row>
    <row r="180" spans="33:33">
      <c r="AG180" s="8" t="s">
        <v>154</v>
      </c>
    </row>
    <row r="181" spans="33:33">
      <c r="AG181" s="8" t="s">
        <v>155</v>
      </c>
    </row>
    <row r="182" spans="33:33">
      <c r="AG182" s="8" t="s">
        <v>156</v>
      </c>
    </row>
    <row r="183" spans="33:33">
      <c r="AG183" s="8" t="s">
        <v>157</v>
      </c>
    </row>
    <row r="184" spans="33:33">
      <c r="AG184" s="8" t="s">
        <v>158</v>
      </c>
    </row>
    <row r="185" spans="33:33">
      <c r="AG185" s="8" t="s">
        <v>159</v>
      </c>
    </row>
    <row r="186" spans="33:33">
      <c r="AG186" s="8" t="s">
        <v>160</v>
      </c>
    </row>
    <row r="187" spans="33:33">
      <c r="AG187" s="8" t="s">
        <v>161</v>
      </c>
    </row>
    <row r="188" spans="33:33">
      <c r="AG188" s="8" t="s">
        <v>162</v>
      </c>
    </row>
    <row r="189" spans="33:33">
      <c r="AG189" s="8" t="s">
        <v>163</v>
      </c>
    </row>
    <row r="190" spans="33:33">
      <c r="AG190" s="8" t="s">
        <v>164</v>
      </c>
    </row>
    <row r="191" spans="33:33">
      <c r="AG191" s="8" t="s">
        <v>165</v>
      </c>
    </row>
    <row r="192" spans="33:33">
      <c r="AG192" s="8" t="s">
        <v>166</v>
      </c>
    </row>
    <row r="193" spans="33:33">
      <c r="AG193" s="8" t="s">
        <v>167</v>
      </c>
    </row>
    <row r="194" spans="33:33">
      <c r="AG194" s="8" t="s">
        <v>168</v>
      </c>
    </row>
    <row r="195" spans="33:33">
      <c r="AG195" s="8" t="s">
        <v>169</v>
      </c>
    </row>
    <row r="196" spans="33:33">
      <c r="AG196" s="8" t="s">
        <v>170</v>
      </c>
    </row>
    <row r="197" spans="33:33">
      <c r="AG197" s="8" t="s">
        <v>171</v>
      </c>
    </row>
    <row r="198" spans="33:33">
      <c r="AG198" s="8" t="s">
        <v>172</v>
      </c>
    </row>
    <row r="199" spans="33:33">
      <c r="AG199" s="8" t="s">
        <v>173</v>
      </c>
    </row>
    <row r="200" spans="33:33">
      <c r="AG200" s="8" t="s">
        <v>174</v>
      </c>
    </row>
    <row r="201" spans="33:33">
      <c r="AG201" s="8" t="s">
        <v>175</v>
      </c>
    </row>
    <row r="202" spans="33:33">
      <c r="AG202" s="8" t="s">
        <v>176</v>
      </c>
    </row>
    <row r="203" spans="33:33">
      <c r="AG203" s="8" t="s">
        <v>177</v>
      </c>
    </row>
    <row r="204" spans="33:33">
      <c r="AG204" s="8" t="s">
        <v>178</v>
      </c>
    </row>
    <row r="205" spans="33:33">
      <c r="AG205" s="8" t="s">
        <v>179</v>
      </c>
    </row>
    <row r="206" spans="33:33">
      <c r="AG206" s="8" t="s">
        <v>180</v>
      </c>
    </row>
    <row r="207" spans="33:33">
      <c r="AG207" s="8" t="s">
        <v>181</v>
      </c>
    </row>
    <row r="208" spans="33:33">
      <c r="AG208" s="8" t="s">
        <v>182</v>
      </c>
    </row>
    <row r="209" spans="33:33">
      <c r="AG209" s="8" t="s">
        <v>183</v>
      </c>
    </row>
    <row r="210" spans="33:33">
      <c r="AG210" s="8" t="s">
        <v>184</v>
      </c>
    </row>
    <row r="211" spans="33:33">
      <c r="AG211" s="8" t="s">
        <v>185</v>
      </c>
    </row>
    <row r="212" spans="33:33">
      <c r="AG212" s="8" t="s">
        <v>186</v>
      </c>
    </row>
    <row r="213" spans="33:33">
      <c r="AG213" s="8" t="s">
        <v>187</v>
      </c>
    </row>
    <row r="214" spans="33:33">
      <c r="AG214" s="8" t="s">
        <v>188</v>
      </c>
    </row>
    <row r="215" spans="33:33">
      <c r="AG215" s="8" t="s">
        <v>189</v>
      </c>
    </row>
    <row r="216" spans="33:33">
      <c r="AG216" s="8" t="s">
        <v>190</v>
      </c>
    </row>
    <row r="217" spans="33:33">
      <c r="AG217" s="8" t="s">
        <v>191</v>
      </c>
    </row>
    <row r="218" spans="33:33">
      <c r="AG218" s="8" t="s">
        <v>192</v>
      </c>
    </row>
    <row r="219" spans="33:33">
      <c r="AG219" s="8" t="s">
        <v>193</v>
      </c>
    </row>
    <row r="220" spans="33:33">
      <c r="AG220" s="8" t="s">
        <v>194</v>
      </c>
    </row>
    <row r="221" spans="33:33">
      <c r="AG221" s="8" t="s">
        <v>195</v>
      </c>
    </row>
    <row r="222" spans="33:33">
      <c r="AG222" s="8" t="s">
        <v>196</v>
      </c>
    </row>
    <row r="223" spans="33:33">
      <c r="AG223" s="8" t="s">
        <v>197</v>
      </c>
    </row>
    <row r="224" spans="33:33">
      <c r="AG224" s="8" t="s">
        <v>198</v>
      </c>
    </row>
    <row r="225" spans="33:33">
      <c r="AG225" s="8" t="s">
        <v>199</v>
      </c>
    </row>
    <row r="226" spans="33:33">
      <c r="AG226" s="8" t="s">
        <v>200</v>
      </c>
    </row>
    <row r="227" spans="33:33">
      <c r="AG227" s="8" t="s">
        <v>201</v>
      </c>
    </row>
    <row r="228" spans="33:33">
      <c r="AG228" s="8" t="s">
        <v>202</v>
      </c>
    </row>
    <row r="229" spans="33:33">
      <c r="AG229" s="8" t="s">
        <v>203</v>
      </c>
    </row>
    <row r="230" spans="33:33">
      <c r="AG230" s="8" t="s">
        <v>204</v>
      </c>
    </row>
    <row r="231" spans="33:33">
      <c r="AG231" s="8" t="s">
        <v>205</v>
      </c>
    </row>
    <row r="232" spans="33:33">
      <c r="AG232" s="8" t="s">
        <v>206</v>
      </c>
    </row>
    <row r="233" spans="33:33">
      <c r="AG233" s="8" t="s">
        <v>207</v>
      </c>
    </row>
    <row r="234" spans="33:33">
      <c r="AG234" s="8" t="s">
        <v>208</v>
      </c>
    </row>
    <row r="235" spans="33:33">
      <c r="AG235" s="8" t="s">
        <v>209</v>
      </c>
    </row>
    <row r="236" spans="33:33">
      <c r="AG236" s="8" t="s">
        <v>210</v>
      </c>
    </row>
    <row r="237" spans="33:33">
      <c r="AG237" s="8" t="s">
        <v>211</v>
      </c>
    </row>
    <row r="238" spans="33:33">
      <c r="AG238" s="8" t="s">
        <v>212</v>
      </c>
    </row>
    <row r="239" spans="33:33">
      <c r="AG239" s="8" t="s">
        <v>213</v>
      </c>
    </row>
    <row r="240" spans="33:33">
      <c r="AG240" s="8" t="s">
        <v>214</v>
      </c>
    </row>
    <row r="241" spans="33:33">
      <c r="AG241" s="8" t="s">
        <v>215</v>
      </c>
    </row>
    <row r="242" spans="33:33">
      <c r="AG242" s="8" t="s">
        <v>216</v>
      </c>
    </row>
    <row r="243" spans="33:33">
      <c r="AG243" s="8" t="s">
        <v>217</v>
      </c>
    </row>
    <row r="244" spans="33:33">
      <c r="AG244" s="8" t="s">
        <v>218</v>
      </c>
    </row>
    <row r="245" spans="33:33">
      <c r="AG245" s="8" t="s">
        <v>219</v>
      </c>
    </row>
    <row r="246" spans="33:33">
      <c r="AG246" s="8" t="s">
        <v>220</v>
      </c>
    </row>
    <row r="247" spans="33:33">
      <c r="AG247" s="8" t="s">
        <v>221</v>
      </c>
    </row>
    <row r="248" spans="33:33">
      <c r="AG248" s="8" t="s">
        <v>222</v>
      </c>
    </row>
    <row r="249" spans="33:33">
      <c r="AG249" s="8" t="s">
        <v>223</v>
      </c>
    </row>
    <row r="250" spans="33:33">
      <c r="AG250" s="8" t="s">
        <v>224</v>
      </c>
    </row>
    <row r="251" spans="33:33">
      <c r="AG251" s="8" t="s">
        <v>225</v>
      </c>
    </row>
    <row r="252" spans="33:33">
      <c r="AG252" s="8" t="s">
        <v>226</v>
      </c>
    </row>
    <row r="253" spans="33:33">
      <c r="AG253" s="8" t="s">
        <v>227</v>
      </c>
    </row>
    <row r="254" spans="33:33">
      <c r="AG254" s="8" t="s">
        <v>228</v>
      </c>
    </row>
    <row r="255" spans="33:33">
      <c r="AG255" s="8" t="s">
        <v>229</v>
      </c>
    </row>
    <row r="256" spans="33:33">
      <c r="AG256" s="8" t="s">
        <v>230</v>
      </c>
    </row>
    <row r="257" spans="4:33">
      <c r="D257" s="8" t="s">
        <v>279</v>
      </c>
      <c r="AG257" s="8" t="s">
        <v>231</v>
      </c>
    </row>
    <row r="258" spans="4:33">
      <c r="D258" s="8" t="s">
        <v>280</v>
      </c>
      <c r="AG258" s="8" t="s">
        <v>232</v>
      </c>
    </row>
    <row r="259" spans="4:33">
      <c r="D259" s="8" t="s">
        <v>281</v>
      </c>
      <c r="AG259" s="8" t="s">
        <v>233</v>
      </c>
    </row>
    <row r="260" spans="4:33">
      <c r="D260" s="8" t="s">
        <v>282</v>
      </c>
      <c r="AG260" s="8" t="s">
        <v>234</v>
      </c>
    </row>
    <row r="261" spans="4:33">
      <c r="D261" s="8" t="s">
        <v>283</v>
      </c>
      <c r="AG261" s="8" t="s">
        <v>235</v>
      </c>
    </row>
    <row r="262" spans="4:33">
      <c r="D262" s="8" t="s">
        <v>284</v>
      </c>
      <c r="AG262" s="8" t="s">
        <v>236</v>
      </c>
    </row>
    <row r="263" spans="4:33">
      <c r="D263" s="8" t="s">
        <v>285</v>
      </c>
      <c r="AG263" s="8" t="s">
        <v>237</v>
      </c>
    </row>
    <row r="264" spans="4:33">
      <c r="D264" s="8" t="s">
        <v>286</v>
      </c>
      <c r="AG264" s="8" t="s">
        <v>238</v>
      </c>
    </row>
    <row r="265" spans="4:33">
      <c r="D265" s="8" t="s">
        <v>287</v>
      </c>
      <c r="AG265" s="8" t="s">
        <v>239</v>
      </c>
    </row>
    <row r="266" spans="4:33">
      <c r="D266" s="8" t="s">
        <v>288</v>
      </c>
      <c r="AG266" s="8" t="s">
        <v>240</v>
      </c>
    </row>
    <row r="267" spans="4:33">
      <c r="D267" s="8" t="s">
        <v>289</v>
      </c>
      <c r="AG267" s="8" t="s">
        <v>241</v>
      </c>
    </row>
    <row r="268" spans="4:33">
      <c r="D268" s="8" t="s">
        <v>290</v>
      </c>
      <c r="AG268" s="8" t="s">
        <v>242</v>
      </c>
    </row>
    <row r="269" spans="4:33">
      <c r="D269" s="8" t="s">
        <v>291</v>
      </c>
      <c r="AG269" s="8" t="s">
        <v>243</v>
      </c>
    </row>
    <row r="270" spans="4:33">
      <c r="D270" s="8" t="s">
        <v>292</v>
      </c>
      <c r="AG270" s="8" t="s">
        <v>244</v>
      </c>
    </row>
    <row r="271" spans="4:33">
      <c r="D271" s="8" t="s">
        <v>293</v>
      </c>
      <c r="AG271" s="8" t="s">
        <v>245</v>
      </c>
    </row>
    <row r="272" spans="4:33">
      <c r="D272" s="8" t="s">
        <v>294</v>
      </c>
      <c r="AG272" s="8" t="s">
        <v>246</v>
      </c>
    </row>
    <row r="273" spans="4:33">
      <c r="D273" s="8" t="s">
        <v>295</v>
      </c>
      <c r="AG273" s="8" t="s">
        <v>247</v>
      </c>
    </row>
    <row r="274" spans="4:33">
      <c r="D274" s="8" t="s">
        <v>296</v>
      </c>
      <c r="AG274" s="8" t="s">
        <v>248</v>
      </c>
    </row>
    <row r="275" spans="4:33">
      <c r="D275" s="8" t="s">
        <v>297</v>
      </c>
      <c r="AG275" s="8" t="s">
        <v>249</v>
      </c>
    </row>
    <row r="276" spans="4:33">
      <c r="D276" s="8" t="s">
        <v>298</v>
      </c>
      <c r="AG276" s="8" t="s">
        <v>250</v>
      </c>
    </row>
    <row r="277" spans="4:33">
      <c r="D277" s="8" t="s">
        <v>299</v>
      </c>
      <c r="AG277" s="8" t="s">
        <v>251</v>
      </c>
    </row>
    <row r="278" spans="4:33">
      <c r="D278" s="8" t="s">
        <v>300</v>
      </c>
      <c r="AG278" s="8" t="s">
        <v>252</v>
      </c>
    </row>
    <row r="279" spans="4:33">
      <c r="D279" s="8" t="s">
        <v>301</v>
      </c>
      <c r="AG279" s="8" t="s">
        <v>253</v>
      </c>
    </row>
    <row r="280" spans="4:33">
      <c r="D280" s="8" t="s">
        <v>302</v>
      </c>
    </row>
    <row r="281" spans="4:33">
      <c r="D281" s="8" t="s">
        <v>303</v>
      </c>
    </row>
    <row r="282" spans="4:33">
      <c r="D282" s="8" t="s">
        <v>304</v>
      </c>
    </row>
    <row r="283" spans="4:33">
      <c r="D283" s="8" t="s">
        <v>305</v>
      </c>
    </row>
    <row r="284" spans="4:33">
      <c r="D284" s="8" t="s">
        <v>306</v>
      </c>
    </row>
    <row r="285" spans="4:33">
      <c r="D285" s="8" t="s">
        <v>307</v>
      </c>
    </row>
    <row r="286" spans="4:33">
      <c r="D286" s="8" t="s">
        <v>308</v>
      </c>
    </row>
    <row r="287" spans="4:33">
      <c r="D287" s="8" t="s">
        <v>309</v>
      </c>
    </row>
    <row r="288" spans="4:33">
      <c r="D288" s="8" t="s">
        <v>310</v>
      </c>
    </row>
    <row r="289" spans="4:4">
      <c r="D289" s="8" t="s">
        <v>311</v>
      </c>
    </row>
    <row r="290" spans="4:4">
      <c r="D290" s="8" t="s">
        <v>312</v>
      </c>
    </row>
    <row r="291" spans="4:4">
      <c r="D291" s="8" t="s">
        <v>313</v>
      </c>
    </row>
    <row r="292" spans="4:4">
      <c r="D292" s="8" t="s">
        <v>314</v>
      </c>
    </row>
    <row r="293" spans="4:4">
      <c r="D293" s="8" t="s">
        <v>315</v>
      </c>
    </row>
    <row r="294" spans="4:4">
      <c r="D294" s="8" t="s">
        <v>316</v>
      </c>
    </row>
    <row r="295" spans="4:4">
      <c r="D295" s="8" t="s">
        <v>317</v>
      </c>
    </row>
    <row r="296" spans="4:4">
      <c r="D296" s="8" t="s">
        <v>318</v>
      </c>
    </row>
    <row r="297" spans="4:4">
      <c r="D297" s="8" t="s">
        <v>319</v>
      </c>
    </row>
    <row r="298" spans="4:4">
      <c r="D298" s="8" t="s">
        <v>320</v>
      </c>
    </row>
    <row r="299" spans="4:4">
      <c r="D299" s="8" t="s">
        <v>321</v>
      </c>
    </row>
    <row r="300" spans="4:4">
      <c r="D300" s="8" t="s">
        <v>322</v>
      </c>
    </row>
    <row r="301" spans="4:4">
      <c r="D301" s="8" t="s">
        <v>323</v>
      </c>
    </row>
    <row r="302" spans="4:4">
      <c r="D302" s="8" t="s">
        <v>324</v>
      </c>
    </row>
    <row r="303" spans="4:4">
      <c r="D303" s="8" t="s">
        <v>325</v>
      </c>
    </row>
    <row r="304" spans="4:4">
      <c r="D304" s="8" t="s">
        <v>326</v>
      </c>
    </row>
    <row r="305" spans="4:4">
      <c r="D305" s="8" t="s">
        <v>327</v>
      </c>
    </row>
    <row r="306" spans="4:4">
      <c r="D306" s="8" t="s">
        <v>328</v>
      </c>
    </row>
    <row r="307" spans="4:4">
      <c r="D307" s="8" t="s">
        <v>329</v>
      </c>
    </row>
    <row r="308" spans="4:4">
      <c r="D308" s="8" t="s">
        <v>330</v>
      </c>
    </row>
    <row r="309" spans="4:4">
      <c r="D309" s="8" t="s">
        <v>331</v>
      </c>
    </row>
    <row r="310" spans="4:4">
      <c r="D310" s="8" t="s">
        <v>332</v>
      </c>
    </row>
    <row r="311" spans="4:4">
      <c r="D311" s="8" t="s">
        <v>333</v>
      </c>
    </row>
    <row r="312" spans="4:4">
      <c r="D312" s="8" t="s">
        <v>334</v>
      </c>
    </row>
    <row r="313" spans="4:4">
      <c r="D313" s="8" t="s">
        <v>335</v>
      </c>
    </row>
    <row r="314" spans="4:4">
      <c r="D314" s="8" t="s">
        <v>336</v>
      </c>
    </row>
    <row r="315" spans="4:4">
      <c r="D315" s="8" t="s">
        <v>337</v>
      </c>
    </row>
    <row r="316" spans="4:4">
      <c r="D316" s="8" t="s">
        <v>338</v>
      </c>
    </row>
    <row r="317" spans="4:4">
      <c r="D317" s="8" t="s">
        <v>339</v>
      </c>
    </row>
    <row r="318" spans="4:4">
      <c r="D318" s="8" t="s">
        <v>340</v>
      </c>
    </row>
    <row r="319" spans="4:4">
      <c r="D319" s="8" t="s">
        <v>341</v>
      </c>
    </row>
    <row r="320" spans="4:4">
      <c r="D320" s="8" t="s">
        <v>342</v>
      </c>
    </row>
    <row r="321" spans="4:4">
      <c r="D321" s="8" t="s">
        <v>343</v>
      </c>
    </row>
    <row r="322" spans="4:4">
      <c r="D322" s="8" t="s">
        <v>344</v>
      </c>
    </row>
    <row r="323" spans="4:4">
      <c r="D323" s="8" t="s">
        <v>345</v>
      </c>
    </row>
    <row r="324" spans="4:4">
      <c r="D324" s="8" t="s">
        <v>346</v>
      </c>
    </row>
    <row r="325" spans="4:4">
      <c r="D325" s="8" t="s">
        <v>347</v>
      </c>
    </row>
    <row r="326" spans="4:4">
      <c r="D326" s="8" t="s">
        <v>348</v>
      </c>
    </row>
    <row r="327" spans="4:4">
      <c r="D327" s="8" t="s">
        <v>349</v>
      </c>
    </row>
    <row r="328" spans="4:4">
      <c r="D328" s="8" t="s">
        <v>350</v>
      </c>
    </row>
    <row r="329" spans="4:4">
      <c r="D329" s="8" t="s">
        <v>351</v>
      </c>
    </row>
    <row r="330" spans="4:4">
      <c r="D330" s="8" t="s">
        <v>352</v>
      </c>
    </row>
    <row r="331" spans="4:4">
      <c r="D331" s="8" t="s">
        <v>353</v>
      </c>
    </row>
    <row r="332" spans="4:4">
      <c r="D332" s="8" t="s">
        <v>354</v>
      </c>
    </row>
    <row r="333" spans="4:4">
      <c r="D333" s="8" t="s">
        <v>355</v>
      </c>
    </row>
    <row r="334" spans="4:4">
      <c r="D334" s="8" t="s">
        <v>356</v>
      </c>
    </row>
    <row r="335" spans="4:4">
      <c r="D335" s="8" t="s">
        <v>357</v>
      </c>
    </row>
    <row r="336" spans="4:4">
      <c r="D336" s="8" t="s">
        <v>358</v>
      </c>
    </row>
    <row r="337" spans="4:4">
      <c r="D337" s="8" t="s">
        <v>359</v>
      </c>
    </row>
    <row r="338" spans="4:4">
      <c r="D338" s="8" t="s">
        <v>360</v>
      </c>
    </row>
    <row r="339" spans="4:4">
      <c r="D339" s="8" t="s">
        <v>361</v>
      </c>
    </row>
    <row r="340" spans="4:4">
      <c r="D340" s="8" t="s">
        <v>362</v>
      </c>
    </row>
    <row r="341" spans="4:4">
      <c r="D341" s="8" t="s">
        <v>363</v>
      </c>
    </row>
    <row r="342" spans="4:4">
      <c r="D342" s="8" t="s">
        <v>364</v>
      </c>
    </row>
    <row r="343" spans="4:4">
      <c r="D343" s="8" t="s">
        <v>365</v>
      </c>
    </row>
    <row r="344" spans="4:4">
      <c r="D344" s="8" t="s">
        <v>366</v>
      </c>
    </row>
    <row r="345" spans="4:4">
      <c r="D345" s="8" t="s">
        <v>367</v>
      </c>
    </row>
    <row r="346" spans="4:4">
      <c r="D346" s="8" t="s">
        <v>368</v>
      </c>
    </row>
    <row r="347" spans="4:4">
      <c r="D347" s="8" t="s">
        <v>369</v>
      </c>
    </row>
    <row r="348" spans="4:4">
      <c r="D348" s="8" t="s">
        <v>370</v>
      </c>
    </row>
    <row r="349" spans="4:4">
      <c r="D349" s="8" t="s">
        <v>371</v>
      </c>
    </row>
    <row r="350" spans="4:4">
      <c r="D350" s="8" t="s">
        <v>372</v>
      </c>
    </row>
    <row r="351" spans="4:4">
      <c r="D351" s="8" t="s">
        <v>373</v>
      </c>
    </row>
    <row r="352" spans="4:4">
      <c r="D352" s="8" t="s">
        <v>374</v>
      </c>
    </row>
    <row r="353" spans="4:4">
      <c r="D353" s="8" t="s">
        <v>375</v>
      </c>
    </row>
    <row r="354" spans="4:4">
      <c r="D354" s="8" t="s">
        <v>376</v>
      </c>
    </row>
    <row r="355" spans="4:4">
      <c r="D355" s="8" t="s">
        <v>377</v>
      </c>
    </row>
    <row r="356" spans="4:4">
      <c r="D356" s="8" t="s">
        <v>378</v>
      </c>
    </row>
    <row r="357" spans="4:4">
      <c r="D357" s="8" t="s">
        <v>379</v>
      </c>
    </row>
    <row r="358" spans="4:4">
      <c r="D358" s="8" t="s">
        <v>380</v>
      </c>
    </row>
    <row r="359" spans="4:4">
      <c r="D359" s="8" t="s">
        <v>381</v>
      </c>
    </row>
    <row r="360" spans="4:4">
      <c r="D360" s="8" t="s">
        <v>382</v>
      </c>
    </row>
    <row r="361" spans="4:4">
      <c r="D361" s="8" t="s">
        <v>383</v>
      </c>
    </row>
    <row r="362" spans="4:4">
      <c r="D362" s="8" t="s">
        <v>384</v>
      </c>
    </row>
    <row r="363" spans="4:4">
      <c r="D363" s="8" t="s">
        <v>385</v>
      </c>
    </row>
    <row r="364" spans="4:4">
      <c r="D364" s="8" t="s">
        <v>386</v>
      </c>
    </row>
    <row r="365" spans="4:4">
      <c r="D365" s="8" t="s">
        <v>387</v>
      </c>
    </row>
    <row r="366" spans="4:4">
      <c r="D366" s="8" t="s">
        <v>388</v>
      </c>
    </row>
    <row r="367" spans="4:4">
      <c r="D367" s="8" t="s">
        <v>389</v>
      </c>
    </row>
    <row r="368" spans="4:4">
      <c r="D368" s="8" t="s">
        <v>390</v>
      </c>
    </row>
    <row r="369" spans="4:4">
      <c r="D369" s="8" t="s">
        <v>391</v>
      </c>
    </row>
    <row r="370" spans="4:4">
      <c r="D370" s="8" t="s">
        <v>392</v>
      </c>
    </row>
    <row r="371" spans="4:4">
      <c r="D371" s="8" t="s">
        <v>393</v>
      </c>
    </row>
    <row r="372" spans="4:4">
      <c r="D372" s="8" t="s">
        <v>394</v>
      </c>
    </row>
    <row r="373" spans="4:4">
      <c r="D373" s="8" t="s">
        <v>395</v>
      </c>
    </row>
    <row r="374" spans="4:4">
      <c r="D374" s="8" t="s">
        <v>396</v>
      </c>
    </row>
    <row r="375" spans="4:4">
      <c r="D375" s="8" t="s">
        <v>397</v>
      </c>
    </row>
    <row r="376" spans="4:4">
      <c r="D376" s="8" t="s">
        <v>398</v>
      </c>
    </row>
    <row r="377" spans="4:4">
      <c r="D377" s="8" t="s">
        <v>399</v>
      </c>
    </row>
    <row r="378" spans="4:4">
      <c r="D378" s="8" t="s">
        <v>400</v>
      </c>
    </row>
    <row r="379" spans="4:4">
      <c r="D379" s="8" t="s">
        <v>401</v>
      </c>
    </row>
    <row r="380" spans="4:4">
      <c r="D380" s="8" t="s">
        <v>402</v>
      </c>
    </row>
    <row r="381" spans="4:4">
      <c r="D381" s="8" t="s">
        <v>403</v>
      </c>
    </row>
    <row r="382" spans="4:4">
      <c r="D382" s="8" t="s">
        <v>404</v>
      </c>
    </row>
    <row r="383" spans="4:4">
      <c r="D383" s="8" t="s">
        <v>405</v>
      </c>
    </row>
    <row r="384" spans="4:4">
      <c r="D384" s="8" t="s">
        <v>406</v>
      </c>
    </row>
    <row r="385" spans="4:4">
      <c r="D385" s="8" t="s">
        <v>407</v>
      </c>
    </row>
    <row r="386" spans="4:4">
      <c r="D386" s="8" t="s">
        <v>408</v>
      </c>
    </row>
    <row r="387" spans="4:4">
      <c r="D387" s="8" t="s">
        <v>409</v>
      </c>
    </row>
    <row r="388" spans="4:4">
      <c r="D388" s="8" t="s">
        <v>410</v>
      </c>
    </row>
    <row r="389" spans="4:4">
      <c r="D389" s="8" t="s">
        <v>411</v>
      </c>
    </row>
    <row r="390" spans="4:4">
      <c r="D390" s="8" t="s">
        <v>412</v>
      </c>
    </row>
    <row r="391" spans="4:4">
      <c r="D391" s="8" t="s">
        <v>413</v>
      </c>
    </row>
    <row r="392" spans="4:4">
      <c r="D392" s="8" t="s">
        <v>414</v>
      </c>
    </row>
    <row r="393" spans="4:4">
      <c r="D393" s="8" t="s">
        <v>415</v>
      </c>
    </row>
    <row r="394" spans="4:4">
      <c r="D394" s="8" t="s">
        <v>416</v>
      </c>
    </row>
    <row r="395" spans="4:4">
      <c r="D395" s="8" t="s">
        <v>417</v>
      </c>
    </row>
    <row r="396" spans="4:4">
      <c r="D396" s="8" t="s">
        <v>418</v>
      </c>
    </row>
    <row r="397" spans="4:4">
      <c r="D397" s="8" t="s">
        <v>419</v>
      </c>
    </row>
    <row r="398" spans="4:4">
      <c r="D398" s="8" t="s">
        <v>420</v>
      </c>
    </row>
    <row r="399" spans="4:4">
      <c r="D399" s="8" t="s">
        <v>421</v>
      </c>
    </row>
    <row r="400" spans="4:4">
      <c r="D400" s="8" t="s">
        <v>422</v>
      </c>
    </row>
    <row r="401" spans="4:4">
      <c r="D401" s="8" t="s">
        <v>423</v>
      </c>
    </row>
    <row r="402" spans="4:4">
      <c r="D402" s="8" t="s">
        <v>424</v>
      </c>
    </row>
    <row r="403" spans="4:4">
      <c r="D403" s="8" t="s">
        <v>425</v>
      </c>
    </row>
    <row r="404" spans="4:4">
      <c r="D404" s="8" t="s">
        <v>426</v>
      </c>
    </row>
    <row r="405" spans="4:4">
      <c r="D405" s="8" t="s">
        <v>427</v>
      </c>
    </row>
    <row r="406" spans="4:4">
      <c r="D406" s="8" t="s">
        <v>428</v>
      </c>
    </row>
    <row r="407" spans="4:4">
      <c r="D407" s="8" t="s">
        <v>429</v>
      </c>
    </row>
    <row r="408" spans="4:4">
      <c r="D408" s="8" t="s">
        <v>430</v>
      </c>
    </row>
    <row r="409" spans="4:4">
      <c r="D409" s="8" t="s">
        <v>431</v>
      </c>
    </row>
    <row r="410" spans="4:4">
      <c r="D410" s="8" t="s">
        <v>432</v>
      </c>
    </row>
    <row r="411" spans="4:4">
      <c r="D411" s="8" t="s">
        <v>433</v>
      </c>
    </row>
    <row r="412" spans="4:4">
      <c r="D412" s="8" t="s">
        <v>434</v>
      </c>
    </row>
    <row r="413" spans="4:4">
      <c r="D413" s="8" t="s">
        <v>435</v>
      </c>
    </row>
    <row r="414" spans="4:4">
      <c r="D414" s="8" t="s">
        <v>436</v>
      </c>
    </row>
    <row r="415" spans="4:4">
      <c r="D415" s="8" t="s">
        <v>437</v>
      </c>
    </row>
    <row r="416" spans="4:4">
      <c r="D416" s="8" t="s">
        <v>438</v>
      </c>
    </row>
    <row r="417" spans="4:4">
      <c r="D417" s="8" t="s">
        <v>439</v>
      </c>
    </row>
    <row r="418" spans="4:4">
      <c r="D418" s="8" t="s">
        <v>440</v>
      </c>
    </row>
    <row r="419" spans="4:4">
      <c r="D419" s="8" t="s">
        <v>441</v>
      </c>
    </row>
    <row r="420" spans="4:4">
      <c r="D420" s="8" t="s">
        <v>442</v>
      </c>
    </row>
    <row r="421" spans="4:4">
      <c r="D421" s="8" t="s">
        <v>443</v>
      </c>
    </row>
    <row r="422" spans="4:4">
      <c r="D422" s="8" t="s">
        <v>444</v>
      </c>
    </row>
    <row r="423" spans="4:4">
      <c r="D423" s="8" t="s">
        <v>445</v>
      </c>
    </row>
    <row r="424" spans="4:4">
      <c r="D424" s="8" t="s">
        <v>446</v>
      </c>
    </row>
    <row r="425" spans="4:4">
      <c r="D425" s="8" t="s">
        <v>447</v>
      </c>
    </row>
    <row r="426" spans="4:4">
      <c r="D426" s="8" t="s">
        <v>448</v>
      </c>
    </row>
    <row r="427" spans="4:4">
      <c r="D427" s="8" t="s">
        <v>449</v>
      </c>
    </row>
    <row r="428" spans="4:4">
      <c r="D428" s="8" t="s">
        <v>450</v>
      </c>
    </row>
    <row r="429" spans="4:4">
      <c r="D429" s="8" t="s">
        <v>451</v>
      </c>
    </row>
    <row r="430" spans="4:4">
      <c r="D430" s="8" t="s">
        <v>452</v>
      </c>
    </row>
    <row r="431" spans="4:4">
      <c r="D431" s="8" t="s">
        <v>453</v>
      </c>
    </row>
    <row r="432" spans="4:4">
      <c r="D432" s="8" t="s">
        <v>454</v>
      </c>
    </row>
    <row r="433" spans="4:4">
      <c r="D433" s="8" t="s">
        <v>455</v>
      </c>
    </row>
    <row r="434" spans="4:4">
      <c r="D434" s="8" t="s">
        <v>456</v>
      </c>
    </row>
    <row r="435" spans="4:4">
      <c r="D435" s="8" t="s">
        <v>457</v>
      </c>
    </row>
    <row r="436" spans="4:4">
      <c r="D436" s="8" t="s">
        <v>458</v>
      </c>
    </row>
    <row r="437" spans="4:4">
      <c r="D437" s="8" t="s">
        <v>459</v>
      </c>
    </row>
    <row r="438" spans="4:4">
      <c r="D438" s="8" t="s">
        <v>460</v>
      </c>
    </row>
    <row r="439" spans="4:4">
      <c r="D439" s="8" t="s">
        <v>461</v>
      </c>
    </row>
    <row r="440" spans="4:4">
      <c r="D440" s="8" t="s">
        <v>462</v>
      </c>
    </row>
    <row r="441" spans="4:4">
      <c r="D441" s="8" t="s">
        <v>463</v>
      </c>
    </row>
    <row r="442" spans="4:4">
      <c r="D442" s="8" t="s">
        <v>464</v>
      </c>
    </row>
    <row r="443" spans="4:4">
      <c r="D443" s="8" t="s">
        <v>465</v>
      </c>
    </row>
    <row r="444" spans="4:4">
      <c r="D444" s="8" t="s">
        <v>466</v>
      </c>
    </row>
    <row r="445" spans="4:4">
      <c r="D445" s="8" t="s">
        <v>467</v>
      </c>
    </row>
    <row r="446" spans="4:4">
      <c r="D446" s="8" t="s">
        <v>468</v>
      </c>
    </row>
    <row r="447" spans="4:4">
      <c r="D447" s="8" t="s">
        <v>469</v>
      </c>
    </row>
    <row r="448" spans="4:4">
      <c r="D448" s="8" t="s">
        <v>470</v>
      </c>
    </row>
    <row r="449" spans="4:4">
      <c r="D449" s="8" t="s">
        <v>471</v>
      </c>
    </row>
    <row r="450" spans="4:4">
      <c r="D450" s="8" t="s">
        <v>472</v>
      </c>
    </row>
    <row r="451" spans="4:4">
      <c r="D451" s="8" t="s">
        <v>473</v>
      </c>
    </row>
    <row r="452" spans="4:4">
      <c r="D452" s="8" t="s">
        <v>474</v>
      </c>
    </row>
    <row r="453" spans="4:4">
      <c r="D453" s="8" t="s">
        <v>475</v>
      </c>
    </row>
    <row r="454" spans="4:4">
      <c r="D454" s="8" t="s">
        <v>476</v>
      </c>
    </row>
    <row r="455" spans="4:4">
      <c r="D455" s="8" t="s">
        <v>477</v>
      </c>
    </row>
    <row r="456" spans="4:4">
      <c r="D456" s="8" t="s">
        <v>478</v>
      </c>
    </row>
    <row r="457" spans="4:4">
      <c r="D457" s="8" t="s">
        <v>479</v>
      </c>
    </row>
    <row r="458" spans="4:4">
      <c r="D458" s="8" t="s">
        <v>480</v>
      </c>
    </row>
    <row r="459" spans="4:4">
      <c r="D459" s="8" t="s">
        <v>481</v>
      </c>
    </row>
    <row r="460" spans="4:4">
      <c r="D460" s="8" t="s">
        <v>482</v>
      </c>
    </row>
    <row r="461" spans="4:4">
      <c r="D461" s="8" t="s">
        <v>483</v>
      </c>
    </row>
  </sheetData>
  <sheetProtection password="CC16" sheet="1" objects="1" scenarios="1"/>
  <mergeCells count="4">
    <mergeCell ref="N3:O3"/>
    <mergeCell ref="P3:Q3"/>
    <mergeCell ref="R3:S3"/>
    <mergeCell ref="A90:J90"/>
  </mergeCells>
  <dataValidations count="4">
    <dataValidation type="list" allowBlank="1" showInputMessage="1" showErrorMessage="1" sqref="C6:C89">
      <formula1>name</formula1>
    </dataValidation>
    <dataValidation type="list" allowBlank="1" showInputMessage="1" showErrorMessage="1" sqref="F6:F89">
      <formula1>inter</formula1>
    </dataValidation>
    <dataValidation type="list" allowBlank="1" showInputMessage="1" showErrorMessage="1" prompt="SELECT FROM DROP LIST&#10;" sqref="G6:G89">
      <formula1>unique</formula1>
    </dataValidation>
    <dataValidation type="list" allowBlank="1" showInputMessage="1" showErrorMessage="1" sqref="A6:A89">
      <formula1>$D$257:$D$461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13</vt:i4>
      </vt:variant>
    </vt:vector>
  </HeadingPairs>
  <TitlesOfParts>
    <vt:vector size="14" baseType="lpstr">
      <vt:lpstr>Main</vt:lpstr>
      <vt:lpstr>inter</vt:lpstr>
      <vt:lpstr>invoice</vt:lpstr>
      <vt:lpstr>KDC</vt:lpstr>
      <vt:lpstr>name</vt:lpstr>
      <vt:lpstr>CREDITNOTE!Print_Area</vt:lpstr>
      <vt:lpstr>INVOICE!Print_Area</vt:lpstr>
      <vt:lpstr>Main!Print_Area</vt:lpstr>
      <vt:lpstr>PR!Print_Area</vt:lpstr>
      <vt:lpstr>PURCHASE!Print_Area</vt:lpstr>
      <vt:lpstr>PUNE</vt:lpstr>
      <vt:lpstr>receiver</vt:lpstr>
      <vt:lpstr>reverse</vt:lpstr>
      <vt:lpstr>unique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Gauri</dc:creator>
  <cp:lastModifiedBy>Gauri</cp:lastModifiedBy>
  <cp:lastPrinted>2017-06-28T12:18:08Z</cp:lastPrinted>
  <dcterms:created xsi:type="dcterms:W3CDTF">2017-06-12T07:21:38Z</dcterms:created>
  <dcterms:modified xsi:type="dcterms:W3CDTF">2017-06-30T13:19:12Z</dcterms:modified>
</cp:coreProperties>
</file>