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35" windowWidth="15120" windowHeight="7755" tabRatio="858"/>
  </bookViews>
  <sheets>
    <sheet name="Tax Invoice" sheetId="1" r:id="rId1"/>
    <sheet name="Product &amp; Receiver Master" sheetId="2" r:id="rId2"/>
    <sheet name="Sale Master" sheetId="3" r:id="rId3"/>
    <sheet name="Sale 1" sheetId="5" r:id="rId4"/>
    <sheet name="Sale 2" sheetId="6" r:id="rId5"/>
    <sheet name="Purchase register" sheetId="4" r:id="rId6"/>
    <sheet name="SUMMARY" sheetId="7" r:id="rId7"/>
  </sheets>
  <definedNames>
    <definedName name="address">#REF!</definedName>
    <definedName name="addresss">#REF!</definedName>
    <definedName name="GSTIN">#REF!</definedName>
    <definedName name="inter">'Product &amp; Receiver Master'!$W$7:$W$8</definedName>
    <definedName name="invoice">'Sale Master'!$AG$75:$AG$280</definedName>
    <definedName name="name">'Product &amp; Receiver Master'!$H$2:$H$113</definedName>
    <definedName name="_xlnm.Print_Area" localSheetId="1">'Product &amp; Receiver Master'!$A$1:$F$70</definedName>
    <definedName name="_xlnm.Print_Area" localSheetId="5">'Purchase register'!$A$1:$Q$203</definedName>
    <definedName name="_xlnm.Print_Area" localSheetId="0">'Tax Invoice'!$A$1:$N$26</definedName>
    <definedName name="receiver">'Sale Master'!$C$6:$C$90</definedName>
    <definedName name="unique">'Product &amp; Receiver Master'!$B$2:$B$70</definedName>
    <definedName name="Z_215CA274_B823_4E4C_899E_36393A22EB1E_.wvu.Cols" localSheetId="1" hidden="1">'Product &amp; Receiver Master'!$V:$W</definedName>
    <definedName name="Z_215CA274_B823_4E4C_899E_36393A22EB1E_.wvu.PrintArea" localSheetId="1" hidden="1">'Product &amp; Receiver Master'!$A$1:$F$70</definedName>
    <definedName name="Z_215CA274_B823_4E4C_899E_36393A22EB1E_.wvu.PrintArea" localSheetId="5" hidden="1">'Purchase register'!$A$1:$Q$203</definedName>
    <definedName name="Z_215CA274_B823_4E4C_899E_36393A22EB1E_.wvu.PrintArea" localSheetId="0" hidden="1">'Tax Invoice'!$A$1:$N$26</definedName>
  </definedNames>
  <calcPr calcId="124519"/>
  <customWorkbookViews>
    <customWorkbookView name="Gauri - Personal View" guid="{215CA274-B823-4E4C-899E-36393A22EB1E}" mergeInterval="0" personalView="1" maximized="1" xWindow="1" yWindow="1" windowWidth="1024" windowHeight="534" activeSheetId="3"/>
  </customWorkbookViews>
</workbook>
</file>

<file path=xl/calcChain.xml><?xml version="1.0" encoding="utf-8"?>
<calcChain xmlns="http://schemas.openxmlformats.org/spreadsheetml/2006/main">
  <c r="P6" i="5"/>
  <c r="E7" i="3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7"/>
  <c r="C8" i="1"/>
  <c r="C7"/>
  <c r="C6"/>
  <c r="G14" l="1"/>
  <c r="G13"/>
  <c r="E14"/>
  <c r="E13"/>
  <c r="D14"/>
  <c r="D13"/>
  <c r="K4"/>
  <c r="E17" i="7"/>
  <c r="E16"/>
  <c r="E15"/>
  <c r="F4"/>
  <c r="E4"/>
  <c r="B14" i="1"/>
  <c r="B13"/>
  <c r="L89" i="6"/>
  <c r="R88"/>
  <c r="P88"/>
  <c r="N88"/>
  <c r="K88"/>
  <c r="M88" s="1"/>
  <c r="H88"/>
  <c r="C88"/>
  <c r="E88" s="1"/>
  <c r="B88"/>
  <c r="R87"/>
  <c r="P87"/>
  <c r="N87"/>
  <c r="K87"/>
  <c r="M87" s="1"/>
  <c r="H87"/>
  <c r="C87"/>
  <c r="E87" s="1"/>
  <c r="B87"/>
  <c r="R86"/>
  <c r="P86"/>
  <c r="N86"/>
  <c r="K86"/>
  <c r="M86" s="1"/>
  <c r="H86"/>
  <c r="C86"/>
  <c r="E86" s="1"/>
  <c r="B86"/>
  <c r="R85"/>
  <c r="P85"/>
  <c r="N85"/>
  <c r="K85"/>
  <c r="M85" s="1"/>
  <c r="H85"/>
  <c r="C85"/>
  <c r="E85" s="1"/>
  <c r="B85"/>
  <c r="R84"/>
  <c r="P84"/>
  <c r="N84"/>
  <c r="K84"/>
  <c r="M84" s="1"/>
  <c r="H84"/>
  <c r="C84"/>
  <c r="E84" s="1"/>
  <c r="B84"/>
  <c r="R83"/>
  <c r="P83"/>
  <c r="N83"/>
  <c r="K83"/>
  <c r="M83" s="1"/>
  <c r="H83"/>
  <c r="C83"/>
  <c r="E83" s="1"/>
  <c r="B83"/>
  <c r="R82"/>
  <c r="P82"/>
  <c r="N82"/>
  <c r="K82"/>
  <c r="M82" s="1"/>
  <c r="H82"/>
  <c r="C82"/>
  <c r="E82" s="1"/>
  <c r="B82"/>
  <c r="R81"/>
  <c r="P81"/>
  <c r="N81"/>
  <c r="K81"/>
  <c r="M81" s="1"/>
  <c r="H81"/>
  <c r="C81"/>
  <c r="E81" s="1"/>
  <c r="B81"/>
  <c r="R80"/>
  <c r="P80"/>
  <c r="N80"/>
  <c r="K80"/>
  <c r="M80" s="1"/>
  <c r="H80"/>
  <c r="C80"/>
  <c r="E80" s="1"/>
  <c r="B80"/>
  <c r="R79"/>
  <c r="P79"/>
  <c r="N79"/>
  <c r="K79"/>
  <c r="M79" s="1"/>
  <c r="H79"/>
  <c r="C79"/>
  <c r="E79" s="1"/>
  <c r="B79"/>
  <c r="R78"/>
  <c r="P78"/>
  <c r="N78"/>
  <c r="K78"/>
  <c r="M78" s="1"/>
  <c r="H78"/>
  <c r="C78"/>
  <c r="E78" s="1"/>
  <c r="B78"/>
  <c r="R77"/>
  <c r="P77"/>
  <c r="N77"/>
  <c r="K77"/>
  <c r="M77" s="1"/>
  <c r="H77"/>
  <c r="C77"/>
  <c r="E77" s="1"/>
  <c r="B77"/>
  <c r="R76"/>
  <c r="P76"/>
  <c r="N76"/>
  <c r="K76"/>
  <c r="M76" s="1"/>
  <c r="H76"/>
  <c r="C76"/>
  <c r="E76" s="1"/>
  <c r="B76"/>
  <c r="R75"/>
  <c r="P75"/>
  <c r="N75"/>
  <c r="K75"/>
  <c r="M75" s="1"/>
  <c r="H75"/>
  <c r="C75"/>
  <c r="E75" s="1"/>
  <c r="B75"/>
  <c r="R74"/>
  <c r="P74"/>
  <c r="N74"/>
  <c r="K74"/>
  <c r="M74" s="1"/>
  <c r="H74"/>
  <c r="C74"/>
  <c r="E74" s="1"/>
  <c r="B74"/>
  <c r="R73"/>
  <c r="P73"/>
  <c r="N73"/>
  <c r="K73"/>
  <c r="M73" s="1"/>
  <c r="H73"/>
  <c r="C73"/>
  <c r="E73" s="1"/>
  <c r="B73"/>
  <c r="R72"/>
  <c r="P72"/>
  <c r="N72"/>
  <c r="K72"/>
  <c r="M72" s="1"/>
  <c r="H72"/>
  <c r="C72"/>
  <c r="E72" s="1"/>
  <c r="B72"/>
  <c r="R71"/>
  <c r="P71"/>
  <c r="N71"/>
  <c r="K71"/>
  <c r="M71" s="1"/>
  <c r="H71"/>
  <c r="C71"/>
  <c r="E71" s="1"/>
  <c r="B71"/>
  <c r="R70"/>
  <c r="P70"/>
  <c r="N70"/>
  <c r="K70"/>
  <c r="M70" s="1"/>
  <c r="H70"/>
  <c r="C70"/>
  <c r="E70" s="1"/>
  <c r="B70"/>
  <c r="R69"/>
  <c r="P69"/>
  <c r="N69"/>
  <c r="K69"/>
  <c r="M69" s="1"/>
  <c r="H69"/>
  <c r="C69"/>
  <c r="E69" s="1"/>
  <c r="B69"/>
  <c r="R68"/>
  <c r="P68"/>
  <c r="N68"/>
  <c r="K68"/>
  <c r="M68" s="1"/>
  <c r="H68"/>
  <c r="C68"/>
  <c r="E68" s="1"/>
  <c r="B68"/>
  <c r="R67"/>
  <c r="P67"/>
  <c r="N67"/>
  <c r="K67"/>
  <c r="M67" s="1"/>
  <c r="H67"/>
  <c r="C67"/>
  <c r="E67" s="1"/>
  <c r="B67"/>
  <c r="R66"/>
  <c r="P66"/>
  <c r="N66"/>
  <c r="K66"/>
  <c r="M66" s="1"/>
  <c r="H66"/>
  <c r="C66"/>
  <c r="E66" s="1"/>
  <c r="B66"/>
  <c r="R65"/>
  <c r="P65"/>
  <c r="N65"/>
  <c r="K65"/>
  <c r="M65" s="1"/>
  <c r="H65"/>
  <c r="C65"/>
  <c r="E65" s="1"/>
  <c r="B65"/>
  <c r="R64"/>
  <c r="P64"/>
  <c r="N64"/>
  <c r="K64"/>
  <c r="M64" s="1"/>
  <c r="H64"/>
  <c r="C64"/>
  <c r="E64" s="1"/>
  <c r="B64"/>
  <c r="R63"/>
  <c r="P63"/>
  <c r="N63"/>
  <c r="K63"/>
  <c r="M63" s="1"/>
  <c r="H63"/>
  <c r="C63"/>
  <c r="E63" s="1"/>
  <c r="B63"/>
  <c r="R62"/>
  <c r="P62"/>
  <c r="N62"/>
  <c r="K62"/>
  <c r="M62" s="1"/>
  <c r="H62"/>
  <c r="C62"/>
  <c r="E62" s="1"/>
  <c r="B62"/>
  <c r="R61"/>
  <c r="P61"/>
  <c r="N61"/>
  <c r="K61"/>
  <c r="M61" s="1"/>
  <c r="H61"/>
  <c r="C61"/>
  <c r="E61" s="1"/>
  <c r="B61"/>
  <c r="R60"/>
  <c r="P60"/>
  <c r="N60"/>
  <c r="K60"/>
  <c r="M60" s="1"/>
  <c r="H60"/>
  <c r="C60"/>
  <c r="E60" s="1"/>
  <c r="B60"/>
  <c r="R59"/>
  <c r="P59"/>
  <c r="N59"/>
  <c r="K59"/>
  <c r="M59" s="1"/>
  <c r="H59"/>
  <c r="C59"/>
  <c r="E59" s="1"/>
  <c r="B59"/>
  <c r="R58"/>
  <c r="P58"/>
  <c r="N58"/>
  <c r="K58"/>
  <c r="M58" s="1"/>
  <c r="H58"/>
  <c r="C58"/>
  <c r="E58" s="1"/>
  <c r="B58"/>
  <c r="R57"/>
  <c r="P57"/>
  <c r="N57"/>
  <c r="K57"/>
  <c r="M57" s="1"/>
  <c r="H57"/>
  <c r="C57"/>
  <c r="E57" s="1"/>
  <c r="B57"/>
  <c r="R56"/>
  <c r="P56"/>
  <c r="N56"/>
  <c r="K56"/>
  <c r="M56" s="1"/>
  <c r="H56"/>
  <c r="C56"/>
  <c r="E56" s="1"/>
  <c r="B56"/>
  <c r="R55"/>
  <c r="P55"/>
  <c r="N55"/>
  <c r="K55"/>
  <c r="M55" s="1"/>
  <c r="H55"/>
  <c r="C55"/>
  <c r="E55" s="1"/>
  <c r="B55"/>
  <c r="R54"/>
  <c r="P54"/>
  <c r="N54"/>
  <c r="K54"/>
  <c r="M54" s="1"/>
  <c r="H54"/>
  <c r="C54"/>
  <c r="E54" s="1"/>
  <c r="B54"/>
  <c r="R53"/>
  <c r="P53"/>
  <c r="N53"/>
  <c r="K53"/>
  <c r="M53" s="1"/>
  <c r="H53"/>
  <c r="C53"/>
  <c r="E53" s="1"/>
  <c r="B53"/>
  <c r="R52"/>
  <c r="P52"/>
  <c r="N52"/>
  <c r="K52"/>
  <c r="M52" s="1"/>
  <c r="H52"/>
  <c r="C52"/>
  <c r="E52" s="1"/>
  <c r="B52"/>
  <c r="R51"/>
  <c r="P51"/>
  <c r="N51"/>
  <c r="K51"/>
  <c r="M51" s="1"/>
  <c r="H51"/>
  <c r="C51"/>
  <c r="E51" s="1"/>
  <c r="B51"/>
  <c r="R50"/>
  <c r="P50"/>
  <c r="N50"/>
  <c r="K50"/>
  <c r="M50" s="1"/>
  <c r="H50"/>
  <c r="C50"/>
  <c r="E50" s="1"/>
  <c r="B50"/>
  <c r="R49"/>
  <c r="P49"/>
  <c r="N49"/>
  <c r="K49"/>
  <c r="M49" s="1"/>
  <c r="H49"/>
  <c r="C49"/>
  <c r="E49" s="1"/>
  <c r="B49"/>
  <c r="R48"/>
  <c r="P48"/>
  <c r="N48"/>
  <c r="K48"/>
  <c r="M48" s="1"/>
  <c r="H48"/>
  <c r="C48"/>
  <c r="E48" s="1"/>
  <c r="B48"/>
  <c r="R47"/>
  <c r="P47"/>
  <c r="N47"/>
  <c r="K47"/>
  <c r="M47" s="1"/>
  <c r="H47"/>
  <c r="C47"/>
  <c r="E47" s="1"/>
  <c r="B47"/>
  <c r="R46"/>
  <c r="P46"/>
  <c r="N46"/>
  <c r="K46"/>
  <c r="M46" s="1"/>
  <c r="H46"/>
  <c r="C46"/>
  <c r="E46" s="1"/>
  <c r="B46"/>
  <c r="R45"/>
  <c r="P45"/>
  <c r="N45"/>
  <c r="K45"/>
  <c r="M45" s="1"/>
  <c r="H45"/>
  <c r="C45"/>
  <c r="E45" s="1"/>
  <c r="B45"/>
  <c r="R44"/>
  <c r="P44"/>
  <c r="N44"/>
  <c r="K44"/>
  <c r="M44" s="1"/>
  <c r="H44"/>
  <c r="C44"/>
  <c r="E44" s="1"/>
  <c r="B44"/>
  <c r="R43"/>
  <c r="P43"/>
  <c r="N43"/>
  <c r="K43"/>
  <c r="M43" s="1"/>
  <c r="H43"/>
  <c r="C43"/>
  <c r="E43" s="1"/>
  <c r="B43"/>
  <c r="R42"/>
  <c r="P42"/>
  <c r="N42"/>
  <c r="K42"/>
  <c r="M42" s="1"/>
  <c r="H42"/>
  <c r="C42"/>
  <c r="E42" s="1"/>
  <c r="B42"/>
  <c r="R41"/>
  <c r="P41"/>
  <c r="N41"/>
  <c r="K41"/>
  <c r="M41" s="1"/>
  <c r="H41"/>
  <c r="C41"/>
  <c r="E41" s="1"/>
  <c r="B41"/>
  <c r="R40"/>
  <c r="P40"/>
  <c r="N40"/>
  <c r="K40"/>
  <c r="M40" s="1"/>
  <c r="H40"/>
  <c r="C40"/>
  <c r="E40" s="1"/>
  <c r="B40"/>
  <c r="R39"/>
  <c r="P39"/>
  <c r="N39"/>
  <c r="K39"/>
  <c r="M39" s="1"/>
  <c r="H39"/>
  <c r="C39"/>
  <c r="E39" s="1"/>
  <c r="B39"/>
  <c r="R38"/>
  <c r="P38"/>
  <c r="N38"/>
  <c r="K38"/>
  <c r="M38" s="1"/>
  <c r="H38"/>
  <c r="C38"/>
  <c r="E38" s="1"/>
  <c r="B38"/>
  <c r="R37"/>
  <c r="P37"/>
  <c r="N37"/>
  <c r="K37"/>
  <c r="M37" s="1"/>
  <c r="H37"/>
  <c r="C37"/>
  <c r="E37" s="1"/>
  <c r="B37"/>
  <c r="R36"/>
  <c r="P36"/>
  <c r="N36"/>
  <c r="K36"/>
  <c r="M36" s="1"/>
  <c r="H36"/>
  <c r="C36"/>
  <c r="E36" s="1"/>
  <c r="B36"/>
  <c r="R35"/>
  <c r="P35"/>
  <c r="N35"/>
  <c r="K35"/>
  <c r="M35" s="1"/>
  <c r="H35"/>
  <c r="C35"/>
  <c r="E35" s="1"/>
  <c r="B35"/>
  <c r="R34"/>
  <c r="P34"/>
  <c r="N34"/>
  <c r="K34"/>
  <c r="M34" s="1"/>
  <c r="H34"/>
  <c r="C34"/>
  <c r="E34" s="1"/>
  <c r="B34"/>
  <c r="R33"/>
  <c r="P33"/>
  <c r="N33"/>
  <c r="K33"/>
  <c r="M33" s="1"/>
  <c r="H33"/>
  <c r="C33"/>
  <c r="E33" s="1"/>
  <c r="B33"/>
  <c r="R32"/>
  <c r="P32"/>
  <c r="N32"/>
  <c r="K32"/>
  <c r="M32" s="1"/>
  <c r="H32"/>
  <c r="C32"/>
  <c r="E32" s="1"/>
  <c r="B32"/>
  <c r="R31"/>
  <c r="P31"/>
  <c r="N31"/>
  <c r="K31"/>
  <c r="M31" s="1"/>
  <c r="H31"/>
  <c r="C31"/>
  <c r="E31" s="1"/>
  <c r="B31"/>
  <c r="R30"/>
  <c r="P30"/>
  <c r="N30"/>
  <c r="K30"/>
  <c r="M30" s="1"/>
  <c r="H30"/>
  <c r="C30"/>
  <c r="E30" s="1"/>
  <c r="B30"/>
  <c r="R29"/>
  <c r="P29"/>
  <c r="N29"/>
  <c r="K29"/>
  <c r="M29" s="1"/>
  <c r="H29"/>
  <c r="C29"/>
  <c r="E29" s="1"/>
  <c r="B29"/>
  <c r="R28"/>
  <c r="P28"/>
  <c r="N28"/>
  <c r="K28"/>
  <c r="M28" s="1"/>
  <c r="H28"/>
  <c r="C28"/>
  <c r="E28" s="1"/>
  <c r="B28"/>
  <c r="R27"/>
  <c r="P27"/>
  <c r="N27"/>
  <c r="K27"/>
  <c r="M27" s="1"/>
  <c r="H27"/>
  <c r="C27"/>
  <c r="E27" s="1"/>
  <c r="B27"/>
  <c r="R26"/>
  <c r="P26"/>
  <c r="N26"/>
  <c r="K26"/>
  <c r="M26" s="1"/>
  <c r="H26"/>
  <c r="C26"/>
  <c r="E26" s="1"/>
  <c r="B26"/>
  <c r="R25"/>
  <c r="P25"/>
  <c r="N25"/>
  <c r="K25"/>
  <c r="M25" s="1"/>
  <c r="H25"/>
  <c r="C25"/>
  <c r="E25" s="1"/>
  <c r="B25"/>
  <c r="R24"/>
  <c r="P24"/>
  <c r="N24"/>
  <c r="K24"/>
  <c r="M24" s="1"/>
  <c r="H24"/>
  <c r="C24"/>
  <c r="E24" s="1"/>
  <c r="B24"/>
  <c r="R23"/>
  <c r="P23"/>
  <c r="N23"/>
  <c r="K23"/>
  <c r="M23" s="1"/>
  <c r="H23"/>
  <c r="C23"/>
  <c r="E23" s="1"/>
  <c r="B23"/>
  <c r="R22"/>
  <c r="P22"/>
  <c r="N22"/>
  <c r="K22"/>
  <c r="M22" s="1"/>
  <c r="H22"/>
  <c r="C22"/>
  <c r="E22" s="1"/>
  <c r="B22"/>
  <c r="R21"/>
  <c r="P21"/>
  <c r="N21"/>
  <c r="K21"/>
  <c r="M21" s="1"/>
  <c r="H21"/>
  <c r="C21"/>
  <c r="E21" s="1"/>
  <c r="B21"/>
  <c r="R20"/>
  <c r="P20"/>
  <c r="N20"/>
  <c r="K20"/>
  <c r="M20" s="1"/>
  <c r="H20"/>
  <c r="C20"/>
  <c r="E20" s="1"/>
  <c r="B20"/>
  <c r="R19"/>
  <c r="P19"/>
  <c r="N19"/>
  <c r="K19"/>
  <c r="M19" s="1"/>
  <c r="H19"/>
  <c r="C19"/>
  <c r="E19" s="1"/>
  <c r="B19"/>
  <c r="R18"/>
  <c r="P18"/>
  <c r="N18"/>
  <c r="K18"/>
  <c r="M18" s="1"/>
  <c r="H18"/>
  <c r="C18"/>
  <c r="E18" s="1"/>
  <c r="B18"/>
  <c r="R17"/>
  <c r="P17"/>
  <c r="N17"/>
  <c r="K17"/>
  <c r="M17" s="1"/>
  <c r="H17"/>
  <c r="C17"/>
  <c r="E17" s="1"/>
  <c r="B17"/>
  <c r="R16"/>
  <c r="P16"/>
  <c r="N16"/>
  <c r="K16"/>
  <c r="M16" s="1"/>
  <c r="H16"/>
  <c r="C16"/>
  <c r="E16" s="1"/>
  <c r="B16"/>
  <c r="R15"/>
  <c r="P15"/>
  <c r="N15"/>
  <c r="K15"/>
  <c r="M15" s="1"/>
  <c r="H15"/>
  <c r="C15"/>
  <c r="E15" s="1"/>
  <c r="B15"/>
  <c r="R14"/>
  <c r="P14"/>
  <c r="N14"/>
  <c r="K14"/>
  <c r="M14" s="1"/>
  <c r="H14"/>
  <c r="C14"/>
  <c r="E14" s="1"/>
  <c r="B14"/>
  <c r="R13"/>
  <c r="P13"/>
  <c r="N13"/>
  <c r="K13"/>
  <c r="M13" s="1"/>
  <c r="H13"/>
  <c r="C13"/>
  <c r="E13" s="1"/>
  <c r="B13"/>
  <c r="R12"/>
  <c r="P12"/>
  <c r="N12"/>
  <c r="K12"/>
  <c r="M12" s="1"/>
  <c r="H12"/>
  <c r="C12"/>
  <c r="E12" s="1"/>
  <c r="B12"/>
  <c r="R11"/>
  <c r="P11"/>
  <c r="N11"/>
  <c r="K11"/>
  <c r="M11" s="1"/>
  <c r="H11"/>
  <c r="C11"/>
  <c r="E11" s="1"/>
  <c r="B11"/>
  <c r="R10"/>
  <c r="P10"/>
  <c r="N10"/>
  <c r="K10"/>
  <c r="M10" s="1"/>
  <c r="H10"/>
  <c r="C10"/>
  <c r="E10" s="1"/>
  <c r="B10"/>
  <c r="R9"/>
  <c r="P9"/>
  <c r="N9"/>
  <c r="K9"/>
  <c r="M9" s="1"/>
  <c r="H9"/>
  <c r="C9"/>
  <c r="E9" s="1"/>
  <c r="B9"/>
  <c r="R8"/>
  <c r="P8"/>
  <c r="N8"/>
  <c r="K8"/>
  <c r="M8" s="1"/>
  <c r="H8"/>
  <c r="C8"/>
  <c r="E8" s="1"/>
  <c r="B8"/>
  <c r="R7"/>
  <c r="P7"/>
  <c r="N7"/>
  <c r="K7"/>
  <c r="M7" s="1"/>
  <c r="H7"/>
  <c r="C7"/>
  <c r="E7" s="1"/>
  <c r="B7"/>
  <c r="R6"/>
  <c r="P6"/>
  <c r="N6"/>
  <c r="K6"/>
  <c r="M6" s="1"/>
  <c r="H6"/>
  <c r="C6"/>
  <c r="E6" s="1"/>
  <c r="B6"/>
  <c r="R5"/>
  <c r="M14" i="1" s="1"/>
  <c r="P5" i="6"/>
  <c r="I14" i="1" s="1"/>
  <c r="N5" i="6"/>
  <c r="K14" i="1" s="1"/>
  <c r="K5" i="6"/>
  <c r="K89" s="1"/>
  <c r="H5"/>
  <c r="C5"/>
  <c r="E5" s="1"/>
  <c r="B5"/>
  <c r="C6" i="5"/>
  <c r="E6" s="1"/>
  <c r="C7"/>
  <c r="E7" s="1"/>
  <c r="C8"/>
  <c r="E8" s="1"/>
  <c r="C9"/>
  <c r="E9" s="1"/>
  <c r="C10"/>
  <c r="E10" s="1"/>
  <c r="C11"/>
  <c r="E11" s="1"/>
  <c r="C12"/>
  <c r="E12" s="1"/>
  <c r="C13"/>
  <c r="E13" s="1"/>
  <c r="C14"/>
  <c r="E14" s="1"/>
  <c r="C15"/>
  <c r="E15" s="1"/>
  <c r="C16"/>
  <c r="E16" s="1"/>
  <c r="C17"/>
  <c r="E17" s="1"/>
  <c r="C18"/>
  <c r="E18" s="1"/>
  <c r="C19"/>
  <c r="E19" s="1"/>
  <c r="C20"/>
  <c r="E20" s="1"/>
  <c r="C21"/>
  <c r="E21" s="1"/>
  <c r="C22"/>
  <c r="E22" s="1"/>
  <c r="C23"/>
  <c r="E23" s="1"/>
  <c r="C24"/>
  <c r="E24" s="1"/>
  <c r="C25"/>
  <c r="E25" s="1"/>
  <c r="C26"/>
  <c r="E26" s="1"/>
  <c r="C27"/>
  <c r="E27" s="1"/>
  <c r="C28"/>
  <c r="E28" s="1"/>
  <c r="C29"/>
  <c r="E29" s="1"/>
  <c r="C30"/>
  <c r="E30" s="1"/>
  <c r="C31"/>
  <c r="E31" s="1"/>
  <c r="C32"/>
  <c r="E32" s="1"/>
  <c r="C33"/>
  <c r="E33" s="1"/>
  <c r="C34"/>
  <c r="E34" s="1"/>
  <c r="C35"/>
  <c r="E35" s="1"/>
  <c r="C36"/>
  <c r="E36" s="1"/>
  <c r="C37"/>
  <c r="E37" s="1"/>
  <c r="C38"/>
  <c r="E38" s="1"/>
  <c r="C39"/>
  <c r="E39" s="1"/>
  <c r="C40"/>
  <c r="E40" s="1"/>
  <c r="C41"/>
  <c r="E41" s="1"/>
  <c r="C42"/>
  <c r="E42" s="1"/>
  <c r="C43"/>
  <c r="E43" s="1"/>
  <c r="C44"/>
  <c r="E44" s="1"/>
  <c r="C45"/>
  <c r="E45" s="1"/>
  <c r="C46"/>
  <c r="E46" s="1"/>
  <c r="C47"/>
  <c r="E47" s="1"/>
  <c r="C48"/>
  <c r="E48" s="1"/>
  <c r="C49"/>
  <c r="E49" s="1"/>
  <c r="C50"/>
  <c r="E50" s="1"/>
  <c r="C51"/>
  <c r="E51" s="1"/>
  <c r="C52"/>
  <c r="E52" s="1"/>
  <c r="C53"/>
  <c r="E53" s="1"/>
  <c r="C54"/>
  <c r="E54" s="1"/>
  <c r="C55"/>
  <c r="E55" s="1"/>
  <c r="C56"/>
  <c r="E56" s="1"/>
  <c r="C57"/>
  <c r="E57" s="1"/>
  <c r="C58"/>
  <c r="E58" s="1"/>
  <c r="C59"/>
  <c r="E59" s="1"/>
  <c r="C60"/>
  <c r="E60" s="1"/>
  <c r="C61"/>
  <c r="E61" s="1"/>
  <c r="C62"/>
  <c r="E62" s="1"/>
  <c r="C63"/>
  <c r="E63" s="1"/>
  <c r="C64"/>
  <c r="E64" s="1"/>
  <c r="C65"/>
  <c r="E65" s="1"/>
  <c r="C66"/>
  <c r="E66" s="1"/>
  <c r="C67"/>
  <c r="E67" s="1"/>
  <c r="C68"/>
  <c r="E68" s="1"/>
  <c r="C69"/>
  <c r="E69" s="1"/>
  <c r="C70"/>
  <c r="E70" s="1"/>
  <c r="C71"/>
  <c r="E71" s="1"/>
  <c r="C72"/>
  <c r="E72" s="1"/>
  <c r="C73"/>
  <c r="E73" s="1"/>
  <c r="C74"/>
  <c r="E74" s="1"/>
  <c r="C75"/>
  <c r="E75" s="1"/>
  <c r="C76"/>
  <c r="E76" s="1"/>
  <c r="C77"/>
  <c r="E77" s="1"/>
  <c r="C78"/>
  <c r="E78" s="1"/>
  <c r="C79"/>
  <c r="E79" s="1"/>
  <c r="C80"/>
  <c r="E80" s="1"/>
  <c r="C81"/>
  <c r="E81" s="1"/>
  <c r="C82"/>
  <c r="E82" s="1"/>
  <c r="C83"/>
  <c r="E83" s="1"/>
  <c r="C84"/>
  <c r="E84" s="1"/>
  <c r="C85"/>
  <c r="E85" s="1"/>
  <c r="C86"/>
  <c r="E86" s="1"/>
  <c r="C87"/>
  <c r="E87" s="1"/>
  <c r="C88"/>
  <c r="E88" s="1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C5"/>
  <c r="E5" s="1"/>
  <c r="B5"/>
  <c r="D88" l="1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S6" i="6"/>
  <c r="Q6"/>
  <c r="O6"/>
  <c r="S7"/>
  <c r="Q7"/>
  <c r="O7"/>
  <c r="S8"/>
  <c r="Q8"/>
  <c r="O8"/>
  <c r="S9"/>
  <c r="Q9"/>
  <c r="O9"/>
  <c r="S10"/>
  <c r="Q10"/>
  <c r="O10"/>
  <c r="S11"/>
  <c r="Q11"/>
  <c r="O11"/>
  <c r="S12"/>
  <c r="Q12"/>
  <c r="O12"/>
  <c r="S13"/>
  <c r="Q13"/>
  <c r="O13"/>
  <c r="S14"/>
  <c r="Q14"/>
  <c r="O14"/>
  <c r="S15"/>
  <c r="Q15"/>
  <c r="O15"/>
  <c r="S16"/>
  <c r="Q16"/>
  <c r="O16"/>
  <c r="S17"/>
  <c r="Q17"/>
  <c r="O17"/>
  <c r="S18"/>
  <c r="Q18"/>
  <c r="O18"/>
  <c r="S19"/>
  <c r="Q19"/>
  <c r="O19"/>
  <c r="S20"/>
  <c r="Q20"/>
  <c r="O20"/>
  <c r="S21"/>
  <c r="Q21"/>
  <c r="O21"/>
  <c r="S22"/>
  <c r="Q22"/>
  <c r="O22"/>
  <c r="S23"/>
  <c r="Q23"/>
  <c r="O23"/>
  <c r="S24"/>
  <c r="Q24"/>
  <c r="O24"/>
  <c r="S25"/>
  <c r="Q25"/>
  <c r="O25"/>
  <c r="S26"/>
  <c r="Q26"/>
  <c r="O26"/>
  <c r="S27"/>
  <c r="Q27"/>
  <c r="O27"/>
  <c r="S28"/>
  <c r="Q28"/>
  <c r="O28"/>
  <c r="S29"/>
  <c r="Q29"/>
  <c r="O29"/>
  <c r="S30"/>
  <c r="Q30"/>
  <c r="O30"/>
  <c r="S31"/>
  <c r="Q31"/>
  <c r="O31"/>
  <c r="S32"/>
  <c r="Q32"/>
  <c r="O32"/>
  <c r="S33"/>
  <c r="Q33"/>
  <c r="O33"/>
  <c r="S34"/>
  <c r="Q34"/>
  <c r="O34"/>
  <c r="S35"/>
  <c r="Q35"/>
  <c r="O35"/>
  <c r="S36"/>
  <c r="Q36"/>
  <c r="O36"/>
  <c r="S37"/>
  <c r="Q37"/>
  <c r="O37"/>
  <c r="S38"/>
  <c r="Q38"/>
  <c r="O38"/>
  <c r="S39"/>
  <c r="Q39"/>
  <c r="O39"/>
  <c r="S40"/>
  <c r="Q40"/>
  <c r="O40"/>
  <c r="S41"/>
  <c r="Q41"/>
  <c r="O41"/>
  <c r="S42"/>
  <c r="Q42"/>
  <c r="O42"/>
  <c r="S43"/>
  <c r="Q43"/>
  <c r="O43"/>
  <c r="S44"/>
  <c r="Q44"/>
  <c r="O44"/>
  <c r="S45"/>
  <c r="Q45"/>
  <c r="O45"/>
  <c r="S46"/>
  <c r="Q46"/>
  <c r="O46"/>
  <c r="S47"/>
  <c r="Q47"/>
  <c r="O47"/>
  <c r="S48"/>
  <c r="Q48"/>
  <c r="O48"/>
  <c r="S49"/>
  <c r="Q49"/>
  <c r="O49"/>
  <c r="S50"/>
  <c r="Q50"/>
  <c r="O50"/>
  <c r="S51"/>
  <c r="Q51"/>
  <c r="O51"/>
  <c r="S52"/>
  <c r="Q52"/>
  <c r="O52"/>
  <c r="S53"/>
  <c r="Q53"/>
  <c r="O53"/>
  <c r="S54"/>
  <c r="Q54"/>
  <c r="O54"/>
  <c r="S55"/>
  <c r="Q55"/>
  <c r="O55"/>
  <c r="S56"/>
  <c r="Q56"/>
  <c r="O56"/>
  <c r="S57"/>
  <c r="Q57"/>
  <c r="O57"/>
  <c r="S58"/>
  <c r="Q58"/>
  <c r="O58"/>
  <c r="S59"/>
  <c r="Q59"/>
  <c r="O59"/>
  <c r="S60"/>
  <c r="Q60"/>
  <c r="O60"/>
  <c r="S61"/>
  <c r="Q61"/>
  <c r="O61"/>
  <c r="S62"/>
  <c r="Q62"/>
  <c r="O62"/>
  <c r="S63"/>
  <c r="Q63"/>
  <c r="O63"/>
  <c r="S64"/>
  <c r="Q64"/>
  <c r="O64"/>
  <c r="S65"/>
  <c r="Q65"/>
  <c r="O65"/>
  <c r="S66"/>
  <c r="Q66"/>
  <c r="O66"/>
  <c r="S67"/>
  <c r="Q67"/>
  <c r="O67"/>
  <c r="S68"/>
  <c r="Q68"/>
  <c r="O68"/>
  <c r="S69"/>
  <c r="Q69"/>
  <c r="O69"/>
  <c r="S70"/>
  <c r="Q70"/>
  <c r="O70"/>
  <c r="S71"/>
  <c r="Q71"/>
  <c r="O71"/>
  <c r="S72"/>
  <c r="Q72"/>
  <c r="O72"/>
  <c r="S73"/>
  <c r="Q73"/>
  <c r="O73"/>
  <c r="S74"/>
  <c r="Q74"/>
  <c r="O74"/>
  <c r="S75"/>
  <c r="Q75"/>
  <c r="O75"/>
  <c r="S76"/>
  <c r="Q76"/>
  <c r="O76"/>
  <c r="S77"/>
  <c r="Q77"/>
  <c r="O77"/>
  <c r="S78"/>
  <c r="Q78"/>
  <c r="O78"/>
  <c r="S79"/>
  <c r="Q79"/>
  <c r="O79"/>
  <c r="S80"/>
  <c r="Q80"/>
  <c r="O80"/>
  <c r="S81"/>
  <c r="Q81"/>
  <c r="O81"/>
  <c r="S82"/>
  <c r="Q82"/>
  <c r="O82"/>
  <c r="S83"/>
  <c r="Q83"/>
  <c r="O83"/>
  <c r="S84"/>
  <c r="Q84"/>
  <c r="O84"/>
  <c r="S85"/>
  <c r="Q85"/>
  <c r="O85"/>
  <c r="S86"/>
  <c r="Q86"/>
  <c r="O86"/>
  <c r="S87"/>
  <c r="Q87"/>
  <c r="O87"/>
  <c r="S88"/>
  <c r="Q88"/>
  <c r="O88"/>
  <c r="D5"/>
  <c r="M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L89" i="5"/>
  <c r="R88"/>
  <c r="P88"/>
  <c r="N88"/>
  <c r="K88"/>
  <c r="M88" s="1"/>
  <c r="H88"/>
  <c r="R87"/>
  <c r="P87"/>
  <c r="N87"/>
  <c r="K87"/>
  <c r="M87" s="1"/>
  <c r="H87"/>
  <c r="R86"/>
  <c r="P86"/>
  <c r="N86"/>
  <c r="K86"/>
  <c r="M86" s="1"/>
  <c r="H86"/>
  <c r="R85"/>
  <c r="P85"/>
  <c r="N85"/>
  <c r="K85"/>
  <c r="M85" s="1"/>
  <c r="H85"/>
  <c r="R84"/>
  <c r="P84"/>
  <c r="N84"/>
  <c r="K84"/>
  <c r="M84" s="1"/>
  <c r="H84"/>
  <c r="R83"/>
  <c r="P83"/>
  <c r="N83"/>
  <c r="K83"/>
  <c r="M83" s="1"/>
  <c r="H83"/>
  <c r="R82"/>
  <c r="P82"/>
  <c r="N82"/>
  <c r="K82"/>
  <c r="M82" s="1"/>
  <c r="H82"/>
  <c r="R81"/>
  <c r="P81"/>
  <c r="N81"/>
  <c r="K81"/>
  <c r="M81" s="1"/>
  <c r="H81"/>
  <c r="R80"/>
  <c r="P80"/>
  <c r="N80"/>
  <c r="K80"/>
  <c r="M80" s="1"/>
  <c r="H80"/>
  <c r="R79"/>
  <c r="P79"/>
  <c r="N79"/>
  <c r="K79"/>
  <c r="M79" s="1"/>
  <c r="H79"/>
  <c r="R78"/>
  <c r="P78"/>
  <c r="N78"/>
  <c r="K78"/>
  <c r="M78" s="1"/>
  <c r="H78"/>
  <c r="R77"/>
  <c r="P77"/>
  <c r="N77"/>
  <c r="K77"/>
  <c r="M77" s="1"/>
  <c r="H77"/>
  <c r="R76"/>
  <c r="P76"/>
  <c r="N76"/>
  <c r="K76"/>
  <c r="M76" s="1"/>
  <c r="H76"/>
  <c r="R75"/>
  <c r="P75"/>
  <c r="N75"/>
  <c r="K75"/>
  <c r="M75" s="1"/>
  <c r="H75"/>
  <c r="R74"/>
  <c r="P74"/>
  <c r="N74"/>
  <c r="K74"/>
  <c r="M74" s="1"/>
  <c r="H74"/>
  <c r="R73"/>
  <c r="P73"/>
  <c r="N73"/>
  <c r="K73"/>
  <c r="M73" s="1"/>
  <c r="H73"/>
  <c r="R72"/>
  <c r="P72"/>
  <c r="N72"/>
  <c r="K72"/>
  <c r="M72" s="1"/>
  <c r="H72"/>
  <c r="R71"/>
  <c r="P71"/>
  <c r="N71"/>
  <c r="K71"/>
  <c r="M71" s="1"/>
  <c r="H71"/>
  <c r="R70"/>
  <c r="P70"/>
  <c r="N70"/>
  <c r="K70"/>
  <c r="M70" s="1"/>
  <c r="H70"/>
  <c r="R69"/>
  <c r="P69"/>
  <c r="N69"/>
  <c r="K69"/>
  <c r="M69" s="1"/>
  <c r="H69"/>
  <c r="R68"/>
  <c r="P68"/>
  <c r="N68"/>
  <c r="K68"/>
  <c r="M68" s="1"/>
  <c r="H68"/>
  <c r="R67"/>
  <c r="P67"/>
  <c r="N67"/>
  <c r="K67"/>
  <c r="M67" s="1"/>
  <c r="H67"/>
  <c r="R66"/>
  <c r="P66"/>
  <c r="N66"/>
  <c r="K66"/>
  <c r="M66" s="1"/>
  <c r="H66"/>
  <c r="R65"/>
  <c r="P65"/>
  <c r="N65"/>
  <c r="K65"/>
  <c r="M65" s="1"/>
  <c r="H65"/>
  <c r="R64"/>
  <c r="P64"/>
  <c r="N64"/>
  <c r="K64"/>
  <c r="M64" s="1"/>
  <c r="H64"/>
  <c r="R63"/>
  <c r="P63"/>
  <c r="N63"/>
  <c r="K63"/>
  <c r="M63" s="1"/>
  <c r="H63"/>
  <c r="R62"/>
  <c r="P62"/>
  <c r="N62"/>
  <c r="K62"/>
  <c r="M62" s="1"/>
  <c r="H62"/>
  <c r="R61"/>
  <c r="P61"/>
  <c r="N61"/>
  <c r="K61"/>
  <c r="M61" s="1"/>
  <c r="H61"/>
  <c r="R60"/>
  <c r="P60"/>
  <c r="N60"/>
  <c r="K60"/>
  <c r="M60" s="1"/>
  <c r="H60"/>
  <c r="R59"/>
  <c r="P59"/>
  <c r="N59"/>
  <c r="K59"/>
  <c r="M59" s="1"/>
  <c r="H59"/>
  <c r="R58"/>
  <c r="P58"/>
  <c r="N58"/>
  <c r="K58"/>
  <c r="M58" s="1"/>
  <c r="H58"/>
  <c r="R57"/>
  <c r="P57"/>
  <c r="N57"/>
  <c r="K57"/>
  <c r="M57" s="1"/>
  <c r="H57"/>
  <c r="R56"/>
  <c r="P56"/>
  <c r="N56"/>
  <c r="K56"/>
  <c r="M56" s="1"/>
  <c r="H56"/>
  <c r="R55"/>
  <c r="P55"/>
  <c r="N55"/>
  <c r="K55"/>
  <c r="M55" s="1"/>
  <c r="H55"/>
  <c r="R54"/>
  <c r="P54"/>
  <c r="N54"/>
  <c r="K54"/>
  <c r="M54" s="1"/>
  <c r="H54"/>
  <c r="R53"/>
  <c r="P53"/>
  <c r="N53"/>
  <c r="K53"/>
  <c r="M53" s="1"/>
  <c r="H53"/>
  <c r="R52"/>
  <c r="P52"/>
  <c r="N52"/>
  <c r="K52"/>
  <c r="M52" s="1"/>
  <c r="H52"/>
  <c r="R51"/>
  <c r="P51"/>
  <c r="N51"/>
  <c r="K51"/>
  <c r="M51" s="1"/>
  <c r="H51"/>
  <c r="R50"/>
  <c r="P50"/>
  <c r="N50"/>
  <c r="K50"/>
  <c r="M50" s="1"/>
  <c r="H50"/>
  <c r="R49"/>
  <c r="P49"/>
  <c r="N49"/>
  <c r="K49"/>
  <c r="M49" s="1"/>
  <c r="H49"/>
  <c r="R48"/>
  <c r="P48"/>
  <c r="N48"/>
  <c r="K48"/>
  <c r="M48" s="1"/>
  <c r="H48"/>
  <c r="R47"/>
  <c r="P47"/>
  <c r="N47"/>
  <c r="K47"/>
  <c r="M47" s="1"/>
  <c r="H47"/>
  <c r="R46"/>
  <c r="P46"/>
  <c r="N46"/>
  <c r="K46"/>
  <c r="M46" s="1"/>
  <c r="H46"/>
  <c r="R45"/>
  <c r="P45"/>
  <c r="N45"/>
  <c r="K45"/>
  <c r="M45" s="1"/>
  <c r="H45"/>
  <c r="R44"/>
  <c r="P44"/>
  <c r="N44"/>
  <c r="K44"/>
  <c r="M44" s="1"/>
  <c r="H44"/>
  <c r="R43"/>
  <c r="P43"/>
  <c r="N43"/>
  <c r="K43"/>
  <c r="M43" s="1"/>
  <c r="H43"/>
  <c r="R42"/>
  <c r="P42"/>
  <c r="N42"/>
  <c r="K42"/>
  <c r="M42" s="1"/>
  <c r="H42"/>
  <c r="R41"/>
  <c r="P41"/>
  <c r="N41"/>
  <c r="K41"/>
  <c r="M41" s="1"/>
  <c r="H41"/>
  <c r="R40"/>
  <c r="P40"/>
  <c r="N40"/>
  <c r="K40"/>
  <c r="M40" s="1"/>
  <c r="H40"/>
  <c r="R39"/>
  <c r="P39"/>
  <c r="N39"/>
  <c r="K39"/>
  <c r="M39" s="1"/>
  <c r="H39"/>
  <c r="R38"/>
  <c r="P38"/>
  <c r="N38"/>
  <c r="K38"/>
  <c r="M38" s="1"/>
  <c r="H38"/>
  <c r="R37"/>
  <c r="P37"/>
  <c r="N37"/>
  <c r="K37"/>
  <c r="M37" s="1"/>
  <c r="H37"/>
  <c r="R36"/>
  <c r="P36"/>
  <c r="N36"/>
  <c r="K36"/>
  <c r="M36" s="1"/>
  <c r="H36"/>
  <c r="R35"/>
  <c r="P35"/>
  <c r="N35"/>
  <c r="K35"/>
  <c r="M35" s="1"/>
  <c r="H35"/>
  <c r="R34"/>
  <c r="P34"/>
  <c r="N34"/>
  <c r="K34"/>
  <c r="M34" s="1"/>
  <c r="H34"/>
  <c r="R33"/>
  <c r="P33"/>
  <c r="N33"/>
  <c r="K33"/>
  <c r="M33" s="1"/>
  <c r="H33"/>
  <c r="R32"/>
  <c r="P32"/>
  <c r="N32"/>
  <c r="K32"/>
  <c r="M32" s="1"/>
  <c r="H32"/>
  <c r="R31"/>
  <c r="P31"/>
  <c r="N31"/>
  <c r="K31"/>
  <c r="M31" s="1"/>
  <c r="H31"/>
  <c r="R30"/>
  <c r="P30"/>
  <c r="N30"/>
  <c r="K30"/>
  <c r="M30" s="1"/>
  <c r="H30"/>
  <c r="R29"/>
  <c r="P29"/>
  <c r="N29"/>
  <c r="K29"/>
  <c r="M29" s="1"/>
  <c r="H29"/>
  <c r="R28"/>
  <c r="P28"/>
  <c r="N28"/>
  <c r="K28"/>
  <c r="M28" s="1"/>
  <c r="H28"/>
  <c r="R27"/>
  <c r="P27"/>
  <c r="N27"/>
  <c r="K27"/>
  <c r="M27" s="1"/>
  <c r="H27"/>
  <c r="R26"/>
  <c r="P26"/>
  <c r="N26"/>
  <c r="K26"/>
  <c r="M26" s="1"/>
  <c r="H26"/>
  <c r="R25"/>
  <c r="P25"/>
  <c r="N25"/>
  <c r="K25"/>
  <c r="M25" s="1"/>
  <c r="H25"/>
  <c r="R24"/>
  <c r="P24"/>
  <c r="N24"/>
  <c r="K24"/>
  <c r="M24" s="1"/>
  <c r="H24"/>
  <c r="R23"/>
  <c r="P23"/>
  <c r="N23"/>
  <c r="K23"/>
  <c r="M23" s="1"/>
  <c r="H23"/>
  <c r="R22"/>
  <c r="P22"/>
  <c r="N22"/>
  <c r="K22"/>
  <c r="M22" s="1"/>
  <c r="H22"/>
  <c r="R21"/>
  <c r="P21"/>
  <c r="N21"/>
  <c r="K21"/>
  <c r="M21" s="1"/>
  <c r="H21"/>
  <c r="R20"/>
  <c r="P20"/>
  <c r="N20"/>
  <c r="K20"/>
  <c r="M20" s="1"/>
  <c r="H20"/>
  <c r="R19"/>
  <c r="P19"/>
  <c r="N19"/>
  <c r="K19"/>
  <c r="M19" s="1"/>
  <c r="H19"/>
  <c r="R18"/>
  <c r="P18"/>
  <c r="N18"/>
  <c r="K18"/>
  <c r="M18" s="1"/>
  <c r="H18"/>
  <c r="R17"/>
  <c r="P17"/>
  <c r="N17"/>
  <c r="K17"/>
  <c r="M17" s="1"/>
  <c r="H17"/>
  <c r="R16"/>
  <c r="P16"/>
  <c r="N16"/>
  <c r="K16"/>
  <c r="M16" s="1"/>
  <c r="H16"/>
  <c r="R15"/>
  <c r="P15"/>
  <c r="N15"/>
  <c r="K15"/>
  <c r="M15" s="1"/>
  <c r="H15"/>
  <c r="R14"/>
  <c r="P14"/>
  <c r="N14"/>
  <c r="K14"/>
  <c r="M14" s="1"/>
  <c r="H14"/>
  <c r="R13"/>
  <c r="P13"/>
  <c r="N13"/>
  <c r="K13"/>
  <c r="M13" s="1"/>
  <c r="H13"/>
  <c r="R12"/>
  <c r="P12"/>
  <c r="N12"/>
  <c r="K12"/>
  <c r="M12" s="1"/>
  <c r="H12"/>
  <c r="R11"/>
  <c r="P11"/>
  <c r="N11"/>
  <c r="K11"/>
  <c r="M11" s="1"/>
  <c r="H11"/>
  <c r="R10"/>
  <c r="P10"/>
  <c r="N10"/>
  <c r="K10"/>
  <c r="M10" s="1"/>
  <c r="H10"/>
  <c r="R9"/>
  <c r="P9"/>
  <c r="N9"/>
  <c r="K9"/>
  <c r="M9" s="1"/>
  <c r="H9"/>
  <c r="R8"/>
  <c r="P8"/>
  <c r="N8"/>
  <c r="K8"/>
  <c r="M8" s="1"/>
  <c r="H8"/>
  <c r="R7"/>
  <c r="P7"/>
  <c r="N7"/>
  <c r="K7"/>
  <c r="M7" s="1"/>
  <c r="H7"/>
  <c r="R6"/>
  <c r="N6"/>
  <c r="K6"/>
  <c r="M6" s="1"/>
  <c r="H6"/>
  <c r="R5"/>
  <c r="M13" i="1" s="1"/>
  <c r="P5" i="5"/>
  <c r="I13" i="1" s="1"/>
  <c r="N5" i="5"/>
  <c r="K13" i="1" s="1"/>
  <c r="K5" i="5"/>
  <c r="K89" s="1"/>
  <c r="H5"/>
  <c r="M89" i="6" l="1"/>
  <c r="S5"/>
  <c r="R89" s="1"/>
  <c r="Q5"/>
  <c r="P89" s="1"/>
  <c r="O5"/>
  <c r="N89" s="1"/>
  <c r="S6" i="5"/>
  <c r="Q6"/>
  <c r="O6"/>
  <c r="S7"/>
  <c r="Q7"/>
  <c r="O7"/>
  <c r="S8"/>
  <c r="Q8"/>
  <c r="O8"/>
  <c r="S9"/>
  <c r="Q9"/>
  <c r="O9"/>
  <c r="S10"/>
  <c r="Q10"/>
  <c r="O10"/>
  <c r="S11"/>
  <c r="Q11"/>
  <c r="O11"/>
  <c r="S12"/>
  <c r="Q12"/>
  <c r="O12"/>
  <c r="S13"/>
  <c r="Q13"/>
  <c r="O13"/>
  <c r="S14"/>
  <c r="Q14"/>
  <c r="O14"/>
  <c r="S15"/>
  <c r="Q15"/>
  <c r="O15"/>
  <c r="S16"/>
  <c r="Q16"/>
  <c r="O16"/>
  <c r="S17"/>
  <c r="Q17"/>
  <c r="O17"/>
  <c r="S18"/>
  <c r="Q18"/>
  <c r="O18"/>
  <c r="S19"/>
  <c r="Q19"/>
  <c r="O19"/>
  <c r="S20"/>
  <c r="Q20"/>
  <c r="O20"/>
  <c r="S21"/>
  <c r="Q21"/>
  <c r="O21"/>
  <c r="S22"/>
  <c r="Q22"/>
  <c r="O22"/>
  <c r="S23"/>
  <c r="Q23"/>
  <c r="O23"/>
  <c r="S24"/>
  <c r="Q24"/>
  <c r="O24"/>
  <c r="S25"/>
  <c r="Q25"/>
  <c r="O25"/>
  <c r="S26"/>
  <c r="Q26"/>
  <c r="O26"/>
  <c r="S27"/>
  <c r="Q27"/>
  <c r="O27"/>
  <c r="S28"/>
  <c r="Q28"/>
  <c r="O28"/>
  <c r="S29"/>
  <c r="Q29"/>
  <c r="O29"/>
  <c r="S30"/>
  <c r="Q30"/>
  <c r="O30"/>
  <c r="S31"/>
  <c r="Q31"/>
  <c r="O31"/>
  <c r="S32"/>
  <c r="Q32"/>
  <c r="O32"/>
  <c r="S33"/>
  <c r="Q33"/>
  <c r="O33"/>
  <c r="S34"/>
  <c r="Q34"/>
  <c r="O34"/>
  <c r="S35"/>
  <c r="Q35"/>
  <c r="O35"/>
  <c r="S36"/>
  <c r="Q36"/>
  <c r="O36"/>
  <c r="S37"/>
  <c r="Q37"/>
  <c r="O37"/>
  <c r="S38"/>
  <c r="Q38"/>
  <c r="O38"/>
  <c r="S39"/>
  <c r="Q39"/>
  <c r="O39"/>
  <c r="S40"/>
  <c r="Q40"/>
  <c r="O40"/>
  <c r="S41"/>
  <c r="Q41"/>
  <c r="O41"/>
  <c r="S42"/>
  <c r="Q42"/>
  <c r="O42"/>
  <c r="S43"/>
  <c r="Q43"/>
  <c r="O43"/>
  <c r="S44"/>
  <c r="Q44"/>
  <c r="O44"/>
  <c r="S45"/>
  <c r="Q45"/>
  <c r="O45"/>
  <c r="S46"/>
  <c r="Q46"/>
  <c r="O46"/>
  <c r="S47"/>
  <c r="Q47"/>
  <c r="O47"/>
  <c r="S48"/>
  <c r="Q48"/>
  <c r="O48"/>
  <c r="S49"/>
  <c r="Q49"/>
  <c r="O49"/>
  <c r="S50"/>
  <c r="Q50"/>
  <c r="O50"/>
  <c r="S51"/>
  <c r="Q51"/>
  <c r="O51"/>
  <c r="S52"/>
  <c r="Q52"/>
  <c r="O52"/>
  <c r="S53"/>
  <c r="Q53"/>
  <c r="O53"/>
  <c r="S54"/>
  <c r="Q54"/>
  <c r="O54"/>
  <c r="S55"/>
  <c r="Q55"/>
  <c r="O55"/>
  <c r="S56"/>
  <c r="Q56"/>
  <c r="O56"/>
  <c r="S57"/>
  <c r="Q57"/>
  <c r="O57"/>
  <c r="S58"/>
  <c r="Q58"/>
  <c r="O58"/>
  <c r="S59"/>
  <c r="Q59"/>
  <c r="O59"/>
  <c r="S60"/>
  <c r="Q60"/>
  <c r="O60"/>
  <c r="S61"/>
  <c r="Q61"/>
  <c r="O61"/>
  <c r="S62"/>
  <c r="Q62"/>
  <c r="O62"/>
  <c r="S63"/>
  <c r="Q63"/>
  <c r="O63"/>
  <c r="S64"/>
  <c r="Q64"/>
  <c r="O64"/>
  <c r="S65"/>
  <c r="Q65"/>
  <c r="O65"/>
  <c r="S66"/>
  <c r="Q66"/>
  <c r="O66"/>
  <c r="S67"/>
  <c r="Q67"/>
  <c r="O67"/>
  <c r="S68"/>
  <c r="Q68"/>
  <c r="O68"/>
  <c r="S69"/>
  <c r="Q69"/>
  <c r="O69"/>
  <c r="S70"/>
  <c r="Q70"/>
  <c r="O70"/>
  <c r="S71"/>
  <c r="Q71"/>
  <c r="O71"/>
  <c r="S72"/>
  <c r="Q72"/>
  <c r="O72"/>
  <c r="S73"/>
  <c r="Q73"/>
  <c r="O73"/>
  <c r="S74"/>
  <c r="Q74"/>
  <c r="O74"/>
  <c r="S75"/>
  <c r="Q75"/>
  <c r="O75"/>
  <c r="S76"/>
  <c r="Q76"/>
  <c r="O76"/>
  <c r="S77"/>
  <c r="Q77"/>
  <c r="O77"/>
  <c r="S78"/>
  <c r="Q78"/>
  <c r="O78"/>
  <c r="S79"/>
  <c r="Q79"/>
  <c r="O79"/>
  <c r="S80"/>
  <c r="Q80"/>
  <c r="O80"/>
  <c r="S81"/>
  <c r="Q81"/>
  <c r="O81"/>
  <c r="S82"/>
  <c r="Q82"/>
  <c r="O82"/>
  <c r="S83"/>
  <c r="Q83"/>
  <c r="O83"/>
  <c r="S84"/>
  <c r="Q84"/>
  <c r="O84"/>
  <c r="S85"/>
  <c r="Q85"/>
  <c r="O85"/>
  <c r="S86"/>
  <c r="Q86"/>
  <c r="O86"/>
  <c r="S87"/>
  <c r="Q87"/>
  <c r="O87"/>
  <c r="S88"/>
  <c r="Q88"/>
  <c r="O88"/>
  <c r="M5"/>
  <c r="H17" i="3"/>
  <c r="B12" i="1"/>
  <c r="M89" i="5" l="1"/>
  <c r="S5"/>
  <c r="R89" s="1"/>
  <c r="Q5"/>
  <c r="P89" s="1"/>
  <c r="O5"/>
  <c r="N89" s="1"/>
  <c r="G12" i="1"/>
  <c r="E12"/>
  <c r="D12"/>
  <c r="C4"/>
  <c r="P8" i="3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7"/>
  <c r="Q4" i="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P165"/>
  <c r="P166"/>
  <c r="P167"/>
  <c r="P168"/>
  <c r="P169"/>
  <c r="P170"/>
  <c r="P171"/>
  <c r="P172"/>
  <c r="P173"/>
  <c r="P174"/>
  <c r="P175"/>
  <c r="P176"/>
  <c r="P177"/>
  <c r="P178"/>
  <c r="P179"/>
  <c r="P180"/>
  <c r="P181"/>
  <c r="P182"/>
  <c r="P183"/>
  <c r="P184"/>
  <c r="P185"/>
  <c r="P186"/>
  <c r="P187"/>
  <c r="P188"/>
  <c r="P189"/>
  <c r="P190"/>
  <c r="P191"/>
  <c r="P192"/>
  <c r="P193"/>
  <c r="P194"/>
  <c r="P195"/>
  <c r="P196"/>
  <c r="P197"/>
  <c r="P198"/>
  <c r="P199"/>
  <c r="P200"/>
  <c r="P201"/>
  <c r="P202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P3"/>
  <c r="P203" s="1"/>
  <c r="O3"/>
  <c r="O203" s="1"/>
  <c r="N3"/>
  <c r="N203" s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3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3"/>
  <c r="Q3" s="1"/>
  <c r="Q203" s="1"/>
  <c r="R7" i="3"/>
  <c r="G203" i="4"/>
  <c r="K203"/>
  <c r="I203"/>
  <c r="M203"/>
  <c r="R8" i="3"/>
  <c r="M12" i="1" s="1"/>
  <c r="R9" i="3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L91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81"/>
  <c r="K81"/>
  <c r="K8"/>
  <c r="M8" s="1"/>
  <c r="K9"/>
  <c r="M9" s="1"/>
  <c r="K10"/>
  <c r="M10" s="1"/>
  <c r="K11"/>
  <c r="M11" s="1"/>
  <c r="K12"/>
  <c r="M12" s="1"/>
  <c r="K13"/>
  <c r="M13" s="1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M72" s="1"/>
  <c r="K73"/>
  <c r="M73" s="1"/>
  <c r="K74"/>
  <c r="M74" s="1"/>
  <c r="K75"/>
  <c r="M75" s="1"/>
  <c r="K76"/>
  <c r="M76" s="1"/>
  <c r="K77"/>
  <c r="M77" s="1"/>
  <c r="K78"/>
  <c r="M78" s="1"/>
  <c r="K79"/>
  <c r="M79" s="1"/>
  <c r="K80"/>
  <c r="M80" s="1"/>
  <c r="K82"/>
  <c r="M82" s="1"/>
  <c r="K83"/>
  <c r="M83" s="1"/>
  <c r="K84"/>
  <c r="M84" s="1"/>
  <c r="K85"/>
  <c r="M85" s="1"/>
  <c r="K86"/>
  <c r="M86" s="1"/>
  <c r="K87"/>
  <c r="M87" s="1"/>
  <c r="K88"/>
  <c r="M88" s="1"/>
  <c r="K89"/>
  <c r="M89" s="1"/>
  <c r="K90"/>
  <c r="M90" s="1"/>
  <c r="K7"/>
  <c r="K91" s="1"/>
  <c r="H8"/>
  <c r="H9"/>
  <c r="H10"/>
  <c r="H11"/>
  <c r="H12"/>
  <c r="H13"/>
  <c r="H14"/>
  <c r="H15"/>
  <c r="H16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7"/>
  <c r="K6" i="1"/>
  <c r="K5"/>
  <c r="F13"/>
  <c r="H13" s="1"/>
  <c r="F14"/>
  <c r="H14" s="1"/>
  <c r="F12"/>
  <c r="H12" s="1"/>
  <c r="C13"/>
  <c r="C14"/>
  <c r="C12"/>
  <c r="K12" l="1"/>
  <c r="I12"/>
  <c r="J14"/>
  <c r="J13"/>
  <c r="L14"/>
  <c r="L13"/>
  <c r="N14"/>
  <c r="N13"/>
  <c r="O81" i="3"/>
  <c r="O71"/>
  <c r="O70"/>
  <c r="O69"/>
  <c r="O68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Q81"/>
  <c r="Q71"/>
  <c r="Q70"/>
  <c r="Q69"/>
  <c r="Q68"/>
  <c r="Q67"/>
  <c r="Q66"/>
  <c r="Q65"/>
  <c r="Q64"/>
  <c r="Q63"/>
  <c r="Q62"/>
  <c r="Q61"/>
  <c r="Q60"/>
  <c r="Q59"/>
  <c r="Q58"/>
  <c r="Q57"/>
  <c r="Q5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S81"/>
  <c r="S71"/>
  <c r="S70"/>
  <c r="S69"/>
  <c r="S68"/>
  <c r="S67"/>
  <c r="S66"/>
  <c r="S65"/>
  <c r="S64"/>
  <c r="S63"/>
  <c r="S62"/>
  <c r="S61"/>
  <c r="S60"/>
  <c r="S59"/>
  <c r="S58"/>
  <c r="S57"/>
  <c r="S56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M7"/>
  <c r="M91" s="1"/>
  <c r="E3" i="7" s="1"/>
  <c r="O7" i="3"/>
  <c r="Q7"/>
  <c r="S7"/>
  <c r="S90"/>
  <c r="Q90"/>
  <c r="O90"/>
  <c r="S89"/>
  <c r="Q89"/>
  <c r="O89"/>
  <c r="S88"/>
  <c r="Q88"/>
  <c r="O88"/>
  <c r="S87"/>
  <c r="Q87"/>
  <c r="O87"/>
  <c r="S86"/>
  <c r="Q86"/>
  <c r="O86"/>
  <c r="S85"/>
  <c r="Q85"/>
  <c r="O85"/>
  <c r="S84"/>
  <c r="Q84"/>
  <c r="O84"/>
  <c r="S83"/>
  <c r="Q83"/>
  <c r="O83"/>
  <c r="S82"/>
  <c r="Q82"/>
  <c r="O82"/>
  <c r="S80"/>
  <c r="Q80"/>
  <c r="O80"/>
  <c r="S79"/>
  <c r="Q79"/>
  <c r="O79"/>
  <c r="S78"/>
  <c r="Q78"/>
  <c r="O78"/>
  <c r="S77"/>
  <c r="Q77"/>
  <c r="O77"/>
  <c r="S76"/>
  <c r="Q76"/>
  <c r="O76"/>
  <c r="S75"/>
  <c r="Q75"/>
  <c r="O75"/>
  <c r="S74"/>
  <c r="Q74"/>
  <c r="O74"/>
  <c r="S73"/>
  <c r="Q73"/>
  <c r="O73"/>
  <c r="S72"/>
  <c r="R91" s="1"/>
  <c r="E11" i="7" s="1"/>
  <c r="Q72" i="3"/>
  <c r="O72"/>
  <c r="J12" i="1"/>
  <c r="L12"/>
  <c r="N12"/>
  <c r="P91" i="3" l="1"/>
  <c r="E10" i="7" s="1"/>
  <c r="N91" i="3"/>
  <c r="S92"/>
  <c r="E9" i="7" l="1"/>
  <c r="F3"/>
  <c r="F16" i="1"/>
  <c r="G16"/>
  <c r="H16" l="1"/>
  <c r="J16"/>
  <c r="L16"/>
  <c r="N16"/>
  <c r="I17" s="1"/>
</calcChain>
</file>

<file path=xl/comments1.xml><?xml version="1.0" encoding="utf-8"?>
<comments xmlns="http://schemas.openxmlformats.org/spreadsheetml/2006/main">
  <authors>
    <author>Gauri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Suresh:enter your details at column no.  R- Right hand side of this sheet.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<sst xmlns="http://schemas.openxmlformats.org/spreadsheetml/2006/main" count="368" uniqueCount="281">
  <si>
    <t>S.no.</t>
  </si>
  <si>
    <t>Discription of Goods/Services</t>
  </si>
  <si>
    <t>Rate</t>
  </si>
  <si>
    <t>Discount</t>
  </si>
  <si>
    <t>HSN/SAC code</t>
  </si>
  <si>
    <t>QTY/Unit</t>
  </si>
  <si>
    <t>Total Value (Rs.)</t>
  </si>
  <si>
    <t>Taxable Value (Rs.)</t>
  </si>
  <si>
    <t>CGST</t>
  </si>
  <si>
    <t>SGST</t>
  </si>
  <si>
    <t>IGST</t>
  </si>
  <si>
    <t>Rs</t>
  </si>
  <si>
    <t>Rate (%)</t>
  </si>
  <si>
    <t>Rate(%)</t>
  </si>
  <si>
    <t>TAX INVOICE</t>
  </si>
  <si>
    <t>Supplier Details-</t>
  </si>
  <si>
    <t>1. Date of Invoice:</t>
  </si>
  <si>
    <t>3. Name:</t>
  </si>
  <si>
    <t>4. Address:</t>
  </si>
  <si>
    <t xml:space="preserve">5. GSTIN: </t>
  </si>
  <si>
    <t xml:space="preserve">        Name:                                                                 </t>
  </si>
  <si>
    <t xml:space="preserve">        Address:</t>
  </si>
  <si>
    <t xml:space="preserve">        GSTIN:</t>
  </si>
  <si>
    <r>
      <t xml:space="preserve">To, </t>
    </r>
    <r>
      <rPr>
        <u/>
        <sz val="12"/>
        <color theme="1"/>
        <rFont val="Calibri"/>
        <family val="2"/>
        <scheme val="minor"/>
      </rPr>
      <t xml:space="preserve"> Receiver Details</t>
    </r>
    <r>
      <rPr>
        <sz val="12"/>
        <color theme="1"/>
        <rFont val="Calibri"/>
        <family val="2"/>
        <scheme val="minor"/>
      </rPr>
      <t xml:space="preserve">-                                                      </t>
    </r>
  </si>
  <si>
    <t xml:space="preserve">         Place of Supply: Incase of Inter state sale</t>
  </si>
  <si>
    <t>Add: Other Charges, If any</t>
  </si>
  <si>
    <t>Total Rs.</t>
  </si>
  <si>
    <t>Invoice Value (Inwords)</t>
  </si>
  <si>
    <t>Amount subject to Reverse charge</t>
  </si>
  <si>
    <t>Name of Signatory</t>
  </si>
  <si>
    <t>Designation</t>
  </si>
  <si>
    <t xml:space="preserve">       Date</t>
  </si>
  <si>
    <t>Name of Receiver</t>
  </si>
  <si>
    <t>Address</t>
  </si>
  <si>
    <t>GSTIN</t>
  </si>
  <si>
    <t>Date of Invoice</t>
  </si>
  <si>
    <t>No. of invoice</t>
  </si>
  <si>
    <t>IGST (Rate %)</t>
  </si>
  <si>
    <t>CGST (Rate %)</t>
  </si>
  <si>
    <t>SGST(Rate %)</t>
  </si>
  <si>
    <t>HSN/SAC Code</t>
  </si>
  <si>
    <t>Product/ Service Description</t>
  </si>
  <si>
    <t>GSTIN of Receiver</t>
  </si>
  <si>
    <t>Name of Product/ Service</t>
  </si>
  <si>
    <t>Qty</t>
  </si>
  <si>
    <t>Total Value</t>
  </si>
  <si>
    <t>Taxable Value</t>
  </si>
  <si>
    <t>Rs.</t>
  </si>
  <si>
    <t>GRAND TOTAL</t>
  </si>
  <si>
    <t>Invoice no.</t>
  </si>
  <si>
    <t>Name of Supplier</t>
  </si>
  <si>
    <t>Invoice date</t>
  </si>
  <si>
    <t>Product description</t>
  </si>
  <si>
    <r>
      <t xml:space="preserve">Registered dealer? </t>
    </r>
    <r>
      <rPr>
        <b/>
        <sz val="11"/>
        <color theme="1"/>
        <rFont val="Calibri"/>
        <family val="2"/>
        <scheme val="minor"/>
      </rPr>
      <t>If yes, select 1, otherwise 2</t>
    </r>
  </si>
  <si>
    <t>Grand Total</t>
  </si>
  <si>
    <r>
      <t xml:space="preserve">Intra state sale ? </t>
    </r>
    <r>
      <rPr>
        <b/>
        <sz val="11"/>
        <color theme="1"/>
        <rFont val="Calibri"/>
        <family val="2"/>
        <scheme val="minor"/>
      </rPr>
      <t xml:space="preserve">If Yes, select 1 otherwise select 2 </t>
    </r>
  </si>
  <si>
    <t>Input eligible for set off</t>
  </si>
  <si>
    <t>Total Invoice Value</t>
  </si>
  <si>
    <t>S. NO</t>
  </si>
  <si>
    <t>Grand Total (Inclusive of GST)</t>
  </si>
  <si>
    <t>2017-18/GST/01</t>
  </si>
  <si>
    <t>2017-18/GST/02</t>
  </si>
  <si>
    <t>2017-18/GST/03</t>
  </si>
  <si>
    <t>2017-18/GST/04</t>
  </si>
  <si>
    <t>2017-18/GST/05</t>
  </si>
  <si>
    <t>2017-18/GST/06</t>
  </si>
  <si>
    <t>2017-18/GST/07</t>
  </si>
  <si>
    <t>2017-18/GST/08</t>
  </si>
  <si>
    <t>2017-18/GST/09</t>
  </si>
  <si>
    <t>2017-18/GST/10</t>
  </si>
  <si>
    <t>2017-18/GST/11</t>
  </si>
  <si>
    <t>2017-18/GST/12</t>
  </si>
  <si>
    <t>2017-18/GST/13</t>
  </si>
  <si>
    <t>2017-18/GST/14</t>
  </si>
  <si>
    <t>2017-18/GST/15</t>
  </si>
  <si>
    <t>2017-18/GST/16</t>
  </si>
  <si>
    <t>2017-18/GST/17</t>
  </si>
  <si>
    <t>2017-18/GST/18</t>
  </si>
  <si>
    <t>2017-18/GST/19</t>
  </si>
  <si>
    <t>2017-18/GST/20</t>
  </si>
  <si>
    <t>2017-18/GST/21</t>
  </si>
  <si>
    <t>2017-18/GST/22</t>
  </si>
  <si>
    <t>2017-18/GST/23</t>
  </si>
  <si>
    <t>2017-18/GST/24</t>
  </si>
  <si>
    <t>2017-18/GST/25</t>
  </si>
  <si>
    <t>2017-18/GST/26</t>
  </si>
  <si>
    <t>2017-18/GST/27</t>
  </si>
  <si>
    <t>2017-18/GST/28</t>
  </si>
  <si>
    <t>2017-18/GST/29</t>
  </si>
  <si>
    <t>2017-18/GST/30</t>
  </si>
  <si>
    <t>2017-18/GST/31</t>
  </si>
  <si>
    <t>2017-18/GST/32</t>
  </si>
  <si>
    <t>2017-18/GST/33</t>
  </si>
  <si>
    <t>2017-18/GST/34</t>
  </si>
  <si>
    <t>2017-18/GST/35</t>
  </si>
  <si>
    <t>2017-18/GST/36</t>
  </si>
  <si>
    <t>2017-18/GST/37</t>
  </si>
  <si>
    <t>2017-18/GST/38</t>
  </si>
  <si>
    <t>2017-18/GST/39</t>
  </si>
  <si>
    <t>2017-18/GST/40</t>
  </si>
  <si>
    <t>2017-18/GST/41</t>
  </si>
  <si>
    <t>2017-18/GST/42</t>
  </si>
  <si>
    <t>2017-18/GST/43</t>
  </si>
  <si>
    <t>2017-18/GST/44</t>
  </si>
  <si>
    <t>2017-18/GST/45</t>
  </si>
  <si>
    <t>2017-18/GST/46</t>
  </si>
  <si>
    <t>2017-18/GST/47</t>
  </si>
  <si>
    <t>2017-18/GST/48</t>
  </si>
  <si>
    <t>2017-18/GST/49</t>
  </si>
  <si>
    <t>2017-18/GST/50</t>
  </si>
  <si>
    <t>2017-18/GST/51</t>
  </si>
  <si>
    <t>2017-18/GST/52</t>
  </si>
  <si>
    <t>2017-18/GST/53</t>
  </si>
  <si>
    <t>2017-18/GST/54</t>
  </si>
  <si>
    <t>2017-18/GST/55</t>
  </si>
  <si>
    <t>2017-18/GST/56</t>
  </si>
  <si>
    <t>2017-18/GST/57</t>
  </si>
  <si>
    <t>2017-18/GST/58</t>
  </si>
  <si>
    <t>2017-18/GST/59</t>
  </si>
  <si>
    <t>2017-18/GST/60</t>
  </si>
  <si>
    <t>2017-18/GST/61</t>
  </si>
  <si>
    <t>2017-18/GST/62</t>
  </si>
  <si>
    <t>2017-18/GST/63</t>
  </si>
  <si>
    <t>2017-18/GST/64</t>
  </si>
  <si>
    <t>2017-18/GST/65</t>
  </si>
  <si>
    <t>2017-18/GST/66</t>
  </si>
  <si>
    <t>2017-18/GST/67</t>
  </si>
  <si>
    <t>2017-18/GST/68</t>
  </si>
  <si>
    <t>2017-18/GST/69</t>
  </si>
  <si>
    <t>2017-18/GST/70</t>
  </si>
  <si>
    <t>2017-18/GST/71</t>
  </si>
  <si>
    <t>2017-18/GST/72</t>
  </si>
  <si>
    <t>2017-18/GST/73</t>
  </si>
  <si>
    <t>2017-18/GST/74</t>
  </si>
  <si>
    <t>2017-18/GST/75</t>
  </si>
  <si>
    <t>2017-18/GST/76</t>
  </si>
  <si>
    <t>2017-18/GST/77</t>
  </si>
  <si>
    <t>2017-18/GST/78</t>
  </si>
  <si>
    <t>2017-18/GST/79</t>
  </si>
  <si>
    <t>2017-18/GST/80</t>
  </si>
  <si>
    <t>2017-18/GST/81</t>
  </si>
  <si>
    <t>2017-18/GST/82</t>
  </si>
  <si>
    <t>2017-18/GST/83</t>
  </si>
  <si>
    <t>2017-18/GST/84</t>
  </si>
  <si>
    <t>2017-18/GST/85</t>
  </si>
  <si>
    <t>2017-18/GST/86</t>
  </si>
  <si>
    <t>2017-18/GST/87</t>
  </si>
  <si>
    <t>2017-18/GST/88</t>
  </si>
  <si>
    <t>2017-18/GST/89</t>
  </si>
  <si>
    <t>2017-18/GST/90</t>
  </si>
  <si>
    <t>2017-18/GST/91</t>
  </si>
  <si>
    <t>2017-18/GST/92</t>
  </si>
  <si>
    <t>2017-18/GST/93</t>
  </si>
  <si>
    <t>2017-18/GST/94</t>
  </si>
  <si>
    <t>2017-18/GST/95</t>
  </si>
  <si>
    <t>2017-18/GST/96</t>
  </si>
  <si>
    <t>2017-18/GST/97</t>
  </si>
  <si>
    <t>2017-18/GST/98</t>
  </si>
  <si>
    <t>2017-18/GST/99</t>
  </si>
  <si>
    <t>2017-18/GST/100</t>
  </si>
  <si>
    <t>2017-18/GST/101</t>
  </si>
  <si>
    <t>2017-18/GST/102</t>
  </si>
  <si>
    <t>2017-18/GST/103</t>
  </si>
  <si>
    <t>2017-18/GST/104</t>
  </si>
  <si>
    <t>2017-18/GST/105</t>
  </si>
  <si>
    <t>2017-18/GST/106</t>
  </si>
  <si>
    <t>2017-18/GST/107</t>
  </si>
  <si>
    <t>2017-18/GST/108</t>
  </si>
  <si>
    <t>2017-18/GST/109</t>
  </si>
  <si>
    <t>2017-18/GST/110</t>
  </si>
  <si>
    <t>2017-18/GST/111</t>
  </si>
  <si>
    <t>2017-18/GST/112</t>
  </si>
  <si>
    <t>2017-18/GST/113</t>
  </si>
  <si>
    <t>2017-18/GST/114</t>
  </si>
  <si>
    <t>2017-18/GST/115</t>
  </si>
  <si>
    <t>2017-18/GST/116</t>
  </si>
  <si>
    <t>2017-18/GST/117</t>
  </si>
  <si>
    <t>2017-18/GST/118</t>
  </si>
  <si>
    <t>2017-18/GST/119</t>
  </si>
  <si>
    <t>2017-18/GST/120</t>
  </si>
  <si>
    <t>2017-18/GST/121</t>
  </si>
  <si>
    <t>2017-18/GST/122</t>
  </si>
  <si>
    <t>2017-18/GST/123</t>
  </si>
  <si>
    <t>2017-18/GST/124</t>
  </si>
  <si>
    <t>2017-18/GST/125</t>
  </si>
  <si>
    <t>2017-18/GST/126</t>
  </si>
  <si>
    <t>2017-18/GST/127</t>
  </si>
  <si>
    <t>2017-18/GST/128</t>
  </si>
  <si>
    <t>2017-18/GST/129</t>
  </si>
  <si>
    <t>2017-18/GST/130</t>
  </si>
  <si>
    <t>2017-18/GST/131</t>
  </si>
  <si>
    <t>2017-18/GST/132</t>
  </si>
  <si>
    <t>2017-18/GST/133</t>
  </si>
  <si>
    <t>2017-18/GST/134</t>
  </si>
  <si>
    <t>2017-18/GST/135</t>
  </si>
  <si>
    <t>2017-18/GST/136</t>
  </si>
  <si>
    <t>2017-18/GST/137</t>
  </si>
  <si>
    <t>2017-18/GST/138</t>
  </si>
  <si>
    <t>2017-18/GST/139</t>
  </si>
  <si>
    <t>2017-18/GST/140</t>
  </si>
  <si>
    <t>2017-18/GST/141</t>
  </si>
  <si>
    <t>2017-18/GST/142</t>
  </si>
  <si>
    <t>2017-18/GST/143</t>
  </si>
  <si>
    <t>2017-18/GST/144</t>
  </si>
  <si>
    <t>2017-18/GST/145</t>
  </si>
  <si>
    <t>2017-18/GST/146</t>
  </si>
  <si>
    <t>2017-18/GST/147</t>
  </si>
  <si>
    <t>2017-18/GST/148</t>
  </si>
  <si>
    <t>2017-18/GST/149</t>
  </si>
  <si>
    <t>2017-18/GST/150</t>
  </si>
  <si>
    <t>2017-18/GST/151</t>
  </si>
  <si>
    <t>2017-18/GST/152</t>
  </si>
  <si>
    <t>2017-18/GST/153</t>
  </si>
  <si>
    <t>2017-18/GST/154</t>
  </si>
  <si>
    <t>2017-18/GST/155</t>
  </si>
  <si>
    <t>2017-18/GST/156</t>
  </si>
  <si>
    <t>2017-18/GST/157</t>
  </si>
  <si>
    <t>2017-18/GST/158</t>
  </si>
  <si>
    <t>2017-18/GST/159</t>
  </si>
  <si>
    <t>2017-18/GST/160</t>
  </si>
  <si>
    <t>2017-18/GST/161</t>
  </si>
  <si>
    <t>2017-18/GST/162</t>
  </si>
  <si>
    <t>2017-18/GST/163</t>
  </si>
  <si>
    <t>2017-18/GST/164</t>
  </si>
  <si>
    <t>2017-18/GST/165</t>
  </si>
  <si>
    <t>2017-18/GST/166</t>
  </si>
  <si>
    <t>2017-18/GST/167</t>
  </si>
  <si>
    <t>2017-18/GST/168</t>
  </si>
  <si>
    <t>2017-18/GST/169</t>
  </si>
  <si>
    <t>2017-18/GST/170</t>
  </si>
  <si>
    <t>2017-18/GST/171</t>
  </si>
  <si>
    <t>2017-18/GST/172</t>
  </si>
  <si>
    <t>2017-18/GST/173</t>
  </si>
  <si>
    <t>2017-18/GST/174</t>
  </si>
  <si>
    <t>2017-18/GST/175</t>
  </si>
  <si>
    <t>2017-18/GST/176</t>
  </si>
  <si>
    <t>2017-18/GST/177</t>
  </si>
  <si>
    <t>2017-18/GST/178</t>
  </si>
  <si>
    <t>2017-18/GST/179</t>
  </si>
  <si>
    <t>2017-18/GST/180</t>
  </si>
  <si>
    <t>2017-18/GST/181</t>
  </si>
  <si>
    <t>2017-18/GST/182</t>
  </si>
  <si>
    <t>2017-18/GST/183</t>
  </si>
  <si>
    <t>2017-18/GST/184</t>
  </si>
  <si>
    <t>2017-18/GST/185</t>
  </si>
  <si>
    <t>2017-18/GST/186</t>
  </si>
  <si>
    <t>2017-18/GST/187</t>
  </si>
  <si>
    <t>2017-18/GST/188</t>
  </si>
  <si>
    <t>2017-18/GST/189</t>
  </si>
  <si>
    <t>2017-18/GST/190</t>
  </si>
  <si>
    <t>2017-18/GST/191</t>
  </si>
  <si>
    <t>2017-18/GST/192</t>
  </si>
  <si>
    <t>2017-18/GST/193</t>
  </si>
  <si>
    <t>2017-18/GST/194</t>
  </si>
  <si>
    <t>2017-18/GST/195</t>
  </si>
  <si>
    <t>2017-18/GST/196</t>
  </si>
  <si>
    <t>2017-18/GST/197</t>
  </si>
  <si>
    <t>2017-18/GST/198</t>
  </si>
  <si>
    <t>2017-18/GST/199</t>
  </si>
  <si>
    <t>2017-18/GST/200</t>
  </si>
  <si>
    <t>2017-18/GST/201</t>
  </si>
  <si>
    <t>2017-18/GST/202</t>
  </si>
  <si>
    <t>2017-18/GST/203</t>
  </si>
  <si>
    <t>2017-18/GST/204</t>
  </si>
  <si>
    <t>2017-18/GST/205</t>
  </si>
  <si>
    <t>2017-18/GST/206</t>
  </si>
  <si>
    <t>2. Invoice no:</t>
  </si>
  <si>
    <t>To add more than one product in one invoice</t>
  </si>
  <si>
    <t xml:space="preserve">To add more than two Product in one invoice </t>
  </si>
  <si>
    <t>Total Sale</t>
  </si>
  <si>
    <t>Total Purchases</t>
  </si>
  <si>
    <t>Output Liability</t>
  </si>
  <si>
    <t>Input Liability</t>
  </si>
  <si>
    <t>Taxable value</t>
  </si>
  <si>
    <t>Gross Value</t>
  </si>
  <si>
    <t>Name</t>
  </si>
  <si>
    <t>Name of receiver</t>
  </si>
  <si>
    <t>RECEIVER MASTER</t>
  </si>
  <si>
    <t>shubham</t>
  </si>
  <si>
    <t>aundh</t>
  </si>
  <si>
    <t>steel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</si>
</sst>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3">
    <xf numFmtId="0" fontId="0" fillId="0" borderId="0" xfId="0"/>
    <xf numFmtId="0" fontId="0" fillId="0" borderId="8" xfId="0" applyBorder="1"/>
    <xf numFmtId="0" fontId="0" fillId="0" borderId="0" xfId="0"/>
    <xf numFmtId="0" fontId="0" fillId="0" borderId="7" xfId="0" applyBorder="1"/>
    <xf numFmtId="0" fontId="0" fillId="0" borderId="6" xfId="0" applyBorder="1"/>
    <xf numFmtId="0" fontId="0" fillId="2" borderId="1" xfId="0" applyFill="1" applyBorder="1" applyAlignment="1">
      <alignment horizontal="center" vertical="center"/>
    </xf>
    <xf numFmtId="2" fontId="0" fillId="0" borderId="7" xfId="0" applyNumberFormat="1" applyBorder="1"/>
    <xf numFmtId="43" fontId="0" fillId="0" borderId="7" xfId="0" applyNumberFormat="1" applyBorder="1"/>
    <xf numFmtId="43" fontId="0" fillId="0" borderId="6" xfId="0" applyNumberFormat="1" applyBorder="1"/>
    <xf numFmtId="164" fontId="0" fillId="0" borderId="7" xfId="0" applyNumberFormat="1" applyBorder="1"/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43" fontId="0" fillId="0" borderId="5" xfId="0" applyNumberFormat="1" applyBorder="1"/>
    <xf numFmtId="43" fontId="0" fillId="2" borderId="1" xfId="0" applyNumberFormat="1" applyFill="1" applyBorder="1"/>
    <xf numFmtId="0" fontId="1" fillId="2" borderId="1" xfId="0" applyFont="1" applyFill="1" applyBorder="1"/>
    <xf numFmtId="43" fontId="1" fillId="2" borderId="1" xfId="0" applyNumberFormat="1" applyFont="1" applyFill="1" applyBorder="1"/>
    <xf numFmtId="0" fontId="1" fillId="2" borderId="10" xfId="0" applyFont="1" applyFill="1" applyBorder="1"/>
    <xf numFmtId="0" fontId="0" fillId="2" borderId="6" xfId="0" applyFill="1" applyBorder="1" applyAlignment="1">
      <alignment horizontal="center" vertical="center" wrapText="1"/>
    </xf>
    <xf numFmtId="43" fontId="0" fillId="0" borderId="0" xfId="0" applyNumberFormat="1"/>
    <xf numFmtId="164" fontId="0" fillId="2" borderId="1" xfId="0" applyNumberFormat="1" applyFill="1" applyBorder="1"/>
    <xf numFmtId="164" fontId="1" fillId="2" borderId="1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1" fontId="0" fillId="0" borderId="7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164" fontId="0" fillId="0" borderId="9" xfId="0" applyNumberFormat="1" applyBorder="1" applyProtection="1">
      <protection locked="0" hidden="1"/>
    </xf>
    <xf numFmtId="14" fontId="0" fillId="0" borderId="7" xfId="0" applyNumberFormat="1" applyBorder="1" applyAlignment="1" applyProtection="1">
      <alignment horizontal="left"/>
      <protection locked="0"/>
    </xf>
    <xf numFmtId="0" fontId="0" fillId="0" borderId="6" xfId="0" applyBorder="1" applyProtection="1">
      <protection locked="0"/>
    </xf>
    <xf numFmtId="164" fontId="0" fillId="0" borderId="6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164" fontId="1" fillId="2" borderId="10" xfId="0" applyNumberFormat="1" applyFont="1" applyFill="1" applyBorder="1" applyAlignment="1" applyProtection="1">
      <alignment vertical="center"/>
      <protection locked="0"/>
    </xf>
    <xf numFmtId="164" fontId="1" fillId="2" borderId="12" xfId="0" applyNumberFormat="1" applyFont="1" applyFill="1" applyBorder="1" applyAlignment="1" applyProtection="1">
      <alignment vertical="center"/>
      <protection locked="0"/>
    </xf>
    <xf numFmtId="164" fontId="0" fillId="0" borderId="0" xfId="0" applyNumberFormat="1" applyProtection="1"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 applyProtection="1">
      <alignment horizontal="center" vertical="center"/>
      <protection locked="0"/>
    </xf>
    <xf numFmtId="0" fontId="0" fillId="5" borderId="7" xfId="0" applyFill="1" applyBorder="1" applyProtection="1"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0" fontId="0" fillId="5" borderId="9" xfId="0" applyFill="1" applyBorder="1" applyProtection="1"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0" fontId="0" fillId="5" borderId="9" xfId="0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horizontal="center" vertical="center"/>
    </xf>
    <xf numFmtId="0" fontId="0" fillId="5" borderId="7" xfId="0" applyFill="1" applyBorder="1" applyProtection="1"/>
    <xf numFmtId="0" fontId="0" fillId="5" borderId="7" xfId="0" applyFill="1" applyBorder="1" applyProtection="1">
      <protection hidden="1"/>
    </xf>
    <xf numFmtId="0" fontId="0" fillId="5" borderId="7" xfId="0" applyFill="1" applyBorder="1" applyAlignment="1" applyProtection="1">
      <alignment horizontal="center" vertical="center" wrapText="1"/>
    </xf>
    <xf numFmtId="164" fontId="0" fillId="5" borderId="7" xfId="1" applyNumberFormat="1" applyFont="1" applyFill="1" applyBorder="1" applyProtection="1">
      <protection hidden="1"/>
    </xf>
    <xf numFmtId="164" fontId="0" fillId="5" borderId="7" xfId="0" applyNumberFormat="1" applyFill="1" applyBorder="1" applyProtection="1">
      <protection hidden="1"/>
    </xf>
    <xf numFmtId="164" fontId="0" fillId="5" borderId="6" xfId="0" applyNumberFormat="1" applyFill="1" applyBorder="1" applyProtection="1">
      <protection hidden="1"/>
    </xf>
    <xf numFmtId="0" fontId="0" fillId="5" borderId="9" xfId="0" applyFill="1" applyBorder="1" applyAlignment="1" applyProtection="1">
      <alignment horizontal="center" vertical="center"/>
    </xf>
    <xf numFmtId="0" fontId="0" fillId="5" borderId="9" xfId="0" applyFill="1" applyBorder="1" applyProtection="1"/>
    <xf numFmtId="164" fontId="0" fillId="5" borderId="9" xfId="0" applyNumberFormat="1" applyFill="1" applyBorder="1" applyProtection="1">
      <protection hidden="1"/>
    </xf>
    <xf numFmtId="164" fontId="0" fillId="5" borderId="5" xfId="0" applyNumberFormat="1" applyFill="1" applyBorder="1" applyProtection="1">
      <protection hidden="1"/>
    </xf>
    <xf numFmtId="164" fontId="0" fillId="5" borderId="4" xfId="0" applyNumberFormat="1" applyFill="1" applyBorder="1" applyProtection="1">
      <protection hidden="1"/>
    </xf>
    <xf numFmtId="0" fontId="0" fillId="5" borderId="1" xfId="0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vertical="center" wrapText="1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5" borderId="7" xfId="0" applyFill="1" applyBorder="1" applyAlignment="1" applyProtection="1">
      <alignment horizontal="center" vertical="center" wrapText="1"/>
      <protection hidden="1"/>
    </xf>
    <xf numFmtId="0" fontId="0" fillId="5" borderId="7" xfId="0" applyFill="1" applyBorder="1" applyAlignment="1" applyProtection="1">
      <alignment horizontal="center" vertical="center"/>
      <protection hidden="1"/>
    </xf>
    <xf numFmtId="0" fontId="0" fillId="5" borderId="12" xfId="0" applyFill="1" applyBorder="1" applyAlignment="1" applyProtection="1">
      <alignment horizontal="center" vertical="center" wrapText="1"/>
      <protection hidden="1"/>
    </xf>
    <xf numFmtId="0" fontId="0" fillId="5" borderId="9" xfId="0" applyFill="1" applyBorder="1" applyAlignment="1" applyProtection="1">
      <alignment horizontal="center" vertical="center"/>
      <protection hidden="1"/>
    </xf>
    <xf numFmtId="0" fontId="0" fillId="5" borderId="9" xfId="0" applyFill="1" applyBorder="1" applyProtection="1">
      <protection hidden="1"/>
    </xf>
    <xf numFmtId="0" fontId="0" fillId="5" borderId="9" xfId="0" applyFill="1" applyBorder="1" applyAlignment="1" applyProtection="1">
      <alignment horizontal="center" vertical="center" wrapText="1"/>
      <protection hidden="1"/>
    </xf>
    <xf numFmtId="0" fontId="0" fillId="5" borderId="10" xfId="0" applyFill="1" applyBorder="1" applyAlignment="1" applyProtection="1">
      <alignment horizontal="center" vertical="center"/>
      <protection hidden="1"/>
    </xf>
    <xf numFmtId="0" fontId="0" fillId="5" borderId="12" xfId="0" applyFill="1" applyBorder="1" applyAlignment="1" applyProtection="1">
      <alignment horizontal="center" vertical="center"/>
      <protection hidden="1"/>
    </xf>
    <xf numFmtId="0" fontId="0" fillId="5" borderId="11" xfId="0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/>
      <protection hidden="1"/>
    </xf>
    <xf numFmtId="0" fontId="0" fillId="5" borderId="12" xfId="0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2" fillId="0" borderId="8" xfId="0" applyFont="1" applyBorder="1" applyProtection="1">
      <protection locked="0" hidden="1"/>
    </xf>
    <xf numFmtId="0" fontId="2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9" xfId="0" applyBorder="1" applyProtection="1">
      <protection locked="0" hidden="1"/>
    </xf>
    <xf numFmtId="0" fontId="3" fillId="0" borderId="8" xfId="0" applyFont="1" applyBorder="1" applyProtection="1">
      <protection locked="0" hidden="1"/>
    </xf>
    <xf numFmtId="0" fontId="4" fillId="0" borderId="0" xfId="0" applyFont="1" applyBorder="1" applyProtection="1">
      <protection locked="0" hidden="1"/>
    </xf>
    <xf numFmtId="0" fontId="2" fillId="0" borderId="8" xfId="0" applyFont="1" applyBorder="1" applyAlignment="1" applyProtection="1">
      <alignment vertical="center"/>
      <protection locked="0" hidden="1"/>
    </xf>
    <xf numFmtId="0" fontId="2" fillId="0" borderId="0" xfId="0" applyFont="1" applyBorder="1" applyAlignment="1" applyProtection="1">
      <alignment vertical="center"/>
      <protection locked="0" hidden="1"/>
    </xf>
    <xf numFmtId="0" fontId="8" fillId="0" borderId="5" xfId="0" applyFont="1" applyBorder="1" applyProtection="1">
      <protection locked="0" hidden="1"/>
    </xf>
    <xf numFmtId="0" fontId="0" fillId="4" borderId="10" xfId="0" applyFill="1" applyBorder="1" applyAlignment="1" applyProtection="1">
      <protection locked="0" hidden="1"/>
    </xf>
    <xf numFmtId="0" fontId="0" fillId="4" borderId="11" xfId="0" applyFill="1" applyBorder="1" applyAlignment="1" applyProtection="1">
      <protection locked="0" hidden="1"/>
    </xf>
    <xf numFmtId="0" fontId="0" fillId="4" borderId="12" xfId="0" applyFill="1" applyBorder="1" applyAlignment="1" applyProtection="1">
      <protection locked="0" hidden="1"/>
    </xf>
    <xf numFmtId="0" fontId="8" fillId="0" borderId="7" xfId="0" applyFont="1" applyBorder="1" applyProtection="1">
      <protection locked="0" hidden="1"/>
    </xf>
    <xf numFmtId="0" fontId="0" fillId="4" borderId="10" xfId="0" applyFill="1" applyBorder="1" applyAlignment="1" applyProtection="1">
      <alignment vertical="center"/>
      <protection locked="0" hidden="1"/>
    </xf>
    <xf numFmtId="0" fontId="0" fillId="4" borderId="11" xfId="0" applyFill="1" applyBorder="1" applyAlignment="1" applyProtection="1">
      <alignment vertical="center"/>
      <protection locked="0" hidden="1"/>
    </xf>
    <xf numFmtId="0" fontId="0" fillId="4" borderId="12" xfId="0" applyFill="1" applyBorder="1" applyAlignment="1" applyProtection="1">
      <alignment vertical="center"/>
      <protection locked="0" hidden="1"/>
    </xf>
    <xf numFmtId="0" fontId="2" fillId="0" borderId="2" xfId="0" applyFont="1" applyBorder="1" applyProtection="1">
      <protection locked="0" hidden="1"/>
    </xf>
    <xf numFmtId="0" fontId="2" fillId="0" borderId="3" xfId="0" applyFont="1" applyBorder="1" applyProtection="1">
      <protection locked="0" hidden="1"/>
    </xf>
    <xf numFmtId="0" fontId="0" fillId="0" borderId="3" xfId="0" applyBorder="1" applyProtection="1">
      <protection locked="0" hidden="1"/>
    </xf>
    <xf numFmtId="0" fontId="0" fillId="0" borderId="4" xfId="0" applyBorder="1" applyProtection="1">
      <protection locked="0" hidden="1"/>
    </xf>
    <xf numFmtId="0" fontId="8" fillId="0" borderId="6" xfId="0" applyFont="1" applyBorder="1" applyProtection="1">
      <protection locked="0" hidden="1"/>
    </xf>
    <xf numFmtId="0" fontId="0" fillId="0" borderId="6" xfId="0" applyBorder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1" fillId="0" borderId="1" xfId="0" applyFont="1" applyBorder="1" applyProtection="1">
      <protection locked="0" hidden="1"/>
    </xf>
    <xf numFmtId="0" fontId="0" fillId="0" borderId="8" xfId="0" applyBorder="1" applyProtection="1">
      <protection locked="0" hidden="1"/>
    </xf>
    <xf numFmtId="0" fontId="0" fillId="0" borderId="2" xfId="0" applyBorder="1" applyProtection="1">
      <protection locked="0" hidden="1"/>
    </xf>
    <xf numFmtId="0" fontId="4" fillId="0" borderId="4" xfId="0" applyFont="1" applyBorder="1" applyProtection="1">
      <protection locked="0" hidden="1"/>
    </xf>
    <xf numFmtId="164" fontId="0" fillId="0" borderId="7" xfId="0" applyNumberFormat="1" applyBorder="1" applyProtection="1">
      <protection hidden="1"/>
    </xf>
    <xf numFmtId="164" fontId="0" fillId="0" borderId="0" xfId="0" applyNumberFormat="1" applyBorder="1" applyProtection="1">
      <protection hidden="1"/>
    </xf>
    <xf numFmtId="43" fontId="0" fillId="0" borderId="7" xfId="0" applyNumberFormat="1" applyBorder="1" applyProtection="1">
      <protection hidden="1"/>
    </xf>
    <xf numFmtId="43" fontId="0" fillId="0" borderId="1" xfId="0" applyNumberFormat="1" applyBorder="1" applyProtection="1">
      <protection hidden="1"/>
    </xf>
    <xf numFmtId="164" fontId="1" fillId="0" borderId="1" xfId="0" applyNumberFormat="1" applyFont="1" applyBorder="1" applyProtection="1">
      <protection hidden="1"/>
    </xf>
    <xf numFmtId="0" fontId="1" fillId="0" borderId="1" xfId="0" applyFont="1" applyBorder="1" applyProtection="1">
      <protection hidden="1"/>
    </xf>
    <xf numFmtId="43" fontId="1" fillId="0" borderId="1" xfId="0" applyNumberFormat="1" applyFont="1" applyBorder="1" applyProtection="1">
      <protection hidden="1"/>
    </xf>
    <xf numFmtId="0" fontId="0" fillId="0" borderId="14" xfId="0" applyBorder="1" applyProtection="1">
      <protection locked="0" hidden="1"/>
    </xf>
    <xf numFmtId="0" fontId="0" fillId="0" borderId="13" xfId="0" applyBorder="1" applyProtection="1">
      <protection locked="0" hidden="1"/>
    </xf>
    <xf numFmtId="0" fontId="10" fillId="0" borderId="13" xfId="0" applyFont="1" applyBorder="1" applyProtection="1">
      <protection locked="0" hidden="1"/>
    </xf>
    <xf numFmtId="0" fontId="10" fillId="0" borderId="15" xfId="0" applyFont="1" applyBorder="1" applyProtection="1">
      <protection locked="0" hidden="1"/>
    </xf>
    <xf numFmtId="0" fontId="10" fillId="0" borderId="0" xfId="0" applyFont="1" applyBorder="1" applyAlignment="1" applyProtection="1">
      <alignment horizontal="center"/>
      <protection locked="0" hidden="1"/>
    </xf>
    <xf numFmtId="0" fontId="10" fillId="0" borderId="9" xfId="0" applyFont="1" applyBorder="1" applyAlignment="1" applyProtection="1">
      <alignment horizontal="center"/>
      <protection locked="0" hidden="1"/>
    </xf>
    <xf numFmtId="0" fontId="1" fillId="0" borderId="8" xfId="0" applyFont="1" applyBorder="1" applyProtection="1">
      <protection locked="0" hidden="1"/>
    </xf>
    <xf numFmtId="164" fontId="0" fillId="0" borderId="9" xfId="1" applyNumberFormat="1" applyFont="1" applyBorder="1" applyProtection="1">
      <protection locked="0" hidden="1"/>
    </xf>
    <xf numFmtId="0" fontId="10" fillId="0" borderId="8" xfId="0" applyFont="1" applyBorder="1" applyProtection="1">
      <protection locked="0" hidden="1"/>
    </xf>
    <xf numFmtId="0" fontId="10" fillId="0" borderId="0" xfId="0" applyFont="1" applyBorder="1" applyAlignment="1" applyProtection="1">
      <alignment horizontal="right"/>
      <protection locked="0" hidden="1"/>
    </xf>
    <xf numFmtId="164" fontId="11" fillId="0" borderId="0" xfId="1" applyNumberFormat="1" applyFont="1" applyBorder="1" applyAlignment="1" applyProtection="1">
      <alignment horizontal="right"/>
      <protection locked="0" hidden="1"/>
    </xf>
    <xf numFmtId="164" fontId="0" fillId="0" borderId="0" xfId="1" applyNumberFormat="1" applyFont="1" applyBorder="1" applyProtection="1">
      <protection hidden="1"/>
    </xf>
    <xf numFmtId="164" fontId="0" fillId="0" borderId="9" xfId="1" applyNumberFormat="1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9" xfId="0" applyBorder="1" applyProtection="1">
      <protection hidden="1"/>
    </xf>
    <xf numFmtId="43" fontId="0" fillId="0" borderId="3" xfId="0" applyNumberFormat="1" applyBorder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locked="0" hidden="1"/>
    </xf>
    <xf numFmtId="0" fontId="4" fillId="0" borderId="9" xfId="0" applyFont="1" applyBorder="1" applyAlignment="1" applyProtection="1">
      <alignment horizontal="center"/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0" fontId="2" fillId="0" borderId="0" xfId="0" applyFont="1" applyBorder="1" applyAlignment="1" applyProtection="1">
      <alignment horizontal="left"/>
      <protection hidden="1"/>
    </xf>
    <xf numFmtId="0" fontId="4" fillId="0" borderId="3" xfId="0" applyFont="1" applyBorder="1" applyAlignment="1" applyProtection="1">
      <alignment horizontal="center"/>
      <protection locked="0" hidden="1"/>
    </xf>
    <xf numFmtId="0" fontId="0" fillId="0" borderId="10" xfId="0" applyBorder="1" applyAlignment="1" applyProtection="1">
      <alignment horizontal="right" vertical="center"/>
      <protection hidden="1"/>
    </xf>
    <xf numFmtId="0" fontId="0" fillId="0" borderId="11" xfId="0" applyBorder="1" applyAlignment="1" applyProtection="1">
      <alignment horizontal="right" vertical="center"/>
      <protection hidden="1"/>
    </xf>
    <xf numFmtId="0" fontId="0" fillId="0" borderId="12" xfId="0" applyBorder="1" applyAlignment="1" applyProtection="1">
      <alignment horizontal="right" vertical="center"/>
      <protection hidden="1"/>
    </xf>
    <xf numFmtId="0" fontId="1" fillId="0" borderId="10" xfId="0" applyFont="1" applyBorder="1" applyAlignment="1" applyProtection="1">
      <alignment horizontal="right" vertical="center"/>
      <protection hidden="1"/>
    </xf>
    <xf numFmtId="0" fontId="1" fillId="0" borderId="11" xfId="0" applyFont="1" applyBorder="1" applyAlignment="1" applyProtection="1">
      <alignment horizontal="right" vertical="center"/>
      <protection hidden="1"/>
    </xf>
    <xf numFmtId="0" fontId="1" fillId="0" borderId="12" xfId="0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horizontal="center"/>
      <protection locked="0" hidden="1"/>
    </xf>
    <xf numFmtId="0" fontId="1" fillId="0" borderId="10" xfId="0" applyFont="1" applyBorder="1" applyAlignment="1" applyProtection="1">
      <alignment horizontal="right" vertical="center"/>
      <protection locked="0" hidden="1"/>
    </xf>
    <xf numFmtId="0" fontId="1" fillId="0" borderId="11" xfId="0" applyFont="1" applyBorder="1" applyAlignment="1" applyProtection="1">
      <alignment horizontal="right" vertical="center"/>
      <protection locked="0" hidden="1"/>
    </xf>
    <xf numFmtId="0" fontId="1" fillId="0" borderId="12" xfId="0" applyFont="1" applyBorder="1" applyAlignment="1" applyProtection="1">
      <alignment horizontal="right" vertical="center"/>
      <protection locked="0" hidden="1"/>
    </xf>
    <xf numFmtId="0" fontId="1" fillId="0" borderId="10" xfId="0" applyFont="1" applyBorder="1" applyAlignment="1" applyProtection="1">
      <alignment horizontal="right"/>
      <protection locked="0" hidden="1"/>
    </xf>
    <xf numFmtId="0" fontId="1" fillId="0" borderId="11" xfId="0" applyFont="1" applyBorder="1" applyAlignment="1" applyProtection="1">
      <alignment horizontal="right"/>
      <protection locked="0" hidden="1"/>
    </xf>
    <xf numFmtId="0" fontId="1" fillId="0" borderId="12" xfId="0" applyFont="1" applyBorder="1" applyAlignment="1" applyProtection="1">
      <alignment horizontal="right"/>
      <protection locked="0" hidden="1"/>
    </xf>
    <xf numFmtId="164" fontId="1" fillId="0" borderId="10" xfId="0" applyNumberFormat="1" applyFont="1" applyBorder="1" applyAlignment="1" applyProtection="1">
      <alignment horizontal="center"/>
      <protection hidden="1"/>
    </xf>
    <xf numFmtId="164" fontId="1" fillId="0" borderId="11" xfId="0" applyNumberFormat="1" applyFont="1" applyBorder="1" applyAlignment="1" applyProtection="1">
      <alignment horizontal="center"/>
      <protection hidden="1"/>
    </xf>
    <xf numFmtId="164" fontId="1" fillId="0" borderId="12" xfId="0" applyNumberFormat="1" applyFont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 vertical="top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 wrapText="1"/>
      <protection locked="0" hidden="1"/>
    </xf>
    <xf numFmtId="0" fontId="0" fillId="0" borderId="6" xfId="0" applyBorder="1" applyAlignment="1" applyProtection="1">
      <alignment horizontal="center" vertical="center" wrapText="1"/>
      <protection locked="0" hidden="1"/>
    </xf>
    <xf numFmtId="0" fontId="0" fillId="0" borderId="5" xfId="0" applyBorder="1" applyAlignment="1" applyProtection="1">
      <alignment horizontal="center" wrapText="1"/>
      <protection locked="0" hidden="1"/>
    </xf>
    <xf numFmtId="0" fontId="0" fillId="0" borderId="6" xfId="0" applyBorder="1" applyAlignment="1" applyProtection="1">
      <alignment horizontal="center" wrapText="1"/>
      <protection locked="0" hidden="1"/>
    </xf>
    <xf numFmtId="0" fontId="2" fillId="0" borderId="9" xfId="0" applyFont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left" vertical="center"/>
      <protection locked="0" hidden="1"/>
    </xf>
    <xf numFmtId="0" fontId="2" fillId="0" borderId="9" xfId="0" applyFont="1" applyBorder="1" applyAlignment="1" applyProtection="1">
      <alignment horizontal="left" vertical="center"/>
      <protection locked="0" hidden="1"/>
    </xf>
    <xf numFmtId="0" fontId="0" fillId="0" borderId="1" xfId="0" applyBorder="1" applyAlignment="1" applyProtection="1">
      <alignment horizontal="center"/>
      <protection locked="0" hidden="1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horizontal="right" vertical="center"/>
      <protection locked="0"/>
    </xf>
    <xf numFmtId="0" fontId="0" fillId="5" borderId="10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center"/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12" xfId="0" applyFont="1" applyFill="1" applyBorder="1" applyAlignment="1" applyProtection="1">
      <alignment horizontal="center"/>
      <protection locked="0"/>
    </xf>
    <xf numFmtId="0" fontId="8" fillId="3" borderId="10" xfId="0" applyFont="1" applyFill="1" applyBorder="1" applyAlignment="1" applyProtection="1">
      <alignment horizontal="left" vertical="center"/>
      <protection locked="0"/>
    </xf>
    <xf numFmtId="0" fontId="8" fillId="3" borderId="12" xfId="0" applyFont="1" applyFill="1" applyBorder="1" applyAlignment="1" applyProtection="1">
      <alignment horizontal="left" vertical="center"/>
      <protection locked="0"/>
    </xf>
    <xf numFmtId="0" fontId="0" fillId="5" borderId="10" xfId="0" applyFill="1" applyBorder="1" applyAlignment="1" applyProtection="1">
      <alignment horizontal="center" vertical="center"/>
      <protection hidden="1"/>
    </xf>
    <xf numFmtId="0" fontId="0" fillId="5" borderId="12" xfId="0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 applyProtection="1">
      <alignment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ale Master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Product &amp; Receiver Master'!A1"/><Relationship Id="rId2" Type="http://schemas.openxmlformats.org/officeDocument/2006/relationships/hyperlink" Target="#'Sale 2'!A1"/><Relationship Id="rId1" Type="http://schemas.openxmlformats.org/officeDocument/2006/relationships/hyperlink" Target="#'Sale 1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ale Master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ale Mast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28575</xdr:rowOff>
    </xdr:from>
    <xdr:to>
      <xdr:col>6</xdr:col>
      <xdr:colOff>1009650</xdr:colOff>
      <xdr:row>0</xdr:row>
      <xdr:rowOff>428625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4629150" y="28575"/>
          <a:ext cx="952500" cy="40005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&lt;&lt;BACK&gt;&gt;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28575</xdr:rowOff>
    </xdr:from>
    <xdr:to>
      <xdr:col>4</xdr:col>
      <xdr:colOff>9525</xdr:colOff>
      <xdr:row>0</xdr:row>
      <xdr:rowOff>266700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3409950" y="28575"/>
          <a:ext cx="1733550" cy="238125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&lt;&lt;CLICK</a:t>
          </a:r>
          <a:r>
            <a:rPr lang="en-US" sz="1100" baseline="0"/>
            <a:t> HERE&gt;&gt;</a:t>
          </a:r>
          <a:endParaRPr lang="en-US" sz="1100"/>
        </a:p>
      </xdr:txBody>
    </xdr:sp>
    <xdr:clientData/>
  </xdr:twoCellAnchor>
  <xdr:twoCellAnchor>
    <xdr:from>
      <xdr:col>2</xdr:col>
      <xdr:colOff>914400</xdr:colOff>
      <xdr:row>0</xdr:row>
      <xdr:rowOff>152400</xdr:rowOff>
    </xdr:from>
    <xdr:to>
      <xdr:col>2</xdr:col>
      <xdr:colOff>1209675</xdr:colOff>
      <xdr:row>0</xdr:row>
      <xdr:rowOff>161925</xdr:rowOff>
    </xdr:to>
    <xdr:cxnSp macro="">
      <xdr:nvCxnSpPr>
        <xdr:cNvPr id="4" name="Straight Arrow Connector 3"/>
        <xdr:cNvCxnSpPr/>
      </xdr:nvCxnSpPr>
      <xdr:spPr>
        <a:xfrm flipV="1">
          <a:off x="3048000" y="152400"/>
          <a:ext cx="2952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1</xdr:row>
      <xdr:rowOff>0</xdr:rowOff>
    </xdr:from>
    <xdr:to>
      <xdr:col>4</xdr:col>
      <xdr:colOff>19050</xdr:colOff>
      <xdr:row>2</xdr:row>
      <xdr:rowOff>0</xdr:rowOff>
    </xdr:to>
    <xdr:sp macro="" textlink="">
      <xdr:nvSpPr>
        <xdr:cNvPr id="5" name="Rounded Rectangle 4">
          <a:hlinkClick xmlns:r="http://schemas.openxmlformats.org/officeDocument/2006/relationships" r:id="rId2"/>
        </xdr:cNvPr>
        <xdr:cNvSpPr/>
      </xdr:nvSpPr>
      <xdr:spPr>
        <a:xfrm>
          <a:off x="3438525" y="285750"/>
          <a:ext cx="1714500" cy="24765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&lt;&lt;CLICK HERE&gt;&gt;</a:t>
          </a:r>
        </a:p>
      </xdr:txBody>
    </xdr:sp>
    <xdr:clientData/>
  </xdr:twoCellAnchor>
  <xdr:twoCellAnchor>
    <xdr:from>
      <xdr:col>2</xdr:col>
      <xdr:colOff>904875</xdr:colOff>
      <xdr:row>1</xdr:row>
      <xdr:rowOff>142875</xdr:rowOff>
    </xdr:from>
    <xdr:to>
      <xdr:col>2</xdr:col>
      <xdr:colOff>1238250</xdr:colOff>
      <xdr:row>1</xdr:row>
      <xdr:rowOff>144463</xdr:rowOff>
    </xdr:to>
    <xdr:cxnSp macro="">
      <xdr:nvCxnSpPr>
        <xdr:cNvPr id="7" name="Straight Arrow Connector 6"/>
        <xdr:cNvCxnSpPr/>
      </xdr:nvCxnSpPr>
      <xdr:spPr>
        <a:xfrm>
          <a:off x="3038475" y="428625"/>
          <a:ext cx="333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0</xdr:row>
      <xdr:rowOff>9525</xdr:rowOff>
    </xdr:from>
    <xdr:to>
      <xdr:col>7</xdr:col>
      <xdr:colOff>561975</xdr:colOff>
      <xdr:row>0</xdr:row>
      <xdr:rowOff>247650</xdr:rowOff>
    </xdr:to>
    <xdr:sp macro="" textlink="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7362825" y="9525"/>
          <a:ext cx="1457325" cy="238125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&lt;&lt;CLICK</a:t>
          </a:r>
          <a:r>
            <a:rPr lang="en-US" sz="1100" baseline="0"/>
            <a:t> HERE&gt;&gt;</a:t>
          </a:r>
          <a:endParaRPr lang="en-US" sz="1100"/>
        </a:p>
      </xdr:txBody>
    </xdr:sp>
    <xdr:clientData/>
  </xdr:twoCellAnchor>
  <xdr:twoCellAnchor>
    <xdr:from>
      <xdr:col>5</xdr:col>
      <xdr:colOff>47625</xdr:colOff>
      <xdr:row>0</xdr:row>
      <xdr:rowOff>142875</xdr:rowOff>
    </xdr:from>
    <xdr:to>
      <xdr:col>5</xdr:col>
      <xdr:colOff>885825</xdr:colOff>
      <xdr:row>0</xdr:row>
      <xdr:rowOff>152400</xdr:rowOff>
    </xdr:to>
    <xdr:cxnSp macro="">
      <xdr:nvCxnSpPr>
        <xdr:cNvPr id="9" name="Straight Arrow Connector 8"/>
        <xdr:cNvCxnSpPr/>
      </xdr:nvCxnSpPr>
      <xdr:spPr>
        <a:xfrm flipV="1">
          <a:off x="6315075" y="142875"/>
          <a:ext cx="8382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2</xdr:col>
      <xdr:colOff>9525</xdr:colOff>
      <xdr:row>0</xdr:row>
      <xdr:rowOff>295275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04775" y="28575"/>
          <a:ext cx="1952625" cy="26670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&lt;&lt;BACK&gt;&gt;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</xdr:col>
      <xdr:colOff>981075</xdr:colOff>
      <xdr:row>1</xdr:row>
      <xdr:rowOff>9525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0" y="9525"/>
          <a:ext cx="2028825" cy="34290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&lt;&lt;BACK&gt;&gt;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92D050"/>
  </sheetPr>
  <dimension ref="A1:V26"/>
  <sheetViews>
    <sheetView tabSelected="1" view="pageBreakPreview" zoomScale="90" zoomScaleSheetLayoutView="90" workbookViewId="0">
      <selection activeCell="B14" sqref="B14"/>
    </sheetView>
  </sheetViews>
  <sheetFormatPr defaultRowHeight="15"/>
  <cols>
    <col min="1" max="1" width="5.5703125" style="89" customWidth="1"/>
    <col min="2" max="2" width="34.85546875" style="89" customWidth="1"/>
    <col min="3" max="3" width="16.140625" style="89" customWidth="1"/>
    <col min="4" max="4" width="13.140625" style="89" customWidth="1"/>
    <col min="5" max="5" width="11.5703125" style="89" customWidth="1"/>
    <col min="6" max="6" width="15" style="89" customWidth="1"/>
    <col min="7" max="7" width="11.140625" style="89" customWidth="1"/>
    <col min="8" max="8" width="13.42578125" style="89" customWidth="1"/>
    <col min="9" max="9" width="9.140625" style="89"/>
    <col min="10" max="10" width="15.140625" style="89" customWidth="1"/>
    <col min="11" max="11" width="7.85546875" style="89" customWidth="1"/>
    <col min="12" max="12" width="15.5703125" style="89" customWidth="1"/>
    <col min="13" max="13" width="7.7109375" style="89" customWidth="1"/>
    <col min="14" max="14" width="14" style="89" customWidth="1"/>
    <col min="15" max="16384" width="9.140625" style="89"/>
  </cols>
  <sheetData>
    <row r="1" spans="1:22" ht="23.25" customHeight="1">
      <c r="A1" s="162" t="s">
        <v>14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</row>
    <row r="2" spans="1:22" ht="15.75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2"/>
      <c r="N2" s="93"/>
    </row>
    <row r="3" spans="1:22" ht="15.75">
      <c r="A3" s="94" t="s">
        <v>15</v>
      </c>
      <c r="B3" s="91"/>
      <c r="C3" s="91"/>
      <c r="D3" s="91"/>
      <c r="E3" s="91"/>
      <c r="F3" s="91"/>
      <c r="G3" s="91"/>
      <c r="H3" s="91"/>
      <c r="I3" s="95" t="s">
        <v>23</v>
      </c>
      <c r="J3" s="91"/>
      <c r="K3" s="91"/>
      <c r="L3" s="91"/>
      <c r="M3" s="92"/>
      <c r="N3" s="93"/>
    </row>
    <row r="4" spans="1:22" ht="15.75">
      <c r="A4" s="90" t="s">
        <v>16</v>
      </c>
      <c r="B4" s="91"/>
      <c r="C4" s="140">
        <f>IFERROR(VLOOKUP(C5,'Sale Master'!$A$5:$C$90,2,),0)</f>
        <v>0</v>
      </c>
      <c r="D4" s="140"/>
      <c r="E4" s="91"/>
      <c r="F4" s="91"/>
      <c r="G4" s="91"/>
      <c r="H4" s="91"/>
      <c r="I4" s="91" t="s">
        <v>20</v>
      </c>
      <c r="J4" s="91"/>
      <c r="K4" s="140">
        <f>IFERROR(VLOOKUP(C5,'Sale Master'!$A$7:$H$90,3,),0)</f>
        <v>0</v>
      </c>
      <c r="L4" s="140"/>
      <c r="M4" s="140"/>
      <c r="N4" s="169"/>
    </row>
    <row r="5" spans="1:22" ht="36.75" customHeight="1">
      <c r="A5" s="96" t="s">
        <v>266</v>
      </c>
      <c r="B5" s="91"/>
      <c r="C5" s="143"/>
      <c r="D5" s="143"/>
      <c r="E5" s="91"/>
      <c r="F5" s="91"/>
      <c r="G5" s="91"/>
      <c r="H5" s="91"/>
      <c r="I5" s="97" t="s">
        <v>21</v>
      </c>
      <c r="J5" s="91"/>
      <c r="K5" s="170">
        <f>IFERROR(VLOOKUP(K4,'Sale Master'!$C$6:$S$90,2,),0)</f>
        <v>0</v>
      </c>
      <c r="L5" s="170"/>
      <c r="M5" s="170"/>
      <c r="N5" s="171"/>
    </row>
    <row r="6" spans="1:22" ht="22.5" customHeight="1">
      <c r="A6" s="90" t="s">
        <v>17</v>
      </c>
      <c r="B6" s="91"/>
      <c r="C6" s="144">
        <f>+S7</f>
        <v>0</v>
      </c>
      <c r="D6" s="144"/>
      <c r="E6" s="144"/>
      <c r="F6" s="144"/>
      <c r="G6" s="144"/>
      <c r="H6" s="91"/>
      <c r="I6" s="91" t="s">
        <v>22</v>
      </c>
      <c r="J6" s="91"/>
      <c r="K6" s="170">
        <f>IFERROR(VLOOKUP(K4,'Sale Master'!$C$6:$S$90,3,),0)</f>
        <v>0</v>
      </c>
      <c r="L6" s="170"/>
      <c r="M6" s="170"/>
      <c r="N6" s="171"/>
    </row>
    <row r="7" spans="1:22" ht="36.75" customHeight="1">
      <c r="A7" s="96" t="s">
        <v>18</v>
      </c>
      <c r="B7" s="97"/>
      <c r="C7" s="144">
        <f>+S8</f>
        <v>0</v>
      </c>
      <c r="D7" s="144"/>
      <c r="E7" s="144"/>
      <c r="F7" s="144"/>
      <c r="G7" s="144"/>
      <c r="H7" s="91"/>
      <c r="I7" s="172" t="s">
        <v>24</v>
      </c>
      <c r="J7" s="172"/>
      <c r="K7" s="172"/>
      <c r="L7" s="172"/>
      <c r="M7" s="172"/>
      <c r="N7" s="173"/>
      <c r="R7" s="98" t="s">
        <v>275</v>
      </c>
      <c r="S7" s="99"/>
      <c r="T7" s="100"/>
      <c r="U7" s="100"/>
      <c r="V7" s="101"/>
    </row>
    <row r="8" spans="1:22" ht="22.5" customHeight="1">
      <c r="A8" s="90" t="s">
        <v>19</v>
      </c>
      <c r="B8" s="91"/>
      <c r="C8" s="144">
        <f>+S9</f>
        <v>0</v>
      </c>
      <c r="D8" s="144"/>
      <c r="E8" s="144"/>
      <c r="F8" s="144"/>
      <c r="G8" s="144"/>
      <c r="H8" s="91"/>
      <c r="I8" s="91"/>
      <c r="J8" s="91"/>
      <c r="K8" s="91"/>
      <c r="L8" s="91"/>
      <c r="M8" s="92"/>
      <c r="N8" s="93"/>
      <c r="R8" s="102" t="s">
        <v>33</v>
      </c>
      <c r="S8" s="103"/>
      <c r="T8" s="104"/>
      <c r="U8" s="104"/>
      <c r="V8" s="105"/>
    </row>
    <row r="9" spans="1:22" ht="15.75">
      <c r="A9" s="106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8"/>
      <c r="N9" s="109"/>
      <c r="R9" s="110" t="s">
        <v>34</v>
      </c>
      <c r="S9" s="99"/>
      <c r="T9" s="100"/>
      <c r="U9" s="100"/>
      <c r="V9" s="101"/>
    </row>
    <row r="10" spans="1:22">
      <c r="A10" s="163" t="s">
        <v>0</v>
      </c>
      <c r="B10" s="165" t="s">
        <v>1</v>
      </c>
      <c r="C10" s="165" t="s">
        <v>4</v>
      </c>
      <c r="D10" s="163" t="s">
        <v>5</v>
      </c>
      <c r="E10" s="163" t="s">
        <v>2</v>
      </c>
      <c r="F10" s="167" t="s">
        <v>6</v>
      </c>
      <c r="G10" s="163" t="s">
        <v>3</v>
      </c>
      <c r="H10" s="165" t="s">
        <v>7</v>
      </c>
      <c r="I10" s="174" t="s">
        <v>8</v>
      </c>
      <c r="J10" s="174"/>
      <c r="K10" s="174" t="s">
        <v>9</v>
      </c>
      <c r="L10" s="174"/>
      <c r="M10" s="174" t="s">
        <v>10</v>
      </c>
      <c r="N10" s="174"/>
    </row>
    <row r="11" spans="1:22" ht="23.25" customHeight="1">
      <c r="A11" s="164"/>
      <c r="B11" s="166"/>
      <c r="C11" s="166"/>
      <c r="D11" s="164"/>
      <c r="E11" s="164"/>
      <c r="F11" s="168"/>
      <c r="G11" s="164"/>
      <c r="H11" s="166"/>
      <c r="I11" s="111" t="s">
        <v>12</v>
      </c>
      <c r="J11" s="112" t="s">
        <v>11</v>
      </c>
      <c r="K11" s="111" t="s">
        <v>13</v>
      </c>
      <c r="L11" s="112" t="s">
        <v>11</v>
      </c>
      <c r="M11" s="111" t="s">
        <v>13</v>
      </c>
      <c r="N11" s="111" t="s">
        <v>11</v>
      </c>
    </row>
    <row r="12" spans="1:22" ht="55.5" customHeight="1">
      <c r="A12" s="202">
        <v>1</v>
      </c>
      <c r="B12" s="202">
        <f>IFERROR(VLOOKUP(C5,'Sale Master'!$A$5:$G$90,7,),0)</f>
        <v>0</v>
      </c>
      <c r="C12" s="117">
        <f>IFERROR(VLOOKUP(B12,'Product &amp; Receiver Master'!$B$2:$F$70,2,FALSE),0)</f>
        <v>0</v>
      </c>
      <c r="D12" s="117">
        <f>IFERROR(VLOOKUP(C5,'Sale Master'!$A$7:$J$90,9,),0)</f>
        <v>0</v>
      </c>
      <c r="E12" s="117">
        <f>IFERROR(VLOOKUP(C5,'Sale Master'!$A$7:$K$90,10,),0)</f>
        <v>0</v>
      </c>
      <c r="F12" s="118">
        <f>D12*E12</f>
        <v>0</v>
      </c>
      <c r="G12" s="117">
        <f>IFERROR(VLOOKUP(C5,'Sale Master'!$A$7:$L$90,12,),0)</f>
        <v>0</v>
      </c>
      <c r="H12" s="118">
        <f>F12-G12</f>
        <v>0</v>
      </c>
      <c r="I12" s="117">
        <f>IFERROR(VLOOKUP(C5,'Sale Master'!$A$7:$Q$90,16,),0)</f>
        <v>0</v>
      </c>
      <c r="J12" s="118">
        <f>H12*I12%</f>
        <v>0</v>
      </c>
      <c r="K12" s="117">
        <f>IFERROR(VLOOKUP(C5,'Sale Master'!$A$7:$S$90,14,FALSE),0)</f>
        <v>0</v>
      </c>
      <c r="L12" s="118">
        <f>H12*K12%</f>
        <v>0</v>
      </c>
      <c r="M12" s="117">
        <f>IFERROR(VLOOKUP(C5,'Sale Master'!$A$7:$S$90,18,),0)</f>
        <v>0</v>
      </c>
      <c r="N12" s="117">
        <f>H12*M12%</f>
        <v>0</v>
      </c>
    </row>
    <row r="13" spans="1:22" ht="61.5" customHeight="1">
      <c r="A13" s="202">
        <v>2</v>
      </c>
      <c r="B13" s="202">
        <f>IFERROR(VLOOKUP(C5,'Sale 1'!$A$3:$G$88,7,),0)</f>
        <v>0</v>
      </c>
      <c r="C13" s="117">
        <f>IFERROR(VLOOKUP(B13,'Product &amp; Receiver Master'!$B$2:$F$70,2,FALSE),0)</f>
        <v>0</v>
      </c>
      <c r="D13" s="117">
        <f>IFERROR(VLOOKUP(C5,'Sale 1'!$A$5:$I$88,9,),0)</f>
        <v>0</v>
      </c>
      <c r="E13" s="117">
        <f>IFERROR(VLOOKUP(C5,'Sale 1'!$A$5:$J$88,10,),0)</f>
        <v>0</v>
      </c>
      <c r="F13" s="118">
        <f t="shared" ref="F13:F14" si="0">D13*E13</f>
        <v>0</v>
      </c>
      <c r="G13" s="117">
        <f>IFERROR(VLOOKUP(C5,'Sale 1'!$A$5:$L$88,12,),0)</f>
        <v>0</v>
      </c>
      <c r="H13" s="118">
        <f t="shared" ref="H13:H14" si="1">F13-G13</f>
        <v>0</v>
      </c>
      <c r="I13" s="117">
        <f>IFERROR(VLOOKUP(C5,'Sale 1'!$A$5:$S$88,16,),0)</f>
        <v>0</v>
      </c>
      <c r="J13" s="118">
        <f t="shared" ref="J13:J14" si="2">H13*I13%</f>
        <v>0</v>
      </c>
      <c r="K13" s="117">
        <f>IFERROR(VLOOKUP(C5,'Sale 1'!$A$5:$S$88,14,),0)</f>
        <v>0</v>
      </c>
      <c r="L13" s="118">
        <f t="shared" ref="L13:L14" si="3">H13*K13%</f>
        <v>0</v>
      </c>
      <c r="M13" s="117">
        <f>IFERROR(VLOOKUP(C5,'Sale 1'!$A$5:$S$88,18,),0)</f>
        <v>0</v>
      </c>
      <c r="N13" s="117">
        <f>H13*M13%</f>
        <v>0</v>
      </c>
    </row>
    <row r="14" spans="1:22" ht="75.75" customHeight="1">
      <c r="A14" s="202">
        <v>3</v>
      </c>
      <c r="B14" s="202">
        <f>IFERROR(VLOOKUP(C5,'Sale 2'!$A$5:$G$88,7,),0)</f>
        <v>0</v>
      </c>
      <c r="C14" s="117">
        <f>IFERROR(VLOOKUP(B14,'Product &amp; Receiver Master'!$B$2:$F$70,2,FALSE),0)</f>
        <v>0</v>
      </c>
      <c r="D14" s="117">
        <f>IFERROR(VLOOKUP(C5,'Sale 2'!$A$5:$I$88,9,),0)</f>
        <v>0</v>
      </c>
      <c r="E14" s="117">
        <f>IFERROR(VLOOKUP(C5,'Sale 2'!$A$5:$J$88,10,),0)</f>
        <v>0</v>
      </c>
      <c r="F14" s="118">
        <f t="shared" si="0"/>
        <v>0</v>
      </c>
      <c r="G14" s="117">
        <f>IFERROR(VLOOKUP(C5,'Sale 2'!$A$5:$L$88,12,),0)</f>
        <v>0</v>
      </c>
      <c r="H14" s="118">
        <f t="shared" si="1"/>
        <v>0</v>
      </c>
      <c r="I14" s="117">
        <f>IFERROR(VLOOKUP(C5,'Sale 2'!$A$5:$S$88,16,),0)</f>
        <v>0</v>
      </c>
      <c r="J14" s="118">
        <f t="shared" si="2"/>
        <v>0</v>
      </c>
      <c r="K14" s="117">
        <f>IFERROR(VLOOKUP(C5,'Sale 2'!$A$5:$S$88,14,),0)</f>
        <v>0</v>
      </c>
      <c r="L14" s="118">
        <f t="shared" si="3"/>
        <v>0</v>
      </c>
      <c r="M14" s="117">
        <f>IFERROR(VLOOKUP(C5,'Sale 2'!$A$5:$S$88,18,),0)</f>
        <v>0</v>
      </c>
      <c r="N14" s="119">
        <f t="shared" ref="N14" si="4">H14*M14%</f>
        <v>0</v>
      </c>
    </row>
    <row r="15" spans="1:22" ht="42.75" customHeight="1">
      <c r="A15" s="146" t="s">
        <v>25</v>
      </c>
      <c r="B15" s="147"/>
      <c r="C15" s="147"/>
      <c r="D15" s="147"/>
      <c r="E15" s="148"/>
      <c r="F15" s="120">
        <v>0</v>
      </c>
      <c r="G15" s="120">
        <v>0</v>
      </c>
      <c r="H15" s="120">
        <v>0</v>
      </c>
      <c r="I15" s="120">
        <v>0</v>
      </c>
      <c r="J15" s="120">
        <v>0</v>
      </c>
      <c r="K15" s="120">
        <v>0</v>
      </c>
      <c r="L15" s="120">
        <v>0</v>
      </c>
      <c r="M15" s="120">
        <v>0</v>
      </c>
      <c r="N15" s="120">
        <v>0</v>
      </c>
    </row>
    <row r="16" spans="1:22" ht="42.75" customHeight="1">
      <c r="A16" s="149" t="s">
        <v>26</v>
      </c>
      <c r="B16" s="150"/>
      <c r="C16" s="150"/>
      <c r="D16" s="150"/>
      <c r="E16" s="151"/>
      <c r="F16" s="121">
        <f>SUM(F12:F15)</f>
        <v>0</v>
      </c>
      <c r="G16" s="121">
        <f>SUM(G12:G15)</f>
        <v>0</v>
      </c>
      <c r="H16" s="121">
        <f>SUM(H12:H15)</f>
        <v>0</v>
      </c>
      <c r="I16" s="122"/>
      <c r="J16" s="121">
        <f>SUM(J12:J15)</f>
        <v>0</v>
      </c>
      <c r="K16" s="122"/>
      <c r="L16" s="123">
        <f>SUM(L12:L15)</f>
        <v>0</v>
      </c>
      <c r="M16" s="122"/>
      <c r="N16" s="121">
        <f>SUM(N12:N15)</f>
        <v>0</v>
      </c>
    </row>
    <row r="17" spans="1:14" ht="27.75" customHeight="1">
      <c r="A17" s="149" t="s">
        <v>59</v>
      </c>
      <c r="B17" s="150"/>
      <c r="C17" s="150"/>
      <c r="D17" s="150"/>
      <c r="E17" s="150"/>
      <c r="F17" s="150"/>
      <c r="G17" s="150"/>
      <c r="H17" s="151"/>
      <c r="I17" s="159">
        <f>+H16+J16+L16+N16</f>
        <v>0</v>
      </c>
      <c r="J17" s="160"/>
      <c r="K17" s="160"/>
      <c r="L17" s="160"/>
      <c r="M17" s="160"/>
      <c r="N17" s="161"/>
    </row>
    <row r="18" spans="1:14" ht="30" customHeight="1">
      <c r="A18" s="153" t="s">
        <v>27</v>
      </c>
      <c r="B18" s="154"/>
      <c r="C18" s="154"/>
      <c r="D18" s="154"/>
      <c r="E18" s="154"/>
      <c r="F18" s="154"/>
      <c r="G18" s="154"/>
      <c r="H18" s="155"/>
      <c r="I18" s="152"/>
      <c r="J18" s="152"/>
      <c r="K18" s="152"/>
      <c r="L18" s="152"/>
      <c r="M18" s="152"/>
      <c r="N18" s="152"/>
    </row>
    <row r="19" spans="1:14" ht="18" customHeight="1">
      <c r="A19" s="156" t="s">
        <v>28</v>
      </c>
      <c r="B19" s="157"/>
      <c r="C19" s="157"/>
      <c r="D19" s="157"/>
      <c r="E19" s="157"/>
      <c r="F19" s="157"/>
      <c r="G19" s="157"/>
      <c r="H19" s="158"/>
      <c r="I19" s="113"/>
      <c r="J19" s="113"/>
      <c r="K19" s="113"/>
      <c r="L19" s="113"/>
      <c r="M19" s="113"/>
      <c r="N19" s="113"/>
    </row>
    <row r="20" spans="1:14">
      <c r="A20" s="114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</row>
    <row r="21" spans="1:14">
      <c r="A21" s="114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</row>
    <row r="22" spans="1:14" ht="15.75">
      <c r="A22" s="114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141" t="s">
        <v>29</v>
      </c>
      <c r="M22" s="141"/>
      <c r="N22" s="142"/>
    </row>
    <row r="23" spans="1:14" ht="15.75" customHeight="1">
      <c r="A23" s="114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141"/>
      <c r="M23" s="141"/>
      <c r="N23" s="142"/>
    </row>
    <row r="24" spans="1:14" ht="15.75" customHeight="1">
      <c r="A24" s="114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141"/>
      <c r="M24" s="141"/>
      <c r="N24" s="142"/>
    </row>
    <row r="25" spans="1:14" ht="15.75">
      <c r="A25" s="114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141" t="s">
        <v>30</v>
      </c>
      <c r="M25" s="141"/>
      <c r="N25" s="142"/>
    </row>
    <row r="26" spans="1:14" ht="15.75">
      <c r="A26" s="115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45" t="s">
        <v>31</v>
      </c>
      <c r="M26" s="145"/>
      <c r="N26" s="116"/>
    </row>
  </sheetData>
  <sheetProtection password="CC16" sheet="1" objects="1" scenarios="1"/>
  <customSheetViews>
    <customSheetView guid="{215CA274-B823-4E4C-899E-36393A22EB1E}" scale="90" showPageBreaks="1" printArea="1" view="pageBreakPreview">
      <selection activeCell="B12" sqref="B12"/>
      <pageMargins left="0.7" right="0.7" top="0.75" bottom="0.75" header="0.3" footer="0.3"/>
      <pageSetup scale="59" orientation="portrait" copies="0" r:id="rId1"/>
    </customSheetView>
  </customSheetViews>
  <mergeCells count="32">
    <mergeCell ref="A1:N1"/>
    <mergeCell ref="A10:A11"/>
    <mergeCell ref="B10:B11"/>
    <mergeCell ref="C10:C11"/>
    <mergeCell ref="D10:D11"/>
    <mergeCell ref="E10:E11"/>
    <mergeCell ref="F10:F11"/>
    <mergeCell ref="K4:N4"/>
    <mergeCell ref="K5:N5"/>
    <mergeCell ref="K6:N6"/>
    <mergeCell ref="I7:N7"/>
    <mergeCell ref="G10:G11"/>
    <mergeCell ref="H10:H11"/>
    <mergeCell ref="I10:J10"/>
    <mergeCell ref="K10:L10"/>
    <mergeCell ref="M10:N10"/>
    <mergeCell ref="L26:M26"/>
    <mergeCell ref="A15:E15"/>
    <mergeCell ref="A16:E16"/>
    <mergeCell ref="I18:N18"/>
    <mergeCell ref="A18:H18"/>
    <mergeCell ref="A19:H19"/>
    <mergeCell ref="I17:N17"/>
    <mergeCell ref="A17:H17"/>
    <mergeCell ref="L23:N24"/>
    <mergeCell ref="C4:D4"/>
    <mergeCell ref="L22:N22"/>
    <mergeCell ref="L25:N25"/>
    <mergeCell ref="C5:D5"/>
    <mergeCell ref="C6:G6"/>
    <mergeCell ref="C7:G7"/>
    <mergeCell ref="C8:G8"/>
  </mergeCells>
  <dataValidations count="1">
    <dataValidation type="list" allowBlank="1" showInputMessage="1" showErrorMessage="1" sqref="C5">
      <formula1>invoice</formula1>
    </dataValidation>
  </dataValidations>
  <pageMargins left="0.7" right="0.7" top="0.75" bottom="0.75" header="0.3" footer="0.3"/>
  <pageSetup scale="59" orientation="landscape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00B0F0"/>
  </sheetPr>
  <dimension ref="A1:W113"/>
  <sheetViews>
    <sheetView view="pageBreakPreview" zoomScaleSheetLayoutView="100" workbookViewId="0"/>
  </sheetViews>
  <sheetFormatPr defaultRowHeight="15"/>
  <cols>
    <col min="2" max="2" width="22" customWidth="1"/>
    <col min="5" max="5" width="9.140625" style="2"/>
    <col min="6" max="6" width="10" customWidth="1"/>
    <col min="7" max="7" width="15.7109375" customWidth="1"/>
    <col min="8" max="8" width="19.7109375" customWidth="1"/>
    <col min="9" max="9" width="25.28515625" customWidth="1"/>
    <col min="10" max="10" width="15.5703125" customWidth="1"/>
    <col min="22" max="23" width="0" hidden="1" customWidth="1"/>
  </cols>
  <sheetData>
    <row r="1" spans="1:23" ht="36.75" customHeight="1">
      <c r="A1" s="5" t="s">
        <v>58</v>
      </c>
      <c r="B1" s="10" t="s">
        <v>41</v>
      </c>
      <c r="C1" s="10" t="s">
        <v>40</v>
      </c>
      <c r="D1" s="10" t="s">
        <v>37</v>
      </c>
      <c r="E1" s="10" t="s">
        <v>38</v>
      </c>
      <c r="F1" s="10" t="s">
        <v>39</v>
      </c>
      <c r="H1" s="21" t="s">
        <v>276</v>
      </c>
      <c r="I1" s="21" t="s">
        <v>33</v>
      </c>
      <c r="J1" s="21" t="s">
        <v>34</v>
      </c>
    </row>
    <row r="2" spans="1:23">
      <c r="A2" s="3">
        <v>1</v>
      </c>
      <c r="B2" s="3"/>
      <c r="C2" s="6"/>
      <c r="D2" s="6"/>
      <c r="E2" s="6"/>
      <c r="F2" s="6"/>
      <c r="H2" s="3"/>
      <c r="I2" s="3"/>
      <c r="J2" s="3"/>
    </row>
    <row r="3" spans="1:23">
      <c r="A3" s="3">
        <v>2</v>
      </c>
      <c r="B3" s="3" t="s">
        <v>280</v>
      </c>
      <c r="C3" s="3">
        <v>1555</v>
      </c>
      <c r="D3" s="3">
        <v>28</v>
      </c>
      <c r="E3" s="3">
        <v>9</v>
      </c>
      <c r="F3" s="3">
        <v>9</v>
      </c>
      <c r="H3" s="3" t="s">
        <v>278</v>
      </c>
      <c r="I3" s="3" t="s">
        <v>279</v>
      </c>
      <c r="J3" s="3">
        <v>2244</v>
      </c>
    </row>
    <row r="4" spans="1:23">
      <c r="A4" s="3">
        <v>3</v>
      </c>
      <c r="B4" s="3"/>
      <c r="C4" s="3"/>
      <c r="D4" s="3"/>
      <c r="E4" s="3"/>
      <c r="F4" s="3"/>
      <c r="H4" s="3"/>
      <c r="I4" s="3"/>
      <c r="J4" s="3"/>
    </row>
    <row r="5" spans="1:23">
      <c r="A5" s="3">
        <v>4</v>
      </c>
      <c r="B5" s="3"/>
      <c r="C5" s="3"/>
      <c r="D5" s="3"/>
      <c r="E5" s="3"/>
      <c r="F5" s="3"/>
      <c r="H5" s="3"/>
      <c r="I5" s="3"/>
      <c r="J5" s="3"/>
    </row>
    <row r="6" spans="1:23">
      <c r="A6" s="3">
        <v>5</v>
      </c>
      <c r="B6" s="3"/>
      <c r="C6" s="3"/>
      <c r="D6" s="3"/>
      <c r="E6" s="3"/>
      <c r="F6" s="3"/>
      <c r="H6" s="3"/>
      <c r="I6" s="3"/>
      <c r="J6" s="3"/>
    </row>
    <row r="7" spans="1:23">
      <c r="A7" s="3">
        <v>6</v>
      </c>
      <c r="B7" s="3"/>
      <c r="C7" s="3"/>
      <c r="D7" s="3"/>
      <c r="E7" s="3"/>
      <c r="F7" s="3"/>
      <c r="H7" s="3"/>
      <c r="I7" s="3"/>
      <c r="J7" s="3"/>
      <c r="W7" s="2">
        <v>1</v>
      </c>
    </row>
    <row r="8" spans="1:23">
      <c r="A8" s="3">
        <v>7</v>
      </c>
      <c r="B8" s="3"/>
      <c r="C8" s="3"/>
      <c r="D8" s="3"/>
      <c r="E8" s="3"/>
      <c r="F8" s="3"/>
      <c r="H8" s="3"/>
      <c r="I8" s="3"/>
      <c r="J8" s="3"/>
      <c r="W8" s="2">
        <v>2</v>
      </c>
    </row>
    <row r="9" spans="1:23">
      <c r="A9" s="3">
        <v>8</v>
      </c>
      <c r="B9" s="3"/>
      <c r="C9" s="3"/>
      <c r="D9" s="3"/>
      <c r="E9" s="3"/>
      <c r="F9" s="3"/>
      <c r="H9" s="3"/>
      <c r="I9" s="3"/>
      <c r="J9" s="3"/>
    </row>
    <row r="10" spans="1:23">
      <c r="A10" s="3">
        <v>9</v>
      </c>
      <c r="B10" s="3"/>
      <c r="C10" s="3"/>
      <c r="D10" s="3"/>
      <c r="E10" s="3"/>
      <c r="F10" s="3"/>
      <c r="H10" s="3"/>
      <c r="I10" s="3"/>
      <c r="J10" s="3"/>
    </row>
    <row r="11" spans="1:23">
      <c r="A11" s="3">
        <v>10</v>
      </c>
      <c r="B11" s="3"/>
      <c r="C11" s="3"/>
      <c r="D11" s="3"/>
      <c r="E11" s="3"/>
      <c r="F11" s="3"/>
      <c r="H11" s="3"/>
      <c r="I11" s="3"/>
      <c r="J11" s="3"/>
    </row>
    <row r="12" spans="1:23">
      <c r="A12" s="3">
        <v>11</v>
      </c>
      <c r="B12" s="3"/>
      <c r="C12" s="3"/>
      <c r="D12" s="3"/>
      <c r="E12" s="3"/>
      <c r="F12" s="3"/>
      <c r="H12" s="3"/>
      <c r="I12" s="3"/>
      <c r="J12" s="3"/>
    </row>
    <row r="13" spans="1:23">
      <c r="A13" s="3">
        <v>12</v>
      </c>
      <c r="B13" s="3"/>
      <c r="C13" s="3"/>
      <c r="D13" s="3"/>
      <c r="E13" s="3"/>
      <c r="F13" s="3"/>
      <c r="H13" s="3"/>
      <c r="I13" s="3"/>
      <c r="J13" s="3"/>
    </row>
    <row r="14" spans="1:23">
      <c r="A14" s="3">
        <v>13</v>
      </c>
      <c r="B14" s="3"/>
      <c r="C14" s="3"/>
      <c r="D14" s="3"/>
      <c r="E14" s="3"/>
      <c r="F14" s="3"/>
      <c r="H14" s="3"/>
      <c r="I14" s="3"/>
      <c r="J14" s="3"/>
    </row>
    <row r="15" spans="1:23">
      <c r="A15" s="3">
        <v>14</v>
      </c>
      <c r="B15" s="3"/>
      <c r="C15" s="3"/>
      <c r="D15" s="3"/>
      <c r="E15" s="3"/>
      <c r="F15" s="3"/>
      <c r="H15" s="3"/>
      <c r="I15" s="3"/>
      <c r="J15" s="3"/>
    </row>
    <row r="16" spans="1:23">
      <c r="A16" s="3">
        <v>15</v>
      </c>
      <c r="B16" s="3"/>
      <c r="C16" s="3"/>
      <c r="D16" s="3"/>
      <c r="E16" s="3"/>
      <c r="F16" s="3"/>
      <c r="H16" s="3"/>
      <c r="I16" s="3"/>
      <c r="J16" s="3"/>
    </row>
    <row r="17" spans="1:10">
      <c r="A17" s="3">
        <v>16</v>
      </c>
      <c r="B17" s="3"/>
      <c r="C17" s="3"/>
      <c r="D17" s="3"/>
      <c r="E17" s="3"/>
      <c r="F17" s="3"/>
      <c r="H17" s="3"/>
      <c r="I17" s="3"/>
      <c r="J17" s="3"/>
    </row>
    <row r="18" spans="1:10">
      <c r="A18" s="3">
        <v>17</v>
      </c>
      <c r="B18" s="3"/>
      <c r="C18" s="3"/>
      <c r="D18" s="3"/>
      <c r="E18" s="3"/>
      <c r="F18" s="3"/>
      <c r="H18" s="3"/>
      <c r="I18" s="3"/>
      <c r="J18" s="3"/>
    </row>
    <row r="19" spans="1:10">
      <c r="A19" s="3">
        <v>18</v>
      </c>
      <c r="B19" s="3"/>
      <c r="C19" s="3"/>
      <c r="D19" s="3"/>
      <c r="E19" s="3"/>
      <c r="F19" s="3"/>
      <c r="H19" s="3"/>
      <c r="I19" s="3"/>
      <c r="J19" s="3"/>
    </row>
    <row r="20" spans="1:10">
      <c r="A20" s="3">
        <v>19</v>
      </c>
      <c r="B20" s="3"/>
      <c r="C20" s="3"/>
      <c r="D20" s="3"/>
      <c r="E20" s="3"/>
      <c r="F20" s="3"/>
      <c r="H20" s="3"/>
      <c r="I20" s="3"/>
      <c r="J20" s="3"/>
    </row>
    <row r="21" spans="1:10">
      <c r="A21" s="3">
        <v>20</v>
      </c>
      <c r="B21" s="3"/>
      <c r="C21" s="3"/>
      <c r="D21" s="3"/>
      <c r="E21" s="3"/>
      <c r="F21" s="3"/>
      <c r="H21" s="3"/>
      <c r="I21" s="3"/>
      <c r="J21" s="3"/>
    </row>
    <row r="22" spans="1:10">
      <c r="A22" s="3">
        <v>21</v>
      </c>
      <c r="B22" s="3"/>
      <c r="C22" s="3"/>
      <c r="D22" s="3"/>
      <c r="E22" s="3"/>
      <c r="F22" s="3"/>
      <c r="H22" s="3"/>
      <c r="I22" s="3"/>
      <c r="J22" s="3"/>
    </row>
    <row r="23" spans="1:10">
      <c r="A23" s="3">
        <v>22</v>
      </c>
      <c r="B23" s="3"/>
      <c r="C23" s="3"/>
      <c r="D23" s="3"/>
      <c r="E23" s="3"/>
      <c r="F23" s="3"/>
      <c r="H23" s="3"/>
      <c r="I23" s="3"/>
      <c r="J23" s="3"/>
    </row>
    <row r="24" spans="1:10">
      <c r="A24" s="3">
        <v>23</v>
      </c>
      <c r="B24" s="3"/>
      <c r="C24" s="3"/>
      <c r="D24" s="3"/>
      <c r="E24" s="3"/>
      <c r="F24" s="3"/>
      <c r="H24" s="3"/>
      <c r="I24" s="3"/>
      <c r="J24" s="3"/>
    </row>
    <row r="25" spans="1:10">
      <c r="A25" s="3">
        <v>24</v>
      </c>
      <c r="B25" s="3"/>
      <c r="C25" s="3"/>
      <c r="D25" s="3"/>
      <c r="E25" s="3"/>
      <c r="F25" s="3"/>
      <c r="H25" s="3"/>
      <c r="I25" s="3"/>
      <c r="J25" s="3"/>
    </row>
    <row r="26" spans="1:10">
      <c r="A26" s="3">
        <v>25</v>
      </c>
      <c r="B26" s="3"/>
      <c r="C26" s="3"/>
      <c r="D26" s="3"/>
      <c r="E26" s="3"/>
      <c r="F26" s="3"/>
      <c r="H26" s="3"/>
      <c r="I26" s="3"/>
      <c r="J26" s="3"/>
    </row>
    <row r="27" spans="1:10">
      <c r="A27" s="3">
        <v>26</v>
      </c>
      <c r="B27" s="3"/>
      <c r="C27" s="3"/>
      <c r="D27" s="3"/>
      <c r="E27" s="3"/>
      <c r="F27" s="3"/>
      <c r="H27" s="3"/>
      <c r="I27" s="3"/>
      <c r="J27" s="3"/>
    </row>
    <row r="28" spans="1:10">
      <c r="A28" s="3">
        <v>27</v>
      </c>
      <c r="B28" s="3"/>
      <c r="C28" s="3"/>
      <c r="D28" s="3"/>
      <c r="E28" s="3"/>
      <c r="F28" s="3"/>
      <c r="H28" s="3"/>
      <c r="I28" s="3"/>
      <c r="J28" s="3"/>
    </row>
    <row r="29" spans="1:10">
      <c r="A29" s="3">
        <v>28</v>
      </c>
      <c r="B29" s="3"/>
      <c r="C29" s="3"/>
      <c r="D29" s="3"/>
      <c r="E29" s="3"/>
      <c r="F29" s="3"/>
      <c r="H29" s="3"/>
      <c r="I29" s="3"/>
      <c r="J29" s="3"/>
    </row>
    <row r="30" spans="1:10">
      <c r="A30" s="3">
        <v>29</v>
      </c>
      <c r="B30" s="3"/>
      <c r="C30" s="3"/>
      <c r="D30" s="3"/>
      <c r="E30" s="3"/>
      <c r="F30" s="3"/>
      <c r="H30" s="3"/>
      <c r="I30" s="3"/>
      <c r="J30" s="3"/>
    </row>
    <row r="31" spans="1:10">
      <c r="A31" s="3">
        <v>30</v>
      </c>
      <c r="B31" s="3"/>
      <c r="C31" s="3"/>
      <c r="D31" s="3"/>
      <c r="E31" s="3"/>
      <c r="F31" s="3"/>
      <c r="H31" s="3"/>
      <c r="I31" s="3"/>
      <c r="J31" s="3"/>
    </row>
    <row r="32" spans="1:10">
      <c r="A32" s="3">
        <v>31</v>
      </c>
      <c r="B32" s="3"/>
      <c r="C32" s="3"/>
      <c r="D32" s="3"/>
      <c r="E32" s="3"/>
      <c r="F32" s="3"/>
      <c r="H32" s="3"/>
      <c r="I32" s="3"/>
      <c r="J32" s="3"/>
    </row>
    <row r="33" spans="1:10">
      <c r="A33" s="3">
        <v>32</v>
      </c>
      <c r="B33" s="3"/>
      <c r="C33" s="3"/>
      <c r="D33" s="3"/>
      <c r="E33" s="3"/>
      <c r="F33" s="3"/>
      <c r="H33" s="3"/>
      <c r="I33" s="3"/>
      <c r="J33" s="3"/>
    </row>
    <row r="34" spans="1:10">
      <c r="A34" s="3">
        <v>33</v>
      </c>
      <c r="B34" s="3"/>
      <c r="C34" s="3"/>
      <c r="D34" s="3"/>
      <c r="E34" s="3"/>
      <c r="F34" s="3"/>
      <c r="H34" s="3"/>
      <c r="I34" s="3"/>
      <c r="J34" s="3"/>
    </row>
    <row r="35" spans="1:10">
      <c r="A35" s="3">
        <v>34</v>
      </c>
      <c r="B35" s="3"/>
      <c r="C35" s="3"/>
      <c r="D35" s="3"/>
      <c r="E35" s="3"/>
      <c r="F35" s="3"/>
      <c r="H35" s="3"/>
      <c r="I35" s="3"/>
      <c r="J35" s="3"/>
    </row>
    <row r="36" spans="1:10">
      <c r="A36" s="3">
        <v>35</v>
      </c>
      <c r="B36" s="3"/>
      <c r="C36" s="3"/>
      <c r="D36" s="3"/>
      <c r="E36" s="3"/>
      <c r="F36" s="3"/>
      <c r="H36" s="3"/>
      <c r="I36" s="3"/>
      <c r="J36" s="3"/>
    </row>
    <row r="37" spans="1:10">
      <c r="A37" s="3">
        <v>36</v>
      </c>
      <c r="B37" s="3"/>
      <c r="C37" s="3"/>
      <c r="D37" s="3"/>
      <c r="E37" s="3"/>
      <c r="F37" s="3"/>
      <c r="H37" s="3"/>
      <c r="I37" s="3"/>
      <c r="J37" s="3"/>
    </row>
    <row r="38" spans="1:10">
      <c r="A38" s="3">
        <v>37</v>
      </c>
      <c r="B38" s="3"/>
      <c r="C38" s="3"/>
      <c r="D38" s="3"/>
      <c r="E38" s="3"/>
      <c r="F38" s="3"/>
      <c r="H38" s="3"/>
      <c r="I38" s="3"/>
      <c r="J38" s="3"/>
    </row>
    <row r="39" spans="1:10">
      <c r="A39" s="3">
        <v>38</v>
      </c>
      <c r="B39" s="3"/>
      <c r="C39" s="3"/>
      <c r="D39" s="3"/>
      <c r="E39" s="3"/>
      <c r="F39" s="3"/>
      <c r="H39" s="3"/>
      <c r="I39" s="3"/>
      <c r="J39" s="3"/>
    </row>
    <row r="40" spans="1:10">
      <c r="A40" s="3">
        <v>39</v>
      </c>
      <c r="B40" s="3"/>
      <c r="C40" s="3"/>
      <c r="D40" s="3"/>
      <c r="E40" s="3"/>
      <c r="F40" s="3"/>
      <c r="H40" s="3"/>
      <c r="I40" s="3"/>
      <c r="J40" s="3"/>
    </row>
    <row r="41" spans="1:10">
      <c r="A41" s="3">
        <v>40</v>
      </c>
      <c r="B41" s="3"/>
      <c r="C41" s="3"/>
      <c r="D41" s="3"/>
      <c r="E41" s="3"/>
      <c r="F41" s="3"/>
      <c r="H41" s="3"/>
      <c r="I41" s="3"/>
      <c r="J41" s="3"/>
    </row>
    <row r="42" spans="1:10">
      <c r="A42" s="3">
        <v>41</v>
      </c>
      <c r="B42" s="3"/>
      <c r="C42" s="3"/>
      <c r="D42" s="3"/>
      <c r="E42" s="3"/>
      <c r="F42" s="3"/>
      <c r="H42" s="3"/>
      <c r="I42" s="3"/>
      <c r="J42" s="3"/>
    </row>
    <row r="43" spans="1:10">
      <c r="A43" s="3">
        <v>42</v>
      </c>
      <c r="B43" s="3"/>
      <c r="C43" s="3"/>
      <c r="D43" s="3"/>
      <c r="E43" s="3"/>
      <c r="F43" s="3"/>
      <c r="H43" s="3"/>
      <c r="I43" s="3"/>
      <c r="J43" s="3"/>
    </row>
    <row r="44" spans="1:10">
      <c r="A44" s="3">
        <v>43</v>
      </c>
      <c r="B44" s="3"/>
      <c r="C44" s="3"/>
      <c r="D44" s="3"/>
      <c r="E44" s="3"/>
      <c r="F44" s="3"/>
      <c r="H44" s="3"/>
      <c r="I44" s="3"/>
      <c r="J44" s="3"/>
    </row>
    <row r="45" spans="1:10">
      <c r="A45" s="3">
        <v>44</v>
      </c>
      <c r="B45" s="3"/>
      <c r="C45" s="3"/>
      <c r="D45" s="3"/>
      <c r="E45" s="3"/>
      <c r="F45" s="3"/>
      <c r="H45" s="3"/>
      <c r="I45" s="3"/>
      <c r="J45" s="3"/>
    </row>
    <row r="46" spans="1:10">
      <c r="A46" s="3">
        <v>45</v>
      </c>
      <c r="B46" s="3"/>
      <c r="C46" s="3"/>
      <c r="D46" s="3"/>
      <c r="E46" s="3"/>
      <c r="F46" s="3"/>
      <c r="H46" s="3"/>
      <c r="I46" s="3"/>
      <c r="J46" s="3"/>
    </row>
    <row r="47" spans="1:10">
      <c r="A47" s="3">
        <v>46</v>
      </c>
      <c r="B47" s="3"/>
      <c r="C47" s="3"/>
      <c r="D47" s="3"/>
      <c r="E47" s="3"/>
      <c r="F47" s="3"/>
      <c r="H47" s="3"/>
      <c r="I47" s="3"/>
      <c r="J47" s="3"/>
    </row>
    <row r="48" spans="1:10">
      <c r="A48" s="3">
        <v>47</v>
      </c>
      <c r="B48" s="3"/>
      <c r="C48" s="3"/>
      <c r="D48" s="3"/>
      <c r="E48" s="3"/>
      <c r="F48" s="3"/>
      <c r="H48" s="3"/>
      <c r="I48" s="3"/>
      <c r="J48" s="3"/>
    </row>
    <row r="49" spans="1:10">
      <c r="A49" s="3">
        <v>48</v>
      </c>
      <c r="B49" s="3"/>
      <c r="C49" s="3"/>
      <c r="D49" s="3"/>
      <c r="E49" s="3"/>
      <c r="F49" s="3"/>
      <c r="H49" s="3"/>
      <c r="I49" s="3"/>
      <c r="J49" s="3"/>
    </row>
    <row r="50" spans="1:10">
      <c r="A50" s="3">
        <v>49</v>
      </c>
      <c r="B50" s="3"/>
      <c r="C50" s="3"/>
      <c r="D50" s="3"/>
      <c r="E50" s="3"/>
      <c r="F50" s="3"/>
      <c r="H50" s="3"/>
      <c r="I50" s="3"/>
      <c r="J50" s="3"/>
    </row>
    <row r="51" spans="1:10">
      <c r="A51" s="3">
        <v>50</v>
      </c>
      <c r="B51" s="3"/>
      <c r="C51" s="3"/>
      <c r="D51" s="3"/>
      <c r="E51" s="3"/>
      <c r="F51" s="3"/>
      <c r="H51" s="3"/>
      <c r="I51" s="3"/>
      <c r="J51" s="3"/>
    </row>
    <row r="52" spans="1:10">
      <c r="A52" s="3">
        <v>51</v>
      </c>
      <c r="B52" s="3"/>
      <c r="C52" s="3"/>
      <c r="D52" s="3"/>
      <c r="E52" s="3"/>
      <c r="F52" s="3"/>
      <c r="H52" s="3"/>
      <c r="I52" s="3"/>
      <c r="J52" s="3"/>
    </row>
    <row r="53" spans="1:10">
      <c r="A53" s="3">
        <v>52</v>
      </c>
      <c r="B53" s="3"/>
      <c r="C53" s="3"/>
      <c r="D53" s="3"/>
      <c r="E53" s="3"/>
      <c r="F53" s="3"/>
      <c r="H53" s="3"/>
      <c r="I53" s="3"/>
      <c r="J53" s="3"/>
    </row>
    <row r="54" spans="1:10">
      <c r="A54" s="3">
        <v>53</v>
      </c>
      <c r="B54" s="3"/>
      <c r="C54" s="3"/>
      <c r="D54" s="3"/>
      <c r="E54" s="3"/>
      <c r="F54" s="3"/>
      <c r="H54" s="3"/>
      <c r="I54" s="3"/>
      <c r="J54" s="3"/>
    </row>
    <row r="55" spans="1:10">
      <c r="A55" s="3">
        <v>54</v>
      </c>
      <c r="B55" s="3"/>
      <c r="C55" s="3"/>
      <c r="D55" s="3"/>
      <c r="E55" s="3"/>
      <c r="F55" s="3"/>
      <c r="H55" s="3"/>
      <c r="I55" s="3"/>
      <c r="J55" s="3"/>
    </row>
    <row r="56" spans="1:10">
      <c r="A56" s="3">
        <v>55</v>
      </c>
      <c r="B56" s="3"/>
      <c r="C56" s="3"/>
      <c r="D56" s="3"/>
      <c r="E56" s="3"/>
      <c r="F56" s="3"/>
      <c r="H56" s="3"/>
      <c r="I56" s="3"/>
      <c r="J56" s="3"/>
    </row>
    <row r="57" spans="1:10">
      <c r="A57" s="3">
        <v>56</v>
      </c>
      <c r="B57" s="3"/>
      <c r="C57" s="3"/>
      <c r="D57" s="3"/>
      <c r="E57" s="3"/>
      <c r="F57" s="3"/>
      <c r="H57" s="3"/>
      <c r="I57" s="3"/>
      <c r="J57" s="3"/>
    </row>
    <row r="58" spans="1:10">
      <c r="A58" s="3">
        <v>57</v>
      </c>
      <c r="B58" s="3"/>
      <c r="C58" s="3"/>
      <c r="D58" s="3"/>
      <c r="E58" s="3"/>
      <c r="F58" s="3"/>
      <c r="H58" s="3"/>
      <c r="I58" s="3"/>
      <c r="J58" s="3"/>
    </row>
    <row r="59" spans="1:10">
      <c r="A59" s="3">
        <v>58</v>
      </c>
      <c r="B59" s="3"/>
      <c r="C59" s="3"/>
      <c r="D59" s="3"/>
      <c r="E59" s="3"/>
      <c r="F59" s="3"/>
      <c r="H59" s="3"/>
      <c r="I59" s="3"/>
      <c r="J59" s="3"/>
    </row>
    <row r="60" spans="1:10">
      <c r="A60" s="3">
        <v>59</v>
      </c>
      <c r="B60" s="3"/>
      <c r="C60" s="3"/>
      <c r="D60" s="3"/>
      <c r="E60" s="3"/>
      <c r="F60" s="3"/>
      <c r="H60" s="3"/>
      <c r="I60" s="3"/>
      <c r="J60" s="3"/>
    </row>
    <row r="61" spans="1:10">
      <c r="A61" s="3">
        <v>60</v>
      </c>
      <c r="B61" s="3"/>
      <c r="C61" s="3"/>
      <c r="D61" s="3"/>
      <c r="E61" s="3"/>
      <c r="F61" s="3"/>
      <c r="H61" s="3"/>
      <c r="I61" s="3"/>
      <c r="J61" s="3"/>
    </row>
    <row r="62" spans="1:10">
      <c r="A62" s="3">
        <v>61</v>
      </c>
      <c r="B62" s="3"/>
      <c r="C62" s="3"/>
      <c r="D62" s="3"/>
      <c r="E62" s="3"/>
      <c r="F62" s="3"/>
      <c r="H62" s="3"/>
      <c r="I62" s="3"/>
      <c r="J62" s="3"/>
    </row>
    <row r="63" spans="1:10">
      <c r="A63" s="3">
        <v>62</v>
      </c>
      <c r="B63" s="3"/>
      <c r="C63" s="3"/>
      <c r="D63" s="3"/>
      <c r="E63" s="3"/>
      <c r="F63" s="3"/>
      <c r="H63" s="3"/>
      <c r="I63" s="3"/>
      <c r="J63" s="3"/>
    </row>
    <row r="64" spans="1:10">
      <c r="A64" s="3">
        <v>63</v>
      </c>
      <c r="B64" s="3"/>
      <c r="C64" s="3"/>
      <c r="D64" s="3"/>
      <c r="E64" s="3"/>
      <c r="F64" s="3"/>
      <c r="H64" s="3"/>
      <c r="I64" s="3"/>
      <c r="J64" s="3"/>
    </row>
    <row r="65" spans="1:10">
      <c r="A65" s="3">
        <v>64</v>
      </c>
      <c r="B65" s="3"/>
      <c r="C65" s="3"/>
      <c r="D65" s="3"/>
      <c r="E65" s="3"/>
      <c r="F65" s="3"/>
      <c r="H65" s="3"/>
      <c r="I65" s="3"/>
      <c r="J65" s="3"/>
    </row>
    <row r="66" spans="1:10">
      <c r="A66" s="3">
        <v>65</v>
      </c>
      <c r="B66" s="3"/>
      <c r="C66" s="3"/>
      <c r="D66" s="3"/>
      <c r="E66" s="3"/>
      <c r="F66" s="3"/>
      <c r="H66" s="3"/>
      <c r="I66" s="3"/>
      <c r="J66" s="3"/>
    </row>
    <row r="67" spans="1:10">
      <c r="A67" s="3">
        <v>66</v>
      </c>
      <c r="B67" s="3"/>
      <c r="C67" s="3"/>
      <c r="D67" s="3"/>
      <c r="E67" s="3"/>
      <c r="F67" s="3"/>
      <c r="H67" s="3"/>
      <c r="I67" s="3"/>
      <c r="J67" s="3"/>
    </row>
    <row r="68" spans="1:10">
      <c r="A68" s="3">
        <v>67</v>
      </c>
      <c r="B68" s="3"/>
      <c r="C68" s="3"/>
      <c r="D68" s="3"/>
      <c r="E68" s="3"/>
      <c r="F68" s="3"/>
      <c r="H68" s="3"/>
      <c r="I68" s="3"/>
      <c r="J68" s="3"/>
    </row>
    <row r="69" spans="1:10">
      <c r="A69" s="3">
        <v>68</v>
      </c>
      <c r="B69" s="3"/>
      <c r="C69" s="3"/>
      <c r="D69" s="3"/>
      <c r="E69" s="3"/>
      <c r="F69" s="3"/>
      <c r="H69" s="3"/>
      <c r="I69" s="3"/>
      <c r="J69" s="3"/>
    </row>
    <row r="70" spans="1:10">
      <c r="A70" s="3">
        <v>69</v>
      </c>
      <c r="B70" s="4"/>
      <c r="C70" s="4"/>
      <c r="D70" s="4"/>
      <c r="E70" s="4"/>
      <c r="F70" s="4"/>
      <c r="H70" s="3"/>
      <c r="I70" s="3"/>
      <c r="J70" s="3"/>
    </row>
    <row r="71" spans="1:10">
      <c r="H71" s="3"/>
      <c r="I71" s="3"/>
      <c r="J71" s="3"/>
    </row>
    <row r="72" spans="1:10">
      <c r="H72" s="3"/>
      <c r="I72" s="3"/>
      <c r="J72" s="3"/>
    </row>
    <row r="73" spans="1:10">
      <c r="H73" s="3"/>
      <c r="I73" s="3"/>
      <c r="J73" s="3"/>
    </row>
    <row r="74" spans="1:10">
      <c r="H74" s="3"/>
      <c r="I74" s="3"/>
      <c r="J74" s="3"/>
    </row>
    <row r="75" spans="1:10">
      <c r="H75" s="3"/>
      <c r="I75" s="3"/>
      <c r="J75" s="3"/>
    </row>
    <row r="76" spans="1:10">
      <c r="H76" s="3"/>
      <c r="I76" s="3"/>
      <c r="J76" s="3"/>
    </row>
    <row r="77" spans="1:10">
      <c r="H77" s="3"/>
      <c r="I77" s="3"/>
      <c r="J77" s="3"/>
    </row>
    <row r="78" spans="1:10">
      <c r="H78" s="3"/>
      <c r="I78" s="3"/>
      <c r="J78" s="3"/>
    </row>
    <row r="79" spans="1:10">
      <c r="H79" s="3"/>
      <c r="I79" s="3"/>
      <c r="J79" s="3"/>
    </row>
    <row r="80" spans="1:10">
      <c r="H80" s="3"/>
      <c r="I80" s="3"/>
      <c r="J80" s="3"/>
    </row>
    <row r="81" spans="8:10">
      <c r="H81" s="3"/>
      <c r="I81" s="3"/>
      <c r="J81" s="3"/>
    </row>
    <row r="82" spans="8:10">
      <c r="H82" s="3"/>
      <c r="I82" s="3"/>
      <c r="J82" s="3"/>
    </row>
    <row r="83" spans="8:10">
      <c r="H83" s="3"/>
      <c r="I83" s="3"/>
      <c r="J83" s="3"/>
    </row>
    <row r="84" spans="8:10">
      <c r="H84" s="3"/>
      <c r="I84" s="3"/>
      <c r="J84" s="3"/>
    </row>
    <row r="85" spans="8:10">
      <c r="H85" s="3"/>
      <c r="I85" s="3"/>
      <c r="J85" s="3"/>
    </row>
    <row r="86" spans="8:10">
      <c r="H86" s="3"/>
      <c r="I86" s="3"/>
      <c r="J86" s="3"/>
    </row>
    <row r="87" spans="8:10">
      <c r="H87" s="3"/>
      <c r="I87" s="3"/>
      <c r="J87" s="3"/>
    </row>
    <row r="88" spans="8:10">
      <c r="H88" s="3"/>
      <c r="I88" s="3"/>
      <c r="J88" s="3"/>
    </row>
    <row r="89" spans="8:10">
      <c r="H89" s="3"/>
      <c r="I89" s="3"/>
      <c r="J89" s="3"/>
    </row>
    <row r="90" spans="8:10">
      <c r="H90" s="3"/>
      <c r="I90" s="3"/>
      <c r="J90" s="3"/>
    </row>
    <row r="91" spans="8:10">
      <c r="H91" s="3"/>
      <c r="I91" s="3"/>
      <c r="J91" s="3"/>
    </row>
    <row r="92" spans="8:10">
      <c r="H92" s="3"/>
      <c r="I92" s="3"/>
      <c r="J92" s="3"/>
    </row>
    <row r="93" spans="8:10">
      <c r="H93" s="3"/>
      <c r="I93" s="3"/>
      <c r="J93" s="3"/>
    </row>
    <row r="94" spans="8:10">
      <c r="H94" s="3"/>
      <c r="I94" s="3"/>
      <c r="J94" s="3"/>
    </row>
    <row r="95" spans="8:10">
      <c r="H95" s="3"/>
      <c r="I95" s="3"/>
      <c r="J95" s="3"/>
    </row>
    <row r="96" spans="8:10">
      <c r="H96" s="3"/>
      <c r="I96" s="3"/>
      <c r="J96" s="3"/>
    </row>
    <row r="97" spans="8:10">
      <c r="H97" s="3"/>
      <c r="I97" s="3"/>
      <c r="J97" s="3"/>
    </row>
    <row r="98" spans="8:10">
      <c r="H98" s="3"/>
      <c r="I98" s="3"/>
      <c r="J98" s="3"/>
    </row>
    <row r="99" spans="8:10">
      <c r="H99" s="3"/>
      <c r="I99" s="3"/>
      <c r="J99" s="3"/>
    </row>
    <row r="100" spans="8:10">
      <c r="H100" s="3"/>
      <c r="I100" s="3"/>
      <c r="J100" s="3"/>
    </row>
    <row r="101" spans="8:10">
      <c r="H101" s="3"/>
      <c r="I101" s="3"/>
      <c r="J101" s="3"/>
    </row>
    <row r="102" spans="8:10">
      <c r="H102" s="3"/>
      <c r="I102" s="3"/>
      <c r="J102" s="3"/>
    </row>
    <row r="103" spans="8:10">
      <c r="H103" s="3"/>
      <c r="I103" s="3"/>
      <c r="J103" s="3"/>
    </row>
    <row r="104" spans="8:10">
      <c r="H104" s="3"/>
      <c r="I104" s="3"/>
      <c r="J104" s="3"/>
    </row>
    <row r="105" spans="8:10">
      <c r="H105" s="3"/>
      <c r="I105" s="3"/>
      <c r="J105" s="3"/>
    </row>
    <row r="106" spans="8:10">
      <c r="H106" s="3"/>
      <c r="I106" s="3"/>
      <c r="J106" s="3"/>
    </row>
    <row r="107" spans="8:10">
      <c r="H107" s="3"/>
      <c r="I107" s="3"/>
      <c r="J107" s="3"/>
    </row>
    <row r="108" spans="8:10">
      <c r="H108" s="3"/>
      <c r="I108" s="3"/>
      <c r="J108" s="3"/>
    </row>
    <row r="109" spans="8:10">
      <c r="H109" s="3"/>
      <c r="I109" s="3"/>
      <c r="J109" s="3"/>
    </row>
    <row r="110" spans="8:10">
      <c r="H110" s="3"/>
      <c r="I110" s="3"/>
      <c r="J110" s="3"/>
    </row>
    <row r="111" spans="8:10">
      <c r="H111" s="3"/>
      <c r="I111" s="3"/>
      <c r="J111" s="3"/>
    </row>
    <row r="112" spans="8:10">
      <c r="H112" s="3"/>
      <c r="I112" s="3"/>
      <c r="J112" s="3"/>
    </row>
    <row r="113" spans="8:10">
      <c r="H113" s="4"/>
      <c r="I113" s="4"/>
      <c r="J113" s="4"/>
    </row>
  </sheetData>
  <customSheetViews>
    <customSheetView guid="{215CA274-B823-4E4C-899E-36393A22EB1E}" showPageBreaks="1" printArea="1" hiddenColumns="1" view="pageBreakPreview">
      <selection activeCell="J14" sqref="J14"/>
      <pageMargins left="0.7" right="0.7" top="0.75" bottom="0.75" header="0.3" footer="0.3"/>
      <pageSetup orientation="portrait" copies="0" r:id="rId1"/>
    </customSheetView>
  </customSheetViews>
  <pageMargins left="0.7" right="0.7" top="0.75" bottom="0.75" header="0.3" footer="0.3"/>
  <pageSetup orientation="portrait" r:id="rId2"/>
  <colBreaks count="1" manualBreakCount="1">
    <brk id="6" max="69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tabColor rgb="FF00B0F0"/>
  </sheetPr>
  <dimension ref="A1:AG280"/>
  <sheetViews>
    <sheetView workbookViewId="0">
      <pane ySplit="4" topLeftCell="A5" activePane="bottomLeft" state="frozen"/>
      <selection pane="bottomLeft" activeCell="C9" sqref="C9"/>
    </sheetView>
  </sheetViews>
  <sheetFormatPr defaultRowHeight="15"/>
  <cols>
    <col min="1" max="1" width="15.42578125" style="22" customWidth="1"/>
    <col min="2" max="2" width="16.5703125" style="22" customWidth="1"/>
    <col min="3" max="3" width="19.140625" style="22" customWidth="1"/>
    <col min="4" max="4" width="25.85546875" style="22" customWidth="1"/>
    <col min="5" max="5" width="17" style="22" customWidth="1"/>
    <col min="6" max="6" width="15.140625" style="22" customWidth="1"/>
    <col min="7" max="7" width="14.7109375" style="22" customWidth="1"/>
    <col min="8" max="8" width="11" style="22" customWidth="1"/>
    <col min="9" max="19" width="11.140625" style="22" customWidth="1"/>
    <col min="20" max="16384" width="9.140625" style="22"/>
  </cols>
  <sheetData>
    <row r="1" spans="1:19" ht="22.5" customHeight="1">
      <c r="A1" s="180" t="s">
        <v>267</v>
      </c>
      <c r="B1" s="180"/>
      <c r="C1" s="180"/>
      <c r="E1" s="184" t="s">
        <v>277</v>
      </c>
      <c r="F1" s="185"/>
    </row>
    <row r="2" spans="1:19" ht="19.5" customHeight="1">
      <c r="A2" s="181" t="s">
        <v>268</v>
      </c>
      <c r="B2" s="182"/>
      <c r="C2" s="183"/>
    </row>
    <row r="4" spans="1:19" ht="72.75" customHeight="1">
      <c r="A4" s="23" t="s">
        <v>36</v>
      </c>
      <c r="B4" s="23" t="s">
        <v>35</v>
      </c>
      <c r="C4" s="24" t="s">
        <v>32</v>
      </c>
      <c r="D4" s="62" t="s">
        <v>33</v>
      </c>
      <c r="E4" s="62" t="s">
        <v>42</v>
      </c>
      <c r="F4" s="23" t="s">
        <v>55</v>
      </c>
      <c r="G4" s="23" t="s">
        <v>43</v>
      </c>
      <c r="H4" s="55" t="s">
        <v>40</v>
      </c>
      <c r="I4" s="24" t="s">
        <v>44</v>
      </c>
      <c r="J4" s="25" t="s">
        <v>2</v>
      </c>
      <c r="K4" s="57" t="s">
        <v>45</v>
      </c>
      <c r="L4" s="25" t="s">
        <v>3</v>
      </c>
      <c r="M4" s="60" t="s">
        <v>46</v>
      </c>
      <c r="N4" s="178" t="s">
        <v>9</v>
      </c>
      <c r="O4" s="179"/>
      <c r="P4" s="178" t="s">
        <v>8</v>
      </c>
      <c r="Q4" s="179"/>
      <c r="R4" s="178" t="s">
        <v>10</v>
      </c>
      <c r="S4" s="179"/>
    </row>
    <row r="5" spans="1:19" s="32" customFormat="1" ht="12.75" customHeight="1">
      <c r="A5" s="26"/>
      <c r="B5" s="26"/>
      <c r="C5" s="27"/>
      <c r="D5" s="63"/>
      <c r="E5" s="63"/>
      <c r="F5" s="27"/>
      <c r="G5" s="26"/>
      <c r="H5" s="66"/>
      <c r="I5" s="27"/>
      <c r="J5" s="28"/>
      <c r="K5" s="70"/>
      <c r="L5" s="28"/>
      <c r="M5" s="61"/>
      <c r="N5" s="29"/>
      <c r="O5" s="30"/>
      <c r="P5" s="31"/>
      <c r="Q5" s="30"/>
      <c r="R5" s="31"/>
      <c r="S5" s="30"/>
    </row>
    <row r="6" spans="1:19" ht="13.5" customHeight="1">
      <c r="A6" s="33"/>
      <c r="B6" s="33"/>
      <c r="C6" s="33"/>
      <c r="D6" s="64"/>
      <c r="E6" s="64"/>
      <c r="F6" s="33"/>
      <c r="G6" s="33"/>
      <c r="H6" s="64"/>
      <c r="I6" s="33"/>
      <c r="J6" s="34"/>
      <c r="K6" s="71"/>
      <c r="L6" s="34"/>
      <c r="M6" s="59"/>
      <c r="N6" s="35" t="s">
        <v>2</v>
      </c>
      <c r="O6" s="36" t="s">
        <v>47</v>
      </c>
      <c r="P6" s="36" t="s">
        <v>2</v>
      </c>
      <c r="Q6" s="36" t="s">
        <v>47</v>
      </c>
      <c r="R6" s="36" t="s">
        <v>2</v>
      </c>
      <c r="S6" s="36" t="s">
        <v>47</v>
      </c>
    </row>
    <row r="7" spans="1:19">
      <c r="A7" s="33"/>
      <c r="B7" s="33"/>
      <c r="C7" s="33"/>
      <c r="D7" s="65">
        <f>IFERROR(VLOOKUP(C7,'Product &amp; Receiver Master'!$H$2:$J$113,2,),0)</f>
        <v>0</v>
      </c>
      <c r="E7" s="64">
        <f>IFERROR(VLOOKUP(C7,'Product &amp; Receiver Master'!$H$2:$J$113,3,),0)</f>
        <v>0</v>
      </c>
      <c r="F7" s="37"/>
      <c r="G7" s="33"/>
      <c r="H7" s="67">
        <f>IFERROR(VLOOKUP(G7,'Product &amp; Receiver Master'!$B$2:$F$70,2,),0)</f>
        <v>0</v>
      </c>
      <c r="I7" s="38"/>
      <c r="J7" s="39"/>
      <c r="K7" s="72">
        <f>I7*J7</f>
        <v>0</v>
      </c>
      <c r="L7" s="40"/>
      <c r="M7" s="72">
        <f>K7-L7</f>
        <v>0</v>
      </c>
      <c r="N7" s="72">
        <f>IF(F7=1,VLOOKUP(G7,'Product &amp; Receiver Master'!$B$2:$F$70,5,),0)</f>
        <v>0</v>
      </c>
      <c r="O7" s="73">
        <f>M7*N7%</f>
        <v>0</v>
      </c>
      <c r="P7" s="72">
        <f>IF(F7=1,VLOOKUP(G7,'Product &amp; Receiver Master'!$B$2:$F$70,4,FALSE),0)</f>
        <v>0</v>
      </c>
      <c r="Q7" s="72">
        <f>M7*P7%</f>
        <v>0</v>
      </c>
      <c r="R7" s="72">
        <f>IF(F7=2,VLOOKUP(G7,'Product &amp; Receiver Master'!$B$2:$F$70,3,FALSE),0)</f>
        <v>0</v>
      </c>
      <c r="S7" s="72">
        <f>M7*R7%</f>
        <v>0</v>
      </c>
    </row>
    <row r="8" spans="1:19">
      <c r="A8" s="33"/>
      <c r="B8" s="41"/>
      <c r="C8" s="33"/>
      <c r="D8" s="65">
        <f>IFERROR(VLOOKUP(C8,'Product &amp; Receiver Master'!$H$2:$J$113,2,),0)</f>
        <v>0</v>
      </c>
      <c r="E8" s="64">
        <f>IFERROR(VLOOKUP(C8,'Product &amp; Receiver Master'!$H$2:$J$113,3,),0)</f>
        <v>0</v>
      </c>
      <c r="F8" s="37"/>
      <c r="G8" s="33"/>
      <c r="H8" s="68">
        <f>IFERROR(VLOOKUP(G8,'Product &amp; Receiver Master'!$B$2:$F$70,2,),0)</f>
        <v>0</v>
      </c>
      <c r="I8" s="38"/>
      <c r="J8" s="39"/>
      <c r="K8" s="72">
        <f t="shared" ref="K8:K71" si="0">I8*J8</f>
        <v>0</v>
      </c>
      <c r="L8" s="40">
        <v>0</v>
      </c>
      <c r="M8" s="72">
        <f t="shared" ref="M8:M71" si="1">K8-L8</f>
        <v>0</v>
      </c>
      <c r="N8" s="72">
        <f>IF(F8=1,VLOOKUP(G8,'Product &amp; Receiver Master'!$B$2:$F$70,5,),0)</f>
        <v>0</v>
      </c>
      <c r="O8" s="68">
        <f t="shared" ref="O8:O71" si="2">M8*N8%</f>
        <v>0</v>
      </c>
      <c r="P8" s="72">
        <f>IF(F8=1,VLOOKUP(G8,'Product &amp; Receiver Master'!$B$2:$F$70,4,FALSE),0)</f>
        <v>0</v>
      </c>
      <c r="Q8" s="72">
        <f t="shared" ref="Q8:Q71" si="3">M8*P8%</f>
        <v>0</v>
      </c>
      <c r="R8" s="72">
        <f>IF(F8=2,VLOOKUP(G8,'Product &amp; Receiver Master'!$B$2:$F$70,3,FALSE),0)</f>
        <v>0</v>
      </c>
      <c r="S8" s="72">
        <f t="shared" ref="S8:S71" si="4">M8*R8%</f>
        <v>0</v>
      </c>
    </row>
    <row r="9" spans="1:19">
      <c r="A9" s="33"/>
      <c r="B9" s="33"/>
      <c r="C9" s="33"/>
      <c r="D9" s="65">
        <f>IFERROR(VLOOKUP(C9,'Product &amp; Receiver Master'!$H$2:$J$113,2,),0)</f>
        <v>0</v>
      </c>
      <c r="E9" s="64">
        <f>IFERROR(VLOOKUP(C9,'Product &amp; Receiver Master'!$H$2:$J$113,3,),0)</f>
        <v>0</v>
      </c>
      <c r="F9" s="37"/>
      <c r="G9" s="33"/>
      <c r="H9" s="68">
        <f>IFERROR(VLOOKUP(G9,'Product &amp; Receiver Master'!$B$2:$F$70,2,),0)</f>
        <v>0</v>
      </c>
      <c r="I9" s="38"/>
      <c r="J9" s="39"/>
      <c r="K9" s="72">
        <f t="shared" si="0"/>
        <v>0</v>
      </c>
      <c r="L9" s="40">
        <v>0</v>
      </c>
      <c r="M9" s="72">
        <f t="shared" si="1"/>
        <v>0</v>
      </c>
      <c r="N9" s="72">
        <f>IF(F9=1,VLOOKUP(G9,'Product &amp; Receiver Master'!$B$2:$F$70,5,),0)</f>
        <v>0</v>
      </c>
      <c r="O9" s="68">
        <f t="shared" si="2"/>
        <v>0</v>
      </c>
      <c r="P9" s="72">
        <f>IF(F9=1,VLOOKUP(G9,'Product &amp; Receiver Master'!$B$2:$F$70,4,FALSE),0)</f>
        <v>0</v>
      </c>
      <c r="Q9" s="72">
        <f t="shared" si="3"/>
        <v>0</v>
      </c>
      <c r="R9" s="72">
        <f>IF(F9=2,VLOOKUP(G9,'Product &amp; Receiver Master'!$B$2:$F$70,3,FALSE),0)</f>
        <v>0</v>
      </c>
      <c r="S9" s="72">
        <f t="shared" si="4"/>
        <v>0</v>
      </c>
    </row>
    <row r="10" spans="1:19">
      <c r="A10" s="33"/>
      <c r="B10" s="33"/>
      <c r="C10" s="33"/>
      <c r="D10" s="65">
        <f>IFERROR(VLOOKUP(C10,'Product &amp; Receiver Master'!$H$2:$J$113,2,),0)</f>
        <v>0</v>
      </c>
      <c r="E10" s="64">
        <f>IFERROR(VLOOKUP(C10,'Product &amp; Receiver Master'!$H$2:$J$113,3,),0)</f>
        <v>0</v>
      </c>
      <c r="F10" s="37"/>
      <c r="G10" s="33"/>
      <c r="H10" s="68">
        <f>IFERROR(VLOOKUP(G10,'Product &amp; Receiver Master'!$B$2:$F$70,2,),0)</f>
        <v>0</v>
      </c>
      <c r="I10" s="38"/>
      <c r="J10" s="39"/>
      <c r="K10" s="72">
        <f t="shared" si="0"/>
        <v>0</v>
      </c>
      <c r="L10" s="40">
        <v>0</v>
      </c>
      <c r="M10" s="72">
        <f t="shared" si="1"/>
        <v>0</v>
      </c>
      <c r="N10" s="72">
        <f>IF(F10=1,VLOOKUP(G10,'Product &amp; Receiver Master'!$B$2:$F$70,5,),0)</f>
        <v>0</v>
      </c>
      <c r="O10" s="68">
        <f t="shared" si="2"/>
        <v>0</v>
      </c>
      <c r="P10" s="72">
        <f>IF(F10=1,VLOOKUP(G10,'Product &amp; Receiver Master'!$B$2:$F$70,4,FALSE),0)</f>
        <v>0</v>
      </c>
      <c r="Q10" s="72">
        <f t="shared" si="3"/>
        <v>0</v>
      </c>
      <c r="R10" s="72">
        <f>IF(F10=2,VLOOKUP(G10,'Product &amp; Receiver Master'!$B$2:$F$70,3,FALSE),0)</f>
        <v>0</v>
      </c>
      <c r="S10" s="72">
        <f t="shared" si="4"/>
        <v>0</v>
      </c>
    </row>
    <row r="11" spans="1:19">
      <c r="A11" s="33"/>
      <c r="B11" s="33"/>
      <c r="C11" s="33"/>
      <c r="D11" s="65">
        <f>IFERROR(VLOOKUP(C11,'Product &amp; Receiver Master'!$H$2:$J$113,2,),0)</f>
        <v>0</v>
      </c>
      <c r="E11" s="64">
        <f>IFERROR(VLOOKUP(C11,'Product &amp; Receiver Master'!$H$2:$J$113,3,),0)</f>
        <v>0</v>
      </c>
      <c r="F11" s="37"/>
      <c r="G11" s="33"/>
      <c r="H11" s="68">
        <f>IFERROR(VLOOKUP(G11,'Product &amp; Receiver Master'!$B$2:$F$70,2,),0)</f>
        <v>0</v>
      </c>
      <c r="I11" s="38"/>
      <c r="J11" s="39"/>
      <c r="K11" s="72">
        <f t="shared" si="0"/>
        <v>0</v>
      </c>
      <c r="L11" s="40">
        <v>0</v>
      </c>
      <c r="M11" s="72">
        <f t="shared" si="1"/>
        <v>0</v>
      </c>
      <c r="N11" s="72">
        <f>IF(F11=1,VLOOKUP(G11,'Product &amp; Receiver Master'!$B$2:$F$70,5,),0)</f>
        <v>0</v>
      </c>
      <c r="O11" s="68">
        <f t="shared" si="2"/>
        <v>0</v>
      </c>
      <c r="P11" s="72">
        <f>IF(F11=1,VLOOKUP(G11,'Product &amp; Receiver Master'!$B$2:$F$70,4,FALSE),0)</f>
        <v>0</v>
      </c>
      <c r="Q11" s="72">
        <f t="shared" si="3"/>
        <v>0</v>
      </c>
      <c r="R11" s="72">
        <f>IF(F11=2,VLOOKUP(G11,'Product &amp; Receiver Master'!$B$2:$F$70,3,FALSE),0)</f>
        <v>0</v>
      </c>
      <c r="S11" s="72">
        <f t="shared" si="4"/>
        <v>0</v>
      </c>
    </row>
    <row r="12" spans="1:19">
      <c r="A12" s="33"/>
      <c r="B12" s="33"/>
      <c r="C12" s="33"/>
      <c r="D12" s="65">
        <f>IFERROR(VLOOKUP(C12,'Product &amp; Receiver Master'!$H$2:$J$113,2,),0)</f>
        <v>0</v>
      </c>
      <c r="E12" s="64">
        <f>IFERROR(VLOOKUP(C12,'Product &amp; Receiver Master'!$H$2:$J$113,3,),0)</f>
        <v>0</v>
      </c>
      <c r="F12" s="37"/>
      <c r="G12" s="33"/>
      <c r="H12" s="68">
        <f>IFERROR(VLOOKUP(G12,'Product &amp; Receiver Master'!$B$2:$F$70,2,),0)</f>
        <v>0</v>
      </c>
      <c r="I12" s="38"/>
      <c r="J12" s="39"/>
      <c r="K12" s="72">
        <f t="shared" si="0"/>
        <v>0</v>
      </c>
      <c r="L12" s="40">
        <v>0</v>
      </c>
      <c r="M12" s="72">
        <f t="shared" si="1"/>
        <v>0</v>
      </c>
      <c r="N12" s="72">
        <f>IF(F12=1,VLOOKUP(G12,'Product &amp; Receiver Master'!$B$2:$F$70,5,),0)</f>
        <v>0</v>
      </c>
      <c r="O12" s="68">
        <f t="shared" si="2"/>
        <v>0</v>
      </c>
      <c r="P12" s="72">
        <f>IF(F12=1,VLOOKUP(G12,'Product &amp; Receiver Master'!$B$2:$F$70,4,FALSE),0)</f>
        <v>0</v>
      </c>
      <c r="Q12" s="72">
        <f t="shared" si="3"/>
        <v>0</v>
      </c>
      <c r="R12" s="72">
        <f>IF(F12=2,VLOOKUP(G12,'Product &amp; Receiver Master'!$B$2:$F$70,3,FALSE),0)</f>
        <v>0</v>
      </c>
      <c r="S12" s="72">
        <f t="shared" si="4"/>
        <v>0</v>
      </c>
    </row>
    <row r="13" spans="1:19">
      <c r="A13" s="33"/>
      <c r="B13" s="33"/>
      <c r="C13" s="33"/>
      <c r="D13" s="65">
        <f>IFERROR(VLOOKUP(C13,'Product &amp; Receiver Master'!$H$2:$J$113,2,),0)</f>
        <v>0</v>
      </c>
      <c r="E13" s="64">
        <f>IFERROR(VLOOKUP(C13,'Product &amp; Receiver Master'!$H$2:$J$113,3,),0)</f>
        <v>0</v>
      </c>
      <c r="F13" s="37"/>
      <c r="G13" s="33"/>
      <c r="H13" s="68">
        <f>IFERROR(VLOOKUP(G13,'Product &amp; Receiver Master'!$B$2:$F$70,2,),0)</f>
        <v>0</v>
      </c>
      <c r="I13" s="38"/>
      <c r="J13" s="39"/>
      <c r="K13" s="72">
        <f t="shared" si="0"/>
        <v>0</v>
      </c>
      <c r="L13" s="40">
        <v>0</v>
      </c>
      <c r="M13" s="72">
        <f t="shared" si="1"/>
        <v>0</v>
      </c>
      <c r="N13" s="72">
        <f>IF(F13=1,VLOOKUP(G13,'Product &amp; Receiver Master'!$B$2:$F$70,5,),0)</f>
        <v>0</v>
      </c>
      <c r="O13" s="68">
        <f t="shared" si="2"/>
        <v>0</v>
      </c>
      <c r="P13" s="72">
        <f>IF(F13=1,VLOOKUP(G13,'Product &amp; Receiver Master'!$B$2:$F$70,4,FALSE),0)</f>
        <v>0</v>
      </c>
      <c r="Q13" s="72">
        <f t="shared" si="3"/>
        <v>0</v>
      </c>
      <c r="R13" s="72">
        <f>IF(F13=2,VLOOKUP(G13,'Product &amp; Receiver Master'!$B$2:$F$70,3,FALSE),0)</f>
        <v>0</v>
      </c>
      <c r="S13" s="72">
        <f t="shared" si="4"/>
        <v>0</v>
      </c>
    </row>
    <row r="14" spans="1:19">
      <c r="A14" s="33"/>
      <c r="B14" s="33"/>
      <c r="C14" s="33"/>
      <c r="D14" s="65">
        <f>IFERROR(VLOOKUP(C14,'Product &amp; Receiver Master'!$H$2:$J$113,2,),0)</f>
        <v>0</v>
      </c>
      <c r="E14" s="64">
        <f>IFERROR(VLOOKUP(C14,'Product &amp; Receiver Master'!$H$2:$J$113,3,),0)</f>
        <v>0</v>
      </c>
      <c r="F14" s="37"/>
      <c r="G14" s="33"/>
      <c r="H14" s="68">
        <f>IFERROR(VLOOKUP(G14,'Product &amp; Receiver Master'!$B$2:$F$70,2,),0)</f>
        <v>0</v>
      </c>
      <c r="I14" s="38"/>
      <c r="J14" s="39"/>
      <c r="K14" s="72">
        <f t="shared" si="0"/>
        <v>0</v>
      </c>
      <c r="L14" s="40">
        <v>0</v>
      </c>
      <c r="M14" s="72">
        <f t="shared" si="1"/>
        <v>0</v>
      </c>
      <c r="N14" s="72">
        <f>IF(F14=1,VLOOKUP(G14,'Product &amp; Receiver Master'!$B$2:$F$70,5,),0)</f>
        <v>0</v>
      </c>
      <c r="O14" s="68">
        <f t="shared" si="2"/>
        <v>0</v>
      </c>
      <c r="P14" s="72">
        <f>IF(F14=1,VLOOKUP(G14,'Product &amp; Receiver Master'!$B$2:$F$70,4,FALSE),0)</f>
        <v>0</v>
      </c>
      <c r="Q14" s="72">
        <f t="shared" si="3"/>
        <v>0</v>
      </c>
      <c r="R14" s="72">
        <f>IF(F14=2,VLOOKUP(G14,'Product &amp; Receiver Master'!$B$2:$F$70,3,FALSE),0)</f>
        <v>0</v>
      </c>
      <c r="S14" s="72">
        <f t="shared" si="4"/>
        <v>0</v>
      </c>
    </row>
    <row r="15" spans="1:19">
      <c r="A15" s="33"/>
      <c r="B15" s="33"/>
      <c r="C15" s="33"/>
      <c r="D15" s="65">
        <f>IFERROR(VLOOKUP(C15,'Product &amp; Receiver Master'!$H$2:$J$113,2,),0)</f>
        <v>0</v>
      </c>
      <c r="E15" s="64">
        <f>IFERROR(VLOOKUP(C15,'Product &amp; Receiver Master'!$H$2:$J$113,3,),0)</f>
        <v>0</v>
      </c>
      <c r="F15" s="37"/>
      <c r="G15" s="33"/>
      <c r="H15" s="68">
        <f>IFERROR(VLOOKUP(G15,'Product &amp; Receiver Master'!$B$2:$F$70,2,),0)</f>
        <v>0</v>
      </c>
      <c r="I15" s="38"/>
      <c r="J15" s="39"/>
      <c r="K15" s="72">
        <f t="shared" si="0"/>
        <v>0</v>
      </c>
      <c r="L15" s="40">
        <v>0</v>
      </c>
      <c r="M15" s="72">
        <f t="shared" si="1"/>
        <v>0</v>
      </c>
      <c r="N15" s="72">
        <f>IF(F15=1,VLOOKUP(G15,'Product &amp; Receiver Master'!$B$2:$F$70,5,),0)</f>
        <v>0</v>
      </c>
      <c r="O15" s="68">
        <f t="shared" si="2"/>
        <v>0</v>
      </c>
      <c r="P15" s="72">
        <f>IF(F15=1,VLOOKUP(G15,'Product &amp; Receiver Master'!$B$2:$F$70,4,FALSE),0)</f>
        <v>0</v>
      </c>
      <c r="Q15" s="72">
        <f t="shared" si="3"/>
        <v>0</v>
      </c>
      <c r="R15" s="72">
        <f>IF(F15=2,VLOOKUP(G15,'Product &amp; Receiver Master'!$B$2:$F$70,3,FALSE),0)</f>
        <v>0</v>
      </c>
      <c r="S15" s="72">
        <f t="shared" si="4"/>
        <v>0</v>
      </c>
    </row>
    <row r="16" spans="1:19">
      <c r="A16" s="33"/>
      <c r="B16" s="33"/>
      <c r="C16" s="33"/>
      <c r="D16" s="65">
        <f>IFERROR(VLOOKUP(C16,'Product &amp; Receiver Master'!$H$2:$J$113,2,),0)</f>
        <v>0</v>
      </c>
      <c r="E16" s="64">
        <f>IFERROR(VLOOKUP(C16,'Product &amp; Receiver Master'!$H$2:$J$113,3,),0)</f>
        <v>0</v>
      </c>
      <c r="F16" s="37"/>
      <c r="G16" s="33"/>
      <c r="H16" s="68">
        <f>IFERROR(VLOOKUP(G16,'Product &amp; Receiver Master'!$B$2:$F$70,2,),0)</f>
        <v>0</v>
      </c>
      <c r="I16" s="38"/>
      <c r="J16" s="39"/>
      <c r="K16" s="72">
        <f t="shared" si="0"/>
        <v>0</v>
      </c>
      <c r="L16" s="40">
        <v>0</v>
      </c>
      <c r="M16" s="72">
        <f t="shared" si="1"/>
        <v>0</v>
      </c>
      <c r="N16" s="72">
        <f>IF(F16=1,VLOOKUP(G16,'Product &amp; Receiver Master'!$B$2:$F$70,5,),0)</f>
        <v>0</v>
      </c>
      <c r="O16" s="68">
        <f t="shared" si="2"/>
        <v>0</v>
      </c>
      <c r="P16" s="72">
        <f>IF(F16=1,VLOOKUP(G16,'Product &amp; Receiver Master'!$B$2:$F$70,4,FALSE),0)</f>
        <v>0</v>
      </c>
      <c r="Q16" s="72">
        <f t="shared" si="3"/>
        <v>0</v>
      </c>
      <c r="R16" s="72">
        <f>IF(F16=2,VLOOKUP(G16,'Product &amp; Receiver Master'!$B$2:$F$70,3,FALSE),0)</f>
        <v>0</v>
      </c>
      <c r="S16" s="72">
        <f t="shared" si="4"/>
        <v>0</v>
      </c>
    </row>
    <row r="17" spans="1:19">
      <c r="A17" s="33"/>
      <c r="B17" s="33"/>
      <c r="C17" s="33"/>
      <c r="D17" s="65">
        <f>IFERROR(VLOOKUP(C17,'Product &amp; Receiver Master'!$H$2:$J$113,2,),0)</f>
        <v>0</v>
      </c>
      <c r="E17" s="64">
        <f>IFERROR(VLOOKUP(C17,'Product &amp; Receiver Master'!$H$2:$J$113,3,),0)</f>
        <v>0</v>
      </c>
      <c r="F17" s="37"/>
      <c r="G17" s="33"/>
      <c r="H17" s="68">
        <f>IFERROR(VLOOKUP(G17,'Product &amp; Receiver Master'!$B$2:$F$70,2,),0)</f>
        <v>0</v>
      </c>
      <c r="I17" s="38"/>
      <c r="J17" s="39"/>
      <c r="K17" s="72">
        <f t="shared" si="0"/>
        <v>0</v>
      </c>
      <c r="L17" s="40">
        <v>0</v>
      </c>
      <c r="M17" s="72">
        <f t="shared" si="1"/>
        <v>0</v>
      </c>
      <c r="N17" s="72">
        <f>IF(F17=1,VLOOKUP(G17,'Product &amp; Receiver Master'!$B$2:$F$70,5,),0)</f>
        <v>0</v>
      </c>
      <c r="O17" s="68">
        <f t="shared" si="2"/>
        <v>0</v>
      </c>
      <c r="P17" s="72">
        <f>IF(F17=1,VLOOKUP(G17,'Product &amp; Receiver Master'!$B$2:$F$70,4,FALSE),0)</f>
        <v>0</v>
      </c>
      <c r="Q17" s="72">
        <f t="shared" si="3"/>
        <v>0</v>
      </c>
      <c r="R17" s="72">
        <f>IF(F17=2,VLOOKUP(G17,'Product &amp; Receiver Master'!$B$2:$F$70,3,FALSE),0)</f>
        <v>0</v>
      </c>
      <c r="S17" s="72">
        <f t="shared" si="4"/>
        <v>0</v>
      </c>
    </row>
    <row r="18" spans="1:19">
      <c r="A18" s="33"/>
      <c r="B18" s="33"/>
      <c r="C18" s="33"/>
      <c r="D18" s="65">
        <f>IFERROR(VLOOKUP(C18,'Product &amp; Receiver Master'!$H$2:$J$113,2,),0)</f>
        <v>0</v>
      </c>
      <c r="E18" s="64">
        <f>IFERROR(VLOOKUP(C18,'Product &amp; Receiver Master'!$H$2:$J$113,3,),0)</f>
        <v>0</v>
      </c>
      <c r="F18" s="37"/>
      <c r="G18" s="33"/>
      <c r="H18" s="68">
        <f>IFERROR(VLOOKUP(G18,'Product &amp; Receiver Master'!$B$2:$F$70,2,),0)</f>
        <v>0</v>
      </c>
      <c r="I18" s="38"/>
      <c r="J18" s="39"/>
      <c r="K18" s="72">
        <f t="shared" si="0"/>
        <v>0</v>
      </c>
      <c r="L18" s="40">
        <v>0</v>
      </c>
      <c r="M18" s="72">
        <f t="shared" si="1"/>
        <v>0</v>
      </c>
      <c r="N18" s="72">
        <f>IF(F18=1,VLOOKUP(G18,'Product &amp; Receiver Master'!$B$2:$F$70,5,),0)</f>
        <v>0</v>
      </c>
      <c r="O18" s="68">
        <f t="shared" si="2"/>
        <v>0</v>
      </c>
      <c r="P18" s="72">
        <f>IF(F18=1,VLOOKUP(G18,'Product &amp; Receiver Master'!$B$2:$F$70,4,FALSE),0)</f>
        <v>0</v>
      </c>
      <c r="Q18" s="72">
        <f t="shared" si="3"/>
        <v>0</v>
      </c>
      <c r="R18" s="72">
        <f>IF(F18=2,VLOOKUP(G18,'Product &amp; Receiver Master'!$B$2:$F$70,3,FALSE),0)</f>
        <v>0</v>
      </c>
      <c r="S18" s="72">
        <f t="shared" si="4"/>
        <v>0</v>
      </c>
    </row>
    <row r="19" spans="1:19">
      <c r="A19" s="33"/>
      <c r="B19" s="33"/>
      <c r="C19" s="33"/>
      <c r="D19" s="65">
        <f>IFERROR(VLOOKUP(C19,'Product &amp; Receiver Master'!$H$2:$J$113,2,),0)</f>
        <v>0</v>
      </c>
      <c r="E19" s="64">
        <f>IFERROR(VLOOKUP(C19,'Product &amp; Receiver Master'!$H$2:$J$113,3,),0)</f>
        <v>0</v>
      </c>
      <c r="F19" s="37"/>
      <c r="G19" s="33"/>
      <c r="H19" s="68">
        <f>IFERROR(VLOOKUP(G19,'Product &amp; Receiver Master'!$B$2:$F$70,2,),0)</f>
        <v>0</v>
      </c>
      <c r="I19" s="38"/>
      <c r="J19" s="39"/>
      <c r="K19" s="72">
        <f t="shared" si="0"/>
        <v>0</v>
      </c>
      <c r="L19" s="40">
        <v>0</v>
      </c>
      <c r="M19" s="72">
        <f t="shared" si="1"/>
        <v>0</v>
      </c>
      <c r="N19" s="72">
        <f>IF(F19=1,VLOOKUP(G19,'Product &amp; Receiver Master'!$B$2:$F$70,5,),0)</f>
        <v>0</v>
      </c>
      <c r="O19" s="68">
        <f t="shared" si="2"/>
        <v>0</v>
      </c>
      <c r="P19" s="72">
        <f>IF(F19=1,VLOOKUP(G19,'Product &amp; Receiver Master'!$B$2:$F$70,4,FALSE),0)</f>
        <v>0</v>
      </c>
      <c r="Q19" s="72">
        <f t="shared" si="3"/>
        <v>0</v>
      </c>
      <c r="R19" s="72">
        <f>IF(F19=2,VLOOKUP(G19,'Product &amp; Receiver Master'!$B$2:$F$70,3,FALSE),0)</f>
        <v>0</v>
      </c>
      <c r="S19" s="72">
        <f t="shared" si="4"/>
        <v>0</v>
      </c>
    </row>
    <row r="20" spans="1:19">
      <c r="A20" s="33"/>
      <c r="B20" s="33"/>
      <c r="C20" s="33"/>
      <c r="D20" s="65">
        <f>IFERROR(VLOOKUP(C20,'Product &amp; Receiver Master'!$H$2:$J$113,2,),0)</f>
        <v>0</v>
      </c>
      <c r="E20" s="64">
        <f>IFERROR(VLOOKUP(C20,'Product &amp; Receiver Master'!$H$2:$J$113,3,),0)</f>
        <v>0</v>
      </c>
      <c r="F20" s="37"/>
      <c r="G20" s="33"/>
      <c r="H20" s="68">
        <f>IFERROR(VLOOKUP(G20,'Product &amp; Receiver Master'!$B$2:$F$70,2,),0)</f>
        <v>0</v>
      </c>
      <c r="I20" s="38"/>
      <c r="J20" s="39"/>
      <c r="K20" s="72">
        <f t="shared" si="0"/>
        <v>0</v>
      </c>
      <c r="L20" s="40">
        <v>0</v>
      </c>
      <c r="M20" s="72">
        <f t="shared" si="1"/>
        <v>0</v>
      </c>
      <c r="N20" s="72">
        <f>IF(F20=1,VLOOKUP(G20,'Product &amp; Receiver Master'!$B$2:$F$70,5,),0)</f>
        <v>0</v>
      </c>
      <c r="O20" s="68">
        <f t="shared" si="2"/>
        <v>0</v>
      </c>
      <c r="P20" s="72">
        <f>IF(F20=1,VLOOKUP(G20,'Product &amp; Receiver Master'!$B$2:$F$70,4,FALSE),0)</f>
        <v>0</v>
      </c>
      <c r="Q20" s="72">
        <f t="shared" si="3"/>
        <v>0</v>
      </c>
      <c r="R20" s="72">
        <f>IF(F20=2,VLOOKUP(G20,'Product &amp; Receiver Master'!$B$2:$F$70,3,FALSE),0)</f>
        <v>0</v>
      </c>
      <c r="S20" s="72">
        <f t="shared" si="4"/>
        <v>0</v>
      </c>
    </row>
    <row r="21" spans="1:19">
      <c r="A21" s="33"/>
      <c r="B21" s="33"/>
      <c r="C21" s="33"/>
      <c r="D21" s="65">
        <f>IFERROR(VLOOKUP(C21,'Product &amp; Receiver Master'!$H$2:$J$113,2,),0)</f>
        <v>0</v>
      </c>
      <c r="E21" s="64">
        <f>IFERROR(VLOOKUP(C21,'Product &amp; Receiver Master'!$H$2:$J$113,3,),0)</f>
        <v>0</v>
      </c>
      <c r="F21" s="37"/>
      <c r="G21" s="33"/>
      <c r="H21" s="68">
        <f>IFERROR(VLOOKUP(G21,'Product &amp; Receiver Master'!$B$2:$F$70,2,),0)</f>
        <v>0</v>
      </c>
      <c r="I21" s="38"/>
      <c r="J21" s="39"/>
      <c r="K21" s="72">
        <f t="shared" si="0"/>
        <v>0</v>
      </c>
      <c r="L21" s="40">
        <v>0</v>
      </c>
      <c r="M21" s="72">
        <f t="shared" si="1"/>
        <v>0</v>
      </c>
      <c r="N21" s="72">
        <f>IF(F21=1,VLOOKUP(G21,'Product &amp; Receiver Master'!$B$2:$F$70,5,),0)</f>
        <v>0</v>
      </c>
      <c r="O21" s="68">
        <f t="shared" si="2"/>
        <v>0</v>
      </c>
      <c r="P21" s="72">
        <f>IF(F21=1,VLOOKUP(G21,'Product &amp; Receiver Master'!$B$2:$F$70,4,FALSE),0)</f>
        <v>0</v>
      </c>
      <c r="Q21" s="72">
        <f t="shared" si="3"/>
        <v>0</v>
      </c>
      <c r="R21" s="72">
        <f>IF(F21=2,VLOOKUP(G21,'Product &amp; Receiver Master'!$B$2:$F$70,3,FALSE),0)</f>
        <v>0</v>
      </c>
      <c r="S21" s="72">
        <f t="shared" si="4"/>
        <v>0</v>
      </c>
    </row>
    <row r="22" spans="1:19">
      <c r="A22" s="33"/>
      <c r="B22" s="33"/>
      <c r="C22" s="33"/>
      <c r="D22" s="65">
        <f>IFERROR(VLOOKUP(C22,'Product &amp; Receiver Master'!$H$2:$J$113,2,),0)</f>
        <v>0</v>
      </c>
      <c r="E22" s="64">
        <f>IFERROR(VLOOKUP(C22,'Product &amp; Receiver Master'!$H$2:$J$113,3,),0)</f>
        <v>0</v>
      </c>
      <c r="F22" s="37"/>
      <c r="G22" s="33"/>
      <c r="H22" s="68">
        <f>IFERROR(VLOOKUP(G22,'Product &amp; Receiver Master'!$B$2:$F$70,2,),0)</f>
        <v>0</v>
      </c>
      <c r="I22" s="38"/>
      <c r="J22" s="39"/>
      <c r="K22" s="72">
        <f t="shared" si="0"/>
        <v>0</v>
      </c>
      <c r="L22" s="40">
        <v>0</v>
      </c>
      <c r="M22" s="72">
        <f t="shared" si="1"/>
        <v>0</v>
      </c>
      <c r="N22" s="72">
        <f>IF(F22=1,VLOOKUP(G22,'Product &amp; Receiver Master'!$B$2:$F$70,5,),0)</f>
        <v>0</v>
      </c>
      <c r="O22" s="68">
        <f t="shared" si="2"/>
        <v>0</v>
      </c>
      <c r="P22" s="72">
        <f>IF(F22=1,VLOOKUP(G22,'Product &amp; Receiver Master'!$B$2:$F$70,4,FALSE),0)</f>
        <v>0</v>
      </c>
      <c r="Q22" s="72">
        <f t="shared" si="3"/>
        <v>0</v>
      </c>
      <c r="R22" s="72">
        <f>IF(F22=2,VLOOKUP(G22,'Product &amp; Receiver Master'!$B$2:$F$70,3,FALSE),0)</f>
        <v>0</v>
      </c>
      <c r="S22" s="72">
        <f t="shared" si="4"/>
        <v>0</v>
      </c>
    </row>
    <row r="23" spans="1:19">
      <c r="A23" s="33"/>
      <c r="B23" s="33"/>
      <c r="C23" s="33"/>
      <c r="D23" s="65">
        <f>IFERROR(VLOOKUP(C23,'Product &amp; Receiver Master'!$H$2:$J$113,2,),0)</f>
        <v>0</v>
      </c>
      <c r="E23" s="64">
        <f>IFERROR(VLOOKUP(C23,'Product &amp; Receiver Master'!$H$2:$J$113,3,),0)</f>
        <v>0</v>
      </c>
      <c r="F23" s="37"/>
      <c r="G23" s="33"/>
      <c r="H23" s="68">
        <f>IFERROR(VLOOKUP(G23,'Product &amp; Receiver Master'!$B$2:$F$70,2,),0)</f>
        <v>0</v>
      </c>
      <c r="I23" s="38"/>
      <c r="J23" s="39"/>
      <c r="K23" s="72">
        <f t="shared" si="0"/>
        <v>0</v>
      </c>
      <c r="L23" s="40">
        <v>0</v>
      </c>
      <c r="M23" s="72">
        <f t="shared" si="1"/>
        <v>0</v>
      </c>
      <c r="N23" s="72">
        <f>IF(F23=1,VLOOKUP(G23,'Product &amp; Receiver Master'!$B$2:$F$70,5,),0)</f>
        <v>0</v>
      </c>
      <c r="O23" s="68">
        <f t="shared" si="2"/>
        <v>0</v>
      </c>
      <c r="P23" s="72">
        <f>IF(F23=1,VLOOKUP(G23,'Product &amp; Receiver Master'!$B$2:$F$70,4,FALSE),0)</f>
        <v>0</v>
      </c>
      <c r="Q23" s="72">
        <f t="shared" si="3"/>
        <v>0</v>
      </c>
      <c r="R23" s="72">
        <f>IF(F23=2,VLOOKUP(G23,'Product &amp; Receiver Master'!$B$2:$F$70,3,FALSE),0)</f>
        <v>0</v>
      </c>
      <c r="S23" s="72">
        <f t="shared" si="4"/>
        <v>0</v>
      </c>
    </row>
    <row r="24" spans="1:19">
      <c r="A24" s="33"/>
      <c r="B24" s="33"/>
      <c r="C24" s="33"/>
      <c r="D24" s="65">
        <f>IFERROR(VLOOKUP(C24,'Product &amp; Receiver Master'!$H$2:$J$113,2,),0)</f>
        <v>0</v>
      </c>
      <c r="E24" s="64">
        <f>IFERROR(VLOOKUP(C24,'Product &amp; Receiver Master'!$H$2:$J$113,3,),0)</f>
        <v>0</v>
      </c>
      <c r="F24" s="37"/>
      <c r="G24" s="33"/>
      <c r="H24" s="68">
        <f>IFERROR(VLOOKUP(G24,'Product &amp; Receiver Master'!$B$2:$F$70,2,),0)</f>
        <v>0</v>
      </c>
      <c r="I24" s="38"/>
      <c r="J24" s="39"/>
      <c r="K24" s="72">
        <f t="shared" si="0"/>
        <v>0</v>
      </c>
      <c r="L24" s="40">
        <v>0</v>
      </c>
      <c r="M24" s="72">
        <f t="shared" si="1"/>
        <v>0</v>
      </c>
      <c r="N24" s="72">
        <f>IF(F24=1,VLOOKUP(G24,'Product &amp; Receiver Master'!$B$2:$F$70,5,),0)</f>
        <v>0</v>
      </c>
      <c r="O24" s="68">
        <f t="shared" si="2"/>
        <v>0</v>
      </c>
      <c r="P24" s="72">
        <f>IF(F24=1,VLOOKUP(G24,'Product &amp; Receiver Master'!$B$2:$F$70,4,FALSE),0)</f>
        <v>0</v>
      </c>
      <c r="Q24" s="72">
        <f t="shared" si="3"/>
        <v>0</v>
      </c>
      <c r="R24" s="72">
        <f>IF(F24=2,VLOOKUP(G24,'Product &amp; Receiver Master'!$B$2:$F$70,3,FALSE),0)</f>
        <v>0</v>
      </c>
      <c r="S24" s="72">
        <f t="shared" si="4"/>
        <v>0</v>
      </c>
    </row>
    <row r="25" spans="1:19">
      <c r="A25" s="33"/>
      <c r="B25" s="33"/>
      <c r="C25" s="33"/>
      <c r="D25" s="65">
        <f>IFERROR(VLOOKUP(C25,'Product &amp; Receiver Master'!$H$2:$J$113,2,),0)</f>
        <v>0</v>
      </c>
      <c r="E25" s="64">
        <f>IFERROR(VLOOKUP(C25,'Product &amp; Receiver Master'!$H$2:$J$113,3,),0)</f>
        <v>0</v>
      </c>
      <c r="F25" s="37"/>
      <c r="G25" s="33"/>
      <c r="H25" s="68">
        <f>IFERROR(VLOOKUP(G25,'Product &amp; Receiver Master'!$B$2:$F$70,2,),0)</f>
        <v>0</v>
      </c>
      <c r="I25" s="38"/>
      <c r="J25" s="39"/>
      <c r="K25" s="72">
        <f t="shared" si="0"/>
        <v>0</v>
      </c>
      <c r="L25" s="40">
        <v>0</v>
      </c>
      <c r="M25" s="72">
        <f t="shared" si="1"/>
        <v>0</v>
      </c>
      <c r="N25" s="72">
        <f>IF(F25=1,VLOOKUP(G25,'Product &amp; Receiver Master'!$B$2:$F$70,5,),0)</f>
        <v>0</v>
      </c>
      <c r="O25" s="68">
        <f t="shared" si="2"/>
        <v>0</v>
      </c>
      <c r="P25" s="72">
        <f>IF(F25=1,VLOOKUP(G25,'Product &amp; Receiver Master'!$B$2:$F$70,4,FALSE),0)</f>
        <v>0</v>
      </c>
      <c r="Q25" s="72">
        <f t="shared" si="3"/>
        <v>0</v>
      </c>
      <c r="R25" s="72">
        <f>IF(F25=2,VLOOKUP(G25,'Product &amp; Receiver Master'!$B$2:$F$70,3,FALSE),0)</f>
        <v>0</v>
      </c>
      <c r="S25" s="72">
        <f t="shared" si="4"/>
        <v>0</v>
      </c>
    </row>
    <row r="26" spans="1:19">
      <c r="A26" s="33"/>
      <c r="B26" s="33"/>
      <c r="C26" s="33"/>
      <c r="D26" s="65">
        <f>IFERROR(VLOOKUP(C26,'Product &amp; Receiver Master'!$H$2:$J$113,2,),0)</f>
        <v>0</v>
      </c>
      <c r="E26" s="64">
        <f>IFERROR(VLOOKUP(C26,'Product &amp; Receiver Master'!$H$2:$J$113,3,),0)</f>
        <v>0</v>
      </c>
      <c r="F26" s="37"/>
      <c r="G26" s="33"/>
      <c r="H26" s="68">
        <f>IFERROR(VLOOKUP(G26,'Product &amp; Receiver Master'!$B$2:$F$70,2,),0)</f>
        <v>0</v>
      </c>
      <c r="I26" s="38"/>
      <c r="J26" s="39"/>
      <c r="K26" s="72">
        <f t="shared" si="0"/>
        <v>0</v>
      </c>
      <c r="L26" s="40">
        <v>0</v>
      </c>
      <c r="M26" s="72">
        <f t="shared" si="1"/>
        <v>0</v>
      </c>
      <c r="N26" s="72">
        <f>IF(F26=1,VLOOKUP(G26,'Product &amp; Receiver Master'!$B$2:$F$70,5,),0)</f>
        <v>0</v>
      </c>
      <c r="O26" s="68">
        <f t="shared" si="2"/>
        <v>0</v>
      </c>
      <c r="P26" s="72">
        <f>IF(F26=1,VLOOKUP(G26,'Product &amp; Receiver Master'!$B$2:$F$70,4,FALSE),0)</f>
        <v>0</v>
      </c>
      <c r="Q26" s="72">
        <f t="shared" si="3"/>
        <v>0</v>
      </c>
      <c r="R26" s="72">
        <f>IF(F26=2,VLOOKUP(G26,'Product &amp; Receiver Master'!$B$2:$F$70,3,FALSE),0)</f>
        <v>0</v>
      </c>
      <c r="S26" s="72">
        <f t="shared" si="4"/>
        <v>0</v>
      </c>
    </row>
    <row r="27" spans="1:19">
      <c r="A27" s="33"/>
      <c r="B27" s="33"/>
      <c r="C27" s="33"/>
      <c r="D27" s="65">
        <f>IFERROR(VLOOKUP(C27,'Product &amp; Receiver Master'!$H$2:$J$113,2,),0)</f>
        <v>0</v>
      </c>
      <c r="E27" s="64">
        <f>IFERROR(VLOOKUP(C27,'Product &amp; Receiver Master'!$H$2:$J$113,3,),0)</f>
        <v>0</v>
      </c>
      <c r="F27" s="37"/>
      <c r="G27" s="33"/>
      <c r="H27" s="68">
        <f>IFERROR(VLOOKUP(G27,'Product &amp; Receiver Master'!$B$2:$F$70,2,),0)</f>
        <v>0</v>
      </c>
      <c r="I27" s="38"/>
      <c r="J27" s="39"/>
      <c r="K27" s="72">
        <f t="shared" si="0"/>
        <v>0</v>
      </c>
      <c r="L27" s="40">
        <v>0</v>
      </c>
      <c r="M27" s="72">
        <f t="shared" si="1"/>
        <v>0</v>
      </c>
      <c r="N27" s="72">
        <f>IF(F27=1,VLOOKUP(G27,'Product &amp; Receiver Master'!$B$2:$F$70,5,),0)</f>
        <v>0</v>
      </c>
      <c r="O27" s="68">
        <f t="shared" si="2"/>
        <v>0</v>
      </c>
      <c r="P27" s="72">
        <f>IF(F27=1,VLOOKUP(G27,'Product &amp; Receiver Master'!$B$2:$F$70,4,FALSE),0)</f>
        <v>0</v>
      </c>
      <c r="Q27" s="72">
        <f t="shared" si="3"/>
        <v>0</v>
      </c>
      <c r="R27" s="72">
        <f>IF(F27=2,VLOOKUP(G27,'Product &amp; Receiver Master'!$B$2:$F$70,3,FALSE),0)</f>
        <v>0</v>
      </c>
      <c r="S27" s="72">
        <f t="shared" si="4"/>
        <v>0</v>
      </c>
    </row>
    <row r="28" spans="1:19">
      <c r="A28" s="33"/>
      <c r="B28" s="33"/>
      <c r="C28" s="33"/>
      <c r="D28" s="65">
        <f>IFERROR(VLOOKUP(C28,'Product &amp; Receiver Master'!$H$2:$J$113,2,),0)</f>
        <v>0</v>
      </c>
      <c r="E28" s="64">
        <f>IFERROR(VLOOKUP(C28,'Product &amp; Receiver Master'!$H$2:$J$113,3,),0)</f>
        <v>0</v>
      </c>
      <c r="F28" s="37"/>
      <c r="G28" s="33"/>
      <c r="H28" s="68">
        <f>IFERROR(VLOOKUP(G28,'Product &amp; Receiver Master'!$B$2:$F$70,2,),0)</f>
        <v>0</v>
      </c>
      <c r="I28" s="38"/>
      <c r="J28" s="39"/>
      <c r="K28" s="72">
        <f t="shared" si="0"/>
        <v>0</v>
      </c>
      <c r="L28" s="40">
        <v>0</v>
      </c>
      <c r="M28" s="72">
        <f t="shared" si="1"/>
        <v>0</v>
      </c>
      <c r="N28" s="72">
        <f>IF(F28=1,VLOOKUP(G28,'Product &amp; Receiver Master'!$B$2:$F$70,5,),0)</f>
        <v>0</v>
      </c>
      <c r="O28" s="68">
        <f t="shared" si="2"/>
        <v>0</v>
      </c>
      <c r="P28" s="72">
        <f>IF(F28=1,VLOOKUP(G28,'Product &amp; Receiver Master'!$B$2:$F$70,4,FALSE),0)</f>
        <v>0</v>
      </c>
      <c r="Q28" s="72">
        <f t="shared" si="3"/>
        <v>0</v>
      </c>
      <c r="R28" s="72">
        <f>IF(F28=2,VLOOKUP(G28,'Product &amp; Receiver Master'!$B$2:$F$70,3,FALSE),0)</f>
        <v>0</v>
      </c>
      <c r="S28" s="72">
        <f t="shared" si="4"/>
        <v>0</v>
      </c>
    </row>
    <row r="29" spans="1:19">
      <c r="A29" s="33"/>
      <c r="B29" s="33"/>
      <c r="C29" s="33"/>
      <c r="D29" s="65">
        <f>IFERROR(VLOOKUP(C29,'Product &amp; Receiver Master'!$H$2:$J$113,2,),0)</f>
        <v>0</v>
      </c>
      <c r="E29" s="64">
        <f>IFERROR(VLOOKUP(C29,'Product &amp; Receiver Master'!$H$2:$J$113,3,),0)</f>
        <v>0</v>
      </c>
      <c r="F29" s="37"/>
      <c r="G29" s="33"/>
      <c r="H29" s="68">
        <f>IFERROR(VLOOKUP(G29,'Product &amp; Receiver Master'!$B$2:$F$70,2,),0)</f>
        <v>0</v>
      </c>
      <c r="I29" s="38"/>
      <c r="J29" s="39"/>
      <c r="K29" s="72">
        <f t="shared" si="0"/>
        <v>0</v>
      </c>
      <c r="L29" s="40">
        <v>0</v>
      </c>
      <c r="M29" s="72">
        <f t="shared" si="1"/>
        <v>0</v>
      </c>
      <c r="N29" s="72">
        <f>IF(F29=1,VLOOKUP(G29,'Product &amp; Receiver Master'!$B$2:$F$70,5,),0)</f>
        <v>0</v>
      </c>
      <c r="O29" s="68">
        <f t="shared" si="2"/>
        <v>0</v>
      </c>
      <c r="P29" s="72">
        <f>IF(F29=1,VLOOKUP(G29,'Product &amp; Receiver Master'!$B$2:$F$70,4,FALSE),0)</f>
        <v>0</v>
      </c>
      <c r="Q29" s="72">
        <f t="shared" si="3"/>
        <v>0</v>
      </c>
      <c r="R29" s="72">
        <f>IF(F29=2,VLOOKUP(G29,'Product &amp; Receiver Master'!$B$2:$F$70,3,FALSE),0)</f>
        <v>0</v>
      </c>
      <c r="S29" s="72">
        <f t="shared" si="4"/>
        <v>0</v>
      </c>
    </row>
    <row r="30" spans="1:19">
      <c r="A30" s="33"/>
      <c r="B30" s="33"/>
      <c r="C30" s="33"/>
      <c r="D30" s="65">
        <f>IFERROR(VLOOKUP(C30,'Product &amp; Receiver Master'!$H$2:$J$113,2,),0)</f>
        <v>0</v>
      </c>
      <c r="E30" s="64">
        <f>IFERROR(VLOOKUP(C30,'Product &amp; Receiver Master'!$H$2:$J$113,3,),0)</f>
        <v>0</v>
      </c>
      <c r="F30" s="37"/>
      <c r="G30" s="33"/>
      <c r="H30" s="68">
        <f>IFERROR(VLOOKUP(G30,'Product &amp; Receiver Master'!$B$2:$F$70,2,),0)</f>
        <v>0</v>
      </c>
      <c r="I30" s="38"/>
      <c r="J30" s="39"/>
      <c r="K30" s="72">
        <f t="shared" si="0"/>
        <v>0</v>
      </c>
      <c r="L30" s="40">
        <v>0</v>
      </c>
      <c r="M30" s="72">
        <f t="shared" si="1"/>
        <v>0</v>
      </c>
      <c r="N30" s="72">
        <f>IF(F30=1,VLOOKUP(G30,'Product &amp; Receiver Master'!$B$2:$F$70,5,),0)</f>
        <v>0</v>
      </c>
      <c r="O30" s="68">
        <f t="shared" si="2"/>
        <v>0</v>
      </c>
      <c r="P30" s="72">
        <f>IF(F30=1,VLOOKUP(G30,'Product &amp; Receiver Master'!$B$2:$F$70,4,FALSE),0)</f>
        <v>0</v>
      </c>
      <c r="Q30" s="72">
        <f t="shared" si="3"/>
        <v>0</v>
      </c>
      <c r="R30" s="72">
        <f>IF(F30=2,VLOOKUP(G30,'Product &amp; Receiver Master'!$B$2:$F$70,3,FALSE),0)</f>
        <v>0</v>
      </c>
      <c r="S30" s="72">
        <f t="shared" si="4"/>
        <v>0</v>
      </c>
    </row>
    <row r="31" spans="1:19">
      <c r="A31" s="33"/>
      <c r="B31" s="33"/>
      <c r="C31" s="33"/>
      <c r="D31" s="65">
        <f>IFERROR(VLOOKUP(C31,'Product &amp; Receiver Master'!$H$2:$J$113,2,),0)</f>
        <v>0</v>
      </c>
      <c r="E31" s="64">
        <f>IFERROR(VLOOKUP(C31,'Product &amp; Receiver Master'!$H$2:$J$113,3,),0)</f>
        <v>0</v>
      </c>
      <c r="F31" s="37"/>
      <c r="G31" s="33"/>
      <c r="H31" s="68">
        <f>IFERROR(VLOOKUP(G31,'Product &amp; Receiver Master'!$B$2:$F$70,2,),0)</f>
        <v>0</v>
      </c>
      <c r="I31" s="38"/>
      <c r="J31" s="39"/>
      <c r="K31" s="72">
        <f t="shared" si="0"/>
        <v>0</v>
      </c>
      <c r="L31" s="40">
        <v>0</v>
      </c>
      <c r="M31" s="72">
        <f t="shared" si="1"/>
        <v>0</v>
      </c>
      <c r="N31" s="72">
        <f>IF(F31=1,VLOOKUP(G31,'Product &amp; Receiver Master'!$B$2:$F$70,5,),0)</f>
        <v>0</v>
      </c>
      <c r="O31" s="68">
        <f t="shared" si="2"/>
        <v>0</v>
      </c>
      <c r="P31" s="72">
        <f>IF(F31=1,VLOOKUP(G31,'Product &amp; Receiver Master'!$B$2:$F$70,4,FALSE),0)</f>
        <v>0</v>
      </c>
      <c r="Q31" s="72">
        <f t="shared" si="3"/>
        <v>0</v>
      </c>
      <c r="R31" s="72">
        <f>IF(F31=2,VLOOKUP(G31,'Product &amp; Receiver Master'!$B$2:$F$70,3,FALSE),0)</f>
        <v>0</v>
      </c>
      <c r="S31" s="72">
        <f t="shared" si="4"/>
        <v>0</v>
      </c>
    </row>
    <row r="32" spans="1:19">
      <c r="A32" s="33"/>
      <c r="B32" s="33"/>
      <c r="C32" s="33"/>
      <c r="D32" s="65">
        <f>IFERROR(VLOOKUP(C32,'Product &amp; Receiver Master'!$H$2:$J$113,2,),0)</f>
        <v>0</v>
      </c>
      <c r="E32" s="64">
        <f>IFERROR(VLOOKUP(C32,'Product &amp; Receiver Master'!$H$2:$J$113,3,),0)</f>
        <v>0</v>
      </c>
      <c r="F32" s="37"/>
      <c r="G32" s="33"/>
      <c r="H32" s="68">
        <f>IFERROR(VLOOKUP(G32,'Product &amp; Receiver Master'!$B$2:$F$70,2,),0)</f>
        <v>0</v>
      </c>
      <c r="I32" s="38"/>
      <c r="J32" s="39"/>
      <c r="K32" s="72">
        <f t="shared" si="0"/>
        <v>0</v>
      </c>
      <c r="L32" s="40">
        <v>0</v>
      </c>
      <c r="M32" s="72">
        <f t="shared" si="1"/>
        <v>0</v>
      </c>
      <c r="N32" s="72">
        <f>IF(F32=1,VLOOKUP(G32,'Product &amp; Receiver Master'!$B$2:$F$70,5,),0)</f>
        <v>0</v>
      </c>
      <c r="O32" s="68">
        <f t="shared" si="2"/>
        <v>0</v>
      </c>
      <c r="P32" s="72">
        <f>IF(F32=1,VLOOKUP(G32,'Product &amp; Receiver Master'!$B$2:$F$70,4,FALSE),0)</f>
        <v>0</v>
      </c>
      <c r="Q32" s="72">
        <f t="shared" si="3"/>
        <v>0</v>
      </c>
      <c r="R32" s="72">
        <f>IF(F32=2,VLOOKUP(G32,'Product &amp; Receiver Master'!$B$2:$F$70,3,FALSE),0)</f>
        <v>0</v>
      </c>
      <c r="S32" s="72">
        <f t="shared" si="4"/>
        <v>0</v>
      </c>
    </row>
    <row r="33" spans="1:19">
      <c r="A33" s="33"/>
      <c r="B33" s="33"/>
      <c r="C33" s="33"/>
      <c r="D33" s="65">
        <f>IFERROR(VLOOKUP(C33,'Product &amp; Receiver Master'!$H$2:$J$113,2,),0)</f>
        <v>0</v>
      </c>
      <c r="E33" s="64">
        <f>IFERROR(VLOOKUP(C33,'Product &amp; Receiver Master'!$H$2:$J$113,3,),0)</f>
        <v>0</v>
      </c>
      <c r="F33" s="37"/>
      <c r="G33" s="33"/>
      <c r="H33" s="68">
        <f>IFERROR(VLOOKUP(G33,'Product &amp; Receiver Master'!$B$2:$F$70,2,),0)</f>
        <v>0</v>
      </c>
      <c r="I33" s="38"/>
      <c r="J33" s="39"/>
      <c r="K33" s="72">
        <f t="shared" si="0"/>
        <v>0</v>
      </c>
      <c r="L33" s="40">
        <v>0</v>
      </c>
      <c r="M33" s="72">
        <f t="shared" si="1"/>
        <v>0</v>
      </c>
      <c r="N33" s="72">
        <f>IF(F33=1,VLOOKUP(G33,'Product &amp; Receiver Master'!$B$2:$F$70,5,),0)</f>
        <v>0</v>
      </c>
      <c r="O33" s="68">
        <f t="shared" si="2"/>
        <v>0</v>
      </c>
      <c r="P33" s="72">
        <f>IF(F33=1,VLOOKUP(G33,'Product &amp; Receiver Master'!$B$2:$F$70,4,FALSE),0)</f>
        <v>0</v>
      </c>
      <c r="Q33" s="72">
        <f t="shared" si="3"/>
        <v>0</v>
      </c>
      <c r="R33" s="72">
        <f>IF(F33=2,VLOOKUP(G33,'Product &amp; Receiver Master'!$B$2:$F$70,3,FALSE),0)</f>
        <v>0</v>
      </c>
      <c r="S33" s="72">
        <f t="shared" si="4"/>
        <v>0</v>
      </c>
    </row>
    <row r="34" spans="1:19">
      <c r="A34" s="33"/>
      <c r="B34" s="33"/>
      <c r="C34" s="33"/>
      <c r="D34" s="65">
        <f>IFERROR(VLOOKUP(C34,'Product &amp; Receiver Master'!$H$2:$J$113,2,),0)</f>
        <v>0</v>
      </c>
      <c r="E34" s="64">
        <f>IFERROR(VLOOKUP(C34,'Product &amp; Receiver Master'!$H$2:$J$113,3,),0)</f>
        <v>0</v>
      </c>
      <c r="F34" s="37"/>
      <c r="G34" s="33"/>
      <c r="H34" s="68">
        <f>IFERROR(VLOOKUP(G34,'Product &amp; Receiver Master'!$B$2:$F$70,2,),0)</f>
        <v>0</v>
      </c>
      <c r="I34" s="38"/>
      <c r="J34" s="39"/>
      <c r="K34" s="72">
        <f t="shared" si="0"/>
        <v>0</v>
      </c>
      <c r="L34" s="40">
        <v>0</v>
      </c>
      <c r="M34" s="72">
        <f t="shared" si="1"/>
        <v>0</v>
      </c>
      <c r="N34" s="72">
        <f>IF(F34=1,VLOOKUP(G34,'Product &amp; Receiver Master'!$B$2:$F$70,5,),0)</f>
        <v>0</v>
      </c>
      <c r="O34" s="68">
        <f t="shared" si="2"/>
        <v>0</v>
      </c>
      <c r="P34" s="72">
        <f>IF(F34=1,VLOOKUP(G34,'Product &amp; Receiver Master'!$B$2:$F$70,4,FALSE),0)</f>
        <v>0</v>
      </c>
      <c r="Q34" s="72">
        <f t="shared" si="3"/>
        <v>0</v>
      </c>
      <c r="R34" s="72">
        <f>IF(F34=2,VLOOKUP(G34,'Product &amp; Receiver Master'!$B$2:$F$70,3,FALSE),0)</f>
        <v>0</v>
      </c>
      <c r="S34" s="72">
        <f t="shared" si="4"/>
        <v>0</v>
      </c>
    </row>
    <row r="35" spans="1:19">
      <c r="A35" s="33"/>
      <c r="B35" s="33"/>
      <c r="C35" s="33"/>
      <c r="D35" s="65">
        <f>IFERROR(VLOOKUP(C35,'Product &amp; Receiver Master'!$H$2:$J$113,2,),0)</f>
        <v>0</v>
      </c>
      <c r="E35" s="64">
        <f>IFERROR(VLOOKUP(C35,'Product &amp; Receiver Master'!$H$2:$J$113,3,),0)</f>
        <v>0</v>
      </c>
      <c r="F35" s="37"/>
      <c r="G35" s="33"/>
      <c r="H35" s="68">
        <f>IFERROR(VLOOKUP(G35,'Product &amp; Receiver Master'!$B$2:$F$70,2,),0)</f>
        <v>0</v>
      </c>
      <c r="I35" s="38"/>
      <c r="J35" s="39"/>
      <c r="K35" s="72">
        <f t="shared" si="0"/>
        <v>0</v>
      </c>
      <c r="L35" s="40">
        <v>0</v>
      </c>
      <c r="M35" s="72">
        <f t="shared" si="1"/>
        <v>0</v>
      </c>
      <c r="N35" s="72">
        <f>IF(F35=1,VLOOKUP(G35,'Product &amp; Receiver Master'!$B$2:$F$70,5,),0)</f>
        <v>0</v>
      </c>
      <c r="O35" s="68">
        <f t="shared" si="2"/>
        <v>0</v>
      </c>
      <c r="P35" s="72">
        <f>IF(F35=1,VLOOKUP(G35,'Product &amp; Receiver Master'!$B$2:$F$70,4,FALSE),0)</f>
        <v>0</v>
      </c>
      <c r="Q35" s="72">
        <f t="shared" si="3"/>
        <v>0</v>
      </c>
      <c r="R35" s="72">
        <f>IF(F35=2,VLOOKUP(G35,'Product &amp; Receiver Master'!$B$2:$F$70,3,FALSE),0)</f>
        <v>0</v>
      </c>
      <c r="S35" s="72">
        <f t="shared" si="4"/>
        <v>0</v>
      </c>
    </row>
    <row r="36" spans="1:19">
      <c r="A36" s="33"/>
      <c r="B36" s="33"/>
      <c r="C36" s="33"/>
      <c r="D36" s="65">
        <f>IFERROR(VLOOKUP(C36,'Product &amp; Receiver Master'!$H$2:$J$113,2,),0)</f>
        <v>0</v>
      </c>
      <c r="E36" s="64">
        <f>IFERROR(VLOOKUP(C36,'Product &amp; Receiver Master'!$H$2:$J$113,3,),0)</f>
        <v>0</v>
      </c>
      <c r="F36" s="37"/>
      <c r="G36" s="33"/>
      <c r="H36" s="68">
        <f>IFERROR(VLOOKUP(G36,'Product &amp; Receiver Master'!$B$2:$F$70,2,),0)</f>
        <v>0</v>
      </c>
      <c r="I36" s="38"/>
      <c r="J36" s="39"/>
      <c r="K36" s="72">
        <f t="shared" si="0"/>
        <v>0</v>
      </c>
      <c r="L36" s="40">
        <v>0</v>
      </c>
      <c r="M36" s="72">
        <f t="shared" si="1"/>
        <v>0</v>
      </c>
      <c r="N36" s="72">
        <f>IF(F36=1,VLOOKUP(G36,'Product &amp; Receiver Master'!$B$2:$F$70,5,),0)</f>
        <v>0</v>
      </c>
      <c r="O36" s="68">
        <f t="shared" si="2"/>
        <v>0</v>
      </c>
      <c r="P36" s="72">
        <f>IF(F36=1,VLOOKUP(G36,'Product &amp; Receiver Master'!$B$2:$F$70,4,FALSE),0)</f>
        <v>0</v>
      </c>
      <c r="Q36" s="72">
        <f t="shared" si="3"/>
        <v>0</v>
      </c>
      <c r="R36" s="72">
        <f>IF(F36=2,VLOOKUP(G36,'Product &amp; Receiver Master'!$B$2:$F$70,3,FALSE),0)</f>
        <v>0</v>
      </c>
      <c r="S36" s="72">
        <f t="shared" si="4"/>
        <v>0</v>
      </c>
    </row>
    <row r="37" spans="1:19">
      <c r="A37" s="33"/>
      <c r="B37" s="33"/>
      <c r="C37" s="33"/>
      <c r="D37" s="65">
        <f>IFERROR(VLOOKUP(C37,'Product &amp; Receiver Master'!$H$2:$J$113,2,),0)</f>
        <v>0</v>
      </c>
      <c r="E37" s="64">
        <f>IFERROR(VLOOKUP(C37,'Product &amp; Receiver Master'!$H$2:$J$113,3,),0)</f>
        <v>0</v>
      </c>
      <c r="F37" s="37"/>
      <c r="G37" s="33"/>
      <c r="H37" s="68">
        <f>IFERROR(VLOOKUP(G37,'Product &amp; Receiver Master'!$B$2:$F$70,2,),0)</f>
        <v>0</v>
      </c>
      <c r="I37" s="38"/>
      <c r="J37" s="39"/>
      <c r="K37" s="72">
        <f t="shared" si="0"/>
        <v>0</v>
      </c>
      <c r="L37" s="40">
        <v>0</v>
      </c>
      <c r="M37" s="72">
        <f t="shared" si="1"/>
        <v>0</v>
      </c>
      <c r="N37" s="72">
        <f>IF(F37=1,VLOOKUP(G37,'Product &amp; Receiver Master'!$B$2:$F$70,5,),0)</f>
        <v>0</v>
      </c>
      <c r="O37" s="68">
        <f t="shared" si="2"/>
        <v>0</v>
      </c>
      <c r="P37" s="72">
        <f>IF(F37=1,VLOOKUP(G37,'Product &amp; Receiver Master'!$B$2:$F$70,4,FALSE),0)</f>
        <v>0</v>
      </c>
      <c r="Q37" s="72">
        <f t="shared" si="3"/>
        <v>0</v>
      </c>
      <c r="R37" s="72">
        <f>IF(F37=2,VLOOKUP(G37,'Product &amp; Receiver Master'!$B$2:$F$70,3,FALSE),0)</f>
        <v>0</v>
      </c>
      <c r="S37" s="72">
        <f t="shared" si="4"/>
        <v>0</v>
      </c>
    </row>
    <row r="38" spans="1:19">
      <c r="A38" s="33"/>
      <c r="B38" s="33"/>
      <c r="C38" s="33"/>
      <c r="D38" s="65">
        <f>IFERROR(VLOOKUP(C38,'Product &amp; Receiver Master'!$H$2:$J$113,2,),0)</f>
        <v>0</v>
      </c>
      <c r="E38" s="64">
        <f>IFERROR(VLOOKUP(C38,'Product &amp; Receiver Master'!$H$2:$J$113,3,),0)</f>
        <v>0</v>
      </c>
      <c r="F38" s="37"/>
      <c r="G38" s="33"/>
      <c r="H38" s="68">
        <f>IFERROR(VLOOKUP(G38,'Product &amp; Receiver Master'!$B$2:$F$70,2,),0)</f>
        <v>0</v>
      </c>
      <c r="I38" s="38"/>
      <c r="J38" s="39"/>
      <c r="K38" s="72">
        <f t="shared" si="0"/>
        <v>0</v>
      </c>
      <c r="L38" s="40">
        <v>0</v>
      </c>
      <c r="M38" s="72">
        <f t="shared" si="1"/>
        <v>0</v>
      </c>
      <c r="N38" s="72">
        <f>IF(F38=1,VLOOKUP(G38,'Product &amp; Receiver Master'!$B$2:$F$70,5,),0)</f>
        <v>0</v>
      </c>
      <c r="O38" s="68">
        <f t="shared" si="2"/>
        <v>0</v>
      </c>
      <c r="P38" s="72">
        <f>IF(F38=1,VLOOKUP(G38,'Product &amp; Receiver Master'!$B$2:$F$70,4,FALSE),0)</f>
        <v>0</v>
      </c>
      <c r="Q38" s="72">
        <f t="shared" si="3"/>
        <v>0</v>
      </c>
      <c r="R38" s="72">
        <f>IF(F38=2,VLOOKUP(G38,'Product &amp; Receiver Master'!$B$2:$F$70,3,FALSE),0)</f>
        <v>0</v>
      </c>
      <c r="S38" s="72">
        <f t="shared" si="4"/>
        <v>0</v>
      </c>
    </row>
    <row r="39" spans="1:19">
      <c r="A39" s="33"/>
      <c r="B39" s="33"/>
      <c r="C39" s="33"/>
      <c r="D39" s="65">
        <f>IFERROR(VLOOKUP(C39,'Product &amp; Receiver Master'!$H$2:$J$113,2,),0)</f>
        <v>0</v>
      </c>
      <c r="E39" s="64">
        <f>IFERROR(VLOOKUP(C39,'Product &amp; Receiver Master'!$H$2:$J$113,3,),0)</f>
        <v>0</v>
      </c>
      <c r="F39" s="37"/>
      <c r="G39" s="33"/>
      <c r="H39" s="68">
        <f>IFERROR(VLOOKUP(G39,'Product &amp; Receiver Master'!$B$2:$F$70,2,),0)</f>
        <v>0</v>
      </c>
      <c r="I39" s="38"/>
      <c r="J39" s="39"/>
      <c r="K39" s="72">
        <f t="shared" si="0"/>
        <v>0</v>
      </c>
      <c r="L39" s="40">
        <v>0</v>
      </c>
      <c r="M39" s="72">
        <f t="shared" si="1"/>
        <v>0</v>
      </c>
      <c r="N39" s="72">
        <f>IF(F39=1,VLOOKUP(G39,'Product &amp; Receiver Master'!$B$2:$F$70,5,),0)</f>
        <v>0</v>
      </c>
      <c r="O39" s="68">
        <f t="shared" si="2"/>
        <v>0</v>
      </c>
      <c r="P39" s="72">
        <f>IF(F39=1,VLOOKUP(G39,'Product &amp; Receiver Master'!$B$2:$F$70,4,FALSE),0)</f>
        <v>0</v>
      </c>
      <c r="Q39" s="72">
        <f t="shared" si="3"/>
        <v>0</v>
      </c>
      <c r="R39" s="72">
        <f>IF(F39=2,VLOOKUP(G39,'Product &amp; Receiver Master'!$B$2:$F$70,3,FALSE),0)</f>
        <v>0</v>
      </c>
      <c r="S39" s="72">
        <f t="shared" si="4"/>
        <v>0</v>
      </c>
    </row>
    <row r="40" spans="1:19">
      <c r="A40" s="33"/>
      <c r="B40" s="33"/>
      <c r="C40" s="33"/>
      <c r="D40" s="65">
        <f>IFERROR(VLOOKUP(C40,'Product &amp; Receiver Master'!$H$2:$J$113,2,),0)</f>
        <v>0</v>
      </c>
      <c r="E40" s="64">
        <f>IFERROR(VLOOKUP(C40,'Product &amp; Receiver Master'!$H$2:$J$113,3,),0)</f>
        <v>0</v>
      </c>
      <c r="F40" s="37"/>
      <c r="G40" s="33"/>
      <c r="H40" s="68">
        <f>IFERROR(VLOOKUP(G40,'Product &amp; Receiver Master'!$B$2:$F$70,2,),0)</f>
        <v>0</v>
      </c>
      <c r="I40" s="38"/>
      <c r="J40" s="39"/>
      <c r="K40" s="72">
        <f t="shared" si="0"/>
        <v>0</v>
      </c>
      <c r="L40" s="40">
        <v>0</v>
      </c>
      <c r="M40" s="72">
        <f t="shared" si="1"/>
        <v>0</v>
      </c>
      <c r="N40" s="72">
        <f>IF(F40=1,VLOOKUP(G40,'Product &amp; Receiver Master'!$B$2:$F$70,5,),0)</f>
        <v>0</v>
      </c>
      <c r="O40" s="68">
        <f t="shared" si="2"/>
        <v>0</v>
      </c>
      <c r="P40" s="72">
        <f>IF(F40=1,VLOOKUP(G40,'Product &amp; Receiver Master'!$B$2:$F$70,4,FALSE),0)</f>
        <v>0</v>
      </c>
      <c r="Q40" s="72">
        <f t="shared" si="3"/>
        <v>0</v>
      </c>
      <c r="R40" s="72">
        <f>IF(F40=2,VLOOKUP(G40,'Product &amp; Receiver Master'!$B$2:$F$70,3,FALSE),0)</f>
        <v>0</v>
      </c>
      <c r="S40" s="72">
        <f t="shared" si="4"/>
        <v>0</v>
      </c>
    </row>
    <row r="41" spans="1:19">
      <c r="A41" s="33"/>
      <c r="B41" s="33"/>
      <c r="C41" s="33"/>
      <c r="D41" s="65">
        <f>IFERROR(VLOOKUP(C41,'Product &amp; Receiver Master'!$H$2:$J$113,2,),0)</f>
        <v>0</v>
      </c>
      <c r="E41" s="64">
        <f>IFERROR(VLOOKUP(C41,'Product &amp; Receiver Master'!$H$2:$J$113,3,),0)</f>
        <v>0</v>
      </c>
      <c r="F41" s="37"/>
      <c r="G41" s="33"/>
      <c r="H41" s="68">
        <f>IFERROR(VLOOKUP(G41,'Product &amp; Receiver Master'!$B$2:$F$70,2,),0)</f>
        <v>0</v>
      </c>
      <c r="I41" s="38"/>
      <c r="J41" s="39"/>
      <c r="K41" s="72">
        <f t="shared" si="0"/>
        <v>0</v>
      </c>
      <c r="L41" s="40">
        <v>0</v>
      </c>
      <c r="M41" s="72">
        <f t="shared" si="1"/>
        <v>0</v>
      </c>
      <c r="N41" s="72">
        <f>IF(F41=1,VLOOKUP(G41,'Product &amp; Receiver Master'!$B$2:$F$70,5,),0)</f>
        <v>0</v>
      </c>
      <c r="O41" s="68">
        <f t="shared" si="2"/>
        <v>0</v>
      </c>
      <c r="P41" s="72">
        <f>IF(F41=1,VLOOKUP(G41,'Product &amp; Receiver Master'!$B$2:$F$70,4,FALSE),0)</f>
        <v>0</v>
      </c>
      <c r="Q41" s="72">
        <f t="shared" si="3"/>
        <v>0</v>
      </c>
      <c r="R41" s="72">
        <f>IF(F41=2,VLOOKUP(G41,'Product &amp; Receiver Master'!$B$2:$F$70,3,FALSE),0)</f>
        <v>0</v>
      </c>
      <c r="S41" s="72">
        <f t="shared" si="4"/>
        <v>0</v>
      </c>
    </row>
    <row r="42" spans="1:19">
      <c r="A42" s="33"/>
      <c r="B42" s="33"/>
      <c r="C42" s="33"/>
      <c r="D42" s="65">
        <f>IFERROR(VLOOKUP(C42,'Product &amp; Receiver Master'!$H$2:$J$113,2,),0)</f>
        <v>0</v>
      </c>
      <c r="E42" s="64">
        <f>IFERROR(VLOOKUP(C42,'Product &amp; Receiver Master'!$H$2:$J$113,3,),0)</f>
        <v>0</v>
      </c>
      <c r="F42" s="37"/>
      <c r="G42" s="33"/>
      <c r="H42" s="68">
        <f>IFERROR(VLOOKUP(G42,'Product &amp; Receiver Master'!$B$2:$F$70,2,),0)</f>
        <v>0</v>
      </c>
      <c r="I42" s="38"/>
      <c r="J42" s="39"/>
      <c r="K42" s="72">
        <f t="shared" si="0"/>
        <v>0</v>
      </c>
      <c r="L42" s="40">
        <v>0</v>
      </c>
      <c r="M42" s="72">
        <f t="shared" si="1"/>
        <v>0</v>
      </c>
      <c r="N42" s="72">
        <f>IF(F42=1,VLOOKUP(G42,'Product &amp; Receiver Master'!$B$2:$F$70,5,),0)</f>
        <v>0</v>
      </c>
      <c r="O42" s="68">
        <f t="shared" si="2"/>
        <v>0</v>
      </c>
      <c r="P42" s="72">
        <f>IF(F42=1,VLOOKUP(G42,'Product &amp; Receiver Master'!$B$2:$F$70,4,FALSE),0)</f>
        <v>0</v>
      </c>
      <c r="Q42" s="72">
        <f t="shared" si="3"/>
        <v>0</v>
      </c>
      <c r="R42" s="72">
        <f>IF(F42=2,VLOOKUP(G42,'Product &amp; Receiver Master'!$B$2:$F$70,3,FALSE),0)</f>
        <v>0</v>
      </c>
      <c r="S42" s="72">
        <f t="shared" si="4"/>
        <v>0</v>
      </c>
    </row>
    <row r="43" spans="1:19">
      <c r="A43" s="33"/>
      <c r="B43" s="33"/>
      <c r="C43" s="33"/>
      <c r="D43" s="65">
        <f>IFERROR(VLOOKUP(C43,'Product &amp; Receiver Master'!$H$2:$J$113,2,),0)</f>
        <v>0</v>
      </c>
      <c r="E43" s="64">
        <f>IFERROR(VLOOKUP(C43,'Product &amp; Receiver Master'!$H$2:$J$113,3,),0)</f>
        <v>0</v>
      </c>
      <c r="F43" s="37"/>
      <c r="G43" s="33"/>
      <c r="H43" s="68">
        <f>IFERROR(VLOOKUP(G43,'Product &amp; Receiver Master'!$B$2:$F$70,2,),0)</f>
        <v>0</v>
      </c>
      <c r="I43" s="38"/>
      <c r="J43" s="39"/>
      <c r="K43" s="72">
        <f t="shared" si="0"/>
        <v>0</v>
      </c>
      <c r="L43" s="40">
        <v>0</v>
      </c>
      <c r="M43" s="72">
        <f t="shared" si="1"/>
        <v>0</v>
      </c>
      <c r="N43" s="72">
        <f>IF(F43=1,VLOOKUP(G43,'Product &amp; Receiver Master'!$B$2:$F$70,5,),0)</f>
        <v>0</v>
      </c>
      <c r="O43" s="68">
        <f t="shared" si="2"/>
        <v>0</v>
      </c>
      <c r="P43" s="72">
        <f>IF(F43=1,VLOOKUP(G43,'Product &amp; Receiver Master'!$B$2:$F$70,4,FALSE),0)</f>
        <v>0</v>
      </c>
      <c r="Q43" s="72">
        <f t="shared" si="3"/>
        <v>0</v>
      </c>
      <c r="R43" s="72">
        <f>IF(F43=2,VLOOKUP(G43,'Product &amp; Receiver Master'!$B$2:$F$70,3,FALSE),0)</f>
        <v>0</v>
      </c>
      <c r="S43" s="72">
        <f t="shared" si="4"/>
        <v>0</v>
      </c>
    </row>
    <row r="44" spans="1:19">
      <c r="A44" s="33"/>
      <c r="B44" s="33"/>
      <c r="C44" s="33"/>
      <c r="D44" s="65">
        <f>IFERROR(VLOOKUP(C44,'Product &amp; Receiver Master'!$H$2:$J$113,2,),0)</f>
        <v>0</v>
      </c>
      <c r="E44" s="64">
        <f>IFERROR(VLOOKUP(C44,'Product &amp; Receiver Master'!$H$2:$J$113,3,),0)</f>
        <v>0</v>
      </c>
      <c r="F44" s="37"/>
      <c r="G44" s="33"/>
      <c r="H44" s="68">
        <f>IFERROR(VLOOKUP(G44,'Product &amp; Receiver Master'!$B$2:$F$70,2,),0)</f>
        <v>0</v>
      </c>
      <c r="I44" s="38"/>
      <c r="J44" s="39"/>
      <c r="K44" s="72">
        <f t="shared" si="0"/>
        <v>0</v>
      </c>
      <c r="L44" s="40">
        <v>0</v>
      </c>
      <c r="M44" s="72">
        <f t="shared" si="1"/>
        <v>0</v>
      </c>
      <c r="N44" s="72">
        <f>IF(F44=1,VLOOKUP(G44,'Product &amp; Receiver Master'!$B$2:$F$70,5,),0)</f>
        <v>0</v>
      </c>
      <c r="O44" s="68">
        <f t="shared" si="2"/>
        <v>0</v>
      </c>
      <c r="P44" s="72">
        <f>IF(F44=1,VLOOKUP(G44,'Product &amp; Receiver Master'!$B$2:$F$70,4,FALSE),0)</f>
        <v>0</v>
      </c>
      <c r="Q44" s="72">
        <f t="shared" si="3"/>
        <v>0</v>
      </c>
      <c r="R44" s="72">
        <f>IF(F44=2,VLOOKUP(G44,'Product &amp; Receiver Master'!$B$2:$F$70,3,FALSE),0)</f>
        <v>0</v>
      </c>
      <c r="S44" s="72">
        <f t="shared" si="4"/>
        <v>0</v>
      </c>
    </row>
    <row r="45" spans="1:19">
      <c r="A45" s="33"/>
      <c r="B45" s="33"/>
      <c r="C45" s="33"/>
      <c r="D45" s="65">
        <f>IFERROR(VLOOKUP(C45,'Product &amp; Receiver Master'!$H$2:$J$113,2,),0)</f>
        <v>0</v>
      </c>
      <c r="E45" s="64">
        <f>IFERROR(VLOOKUP(C45,'Product &amp; Receiver Master'!$H$2:$J$113,3,),0)</f>
        <v>0</v>
      </c>
      <c r="F45" s="37"/>
      <c r="G45" s="33"/>
      <c r="H45" s="68">
        <f>IFERROR(VLOOKUP(G45,'Product &amp; Receiver Master'!$B$2:$F$70,2,),0)</f>
        <v>0</v>
      </c>
      <c r="I45" s="38"/>
      <c r="J45" s="39"/>
      <c r="K45" s="72">
        <f t="shared" si="0"/>
        <v>0</v>
      </c>
      <c r="L45" s="40">
        <v>0</v>
      </c>
      <c r="M45" s="72">
        <f t="shared" si="1"/>
        <v>0</v>
      </c>
      <c r="N45" s="72">
        <f>IF(F45=1,VLOOKUP(G45,'Product &amp; Receiver Master'!$B$2:$F$70,5,),0)</f>
        <v>0</v>
      </c>
      <c r="O45" s="68">
        <f t="shared" si="2"/>
        <v>0</v>
      </c>
      <c r="P45" s="72">
        <f>IF(F45=1,VLOOKUP(G45,'Product &amp; Receiver Master'!$B$2:$F$70,4,FALSE),0)</f>
        <v>0</v>
      </c>
      <c r="Q45" s="72">
        <f t="shared" si="3"/>
        <v>0</v>
      </c>
      <c r="R45" s="72">
        <f>IF(F45=2,VLOOKUP(G45,'Product &amp; Receiver Master'!$B$2:$F$70,3,FALSE),0)</f>
        <v>0</v>
      </c>
      <c r="S45" s="72">
        <f t="shared" si="4"/>
        <v>0</v>
      </c>
    </row>
    <row r="46" spans="1:19">
      <c r="A46" s="33"/>
      <c r="B46" s="33"/>
      <c r="C46" s="33"/>
      <c r="D46" s="65">
        <f>IFERROR(VLOOKUP(C46,'Product &amp; Receiver Master'!$H$2:$J$113,2,),0)</f>
        <v>0</v>
      </c>
      <c r="E46" s="64">
        <f>IFERROR(VLOOKUP(C46,'Product &amp; Receiver Master'!$H$2:$J$113,3,),0)</f>
        <v>0</v>
      </c>
      <c r="F46" s="37"/>
      <c r="G46" s="33"/>
      <c r="H46" s="68">
        <f>IFERROR(VLOOKUP(G46,'Product &amp; Receiver Master'!$B$2:$F$70,2,),0)</f>
        <v>0</v>
      </c>
      <c r="I46" s="38"/>
      <c r="J46" s="39"/>
      <c r="K46" s="72">
        <f t="shared" si="0"/>
        <v>0</v>
      </c>
      <c r="L46" s="40">
        <v>0</v>
      </c>
      <c r="M46" s="72">
        <f t="shared" si="1"/>
        <v>0</v>
      </c>
      <c r="N46" s="72">
        <f>IF(F46=1,VLOOKUP(G46,'Product &amp; Receiver Master'!$B$2:$F$70,5,),0)</f>
        <v>0</v>
      </c>
      <c r="O46" s="68">
        <f t="shared" si="2"/>
        <v>0</v>
      </c>
      <c r="P46" s="72">
        <f>IF(F46=1,VLOOKUP(G46,'Product &amp; Receiver Master'!$B$2:$F$70,4,FALSE),0)</f>
        <v>0</v>
      </c>
      <c r="Q46" s="72">
        <f t="shared" si="3"/>
        <v>0</v>
      </c>
      <c r="R46" s="72">
        <f>IF(F46=2,VLOOKUP(G46,'Product &amp; Receiver Master'!$B$2:$F$70,3,FALSE),0)</f>
        <v>0</v>
      </c>
      <c r="S46" s="72">
        <f t="shared" si="4"/>
        <v>0</v>
      </c>
    </row>
    <row r="47" spans="1:19">
      <c r="A47" s="33"/>
      <c r="B47" s="33"/>
      <c r="C47" s="33"/>
      <c r="D47" s="65">
        <f>IFERROR(VLOOKUP(C47,'Product &amp; Receiver Master'!$H$2:$J$113,2,),0)</f>
        <v>0</v>
      </c>
      <c r="E47" s="64">
        <f>IFERROR(VLOOKUP(C47,'Product &amp; Receiver Master'!$H$2:$J$113,3,),0)</f>
        <v>0</v>
      </c>
      <c r="F47" s="37"/>
      <c r="G47" s="33"/>
      <c r="H47" s="68">
        <f>IFERROR(VLOOKUP(G47,'Product &amp; Receiver Master'!$B$2:$F$70,2,),0)</f>
        <v>0</v>
      </c>
      <c r="I47" s="38"/>
      <c r="J47" s="39"/>
      <c r="K47" s="72">
        <f t="shared" si="0"/>
        <v>0</v>
      </c>
      <c r="L47" s="40">
        <v>0</v>
      </c>
      <c r="M47" s="72">
        <f t="shared" si="1"/>
        <v>0</v>
      </c>
      <c r="N47" s="72">
        <f>IF(F47=1,VLOOKUP(G47,'Product &amp; Receiver Master'!$B$2:$F$70,5,),0)</f>
        <v>0</v>
      </c>
      <c r="O47" s="68">
        <f t="shared" si="2"/>
        <v>0</v>
      </c>
      <c r="P47" s="72">
        <f>IF(F47=1,VLOOKUP(G47,'Product &amp; Receiver Master'!$B$2:$F$70,4,FALSE),0)</f>
        <v>0</v>
      </c>
      <c r="Q47" s="72">
        <f t="shared" si="3"/>
        <v>0</v>
      </c>
      <c r="R47" s="72">
        <f>IF(F47=2,VLOOKUP(G47,'Product &amp; Receiver Master'!$B$2:$F$70,3,FALSE),0)</f>
        <v>0</v>
      </c>
      <c r="S47" s="72">
        <f t="shared" si="4"/>
        <v>0</v>
      </c>
    </row>
    <row r="48" spans="1:19">
      <c r="A48" s="33"/>
      <c r="B48" s="33"/>
      <c r="C48" s="33"/>
      <c r="D48" s="65">
        <f>IFERROR(VLOOKUP(C48,'Product &amp; Receiver Master'!$H$2:$J$113,2,),0)</f>
        <v>0</v>
      </c>
      <c r="E48" s="64">
        <f>IFERROR(VLOOKUP(C48,'Product &amp; Receiver Master'!$H$2:$J$113,3,),0)</f>
        <v>0</v>
      </c>
      <c r="F48" s="37"/>
      <c r="G48" s="33"/>
      <c r="H48" s="68">
        <f>IFERROR(VLOOKUP(G48,'Product &amp; Receiver Master'!$B$2:$F$70,2,),0)</f>
        <v>0</v>
      </c>
      <c r="I48" s="38"/>
      <c r="J48" s="39"/>
      <c r="K48" s="72">
        <f t="shared" si="0"/>
        <v>0</v>
      </c>
      <c r="L48" s="40">
        <v>0</v>
      </c>
      <c r="M48" s="72">
        <f t="shared" si="1"/>
        <v>0</v>
      </c>
      <c r="N48" s="72">
        <f>IF(F48=1,VLOOKUP(G48,'Product &amp; Receiver Master'!$B$2:$F$70,5,),0)</f>
        <v>0</v>
      </c>
      <c r="O48" s="68">
        <f t="shared" si="2"/>
        <v>0</v>
      </c>
      <c r="P48" s="72">
        <f>IF(F48=1,VLOOKUP(G48,'Product &amp; Receiver Master'!$B$2:$F$70,4,FALSE),0)</f>
        <v>0</v>
      </c>
      <c r="Q48" s="72">
        <f t="shared" si="3"/>
        <v>0</v>
      </c>
      <c r="R48" s="72">
        <f>IF(F48=2,VLOOKUP(G48,'Product &amp; Receiver Master'!$B$2:$F$70,3,FALSE),0)</f>
        <v>0</v>
      </c>
      <c r="S48" s="72">
        <f t="shared" si="4"/>
        <v>0</v>
      </c>
    </row>
    <row r="49" spans="1:19">
      <c r="A49" s="33"/>
      <c r="B49" s="33"/>
      <c r="C49" s="33"/>
      <c r="D49" s="65">
        <f>IFERROR(VLOOKUP(C49,'Product &amp; Receiver Master'!$H$2:$J$113,2,),0)</f>
        <v>0</v>
      </c>
      <c r="E49" s="64">
        <f>IFERROR(VLOOKUP(C49,'Product &amp; Receiver Master'!$H$2:$J$113,3,),0)</f>
        <v>0</v>
      </c>
      <c r="F49" s="37"/>
      <c r="G49" s="33"/>
      <c r="H49" s="68">
        <f>IFERROR(VLOOKUP(G49,'Product &amp; Receiver Master'!$B$2:$F$70,2,),0)</f>
        <v>0</v>
      </c>
      <c r="I49" s="38"/>
      <c r="J49" s="39"/>
      <c r="K49" s="72">
        <f t="shared" si="0"/>
        <v>0</v>
      </c>
      <c r="L49" s="40">
        <v>0</v>
      </c>
      <c r="M49" s="72">
        <f t="shared" si="1"/>
        <v>0</v>
      </c>
      <c r="N49" s="72">
        <f>IF(F49=1,VLOOKUP(G49,'Product &amp; Receiver Master'!$B$2:$F$70,5,),0)</f>
        <v>0</v>
      </c>
      <c r="O49" s="68">
        <f t="shared" si="2"/>
        <v>0</v>
      </c>
      <c r="P49" s="72">
        <f>IF(F49=1,VLOOKUP(G49,'Product &amp; Receiver Master'!$B$2:$F$70,4,FALSE),0)</f>
        <v>0</v>
      </c>
      <c r="Q49" s="72">
        <f t="shared" si="3"/>
        <v>0</v>
      </c>
      <c r="R49" s="72">
        <f>IF(F49=2,VLOOKUP(G49,'Product &amp; Receiver Master'!$B$2:$F$70,3,FALSE),0)</f>
        <v>0</v>
      </c>
      <c r="S49" s="72">
        <f t="shared" si="4"/>
        <v>0</v>
      </c>
    </row>
    <row r="50" spans="1:19">
      <c r="A50" s="33"/>
      <c r="B50" s="33"/>
      <c r="C50" s="33"/>
      <c r="D50" s="65">
        <f>IFERROR(VLOOKUP(C50,'Product &amp; Receiver Master'!$H$2:$J$113,2,),0)</f>
        <v>0</v>
      </c>
      <c r="E50" s="64">
        <f>IFERROR(VLOOKUP(C50,'Product &amp; Receiver Master'!$H$2:$J$113,3,),0)</f>
        <v>0</v>
      </c>
      <c r="F50" s="37"/>
      <c r="G50" s="33"/>
      <c r="H50" s="68">
        <f>IFERROR(VLOOKUP(G50,'Product &amp; Receiver Master'!$B$2:$F$70,2,),0)</f>
        <v>0</v>
      </c>
      <c r="I50" s="38"/>
      <c r="J50" s="39"/>
      <c r="K50" s="72">
        <f t="shared" si="0"/>
        <v>0</v>
      </c>
      <c r="L50" s="40">
        <v>0</v>
      </c>
      <c r="M50" s="72">
        <f t="shared" si="1"/>
        <v>0</v>
      </c>
      <c r="N50" s="72">
        <f>IF(F50=1,VLOOKUP(G50,'Product &amp; Receiver Master'!$B$2:$F$70,5,),0)</f>
        <v>0</v>
      </c>
      <c r="O50" s="68">
        <f t="shared" si="2"/>
        <v>0</v>
      </c>
      <c r="P50" s="72">
        <f>IF(F50=1,VLOOKUP(G50,'Product &amp; Receiver Master'!$B$2:$F$70,4,FALSE),0)</f>
        <v>0</v>
      </c>
      <c r="Q50" s="72">
        <f t="shared" si="3"/>
        <v>0</v>
      </c>
      <c r="R50" s="72">
        <f>IF(F50=2,VLOOKUP(G50,'Product &amp; Receiver Master'!$B$2:$F$70,3,FALSE),0)</f>
        <v>0</v>
      </c>
      <c r="S50" s="72">
        <f t="shared" si="4"/>
        <v>0</v>
      </c>
    </row>
    <row r="51" spans="1:19">
      <c r="A51" s="33"/>
      <c r="B51" s="33"/>
      <c r="C51" s="33"/>
      <c r="D51" s="65">
        <f>IFERROR(VLOOKUP(C51,'Product &amp; Receiver Master'!$H$2:$J$113,2,),0)</f>
        <v>0</v>
      </c>
      <c r="E51" s="64">
        <f>IFERROR(VLOOKUP(C51,'Product &amp; Receiver Master'!$H$2:$J$113,3,),0)</f>
        <v>0</v>
      </c>
      <c r="F51" s="37"/>
      <c r="G51" s="33"/>
      <c r="H51" s="68">
        <f>IFERROR(VLOOKUP(G51,'Product &amp; Receiver Master'!$B$2:$F$70,2,),0)</f>
        <v>0</v>
      </c>
      <c r="I51" s="38"/>
      <c r="J51" s="39"/>
      <c r="K51" s="72">
        <f t="shared" si="0"/>
        <v>0</v>
      </c>
      <c r="L51" s="40">
        <v>0</v>
      </c>
      <c r="M51" s="72">
        <f t="shared" si="1"/>
        <v>0</v>
      </c>
      <c r="N51" s="72">
        <f>IF(F51=1,VLOOKUP(G51,'Product &amp; Receiver Master'!$B$2:$F$70,5,),0)</f>
        <v>0</v>
      </c>
      <c r="O51" s="68">
        <f t="shared" si="2"/>
        <v>0</v>
      </c>
      <c r="P51" s="72">
        <f>IF(F51=1,VLOOKUP(G51,'Product &amp; Receiver Master'!$B$2:$F$70,4,FALSE),0)</f>
        <v>0</v>
      </c>
      <c r="Q51" s="72">
        <f t="shared" si="3"/>
        <v>0</v>
      </c>
      <c r="R51" s="72">
        <f>IF(F51=2,VLOOKUP(G51,'Product &amp; Receiver Master'!$B$2:$F$70,3,FALSE),0)</f>
        <v>0</v>
      </c>
      <c r="S51" s="72">
        <f t="shared" si="4"/>
        <v>0</v>
      </c>
    </row>
    <row r="52" spans="1:19">
      <c r="A52" s="33"/>
      <c r="B52" s="33"/>
      <c r="C52" s="33"/>
      <c r="D52" s="65">
        <f>IFERROR(VLOOKUP(C52,'Product &amp; Receiver Master'!$H$2:$J$113,2,),0)</f>
        <v>0</v>
      </c>
      <c r="E52" s="64">
        <f>IFERROR(VLOOKUP(C52,'Product &amp; Receiver Master'!$H$2:$J$113,3,),0)</f>
        <v>0</v>
      </c>
      <c r="F52" s="37"/>
      <c r="G52" s="33"/>
      <c r="H52" s="68">
        <f>IFERROR(VLOOKUP(G52,'Product &amp; Receiver Master'!$B$2:$F$70,2,),0)</f>
        <v>0</v>
      </c>
      <c r="I52" s="38"/>
      <c r="J52" s="39"/>
      <c r="K52" s="72">
        <f t="shared" si="0"/>
        <v>0</v>
      </c>
      <c r="L52" s="40">
        <v>0</v>
      </c>
      <c r="M52" s="72">
        <f t="shared" si="1"/>
        <v>0</v>
      </c>
      <c r="N52" s="72">
        <f>IF(F52=1,VLOOKUP(G52,'Product &amp; Receiver Master'!$B$2:$F$70,5,),0)</f>
        <v>0</v>
      </c>
      <c r="O52" s="68">
        <f t="shared" si="2"/>
        <v>0</v>
      </c>
      <c r="P52" s="72">
        <f>IF(F52=1,VLOOKUP(G52,'Product &amp; Receiver Master'!$B$2:$F$70,4,FALSE),0)</f>
        <v>0</v>
      </c>
      <c r="Q52" s="72">
        <f t="shared" si="3"/>
        <v>0</v>
      </c>
      <c r="R52" s="72">
        <f>IF(F52=2,VLOOKUP(G52,'Product &amp; Receiver Master'!$B$2:$F$70,3,FALSE),0)</f>
        <v>0</v>
      </c>
      <c r="S52" s="72">
        <f t="shared" si="4"/>
        <v>0</v>
      </c>
    </row>
    <row r="53" spans="1:19">
      <c r="A53" s="33"/>
      <c r="B53" s="33"/>
      <c r="C53" s="33"/>
      <c r="D53" s="65">
        <f>IFERROR(VLOOKUP(C53,'Product &amp; Receiver Master'!$H$2:$J$113,2,),0)</f>
        <v>0</v>
      </c>
      <c r="E53" s="64">
        <f>IFERROR(VLOOKUP(C53,'Product &amp; Receiver Master'!$H$2:$J$113,3,),0)</f>
        <v>0</v>
      </c>
      <c r="F53" s="37"/>
      <c r="G53" s="33"/>
      <c r="H53" s="68">
        <f>IFERROR(VLOOKUP(G53,'Product &amp; Receiver Master'!$B$2:$F$70,2,),0)</f>
        <v>0</v>
      </c>
      <c r="I53" s="38"/>
      <c r="J53" s="39"/>
      <c r="K53" s="72">
        <f t="shared" si="0"/>
        <v>0</v>
      </c>
      <c r="L53" s="40">
        <v>0</v>
      </c>
      <c r="M53" s="72">
        <f t="shared" si="1"/>
        <v>0</v>
      </c>
      <c r="N53" s="72">
        <f>IF(F53=1,VLOOKUP(G53,'Product &amp; Receiver Master'!$B$2:$F$70,5,),0)</f>
        <v>0</v>
      </c>
      <c r="O53" s="68">
        <f t="shared" si="2"/>
        <v>0</v>
      </c>
      <c r="P53" s="72">
        <f>IF(F53=1,VLOOKUP(G53,'Product &amp; Receiver Master'!$B$2:$F$70,4,FALSE),0)</f>
        <v>0</v>
      </c>
      <c r="Q53" s="72">
        <f t="shared" si="3"/>
        <v>0</v>
      </c>
      <c r="R53" s="72">
        <f>IF(F53=2,VLOOKUP(G53,'Product &amp; Receiver Master'!$B$2:$F$70,3,FALSE),0)</f>
        <v>0</v>
      </c>
      <c r="S53" s="72">
        <f t="shared" si="4"/>
        <v>0</v>
      </c>
    </row>
    <row r="54" spans="1:19">
      <c r="A54" s="33"/>
      <c r="B54" s="33"/>
      <c r="C54" s="33"/>
      <c r="D54" s="65">
        <f>IFERROR(VLOOKUP(C54,'Product &amp; Receiver Master'!$H$2:$J$113,2,),0)</f>
        <v>0</v>
      </c>
      <c r="E54" s="64">
        <f>IFERROR(VLOOKUP(C54,'Product &amp; Receiver Master'!$H$2:$J$113,3,),0)</f>
        <v>0</v>
      </c>
      <c r="F54" s="37"/>
      <c r="G54" s="33"/>
      <c r="H54" s="68">
        <f>IFERROR(VLOOKUP(G54,'Product &amp; Receiver Master'!$B$2:$F$70,2,),0)</f>
        <v>0</v>
      </c>
      <c r="I54" s="38"/>
      <c r="J54" s="39"/>
      <c r="K54" s="72">
        <f t="shared" si="0"/>
        <v>0</v>
      </c>
      <c r="L54" s="40">
        <v>0</v>
      </c>
      <c r="M54" s="72">
        <f t="shared" si="1"/>
        <v>0</v>
      </c>
      <c r="N54" s="72">
        <f>IF(F54=1,VLOOKUP(G54,'Product &amp; Receiver Master'!$B$2:$F$70,5,),0)</f>
        <v>0</v>
      </c>
      <c r="O54" s="68">
        <f t="shared" si="2"/>
        <v>0</v>
      </c>
      <c r="P54" s="72">
        <f>IF(F54=1,VLOOKUP(G54,'Product &amp; Receiver Master'!$B$2:$F$70,4,FALSE),0)</f>
        <v>0</v>
      </c>
      <c r="Q54" s="72">
        <f t="shared" si="3"/>
        <v>0</v>
      </c>
      <c r="R54" s="72">
        <f>IF(F54=2,VLOOKUP(G54,'Product &amp; Receiver Master'!$B$2:$F$70,3,FALSE),0)</f>
        <v>0</v>
      </c>
      <c r="S54" s="72">
        <f t="shared" si="4"/>
        <v>0</v>
      </c>
    </row>
    <row r="55" spans="1:19">
      <c r="A55" s="33"/>
      <c r="B55" s="33"/>
      <c r="C55" s="33"/>
      <c r="D55" s="65">
        <f>IFERROR(VLOOKUP(C55,'Product &amp; Receiver Master'!$H$2:$J$113,2,),0)</f>
        <v>0</v>
      </c>
      <c r="E55" s="64">
        <f>IFERROR(VLOOKUP(C55,'Product &amp; Receiver Master'!$H$2:$J$113,3,),0)</f>
        <v>0</v>
      </c>
      <c r="F55" s="37"/>
      <c r="G55" s="33"/>
      <c r="H55" s="68">
        <f>IFERROR(VLOOKUP(G55,'Product &amp; Receiver Master'!$B$2:$F$70,2,),0)</f>
        <v>0</v>
      </c>
      <c r="I55" s="38"/>
      <c r="J55" s="39"/>
      <c r="K55" s="72">
        <f t="shared" si="0"/>
        <v>0</v>
      </c>
      <c r="L55" s="40">
        <v>0</v>
      </c>
      <c r="M55" s="72">
        <f t="shared" si="1"/>
        <v>0</v>
      </c>
      <c r="N55" s="72">
        <f>IF(F55=1,VLOOKUP(G55,'Product &amp; Receiver Master'!$B$2:$F$70,5,),0)</f>
        <v>0</v>
      </c>
      <c r="O55" s="68">
        <f t="shared" si="2"/>
        <v>0</v>
      </c>
      <c r="P55" s="72">
        <f>IF(F55=1,VLOOKUP(G55,'Product &amp; Receiver Master'!$B$2:$F$70,4,FALSE),0)</f>
        <v>0</v>
      </c>
      <c r="Q55" s="72">
        <f t="shared" si="3"/>
        <v>0</v>
      </c>
      <c r="R55" s="72">
        <f>IF(F55=2,VLOOKUP(G55,'Product &amp; Receiver Master'!$B$2:$F$70,3,FALSE),0)</f>
        <v>0</v>
      </c>
      <c r="S55" s="72">
        <f t="shared" si="4"/>
        <v>0</v>
      </c>
    </row>
    <row r="56" spans="1:19">
      <c r="A56" s="33"/>
      <c r="B56" s="33"/>
      <c r="C56" s="33"/>
      <c r="D56" s="65">
        <f>IFERROR(VLOOKUP(C56,'Product &amp; Receiver Master'!$H$2:$J$113,2,),0)</f>
        <v>0</v>
      </c>
      <c r="E56" s="64">
        <f>IFERROR(VLOOKUP(C56,'Product &amp; Receiver Master'!$H$2:$J$113,3,),0)</f>
        <v>0</v>
      </c>
      <c r="F56" s="37"/>
      <c r="G56" s="33"/>
      <c r="H56" s="68">
        <f>IFERROR(VLOOKUP(G56,'Product &amp; Receiver Master'!$B$2:$F$70,2,),0)</f>
        <v>0</v>
      </c>
      <c r="I56" s="38"/>
      <c r="J56" s="39"/>
      <c r="K56" s="72">
        <f t="shared" si="0"/>
        <v>0</v>
      </c>
      <c r="L56" s="40">
        <v>0</v>
      </c>
      <c r="M56" s="72">
        <f t="shared" si="1"/>
        <v>0</v>
      </c>
      <c r="N56" s="72">
        <f>IF(F56=1,VLOOKUP(G56,'Product &amp; Receiver Master'!$B$2:$F$70,5,),0)</f>
        <v>0</v>
      </c>
      <c r="O56" s="68">
        <f t="shared" si="2"/>
        <v>0</v>
      </c>
      <c r="P56" s="72">
        <f>IF(F56=1,VLOOKUP(G56,'Product &amp; Receiver Master'!$B$2:$F$70,4,FALSE),0)</f>
        <v>0</v>
      </c>
      <c r="Q56" s="72">
        <f t="shared" si="3"/>
        <v>0</v>
      </c>
      <c r="R56" s="72">
        <f>IF(F56=2,VLOOKUP(G56,'Product &amp; Receiver Master'!$B$2:$F$70,3,FALSE),0)</f>
        <v>0</v>
      </c>
      <c r="S56" s="72">
        <f t="shared" si="4"/>
        <v>0</v>
      </c>
    </row>
    <row r="57" spans="1:19">
      <c r="A57" s="33"/>
      <c r="B57" s="33"/>
      <c r="C57" s="33"/>
      <c r="D57" s="65">
        <f>IFERROR(VLOOKUP(C57,'Product &amp; Receiver Master'!$H$2:$J$113,2,),0)</f>
        <v>0</v>
      </c>
      <c r="E57" s="64">
        <f>IFERROR(VLOOKUP(C57,'Product &amp; Receiver Master'!$H$2:$J$113,3,),0)</f>
        <v>0</v>
      </c>
      <c r="F57" s="37"/>
      <c r="G57" s="33"/>
      <c r="H57" s="68">
        <f>IFERROR(VLOOKUP(G57,'Product &amp; Receiver Master'!$B$2:$F$70,2,),0)</f>
        <v>0</v>
      </c>
      <c r="I57" s="38"/>
      <c r="J57" s="39"/>
      <c r="K57" s="72">
        <f t="shared" si="0"/>
        <v>0</v>
      </c>
      <c r="L57" s="40">
        <v>0</v>
      </c>
      <c r="M57" s="72">
        <f t="shared" si="1"/>
        <v>0</v>
      </c>
      <c r="N57" s="72">
        <f>IF(F57=1,VLOOKUP(G57,'Product &amp; Receiver Master'!$B$2:$F$70,5,),0)</f>
        <v>0</v>
      </c>
      <c r="O57" s="68">
        <f t="shared" si="2"/>
        <v>0</v>
      </c>
      <c r="P57" s="72">
        <f>IF(F57=1,VLOOKUP(G57,'Product &amp; Receiver Master'!$B$2:$F$70,4,FALSE),0)</f>
        <v>0</v>
      </c>
      <c r="Q57" s="72">
        <f t="shared" si="3"/>
        <v>0</v>
      </c>
      <c r="R57" s="72">
        <f>IF(F57=2,VLOOKUP(G57,'Product &amp; Receiver Master'!$B$2:$F$70,3,FALSE),0)</f>
        <v>0</v>
      </c>
      <c r="S57" s="72">
        <f t="shared" si="4"/>
        <v>0</v>
      </c>
    </row>
    <row r="58" spans="1:19">
      <c r="A58" s="33"/>
      <c r="B58" s="33"/>
      <c r="C58" s="33"/>
      <c r="D58" s="65">
        <f>IFERROR(VLOOKUP(C58,'Product &amp; Receiver Master'!$H$2:$J$113,2,),0)</f>
        <v>0</v>
      </c>
      <c r="E58" s="64">
        <f>IFERROR(VLOOKUP(C58,'Product &amp; Receiver Master'!$H$2:$J$113,3,),0)</f>
        <v>0</v>
      </c>
      <c r="F58" s="37"/>
      <c r="G58" s="33"/>
      <c r="H58" s="68">
        <f>IFERROR(VLOOKUP(G58,'Product &amp; Receiver Master'!$B$2:$F$70,2,),0)</f>
        <v>0</v>
      </c>
      <c r="I58" s="38"/>
      <c r="J58" s="39"/>
      <c r="K58" s="72">
        <f t="shared" si="0"/>
        <v>0</v>
      </c>
      <c r="L58" s="40">
        <v>0</v>
      </c>
      <c r="M58" s="72">
        <f t="shared" si="1"/>
        <v>0</v>
      </c>
      <c r="N58" s="72">
        <f>IF(F58=1,VLOOKUP(G58,'Product &amp; Receiver Master'!$B$2:$F$70,5,),0)</f>
        <v>0</v>
      </c>
      <c r="O58" s="68">
        <f t="shared" si="2"/>
        <v>0</v>
      </c>
      <c r="P58" s="72">
        <f>IF(F58=1,VLOOKUP(G58,'Product &amp; Receiver Master'!$B$2:$F$70,4,FALSE),0)</f>
        <v>0</v>
      </c>
      <c r="Q58" s="72">
        <f t="shared" si="3"/>
        <v>0</v>
      </c>
      <c r="R58" s="72">
        <f>IF(F58=2,VLOOKUP(G58,'Product &amp; Receiver Master'!$B$2:$F$70,3,FALSE),0)</f>
        <v>0</v>
      </c>
      <c r="S58" s="72">
        <f t="shared" si="4"/>
        <v>0</v>
      </c>
    </row>
    <row r="59" spans="1:19">
      <c r="A59" s="33"/>
      <c r="B59" s="33"/>
      <c r="C59" s="33"/>
      <c r="D59" s="65">
        <f>IFERROR(VLOOKUP(C59,'Product &amp; Receiver Master'!$H$2:$J$113,2,),0)</f>
        <v>0</v>
      </c>
      <c r="E59" s="64">
        <f>IFERROR(VLOOKUP(C59,'Product &amp; Receiver Master'!$H$2:$J$113,3,),0)</f>
        <v>0</v>
      </c>
      <c r="F59" s="37"/>
      <c r="G59" s="33"/>
      <c r="H59" s="68">
        <f>IFERROR(VLOOKUP(G59,'Product &amp; Receiver Master'!$B$2:$F$70,2,),0)</f>
        <v>0</v>
      </c>
      <c r="I59" s="38"/>
      <c r="J59" s="39"/>
      <c r="K59" s="72">
        <f t="shared" si="0"/>
        <v>0</v>
      </c>
      <c r="L59" s="40">
        <v>0</v>
      </c>
      <c r="M59" s="72">
        <f t="shared" si="1"/>
        <v>0</v>
      </c>
      <c r="N59" s="72">
        <f>IF(F59=1,VLOOKUP(G59,'Product &amp; Receiver Master'!$B$2:$F$70,5,),0)</f>
        <v>0</v>
      </c>
      <c r="O59" s="68">
        <f t="shared" si="2"/>
        <v>0</v>
      </c>
      <c r="P59" s="72">
        <f>IF(F59=1,VLOOKUP(G59,'Product &amp; Receiver Master'!$B$2:$F$70,4,FALSE),0)</f>
        <v>0</v>
      </c>
      <c r="Q59" s="72">
        <f t="shared" si="3"/>
        <v>0</v>
      </c>
      <c r="R59" s="72">
        <f>IF(F59=2,VLOOKUP(G59,'Product &amp; Receiver Master'!$B$2:$F$70,3,FALSE),0)</f>
        <v>0</v>
      </c>
      <c r="S59" s="72">
        <f t="shared" si="4"/>
        <v>0</v>
      </c>
    </row>
    <row r="60" spans="1:19">
      <c r="A60" s="33"/>
      <c r="B60" s="33"/>
      <c r="C60" s="33"/>
      <c r="D60" s="65">
        <f>IFERROR(VLOOKUP(C60,'Product &amp; Receiver Master'!$H$2:$J$113,2,),0)</f>
        <v>0</v>
      </c>
      <c r="E60" s="64">
        <f>IFERROR(VLOOKUP(C60,'Product &amp; Receiver Master'!$H$2:$J$113,3,),0)</f>
        <v>0</v>
      </c>
      <c r="F60" s="37"/>
      <c r="G60" s="33"/>
      <c r="H60" s="68">
        <f>IFERROR(VLOOKUP(G60,'Product &amp; Receiver Master'!$B$2:$F$70,2,),0)</f>
        <v>0</v>
      </c>
      <c r="I60" s="38"/>
      <c r="J60" s="39"/>
      <c r="K60" s="72">
        <f t="shared" si="0"/>
        <v>0</v>
      </c>
      <c r="L60" s="40">
        <v>0</v>
      </c>
      <c r="M60" s="72">
        <f t="shared" si="1"/>
        <v>0</v>
      </c>
      <c r="N60" s="72">
        <f>IF(F60=1,VLOOKUP(G60,'Product &amp; Receiver Master'!$B$2:$F$70,5,),0)</f>
        <v>0</v>
      </c>
      <c r="O60" s="68">
        <f t="shared" si="2"/>
        <v>0</v>
      </c>
      <c r="P60" s="72">
        <f>IF(F60=1,VLOOKUP(G60,'Product &amp; Receiver Master'!$B$2:$F$70,4,FALSE),0)</f>
        <v>0</v>
      </c>
      <c r="Q60" s="72">
        <f t="shared" si="3"/>
        <v>0</v>
      </c>
      <c r="R60" s="72">
        <f>IF(F60=2,VLOOKUP(G60,'Product &amp; Receiver Master'!$B$2:$F$70,3,FALSE),0)</f>
        <v>0</v>
      </c>
      <c r="S60" s="72">
        <f t="shared" si="4"/>
        <v>0</v>
      </c>
    </row>
    <row r="61" spans="1:19">
      <c r="A61" s="33"/>
      <c r="B61" s="33"/>
      <c r="C61" s="33"/>
      <c r="D61" s="65">
        <f>IFERROR(VLOOKUP(C61,'Product &amp; Receiver Master'!$H$2:$J$113,2,),0)</f>
        <v>0</v>
      </c>
      <c r="E61" s="64">
        <f>IFERROR(VLOOKUP(C61,'Product &amp; Receiver Master'!$H$2:$J$113,3,),0)</f>
        <v>0</v>
      </c>
      <c r="F61" s="37"/>
      <c r="G61" s="33"/>
      <c r="H61" s="68">
        <f>IFERROR(VLOOKUP(G61,'Product &amp; Receiver Master'!$B$2:$F$70,2,),0)</f>
        <v>0</v>
      </c>
      <c r="I61" s="38"/>
      <c r="J61" s="39"/>
      <c r="K61" s="72">
        <f t="shared" si="0"/>
        <v>0</v>
      </c>
      <c r="L61" s="40">
        <v>0</v>
      </c>
      <c r="M61" s="72">
        <f t="shared" si="1"/>
        <v>0</v>
      </c>
      <c r="N61" s="72">
        <f>IF(F61=1,VLOOKUP(G61,'Product &amp; Receiver Master'!$B$2:$F$70,5,),0)</f>
        <v>0</v>
      </c>
      <c r="O61" s="68">
        <f t="shared" si="2"/>
        <v>0</v>
      </c>
      <c r="P61" s="72">
        <f>IF(F61=1,VLOOKUP(G61,'Product &amp; Receiver Master'!$B$2:$F$70,4,FALSE),0)</f>
        <v>0</v>
      </c>
      <c r="Q61" s="72">
        <f t="shared" si="3"/>
        <v>0</v>
      </c>
      <c r="R61" s="72">
        <f>IF(F61=2,VLOOKUP(G61,'Product &amp; Receiver Master'!$B$2:$F$70,3,FALSE),0)</f>
        <v>0</v>
      </c>
      <c r="S61" s="72">
        <f t="shared" si="4"/>
        <v>0</v>
      </c>
    </row>
    <row r="62" spans="1:19">
      <c r="A62" s="33"/>
      <c r="B62" s="33"/>
      <c r="C62" s="33"/>
      <c r="D62" s="65">
        <f>IFERROR(VLOOKUP(C62,'Product &amp; Receiver Master'!$H$2:$J$113,2,),0)</f>
        <v>0</v>
      </c>
      <c r="E62" s="64">
        <f>IFERROR(VLOOKUP(C62,'Product &amp; Receiver Master'!$H$2:$J$113,3,),0)</f>
        <v>0</v>
      </c>
      <c r="F62" s="37"/>
      <c r="G62" s="33"/>
      <c r="H62" s="68">
        <f>IFERROR(VLOOKUP(G62,'Product &amp; Receiver Master'!$B$2:$F$70,2,),0)</f>
        <v>0</v>
      </c>
      <c r="I62" s="38"/>
      <c r="J62" s="39"/>
      <c r="K62" s="72">
        <f t="shared" si="0"/>
        <v>0</v>
      </c>
      <c r="L62" s="40">
        <v>0</v>
      </c>
      <c r="M62" s="72">
        <f t="shared" si="1"/>
        <v>0</v>
      </c>
      <c r="N62" s="72">
        <f>IF(F62=1,VLOOKUP(G62,'Product &amp; Receiver Master'!$B$2:$F$70,5,),0)</f>
        <v>0</v>
      </c>
      <c r="O62" s="68">
        <f t="shared" si="2"/>
        <v>0</v>
      </c>
      <c r="P62" s="72">
        <f>IF(F62=1,VLOOKUP(G62,'Product &amp; Receiver Master'!$B$2:$F$70,4,FALSE),0)</f>
        <v>0</v>
      </c>
      <c r="Q62" s="72">
        <f t="shared" si="3"/>
        <v>0</v>
      </c>
      <c r="R62" s="72">
        <f>IF(F62=2,VLOOKUP(G62,'Product &amp; Receiver Master'!$B$2:$F$70,3,FALSE),0)</f>
        <v>0</v>
      </c>
      <c r="S62" s="72">
        <f t="shared" si="4"/>
        <v>0</v>
      </c>
    </row>
    <row r="63" spans="1:19">
      <c r="A63" s="33"/>
      <c r="B63" s="33"/>
      <c r="C63" s="33"/>
      <c r="D63" s="65">
        <f>IFERROR(VLOOKUP(C63,'Product &amp; Receiver Master'!$H$2:$J$113,2,),0)</f>
        <v>0</v>
      </c>
      <c r="E63" s="64">
        <f>IFERROR(VLOOKUP(C63,'Product &amp; Receiver Master'!$H$2:$J$113,3,),0)</f>
        <v>0</v>
      </c>
      <c r="F63" s="37"/>
      <c r="G63" s="33"/>
      <c r="H63" s="68">
        <f>IFERROR(VLOOKUP(G63,'Product &amp; Receiver Master'!$B$2:$F$70,2,),0)</f>
        <v>0</v>
      </c>
      <c r="I63" s="38"/>
      <c r="J63" s="39"/>
      <c r="K63" s="72">
        <f t="shared" si="0"/>
        <v>0</v>
      </c>
      <c r="L63" s="40">
        <v>0</v>
      </c>
      <c r="M63" s="72">
        <f t="shared" si="1"/>
        <v>0</v>
      </c>
      <c r="N63" s="72">
        <f>IF(F63=1,VLOOKUP(G63,'Product &amp; Receiver Master'!$B$2:$F$70,5,),0)</f>
        <v>0</v>
      </c>
      <c r="O63" s="68">
        <f t="shared" si="2"/>
        <v>0</v>
      </c>
      <c r="P63" s="72">
        <f>IF(F63=1,VLOOKUP(G63,'Product &amp; Receiver Master'!$B$2:$F$70,4,FALSE),0)</f>
        <v>0</v>
      </c>
      <c r="Q63" s="72">
        <f t="shared" si="3"/>
        <v>0</v>
      </c>
      <c r="R63" s="72">
        <f>IF(F63=2,VLOOKUP(G63,'Product &amp; Receiver Master'!$B$2:$F$70,3,FALSE),0)</f>
        <v>0</v>
      </c>
      <c r="S63" s="72">
        <f t="shared" si="4"/>
        <v>0</v>
      </c>
    </row>
    <row r="64" spans="1:19">
      <c r="A64" s="33"/>
      <c r="B64" s="33"/>
      <c r="C64" s="33"/>
      <c r="D64" s="65">
        <f>IFERROR(VLOOKUP(C64,'Product &amp; Receiver Master'!$H$2:$J$113,2,),0)</f>
        <v>0</v>
      </c>
      <c r="E64" s="64">
        <f>IFERROR(VLOOKUP(C64,'Product &amp; Receiver Master'!$H$2:$J$113,3,),0)</f>
        <v>0</v>
      </c>
      <c r="F64" s="37"/>
      <c r="G64" s="33"/>
      <c r="H64" s="68">
        <f>IFERROR(VLOOKUP(G64,'Product &amp; Receiver Master'!$B$2:$F$70,2,),0)</f>
        <v>0</v>
      </c>
      <c r="I64" s="38"/>
      <c r="J64" s="39"/>
      <c r="K64" s="72">
        <f t="shared" si="0"/>
        <v>0</v>
      </c>
      <c r="L64" s="40">
        <v>0</v>
      </c>
      <c r="M64" s="72">
        <f t="shared" si="1"/>
        <v>0</v>
      </c>
      <c r="N64" s="72">
        <f>IF(F64=1,VLOOKUP(G64,'Product &amp; Receiver Master'!$B$2:$F$70,5,),0)</f>
        <v>0</v>
      </c>
      <c r="O64" s="68">
        <f t="shared" si="2"/>
        <v>0</v>
      </c>
      <c r="P64" s="72">
        <f>IF(F64=1,VLOOKUP(G64,'Product &amp; Receiver Master'!$B$2:$F$70,4,FALSE),0)</f>
        <v>0</v>
      </c>
      <c r="Q64" s="72">
        <f t="shared" si="3"/>
        <v>0</v>
      </c>
      <c r="R64" s="72">
        <f>IF(F64=2,VLOOKUP(G64,'Product &amp; Receiver Master'!$B$2:$F$70,3,FALSE),0)</f>
        <v>0</v>
      </c>
      <c r="S64" s="72">
        <f t="shared" si="4"/>
        <v>0</v>
      </c>
    </row>
    <row r="65" spans="1:33">
      <c r="A65" s="33"/>
      <c r="B65" s="33"/>
      <c r="C65" s="33"/>
      <c r="D65" s="65">
        <f>IFERROR(VLOOKUP(C65,'Product &amp; Receiver Master'!$H$2:$J$113,2,),0)</f>
        <v>0</v>
      </c>
      <c r="E65" s="64">
        <f>IFERROR(VLOOKUP(C65,'Product &amp; Receiver Master'!$H$2:$J$113,3,),0)</f>
        <v>0</v>
      </c>
      <c r="F65" s="37"/>
      <c r="G65" s="33"/>
      <c r="H65" s="68">
        <f>IFERROR(VLOOKUP(G65,'Product &amp; Receiver Master'!$B$2:$F$70,2,),0)</f>
        <v>0</v>
      </c>
      <c r="I65" s="38"/>
      <c r="J65" s="39"/>
      <c r="K65" s="72">
        <f t="shared" si="0"/>
        <v>0</v>
      </c>
      <c r="L65" s="40">
        <v>0</v>
      </c>
      <c r="M65" s="72">
        <f t="shared" si="1"/>
        <v>0</v>
      </c>
      <c r="N65" s="72">
        <f>IF(F65=1,VLOOKUP(G65,'Product &amp; Receiver Master'!$B$2:$F$70,5,),0)</f>
        <v>0</v>
      </c>
      <c r="O65" s="68">
        <f t="shared" si="2"/>
        <v>0</v>
      </c>
      <c r="P65" s="72">
        <f>IF(F65=1,VLOOKUP(G65,'Product &amp; Receiver Master'!$B$2:$F$70,4,FALSE),0)</f>
        <v>0</v>
      </c>
      <c r="Q65" s="72">
        <f t="shared" si="3"/>
        <v>0</v>
      </c>
      <c r="R65" s="72">
        <f>IF(F65=2,VLOOKUP(G65,'Product &amp; Receiver Master'!$B$2:$F$70,3,FALSE),0)</f>
        <v>0</v>
      </c>
      <c r="S65" s="72">
        <f t="shared" si="4"/>
        <v>0</v>
      </c>
    </row>
    <row r="66" spans="1:33">
      <c r="A66" s="33"/>
      <c r="B66" s="33"/>
      <c r="C66" s="33"/>
      <c r="D66" s="65">
        <f>IFERROR(VLOOKUP(C66,'Product &amp; Receiver Master'!$H$2:$J$113,2,),0)</f>
        <v>0</v>
      </c>
      <c r="E66" s="64">
        <f>IFERROR(VLOOKUP(C66,'Product &amp; Receiver Master'!$H$2:$J$113,3,),0)</f>
        <v>0</v>
      </c>
      <c r="F66" s="37"/>
      <c r="G66" s="33"/>
      <c r="H66" s="68">
        <f>IFERROR(VLOOKUP(G66,'Product &amp; Receiver Master'!$B$2:$F$70,2,),0)</f>
        <v>0</v>
      </c>
      <c r="I66" s="38"/>
      <c r="J66" s="39"/>
      <c r="K66" s="72">
        <f t="shared" si="0"/>
        <v>0</v>
      </c>
      <c r="L66" s="40">
        <v>0</v>
      </c>
      <c r="M66" s="72">
        <f t="shared" si="1"/>
        <v>0</v>
      </c>
      <c r="N66" s="72">
        <f>IF(F66=1,VLOOKUP(G66,'Product &amp; Receiver Master'!$B$2:$F$70,5,),0)</f>
        <v>0</v>
      </c>
      <c r="O66" s="68">
        <f t="shared" si="2"/>
        <v>0</v>
      </c>
      <c r="P66" s="72">
        <f>IF(F66=1,VLOOKUP(G66,'Product &amp; Receiver Master'!$B$2:$F$70,4,FALSE),0)</f>
        <v>0</v>
      </c>
      <c r="Q66" s="72">
        <f t="shared" si="3"/>
        <v>0</v>
      </c>
      <c r="R66" s="72">
        <f>IF(F66=2,VLOOKUP(G66,'Product &amp; Receiver Master'!$B$2:$F$70,3,FALSE),0)</f>
        <v>0</v>
      </c>
      <c r="S66" s="72">
        <f t="shared" si="4"/>
        <v>0</v>
      </c>
    </row>
    <row r="67" spans="1:33">
      <c r="A67" s="33"/>
      <c r="B67" s="33"/>
      <c r="C67" s="33"/>
      <c r="D67" s="65">
        <f>IFERROR(VLOOKUP(C67,'Product &amp; Receiver Master'!$H$2:$J$113,2,),0)</f>
        <v>0</v>
      </c>
      <c r="E67" s="64">
        <f>IFERROR(VLOOKUP(C67,'Product &amp; Receiver Master'!$H$2:$J$113,3,),0)</f>
        <v>0</v>
      </c>
      <c r="F67" s="37"/>
      <c r="G67" s="33"/>
      <c r="H67" s="68">
        <f>IFERROR(VLOOKUP(G67,'Product &amp; Receiver Master'!$B$2:$F$70,2,),0)</f>
        <v>0</v>
      </c>
      <c r="I67" s="38"/>
      <c r="J67" s="39"/>
      <c r="K67" s="72">
        <f t="shared" si="0"/>
        <v>0</v>
      </c>
      <c r="L67" s="40">
        <v>0</v>
      </c>
      <c r="M67" s="72">
        <f t="shared" si="1"/>
        <v>0</v>
      </c>
      <c r="N67" s="72">
        <f>IF(F67=1,VLOOKUP(G67,'Product &amp; Receiver Master'!$B$2:$F$70,5,),0)</f>
        <v>0</v>
      </c>
      <c r="O67" s="68">
        <f t="shared" si="2"/>
        <v>0</v>
      </c>
      <c r="P67" s="72">
        <f>IF(F67=1,VLOOKUP(G67,'Product &amp; Receiver Master'!$B$2:$F$70,4,FALSE),0)</f>
        <v>0</v>
      </c>
      <c r="Q67" s="72">
        <f t="shared" si="3"/>
        <v>0</v>
      </c>
      <c r="R67" s="72">
        <f>IF(F67=2,VLOOKUP(G67,'Product &amp; Receiver Master'!$B$2:$F$70,3,FALSE),0)</f>
        <v>0</v>
      </c>
      <c r="S67" s="72">
        <f t="shared" si="4"/>
        <v>0</v>
      </c>
    </row>
    <row r="68" spans="1:33">
      <c r="A68" s="33"/>
      <c r="B68" s="33"/>
      <c r="C68" s="33"/>
      <c r="D68" s="65">
        <f>IFERROR(VLOOKUP(C68,'Product &amp; Receiver Master'!$H$2:$J$113,2,),0)</f>
        <v>0</v>
      </c>
      <c r="E68" s="64">
        <f>IFERROR(VLOOKUP(C68,'Product &amp; Receiver Master'!$H$2:$J$113,3,),0)</f>
        <v>0</v>
      </c>
      <c r="F68" s="37"/>
      <c r="G68" s="33"/>
      <c r="H68" s="68">
        <f>IFERROR(VLOOKUP(G68,'Product &amp; Receiver Master'!$B$2:$F$70,2,),0)</f>
        <v>0</v>
      </c>
      <c r="I68" s="38"/>
      <c r="J68" s="39"/>
      <c r="K68" s="72">
        <f t="shared" si="0"/>
        <v>0</v>
      </c>
      <c r="L68" s="40">
        <v>0</v>
      </c>
      <c r="M68" s="72">
        <f t="shared" si="1"/>
        <v>0</v>
      </c>
      <c r="N68" s="72">
        <f>IF(F68=1,VLOOKUP(G68,'Product &amp; Receiver Master'!$B$2:$F$70,5,),0)</f>
        <v>0</v>
      </c>
      <c r="O68" s="68">
        <f t="shared" si="2"/>
        <v>0</v>
      </c>
      <c r="P68" s="72">
        <f>IF(F68=1,VLOOKUP(G68,'Product &amp; Receiver Master'!$B$2:$F$70,4,FALSE),0)</f>
        <v>0</v>
      </c>
      <c r="Q68" s="72">
        <f t="shared" si="3"/>
        <v>0</v>
      </c>
      <c r="R68" s="72">
        <f>IF(F68=2,VLOOKUP(G68,'Product &amp; Receiver Master'!$B$2:$F$70,3,FALSE),0)</f>
        <v>0</v>
      </c>
      <c r="S68" s="72">
        <f t="shared" si="4"/>
        <v>0</v>
      </c>
    </row>
    <row r="69" spans="1:33">
      <c r="A69" s="33"/>
      <c r="B69" s="33"/>
      <c r="C69" s="33"/>
      <c r="D69" s="65">
        <f>IFERROR(VLOOKUP(C69,'Product &amp; Receiver Master'!$H$2:$J$113,2,),0)</f>
        <v>0</v>
      </c>
      <c r="E69" s="64">
        <f>IFERROR(VLOOKUP(C69,'Product &amp; Receiver Master'!$H$2:$J$113,3,),0)</f>
        <v>0</v>
      </c>
      <c r="F69" s="37"/>
      <c r="G69" s="33"/>
      <c r="H69" s="68">
        <f>IFERROR(VLOOKUP(G69,'Product &amp; Receiver Master'!$B$2:$F$70,2,),0)</f>
        <v>0</v>
      </c>
      <c r="I69" s="38"/>
      <c r="J69" s="39"/>
      <c r="K69" s="72">
        <f t="shared" si="0"/>
        <v>0</v>
      </c>
      <c r="L69" s="40">
        <v>0</v>
      </c>
      <c r="M69" s="72">
        <f t="shared" si="1"/>
        <v>0</v>
      </c>
      <c r="N69" s="72">
        <f>IF(F69=1,VLOOKUP(G69,'Product &amp; Receiver Master'!$B$2:$F$70,5,),0)</f>
        <v>0</v>
      </c>
      <c r="O69" s="68">
        <f t="shared" si="2"/>
        <v>0</v>
      </c>
      <c r="P69" s="72">
        <f>IF(F69=1,VLOOKUP(G69,'Product &amp; Receiver Master'!$B$2:$F$70,4,FALSE),0)</f>
        <v>0</v>
      </c>
      <c r="Q69" s="72">
        <f t="shared" si="3"/>
        <v>0</v>
      </c>
      <c r="R69" s="72">
        <f>IF(F69=2,VLOOKUP(G69,'Product &amp; Receiver Master'!$B$2:$F$70,3,FALSE),0)</f>
        <v>0</v>
      </c>
      <c r="S69" s="72">
        <f t="shared" si="4"/>
        <v>0</v>
      </c>
    </row>
    <row r="70" spans="1:33">
      <c r="A70" s="33"/>
      <c r="B70" s="33"/>
      <c r="C70" s="33"/>
      <c r="D70" s="65">
        <f>IFERROR(VLOOKUP(C70,'Product &amp; Receiver Master'!$H$2:$J$113,2,),0)</f>
        <v>0</v>
      </c>
      <c r="E70" s="64">
        <f>IFERROR(VLOOKUP(C70,'Product &amp; Receiver Master'!$H$2:$J$113,3,),0)</f>
        <v>0</v>
      </c>
      <c r="F70" s="37"/>
      <c r="G70" s="33"/>
      <c r="H70" s="68">
        <f>IFERROR(VLOOKUP(G70,'Product &amp; Receiver Master'!$B$2:$F$70,2,),0)</f>
        <v>0</v>
      </c>
      <c r="I70" s="38"/>
      <c r="J70" s="39"/>
      <c r="K70" s="72">
        <f t="shared" si="0"/>
        <v>0</v>
      </c>
      <c r="L70" s="40">
        <v>0</v>
      </c>
      <c r="M70" s="72">
        <f t="shared" si="1"/>
        <v>0</v>
      </c>
      <c r="N70" s="72">
        <f>IF(F70=1,VLOOKUP(G70,'Product &amp; Receiver Master'!$B$2:$F$70,5,),0)</f>
        <v>0</v>
      </c>
      <c r="O70" s="68">
        <f t="shared" si="2"/>
        <v>0</v>
      </c>
      <c r="P70" s="72">
        <f>IF(F70=1,VLOOKUP(G70,'Product &amp; Receiver Master'!$B$2:$F$70,4,FALSE),0)</f>
        <v>0</v>
      </c>
      <c r="Q70" s="72">
        <f t="shared" si="3"/>
        <v>0</v>
      </c>
      <c r="R70" s="72">
        <f>IF(F70=2,VLOOKUP(G70,'Product &amp; Receiver Master'!$B$2:$F$70,3,FALSE),0)</f>
        <v>0</v>
      </c>
      <c r="S70" s="72">
        <f t="shared" si="4"/>
        <v>0</v>
      </c>
    </row>
    <row r="71" spans="1:33">
      <c r="A71" s="33"/>
      <c r="B71" s="33"/>
      <c r="C71" s="33"/>
      <c r="D71" s="65">
        <f>IFERROR(VLOOKUP(C71,'Product &amp; Receiver Master'!$H$2:$J$113,2,),0)</f>
        <v>0</v>
      </c>
      <c r="E71" s="64">
        <f>IFERROR(VLOOKUP(C71,'Product &amp; Receiver Master'!$H$2:$J$113,3,),0)</f>
        <v>0</v>
      </c>
      <c r="F71" s="37"/>
      <c r="G71" s="33"/>
      <c r="H71" s="68">
        <f>IFERROR(VLOOKUP(G71,'Product &amp; Receiver Master'!$B$2:$F$70,2,),0)</f>
        <v>0</v>
      </c>
      <c r="I71" s="38"/>
      <c r="J71" s="39"/>
      <c r="K71" s="72">
        <f t="shared" si="0"/>
        <v>0</v>
      </c>
      <c r="L71" s="40">
        <v>0</v>
      </c>
      <c r="M71" s="72">
        <f t="shared" si="1"/>
        <v>0</v>
      </c>
      <c r="N71" s="72">
        <f>IF(F71=1,VLOOKUP(G71,'Product &amp; Receiver Master'!$B$2:$F$70,5,),0)</f>
        <v>0</v>
      </c>
      <c r="O71" s="68">
        <f t="shared" si="2"/>
        <v>0</v>
      </c>
      <c r="P71" s="72">
        <f>IF(F71=1,VLOOKUP(G71,'Product &amp; Receiver Master'!$B$2:$F$70,4,FALSE),0)</f>
        <v>0</v>
      </c>
      <c r="Q71" s="72">
        <f t="shared" si="3"/>
        <v>0</v>
      </c>
      <c r="R71" s="72">
        <f>IF(F71=2,VLOOKUP(G71,'Product &amp; Receiver Master'!$B$2:$F$70,3,FALSE),0)</f>
        <v>0</v>
      </c>
      <c r="S71" s="72">
        <f t="shared" si="4"/>
        <v>0</v>
      </c>
    </row>
    <row r="72" spans="1:33">
      <c r="A72" s="33"/>
      <c r="B72" s="33"/>
      <c r="C72" s="33"/>
      <c r="D72" s="65">
        <f>IFERROR(VLOOKUP(C72,'Product &amp; Receiver Master'!$H$2:$J$113,2,),0)</f>
        <v>0</v>
      </c>
      <c r="E72" s="64">
        <f>IFERROR(VLOOKUP(C72,'Product &amp; Receiver Master'!$H$2:$J$113,3,),0)</f>
        <v>0</v>
      </c>
      <c r="F72" s="37"/>
      <c r="G72" s="33"/>
      <c r="H72" s="68">
        <f>IFERROR(VLOOKUP(G72,'Product &amp; Receiver Master'!$B$2:$F$70,2,),0)</f>
        <v>0</v>
      </c>
      <c r="I72" s="38"/>
      <c r="J72" s="39"/>
      <c r="K72" s="72">
        <f t="shared" ref="K72:K90" si="5">I72*J72</f>
        <v>0</v>
      </c>
      <c r="L72" s="40">
        <v>0</v>
      </c>
      <c r="M72" s="72">
        <f t="shared" ref="M72:M90" si="6">K72-L72</f>
        <v>0</v>
      </c>
      <c r="N72" s="72">
        <f>IF(F72=1,VLOOKUP(G72,'Product &amp; Receiver Master'!$B$2:$F$70,5,),0)</f>
        <v>0</v>
      </c>
      <c r="O72" s="68">
        <f t="shared" ref="O72:O90" si="7">M72*N72%</f>
        <v>0</v>
      </c>
      <c r="P72" s="72">
        <f>IF(F72=1,VLOOKUP(G72,'Product &amp; Receiver Master'!$B$2:$F$70,4,FALSE),0)</f>
        <v>0</v>
      </c>
      <c r="Q72" s="72">
        <f t="shared" ref="Q72:Q90" si="8">M72*P72%</f>
        <v>0</v>
      </c>
      <c r="R72" s="72">
        <f>IF(F72=2,VLOOKUP(G72,'Product &amp; Receiver Master'!$B$2:$F$70,3,FALSE),0)</f>
        <v>0</v>
      </c>
      <c r="S72" s="72">
        <f t="shared" ref="S72:S90" si="9">M72*R72%</f>
        <v>0</v>
      </c>
    </row>
    <row r="73" spans="1:33">
      <c r="A73" s="33"/>
      <c r="B73" s="33"/>
      <c r="C73" s="33"/>
      <c r="D73" s="65">
        <f>IFERROR(VLOOKUP(C73,'Product &amp; Receiver Master'!$H$2:$J$113,2,),0)</f>
        <v>0</v>
      </c>
      <c r="E73" s="64">
        <f>IFERROR(VLOOKUP(C73,'Product &amp; Receiver Master'!$H$2:$J$113,3,),0)</f>
        <v>0</v>
      </c>
      <c r="F73" s="37"/>
      <c r="G73" s="33"/>
      <c r="H73" s="68">
        <f>IFERROR(VLOOKUP(G73,'Product &amp; Receiver Master'!$B$2:$F$70,2,),0)</f>
        <v>0</v>
      </c>
      <c r="I73" s="38"/>
      <c r="J73" s="39"/>
      <c r="K73" s="72">
        <f t="shared" si="5"/>
        <v>0</v>
      </c>
      <c r="L73" s="40">
        <v>0</v>
      </c>
      <c r="M73" s="72">
        <f t="shared" si="6"/>
        <v>0</v>
      </c>
      <c r="N73" s="72">
        <f>IF(F73=1,VLOOKUP(G73,'Product &amp; Receiver Master'!$B$2:$F$70,5,),0)</f>
        <v>0</v>
      </c>
      <c r="O73" s="68">
        <f t="shared" si="7"/>
        <v>0</v>
      </c>
      <c r="P73" s="72">
        <f>IF(F73=1,VLOOKUP(G73,'Product &amp; Receiver Master'!$B$2:$F$70,4,FALSE),0)</f>
        <v>0</v>
      </c>
      <c r="Q73" s="72">
        <f t="shared" si="8"/>
        <v>0</v>
      </c>
      <c r="R73" s="72">
        <f>IF(F73=2,VLOOKUP(G73,'Product &amp; Receiver Master'!$B$2:$F$70,3,FALSE),0)</f>
        <v>0</v>
      </c>
      <c r="S73" s="72">
        <f t="shared" si="9"/>
        <v>0</v>
      </c>
    </row>
    <row r="74" spans="1:33">
      <c r="A74" s="33"/>
      <c r="B74" s="33"/>
      <c r="C74" s="33"/>
      <c r="D74" s="65">
        <f>IFERROR(VLOOKUP(C74,'Product &amp; Receiver Master'!$H$2:$J$113,2,),0)</f>
        <v>0</v>
      </c>
      <c r="E74" s="64">
        <f>IFERROR(VLOOKUP(C74,'Product &amp; Receiver Master'!$H$2:$J$113,3,),0)</f>
        <v>0</v>
      </c>
      <c r="F74" s="37"/>
      <c r="G74" s="33"/>
      <c r="H74" s="68">
        <f>IFERROR(VLOOKUP(G74,'Product &amp; Receiver Master'!$B$2:$F$70,2,),0)</f>
        <v>0</v>
      </c>
      <c r="I74" s="38"/>
      <c r="J74" s="39"/>
      <c r="K74" s="72">
        <f t="shared" si="5"/>
        <v>0</v>
      </c>
      <c r="L74" s="40">
        <v>0</v>
      </c>
      <c r="M74" s="72">
        <f t="shared" si="6"/>
        <v>0</v>
      </c>
      <c r="N74" s="72">
        <f>IF(F74=1,VLOOKUP(G74,'Product &amp; Receiver Master'!$B$2:$F$70,5,),0)</f>
        <v>0</v>
      </c>
      <c r="O74" s="68">
        <f t="shared" si="7"/>
        <v>0</v>
      </c>
      <c r="P74" s="72">
        <f>IF(F74=1,VLOOKUP(G74,'Product &amp; Receiver Master'!$B$2:$F$70,4,FALSE),0)</f>
        <v>0</v>
      </c>
      <c r="Q74" s="72">
        <f t="shared" si="8"/>
        <v>0</v>
      </c>
      <c r="R74" s="72">
        <f>IF(F74=2,VLOOKUP(G74,'Product &amp; Receiver Master'!$B$2:$F$70,3,FALSE),0)</f>
        <v>0</v>
      </c>
      <c r="S74" s="72">
        <f t="shared" si="9"/>
        <v>0</v>
      </c>
    </row>
    <row r="75" spans="1:33">
      <c r="A75" s="33"/>
      <c r="B75" s="33"/>
      <c r="C75" s="33"/>
      <c r="D75" s="65">
        <f>IFERROR(VLOOKUP(C75,'Product &amp; Receiver Master'!$H$2:$J$113,2,),0)</f>
        <v>0</v>
      </c>
      <c r="E75" s="64">
        <f>IFERROR(VLOOKUP(C75,'Product &amp; Receiver Master'!$H$2:$J$113,3,),0)</f>
        <v>0</v>
      </c>
      <c r="F75" s="37"/>
      <c r="G75" s="33"/>
      <c r="H75" s="68">
        <f>IFERROR(VLOOKUP(G75,'Product &amp; Receiver Master'!$B$2:$F$70,2,),0)</f>
        <v>0</v>
      </c>
      <c r="I75" s="38"/>
      <c r="J75" s="39"/>
      <c r="K75" s="72">
        <f t="shared" si="5"/>
        <v>0</v>
      </c>
      <c r="L75" s="40">
        <v>0</v>
      </c>
      <c r="M75" s="72">
        <f t="shared" si="6"/>
        <v>0</v>
      </c>
      <c r="N75" s="72">
        <f>IF(F75=1,VLOOKUP(G75,'Product &amp; Receiver Master'!$B$2:$F$70,5,),0)</f>
        <v>0</v>
      </c>
      <c r="O75" s="68">
        <f t="shared" si="7"/>
        <v>0</v>
      </c>
      <c r="P75" s="72">
        <f>IF(F75=1,VLOOKUP(G75,'Product &amp; Receiver Master'!$B$2:$F$70,4,FALSE),0)</f>
        <v>0</v>
      </c>
      <c r="Q75" s="72">
        <f t="shared" si="8"/>
        <v>0</v>
      </c>
      <c r="R75" s="72">
        <f>IF(F75=2,VLOOKUP(G75,'Product &amp; Receiver Master'!$B$2:$F$70,3,FALSE),0)</f>
        <v>0</v>
      </c>
      <c r="S75" s="72">
        <f t="shared" si="9"/>
        <v>0</v>
      </c>
      <c r="AG75" s="22" t="s">
        <v>60</v>
      </c>
    </row>
    <row r="76" spans="1:33">
      <c r="A76" s="33"/>
      <c r="B76" s="33"/>
      <c r="C76" s="33"/>
      <c r="D76" s="65">
        <f>IFERROR(VLOOKUP(C76,'Product &amp; Receiver Master'!$H$2:$J$113,2,),0)</f>
        <v>0</v>
      </c>
      <c r="E76" s="64">
        <f>IFERROR(VLOOKUP(C76,'Product &amp; Receiver Master'!$H$2:$J$113,3,),0)</f>
        <v>0</v>
      </c>
      <c r="F76" s="37"/>
      <c r="G76" s="33"/>
      <c r="H76" s="68">
        <f>IFERROR(VLOOKUP(G76,'Product &amp; Receiver Master'!$B$2:$F$70,2,),0)</f>
        <v>0</v>
      </c>
      <c r="I76" s="38"/>
      <c r="J76" s="39"/>
      <c r="K76" s="72">
        <f t="shared" si="5"/>
        <v>0</v>
      </c>
      <c r="L76" s="40">
        <v>0</v>
      </c>
      <c r="M76" s="72">
        <f t="shared" si="6"/>
        <v>0</v>
      </c>
      <c r="N76" s="72">
        <f>IF(F76=1,VLOOKUP(G76,'Product &amp; Receiver Master'!$B$2:$F$70,5,),0)</f>
        <v>0</v>
      </c>
      <c r="O76" s="68">
        <f t="shared" si="7"/>
        <v>0</v>
      </c>
      <c r="P76" s="72">
        <f>IF(F76=1,VLOOKUP(G76,'Product &amp; Receiver Master'!$B$2:$F$70,4,FALSE),0)</f>
        <v>0</v>
      </c>
      <c r="Q76" s="72">
        <f t="shared" si="8"/>
        <v>0</v>
      </c>
      <c r="R76" s="72">
        <f>IF(F76=2,VLOOKUP(G76,'Product &amp; Receiver Master'!$B$2:$F$70,3,FALSE),0)</f>
        <v>0</v>
      </c>
      <c r="S76" s="72">
        <f t="shared" si="9"/>
        <v>0</v>
      </c>
      <c r="AG76" s="22" t="s">
        <v>61</v>
      </c>
    </row>
    <row r="77" spans="1:33">
      <c r="A77" s="33"/>
      <c r="B77" s="33"/>
      <c r="C77" s="33"/>
      <c r="D77" s="65">
        <f>IFERROR(VLOOKUP(C77,'Product &amp; Receiver Master'!$H$2:$J$113,2,),0)</f>
        <v>0</v>
      </c>
      <c r="E77" s="64">
        <f>IFERROR(VLOOKUP(C77,'Product &amp; Receiver Master'!$H$2:$J$113,3,),0)</f>
        <v>0</v>
      </c>
      <c r="F77" s="37"/>
      <c r="G77" s="33"/>
      <c r="H77" s="68">
        <f>IFERROR(VLOOKUP(G77,'Product &amp; Receiver Master'!$B$2:$F$70,2,),0)</f>
        <v>0</v>
      </c>
      <c r="I77" s="38"/>
      <c r="J77" s="39"/>
      <c r="K77" s="72">
        <f t="shared" si="5"/>
        <v>0</v>
      </c>
      <c r="L77" s="40">
        <v>0</v>
      </c>
      <c r="M77" s="72">
        <f t="shared" si="6"/>
        <v>0</v>
      </c>
      <c r="N77" s="72">
        <f>IF(F77=1,VLOOKUP(G77,'Product &amp; Receiver Master'!$B$2:$F$70,5,),0)</f>
        <v>0</v>
      </c>
      <c r="O77" s="68">
        <f t="shared" si="7"/>
        <v>0</v>
      </c>
      <c r="P77" s="72">
        <f>IF(F77=1,VLOOKUP(G77,'Product &amp; Receiver Master'!$B$2:$F$70,4,FALSE),0)</f>
        <v>0</v>
      </c>
      <c r="Q77" s="72">
        <f t="shared" si="8"/>
        <v>0</v>
      </c>
      <c r="R77" s="72">
        <f>IF(F77=2,VLOOKUP(G77,'Product &amp; Receiver Master'!$B$2:$F$70,3,FALSE),0)</f>
        <v>0</v>
      </c>
      <c r="S77" s="72">
        <f t="shared" si="9"/>
        <v>0</v>
      </c>
      <c r="AG77" s="22" t="s">
        <v>62</v>
      </c>
    </row>
    <row r="78" spans="1:33">
      <c r="A78" s="33"/>
      <c r="B78" s="33"/>
      <c r="C78" s="33"/>
      <c r="D78" s="65">
        <f>IFERROR(VLOOKUP(C78,'Product &amp; Receiver Master'!$H$2:$J$113,2,),0)</f>
        <v>0</v>
      </c>
      <c r="E78" s="64">
        <f>IFERROR(VLOOKUP(C78,'Product &amp; Receiver Master'!$H$2:$J$113,3,),0)</f>
        <v>0</v>
      </c>
      <c r="F78" s="37"/>
      <c r="G78" s="33"/>
      <c r="H78" s="68">
        <f>IFERROR(VLOOKUP(G78,'Product &amp; Receiver Master'!$B$2:$F$70,2,),0)</f>
        <v>0</v>
      </c>
      <c r="I78" s="38"/>
      <c r="J78" s="39"/>
      <c r="K78" s="72">
        <f t="shared" si="5"/>
        <v>0</v>
      </c>
      <c r="L78" s="40">
        <v>0</v>
      </c>
      <c r="M78" s="72">
        <f t="shared" si="6"/>
        <v>0</v>
      </c>
      <c r="N78" s="72">
        <f>IF(F78=1,VLOOKUP(G78,'Product &amp; Receiver Master'!$B$2:$F$70,5,),0)</f>
        <v>0</v>
      </c>
      <c r="O78" s="68">
        <f t="shared" si="7"/>
        <v>0</v>
      </c>
      <c r="P78" s="72">
        <f>IF(F78=1,VLOOKUP(G78,'Product &amp; Receiver Master'!$B$2:$F$70,4,FALSE),0)</f>
        <v>0</v>
      </c>
      <c r="Q78" s="72">
        <f t="shared" si="8"/>
        <v>0</v>
      </c>
      <c r="R78" s="72">
        <f>IF(F78=2,VLOOKUP(G78,'Product &amp; Receiver Master'!$B$2:$F$70,3,FALSE),0)</f>
        <v>0</v>
      </c>
      <c r="S78" s="72">
        <f t="shared" si="9"/>
        <v>0</v>
      </c>
      <c r="AG78" s="22" t="s">
        <v>63</v>
      </c>
    </row>
    <row r="79" spans="1:33">
      <c r="A79" s="33"/>
      <c r="B79" s="33"/>
      <c r="C79" s="33"/>
      <c r="D79" s="65">
        <f>IFERROR(VLOOKUP(C79,'Product &amp; Receiver Master'!$H$2:$J$113,2,),0)</f>
        <v>0</v>
      </c>
      <c r="E79" s="64">
        <f>IFERROR(VLOOKUP(C79,'Product &amp; Receiver Master'!$H$2:$J$113,3,),0)</f>
        <v>0</v>
      </c>
      <c r="F79" s="37"/>
      <c r="G79" s="33"/>
      <c r="H79" s="68">
        <f>IFERROR(VLOOKUP(G79,'Product &amp; Receiver Master'!$B$2:$F$70,2,),0)</f>
        <v>0</v>
      </c>
      <c r="I79" s="38"/>
      <c r="J79" s="39"/>
      <c r="K79" s="72">
        <f t="shared" si="5"/>
        <v>0</v>
      </c>
      <c r="L79" s="40">
        <v>0</v>
      </c>
      <c r="M79" s="72">
        <f t="shared" si="6"/>
        <v>0</v>
      </c>
      <c r="N79" s="72">
        <f>IF(F79=1,VLOOKUP(G79,'Product &amp; Receiver Master'!$B$2:$F$70,5,),0)</f>
        <v>0</v>
      </c>
      <c r="O79" s="68">
        <f t="shared" si="7"/>
        <v>0</v>
      </c>
      <c r="P79" s="72">
        <f>IF(F79=1,VLOOKUP(G79,'Product &amp; Receiver Master'!$B$2:$F$70,4,FALSE),0)</f>
        <v>0</v>
      </c>
      <c r="Q79" s="72">
        <f t="shared" si="8"/>
        <v>0</v>
      </c>
      <c r="R79" s="72">
        <f>IF(F79=2,VLOOKUP(G79,'Product &amp; Receiver Master'!$B$2:$F$70,3,FALSE),0)</f>
        <v>0</v>
      </c>
      <c r="S79" s="72">
        <f t="shared" si="9"/>
        <v>0</v>
      </c>
      <c r="AG79" s="22" t="s">
        <v>64</v>
      </c>
    </row>
    <row r="80" spans="1:33">
      <c r="A80" s="33"/>
      <c r="B80" s="33"/>
      <c r="C80" s="33"/>
      <c r="D80" s="65">
        <f>IFERROR(VLOOKUP(C80,'Product &amp; Receiver Master'!$H$2:$J$113,2,),0)</f>
        <v>0</v>
      </c>
      <c r="E80" s="64">
        <f>IFERROR(VLOOKUP(C80,'Product &amp; Receiver Master'!$H$2:$J$113,3,),0)</f>
        <v>0</v>
      </c>
      <c r="F80" s="37"/>
      <c r="G80" s="33"/>
      <c r="H80" s="68">
        <f>IFERROR(VLOOKUP(G80,'Product &amp; Receiver Master'!$B$2:$F$70,2,),0)</f>
        <v>0</v>
      </c>
      <c r="I80" s="38"/>
      <c r="J80" s="39"/>
      <c r="K80" s="72">
        <f t="shared" si="5"/>
        <v>0</v>
      </c>
      <c r="L80" s="40">
        <v>0</v>
      </c>
      <c r="M80" s="72">
        <f t="shared" si="6"/>
        <v>0</v>
      </c>
      <c r="N80" s="72">
        <f>IF(F80=1,VLOOKUP(G80,'Product &amp; Receiver Master'!$B$2:$F$70,5,),0)</f>
        <v>0</v>
      </c>
      <c r="O80" s="68">
        <f t="shared" si="7"/>
        <v>0</v>
      </c>
      <c r="P80" s="72">
        <f>IF(F80=1,VLOOKUP(G80,'Product &amp; Receiver Master'!$B$2:$F$70,4,FALSE),0)</f>
        <v>0</v>
      </c>
      <c r="Q80" s="72">
        <f t="shared" si="8"/>
        <v>0</v>
      </c>
      <c r="R80" s="72">
        <f>IF(F80=2,VLOOKUP(G80,'Product &amp; Receiver Master'!$B$2:$F$70,3,FALSE),0)</f>
        <v>0</v>
      </c>
      <c r="S80" s="72">
        <f t="shared" si="9"/>
        <v>0</v>
      </c>
      <c r="AG80" s="22" t="s">
        <v>65</v>
      </c>
    </row>
    <row r="81" spans="1:33">
      <c r="A81" s="33"/>
      <c r="B81" s="33"/>
      <c r="C81" s="33"/>
      <c r="D81" s="65">
        <f>IFERROR(VLOOKUP(C81,'Product &amp; Receiver Master'!$H$2:$J$113,2,),0)</f>
        <v>0</v>
      </c>
      <c r="E81" s="64">
        <f>IFERROR(VLOOKUP(C81,'Product &amp; Receiver Master'!$H$2:$J$113,3,),0)</f>
        <v>0</v>
      </c>
      <c r="F81" s="37"/>
      <c r="G81" s="33"/>
      <c r="H81" s="68">
        <f>IFERROR(VLOOKUP(G81,'Product &amp; Receiver Master'!$B$2:$F$70,2,),0)</f>
        <v>0</v>
      </c>
      <c r="I81" s="38"/>
      <c r="J81" s="39"/>
      <c r="K81" s="72">
        <f>I81*J81</f>
        <v>0</v>
      </c>
      <c r="L81" s="40">
        <v>0</v>
      </c>
      <c r="M81" s="72">
        <f t="shared" si="6"/>
        <v>0</v>
      </c>
      <c r="N81" s="72">
        <f>IF(F81=1,VLOOKUP(G81,'Product &amp; Receiver Master'!$B$2:$F$70,5,),0)</f>
        <v>0</v>
      </c>
      <c r="O81" s="68">
        <f t="shared" si="7"/>
        <v>0</v>
      </c>
      <c r="P81" s="72">
        <f>IF(F81=1,VLOOKUP(G81,'Product &amp; Receiver Master'!$B$2:$F$70,4,FALSE),0)</f>
        <v>0</v>
      </c>
      <c r="Q81" s="72">
        <f t="shared" si="8"/>
        <v>0</v>
      </c>
      <c r="R81" s="72">
        <f>IF(F81=2,VLOOKUP(G81,'Product &amp; Receiver Master'!$B$2:$F$70,3,FALSE),0)</f>
        <v>0</v>
      </c>
      <c r="S81" s="72">
        <f t="shared" si="9"/>
        <v>0</v>
      </c>
      <c r="AG81" s="22" t="s">
        <v>66</v>
      </c>
    </row>
    <row r="82" spans="1:33">
      <c r="A82" s="33"/>
      <c r="B82" s="33"/>
      <c r="C82" s="33"/>
      <c r="D82" s="65">
        <f>IFERROR(VLOOKUP(C82,'Product &amp; Receiver Master'!$H$2:$J$113,2,),0)</f>
        <v>0</v>
      </c>
      <c r="E82" s="64">
        <f>IFERROR(VLOOKUP(C82,'Product &amp; Receiver Master'!$H$2:$J$113,3,),0)</f>
        <v>0</v>
      </c>
      <c r="F82" s="37"/>
      <c r="G82" s="33"/>
      <c r="H82" s="68">
        <f>IFERROR(VLOOKUP(G82,'Product &amp; Receiver Master'!$B$2:$F$70,2,),0)</f>
        <v>0</v>
      </c>
      <c r="I82" s="38"/>
      <c r="J82" s="39"/>
      <c r="K82" s="72">
        <f t="shared" si="5"/>
        <v>0</v>
      </c>
      <c r="L82" s="40">
        <v>0</v>
      </c>
      <c r="M82" s="72">
        <f t="shared" si="6"/>
        <v>0</v>
      </c>
      <c r="N82" s="72">
        <f>IF(F82=1,VLOOKUP(G82,'Product &amp; Receiver Master'!$B$2:$F$70,5,),0)</f>
        <v>0</v>
      </c>
      <c r="O82" s="68">
        <f t="shared" si="7"/>
        <v>0</v>
      </c>
      <c r="P82" s="72">
        <f>IF(F82=1,VLOOKUP(G82,'Product &amp; Receiver Master'!$B$2:$F$70,4,FALSE),0)</f>
        <v>0</v>
      </c>
      <c r="Q82" s="72">
        <f t="shared" si="8"/>
        <v>0</v>
      </c>
      <c r="R82" s="72">
        <f>IF(F82=2,VLOOKUP(G82,'Product &amp; Receiver Master'!$B$2:$F$70,3,FALSE),0)</f>
        <v>0</v>
      </c>
      <c r="S82" s="72">
        <f t="shared" si="9"/>
        <v>0</v>
      </c>
      <c r="AG82" s="22" t="s">
        <v>67</v>
      </c>
    </row>
    <row r="83" spans="1:33">
      <c r="A83" s="33"/>
      <c r="B83" s="33"/>
      <c r="C83" s="33"/>
      <c r="D83" s="65">
        <f>IFERROR(VLOOKUP(C83,'Product &amp; Receiver Master'!$H$2:$J$113,2,),0)</f>
        <v>0</v>
      </c>
      <c r="E83" s="64">
        <f>IFERROR(VLOOKUP(C83,'Product &amp; Receiver Master'!$H$2:$J$113,3,),0)</f>
        <v>0</v>
      </c>
      <c r="F83" s="37"/>
      <c r="G83" s="33"/>
      <c r="H83" s="68">
        <f>IFERROR(VLOOKUP(G83,'Product &amp; Receiver Master'!$B$2:$F$70,2,),0)</f>
        <v>0</v>
      </c>
      <c r="I83" s="38"/>
      <c r="J83" s="39"/>
      <c r="K83" s="72">
        <f t="shared" si="5"/>
        <v>0</v>
      </c>
      <c r="L83" s="40">
        <v>0</v>
      </c>
      <c r="M83" s="72">
        <f t="shared" si="6"/>
        <v>0</v>
      </c>
      <c r="N83" s="72">
        <f>IF(F83=1,VLOOKUP(G83,'Product &amp; Receiver Master'!$B$2:$F$70,5,),0)</f>
        <v>0</v>
      </c>
      <c r="O83" s="68">
        <f t="shared" si="7"/>
        <v>0</v>
      </c>
      <c r="P83" s="72">
        <f>IF(F83=1,VLOOKUP(G83,'Product &amp; Receiver Master'!$B$2:$F$70,4,FALSE),0)</f>
        <v>0</v>
      </c>
      <c r="Q83" s="72">
        <f t="shared" si="8"/>
        <v>0</v>
      </c>
      <c r="R83" s="72">
        <f>IF(F83=2,VLOOKUP(G83,'Product &amp; Receiver Master'!$B$2:$F$70,3,FALSE),0)</f>
        <v>0</v>
      </c>
      <c r="S83" s="72">
        <f t="shared" si="9"/>
        <v>0</v>
      </c>
      <c r="AG83" s="22" t="s">
        <v>68</v>
      </c>
    </row>
    <row r="84" spans="1:33">
      <c r="A84" s="33"/>
      <c r="B84" s="33"/>
      <c r="C84" s="33"/>
      <c r="D84" s="65">
        <f>IFERROR(VLOOKUP(C84,'Product &amp; Receiver Master'!$H$2:$J$113,2,),0)</f>
        <v>0</v>
      </c>
      <c r="E84" s="64">
        <f>IFERROR(VLOOKUP(C84,'Product &amp; Receiver Master'!$H$2:$J$113,3,),0)</f>
        <v>0</v>
      </c>
      <c r="F84" s="37"/>
      <c r="G84" s="33"/>
      <c r="H84" s="68">
        <f>IFERROR(VLOOKUP(G84,'Product &amp; Receiver Master'!$B$2:$F$70,2,),0)</f>
        <v>0</v>
      </c>
      <c r="I84" s="38"/>
      <c r="J84" s="39"/>
      <c r="K84" s="72">
        <f t="shared" si="5"/>
        <v>0</v>
      </c>
      <c r="L84" s="40">
        <v>0</v>
      </c>
      <c r="M84" s="72">
        <f t="shared" si="6"/>
        <v>0</v>
      </c>
      <c r="N84" s="72">
        <f>IF(F84=1,VLOOKUP(G84,'Product &amp; Receiver Master'!$B$2:$F$70,5,),0)</f>
        <v>0</v>
      </c>
      <c r="O84" s="68">
        <f t="shared" si="7"/>
        <v>0</v>
      </c>
      <c r="P84" s="72">
        <f>IF(F84=1,VLOOKUP(G84,'Product &amp; Receiver Master'!$B$2:$F$70,4,FALSE),0)</f>
        <v>0</v>
      </c>
      <c r="Q84" s="72">
        <f t="shared" si="8"/>
        <v>0</v>
      </c>
      <c r="R84" s="72">
        <f>IF(F84=2,VLOOKUP(G84,'Product &amp; Receiver Master'!$B$2:$F$70,3,FALSE),0)</f>
        <v>0</v>
      </c>
      <c r="S84" s="72">
        <f t="shared" si="9"/>
        <v>0</v>
      </c>
      <c r="AG84" s="22" t="s">
        <v>69</v>
      </c>
    </row>
    <row r="85" spans="1:33">
      <c r="A85" s="33"/>
      <c r="B85" s="33"/>
      <c r="C85" s="33"/>
      <c r="D85" s="65">
        <f>IFERROR(VLOOKUP(C85,'Product &amp; Receiver Master'!$H$2:$J$113,2,),0)</f>
        <v>0</v>
      </c>
      <c r="E85" s="64">
        <f>IFERROR(VLOOKUP(C85,'Product &amp; Receiver Master'!$H$2:$J$113,3,),0)</f>
        <v>0</v>
      </c>
      <c r="F85" s="37"/>
      <c r="G85" s="33"/>
      <c r="H85" s="68">
        <f>IFERROR(VLOOKUP(G85,'Product &amp; Receiver Master'!$B$2:$F$70,2,),0)</f>
        <v>0</v>
      </c>
      <c r="I85" s="38"/>
      <c r="J85" s="39"/>
      <c r="K85" s="72">
        <f t="shared" si="5"/>
        <v>0</v>
      </c>
      <c r="L85" s="40">
        <v>0</v>
      </c>
      <c r="M85" s="72">
        <f t="shared" si="6"/>
        <v>0</v>
      </c>
      <c r="N85" s="72">
        <f>IF(F85=1,VLOOKUP(G85,'Product &amp; Receiver Master'!$B$2:$F$70,5,),0)</f>
        <v>0</v>
      </c>
      <c r="O85" s="68">
        <f t="shared" si="7"/>
        <v>0</v>
      </c>
      <c r="P85" s="72">
        <f>IF(F85=1,VLOOKUP(G85,'Product &amp; Receiver Master'!$B$2:$F$70,4,FALSE),0)</f>
        <v>0</v>
      </c>
      <c r="Q85" s="72">
        <f t="shared" si="8"/>
        <v>0</v>
      </c>
      <c r="R85" s="72">
        <f>IF(F85=2,VLOOKUP(G85,'Product &amp; Receiver Master'!$B$2:$F$70,3,FALSE),0)</f>
        <v>0</v>
      </c>
      <c r="S85" s="72">
        <f>M85*R85%</f>
        <v>0</v>
      </c>
      <c r="AG85" s="22" t="s">
        <v>70</v>
      </c>
    </row>
    <row r="86" spans="1:33">
      <c r="A86" s="33"/>
      <c r="B86" s="33"/>
      <c r="C86" s="33"/>
      <c r="D86" s="65">
        <f>IFERROR(VLOOKUP(C86,'Product &amp; Receiver Master'!$H$2:$J$113,2,),0)</f>
        <v>0</v>
      </c>
      <c r="E86" s="64">
        <f>IFERROR(VLOOKUP(C86,'Product &amp; Receiver Master'!$H$2:$J$113,3,),0)</f>
        <v>0</v>
      </c>
      <c r="F86" s="37"/>
      <c r="G86" s="33"/>
      <c r="H86" s="68">
        <f>IFERROR(VLOOKUP(G86,'Product &amp; Receiver Master'!$B$2:$F$70,2,),0)</f>
        <v>0</v>
      </c>
      <c r="I86" s="38"/>
      <c r="J86" s="39"/>
      <c r="K86" s="72">
        <f t="shared" si="5"/>
        <v>0</v>
      </c>
      <c r="L86" s="40">
        <v>0</v>
      </c>
      <c r="M86" s="72">
        <f t="shared" si="6"/>
        <v>0</v>
      </c>
      <c r="N86" s="72">
        <f>IF(F86=1,VLOOKUP(G86,'Product &amp; Receiver Master'!$B$2:$F$70,5,),0)</f>
        <v>0</v>
      </c>
      <c r="O86" s="68">
        <f t="shared" si="7"/>
        <v>0</v>
      </c>
      <c r="P86" s="72">
        <f>IF(F86=1,VLOOKUP(G86,'Product &amp; Receiver Master'!$B$2:$F$70,4,FALSE),0)</f>
        <v>0</v>
      </c>
      <c r="Q86" s="72">
        <f t="shared" si="8"/>
        <v>0</v>
      </c>
      <c r="R86" s="72">
        <f>IF(F86=2,VLOOKUP(G86,'Product &amp; Receiver Master'!$B$2:$F$70,3,FALSE),0)</f>
        <v>0</v>
      </c>
      <c r="S86" s="72">
        <f t="shared" si="9"/>
        <v>0</v>
      </c>
      <c r="AG86" s="22" t="s">
        <v>71</v>
      </c>
    </row>
    <row r="87" spans="1:33">
      <c r="A87" s="33"/>
      <c r="B87" s="33"/>
      <c r="C87" s="33"/>
      <c r="D87" s="65">
        <f>IFERROR(VLOOKUP(C87,'Product &amp; Receiver Master'!$H$2:$J$113,2,),0)</f>
        <v>0</v>
      </c>
      <c r="E87" s="64">
        <f>IFERROR(VLOOKUP(C87,'Product &amp; Receiver Master'!$H$2:$J$113,3,),0)</f>
        <v>0</v>
      </c>
      <c r="F87" s="37"/>
      <c r="G87" s="33"/>
      <c r="H87" s="68">
        <f>IFERROR(VLOOKUP(G87,'Product &amp; Receiver Master'!$B$2:$F$70,2,),0)</f>
        <v>0</v>
      </c>
      <c r="I87" s="38"/>
      <c r="J87" s="39"/>
      <c r="K87" s="72">
        <f t="shared" si="5"/>
        <v>0</v>
      </c>
      <c r="L87" s="40">
        <v>0</v>
      </c>
      <c r="M87" s="72">
        <f t="shared" si="6"/>
        <v>0</v>
      </c>
      <c r="N87" s="72">
        <f>IF(F87=1,VLOOKUP(G87,'Product &amp; Receiver Master'!$B$2:$F$70,5,),0)</f>
        <v>0</v>
      </c>
      <c r="O87" s="68">
        <f t="shared" si="7"/>
        <v>0</v>
      </c>
      <c r="P87" s="72">
        <f>IF(F87=1,VLOOKUP(G87,'Product &amp; Receiver Master'!$B$2:$F$70,4,FALSE),0)</f>
        <v>0</v>
      </c>
      <c r="Q87" s="72">
        <f t="shared" si="8"/>
        <v>0</v>
      </c>
      <c r="R87" s="72">
        <f>IF(F87=2,VLOOKUP(G87,'Product &amp; Receiver Master'!$B$2:$F$70,3,FALSE),0)</f>
        <v>0</v>
      </c>
      <c r="S87" s="72">
        <f t="shared" si="9"/>
        <v>0</v>
      </c>
      <c r="AG87" s="22" t="s">
        <v>72</v>
      </c>
    </row>
    <row r="88" spans="1:33">
      <c r="A88" s="33"/>
      <c r="B88" s="33"/>
      <c r="C88" s="33"/>
      <c r="D88" s="65">
        <f>IFERROR(VLOOKUP(C88,'Product &amp; Receiver Master'!$H$2:$J$113,2,),0)</f>
        <v>0</v>
      </c>
      <c r="E88" s="64">
        <f>IFERROR(VLOOKUP(C88,'Product &amp; Receiver Master'!$H$2:$J$113,3,),0)</f>
        <v>0</v>
      </c>
      <c r="F88" s="37"/>
      <c r="G88" s="33"/>
      <c r="H88" s="68">
        <f>IFERROR(VLOOKUP(G88,'Product &amp; Receiver Master'!$B$2:$F$70,2,),0)</f>
        <v>0</v>
      </c>
      <c r="I88" s="38"/>
      <c r="J88" s="39"/>
      <c r="K88" s="72">
        <f t="shared" si="5"/>
        <v>0</v>
      </c>
      <c r="L88" s="40">
        <v>0</v>
      </c>
      <c r="M88" s="72">
        <f t="shared" si="6"/>
        <v>0</v>
      </c>
      <c r="N88" s="72">
        <f>IF(F88=1,VLOOKUP(G88,'Product &amp; Receiver Master'!$B$2:$F$70,5,),0)</f>
        <v>0</v>
      </c>
      <c r="O88" s="68">
        <f t="shared" si="7"/>
        <v>0</v>
      </c>
      <c r="P88" s="72">
        <f>IF(F88=1,VLOOKUP(G88,'Product &amp; Receiver Master'!$B$2:$F$70,4,FALSE),0)</f>
        <v>0</v>
      </c>
      <c r="Q88" s="72">
        <f t="shared" si="8"/>
        <v>0</v>
      </c>
      <c r="R88" s="72">
        <f>IF(F88=2,VLOOKUP(G88,'Product &amp; Receiver Master'!$B$2:$F$70,3,FALSE),0)</f>
        <v>0</v>
      </c>
      <c r="S88" s="72">
        <f t="shared" si="9"/>
        <v>0</v>
      </c>
      <c r="AG88" s="22" t="s">
        <v>73</v>
      </c>
    </row>
    <row r="89" spans="1:33">
      <c r="A89" s="33"/>
      <c r="B89" s="33"/>
      <c r="C89" s="33"/>
      <c r="D89" s="65">
        <f>IFERROR(VLOOKUP(C89,'Product &amp; Receiver Master'!$H$2:$J$113,2,),0)</f>
        <v>0</v>
      </c>
      <c r="E89" s="64">
        <f>IFERROR(VLOOKUP(C89,'Product &amp; Receiver Master'!$H$2:$J$113,3,),0)</f>
        <v>0</v>
      </c>
      <c r="F89" s="37"/>
      <c r="G89" s="33"/>
      <c r="H89" s="68">
        <f>IFERROR(VLOOKUP(G89,'Product &amp; Receiver Master'!$B$2:$F$70,2,),0)</f>
        <v>0</v>
      </c>
      <c r="I89" s="38"/>
      <c r="J89" s="39"/>
      <c r="K89" s="72">
        <f t="shared" si="5"/>
        <v>0</v>
      </c>
      <c r="L89" s="40">
        <v>0</v>
      </c>
      <c r="M89" s="72">
        <f t="shared" si="6"/>
        <v>0</v>
      </c>
      <c r="N89" s="72">
        <f>IF(F89=1,VLOOKUP(G89,'Product &amp; Receiver Master'!$B$2:$F$70,5,),0)</f>
        <v>0</v>
      </c>
      <c r="O89" s="68">
        <f t="shared" si="7"/>
        <v>0</v>
      </c>
      <c r="P89" s="72">
        <f>IF(F89=1,VLOOKUP(G89,'Product &amp; Receiver Master'!$B$2:$F$70,4,FALSE),0)</f>
        <v>0</v>
      </c>
      <c r="Q89" s="72">
        <f t="shared" si="8"/>
        <v>0</v>
      </c>
      <c r="R89" s="72">
        <f>IF(F89=2,VLOOKUP(G89,'Product &amp; Receiver Master'!$B$2:$F$70,3,FALSE),0)</f>
        <v>0</v>
      </c>
      <c r="S89" s="72">
        <f t="shared" si="9"/>
        <v>0</v>
      </c>
      <c r="AG89" s="22" t="s">
        <v>74</v>
      </c>
    </row>
    <row r="90" spans="1:33">
      <c r="A90" s="42"/>
      <c r="B90" s="42"/>
      <c r="C90" s="33"/>
      <c r="D90" s="65">
        <f>IFERROR(VLOOKUP(C90,'Product &amp; Receiver Master'!$H$2:$J$113,2,),0)</f>
        <v>0</v>
      </c>
      <c r="E90" s="64">
        <f>IFERROR(VLOOKUP(C90,'Product &amp; Receiver Master'!$H$2:$J$113,3,),0)</f>
        <v>0</v>
      </c>
      <c r="F90" s="37"/>
      <c r="G90" s="42"/>
      <c r="H90" s="69">
        <f>IFERROR(VLOOKUP(G90,'Product &amp; Receiver Master'!$B$2:$F$70,2,),0)</f>
        <v>0</v>
      </c>
      <c r="I90" s="43"/>
      <c r="J90" s="44"/>
      <c r="K90" s="69">
        <f t="shared" si="5"/>
        <v>0</v>
      </c>
      <c r="L90" s="40">
        <v>0</v>
      </c>
      <c r="M90" s="69">
        <f t="shared" si="6"/>
        <v>0</v>
      </c>
      <c r="N90" s="72">
        <f>IF(F90=1,VLOOKUP(G90,'Product &amp; Receiver Master'!$B$2:$F$70,5,),0)</f>
        <v>0</v>
      </c>
      <c r="O90" s="69">
        <f t="shared" si="7"/>
        <v>0</v>
      </c>
      <c r="P90" s="72">
        <f>IF(F90=1,VLOOKUP(G90,'Product &amp; Receiver Master'!$B$2:$F$70,4,FALSE),0)</f>
        <v>0</v>
      </c>
      <c r="Q90" s="74">
        <f t="shared" si="8"/>
        <v>0</v>
      </c>
      <c r="R90" s="72">
        <f>IF(F90=2,VLOOKUP(G90,'Product &amp; Receiver Master'!$B$2:$F$70,3,FALSE),0)</f>
        <v>0</v>
      </c>
      <c r="S90" s="74">
        <f t="shared" si="9"/>
        <v>0</v>
      </c>
      <c r="AG90" s="22" t="s">
        <v>75</v>
      </c>
    </row>
    <row r="91" spans="1:33" ht="18.75" customHeight="1">
      <c r="A91" s="175" t="s">
        <v>48</v>
      </c>
      <c r="B91" s="176"/>
      <c r="C91" s="176"/>
      <c r="D91" s="176"/>
      <c r="E91" s="176"/>
      <c r="F91" s="176"/>
      <c r="G91" s="176"/>
      <c r="H91" s="176"/>
      <c r="I91" s="176"/>
      <c r="J91" s="177"/>
      <c r="K91" s="45">
        <f>SUM(K7:K90)</f>
        <v>0</v>
      </c>
      <c r="L91" s="45">
        <f t="shared" ref="L91:M91" si="10">SUM(L7:L90)</f>
        <v>0</v>
      </c>
      <c r="M91" s="45">
        <f t="shared" si="10"/>
        <v>0</v>
      </c>
      <c r="N91" s="46">
        <f>SUM(O7:O90)</f>
        <v>0</v>
      </c>
      <c r="O91" s="47"/>
      <c r="P91" s="46">
        <f>SUM(Q7:Q90)</f>
        <v>0</v>
      </c>
      <c r="Q91" s="47"/>
      <c r="R91" s="46">
        <f>SUM(S7:S90)</f>
        <v>0</v>
      </c>
      <c r="S91" s="47"/>
      <c r="AG91" s="22" t="s">
        <v>76</v>
      </c>
    </row>
    <row r="92" spans="1:33">
      <c r="O92" s="48"/>
      <c r="Q92" s="48"/>
      <c r="S92" s="48">
        <f>+R91</f>
        <v>0</v>
      </c>
      <c r="AG92" s="22" t="s">
        <v>77</v>
      </c>
    </row>
    <row r="93" spans="1:33">
      <c r="AG93" s="22" t="s">
        <v>78</v>
      </c>
    </row>
    <row r="94" spans="1:33">
      <c r="AG94" s="22" t="s">
        <v>79</v>
      </c>
    </row>
    <row r="95" spans="1:33">
      <c r="AG95" s="22" t="s">
        <v>80</v>
      </c>
    </row>
    <row r="96" spans="1:33">
      <c r="AG96" s="22" t="s">
        <v>81</v>
      </c>
    </row>
    <row r="97" spans="33:33">
      <c r="AG97" s="22" t="s">
        <v>82</v>
      </c>
    </row>
    <row r="98" spans="33:33">
      <c r="AG98" s="22" t="s">
        <v>83</v>
      </c>
    </row>
    <row r="99" spans="33:33">
      <c r="AG99" s="22" t="s">
        <v>84</v>
      </c>
    </row>
    <row r="100" spans="33:33">
      <c r="AG100" s="22" t="s">
        <v>85</v>
      </c>
    </row>
    <row r="101" spans="33:33">
      <c r="AG101" s="22" t="s">
        <v>86</v>
      </c>
    </row>
    <row r="102" spans="33:33">
      <c r="AG102" s="22" t="s">
        <v>87</v>
      </c>
    </row>
    <row r="103" spans="33:33">
      <c r="AG103" s="22" t="s">
        <v>88</v>
      </c>
    </row>
    <row r="104" spans="33:33">
      <c r="AG104" s="22" t="s">
        <v>89</v>
      </c>
    </row>
    <row r="105" spans="33:33">
      <c r="AG105" s="22" t="s">
        <v>90</v>
      </c>
    </row>
    <row r="106" spans="33:33">
      <c r="AG106" s="22" t="s">
        <v>91</v>
      </c>
    </row>
    <row r="107" spans="33:33">
      <c r="AG107" s="22" t="s">
        <v>92</v>
      </c>
    </row>
    <row r="108" spans="33:33">
      <c r="AG108" s="22" t="s">
        <v>93</v>
      </c>
    </row>
    <row r="109" spans="33:33">
      <c r="AG109" s="22" t="s">
        <v>94</v>
      </c>
    </row>
    <row r="110" spans="33:33">
      <c r="AG110" s="22" t="s">
        <v>95</v>
      </c>
    </row>
    <row r="111" spans="33:33">
      <c r="AG111" s="22" t="s">
        <v>96</v>
      </c>
    </row>
    <row r="112" spans="33:33">
      <c r="AG112" s="22" t="s">
        <v>97</v>
      </c>
    </row>
    <row r="113" spans="33:33">
      <c r="AG113" s="22" t="s">
        <v>98</v>
      </c>
    </row>
    <row r="114" spans="33:33">
      <c r="AG114" s="22" t="s">
        <v>99</v>
      </c>
    </row>
    <row r="115" spans="33:33">
      <c r="AG115" s="22" t="s">
        <v>100</v>
      </c>
    </row>
    <row r="116" spans="33:33">
      <c r="AG116" s="22" t="s">
        <v>101</v>
      </c>
    </row>
    <row r="117" spans="33:33">
      <c r="AG117" s="22" t="s">
        <v>102</v>
      </c>
    </row>
    <row r="118" spans="33:33">
      <c r="AG118" s="22" t="s">
        <v>103</v>
      </c>
    </row>
    <row r="119" spans="33:33">
      <c r="AG119" s="22" t="s">
        <v>104</v>
      </c>
    </row>
    <row r="120" spans="33:33">
      <c r="AG120" s="22" t="s">
        <v>105</v>
      </c>
    </row>
    <row r="121" spans="33:33">
      <c r="AG121" s="22" t="s">
        <v>106</v>
      </c>
    </row>
    <row r="122" spans="33:33">
      <c r="AG122" s="22" t="s">
        <v>107</v>
      </c>
    </row>
    <row r="123" spans="33:33">
      <c r="AG123" s="22" t="s">
        <v>108</v>
      </c>
    </row>
    <row r="124" spans="33:33">
      <c r="AG124" s="22" t="s">
        <v>109</v>
      </c>
    </row>
    <row r="125" spans="33:33">
      <c r="AG125" s="22" t="s">
        <v>110</v>
      </c>
    </row>
    <row r="126" spans="33:33">
      <c r="AG126" s="22" t="s">
        <v>111</v>
      </c>
    </row>
    <row r="127" spans="33:33">
      <c r="AG127" s="22" t="s">
        <v>112</v>
      </c>
    </row>
    <row r="128" spans="33:33">
      <c r="AG128" s="22" t="s">
        <v>113</v>
      </c>
    </row>
    <row r="129" spans="33:33">
      <c r="AG129" s="22" t="s">
        <v>114</v>
      </c>
    </row>
    <row r="130" spans="33:33">
      <c r="AG130" s="22" t="s">
        <v>115</v>
      </c>
    </row>
    <row r="131" spans="33:33">
      <c r="AG131" s="22" t="s">
        <v>116</v>
      </c>
    </row>
    <row r="132" spans="33:33">
      <c r="AG132" s="22" t="s">
        <v>117</v>
      </c>
    </row>
    <row r="133" spans="33:33">
      <c r="AG133" s="22" t="s">
        <v>118</v>
      </c>
    </row>
    <row r="134" spans="33:33">
      <c r="AG134" s="22" t="s">
        <v>119</v>
      </c>
    </row>
    <row r="135" spans="33:33">
      <c r="AG135" s="22" t="s">
        <v>120</v>
      </c>
    </row>
    <row r="136" spans="33:33">
      <c r="AG136" s="22" t="s">
        <v>121</v>
      </c>
    </row>
    <row r="137" spans="33:33">
      <c r="AG137" s="22" t="s">
        <v>122</v>
      </c>
    </row>
    <row r="138" spans="33:33">
      <c r="AG138" s="22" t="s">
        <v>123</v>
      </c>
    </row>
    <row r="139" spans="33:33">
      <c r="AG139" s="22" t="s">
        <v>124</v>
      </c>
    </row>
    <row r="140" spans="33:33">
      <c r="AG140" s="22" t="s">
        <v>125</v>
      </c>
    </row>
    <row r="141" spans="33:33">
      <c r="AG141" s="22" t="s">
        <v>126</v>
      </c>
    </row>
    <row r="142" spans="33:33">
      <c r="AG142" s="22" t="s">
        <v>127</v>
      </c>
    </row>
    <row r="143" spans="33:33">
      <c r="AG143" s="22" t="s">
        <v>128</v>
      </c>
    </row>
    <row r="144" spans="33:33">
      <c r="AG144" s="22" t="s">
        <v>129</v>
      </c>
    </row>
    <row r="145" spans="33:33">
      <c r="AG145" s="22" t="s">
        <v>130</v>
      </c>
    </row>
    <row r="146" spans="33:33">
      <c r="AG146" s="22" t="s">
        <v>131</v>
      </c>
    </row>
    <row r="147" spans="33:33">
      <c r="AG147" s="22" t="s">
        <v>132</v>
      </c>
    </row>
    <row r="148" spans="33:33">
      <c r="AG148" s="22" t="s">
        <v>133</v>
      </c>
    </row>
    <row r="149" spans="33:33">
      <c r="AG149" s="22" t="s">
        <v>134</v>
      </c>
    </row>
    <row r="150" spans="33:33">
      <c r="AG150" s="22" t="s">
        <v>135</v>
      </c>
    </row>
    <row r="151" spans="33:33">
      <c r="AG151" s="22" t="s">
        <v>136</v>
      </c>
    </row>
    <row r="152" spans="33:33">
      <c r="AG152" s="22" t="s">
        <v>137</v>
      </c>
    </row>
    <row r="153" spans="33:33">
      <c r="AG153" s="22" t="s">
        <v>138</v>
      </c>
    </row>
    <row r="154" spans="33:33">
      <c r="AG154" s="22" t="s">
        <v>139</v>
      </c>
    </row>
    <row r="155" spans="33:33">
      <c r="AG155" s="22" t="s">
        <v>140</v>
      </c>
    </row>
    <row r="156" spans="33:33">
      <c r="AG156" s="22" t="s">
        <v>141</v>
      </c>
    </row>
    <row r="157" spans="33:33">
      <c r="AG157" s="22" t="s">
        <v>142</v>
      </c>
    </row>
    <row r="158" spans="33:33">
      <c r="AG158" s="22" t="s">
        <v>143</v>
      </c>
    </row>
    <row r="159" spans="33:33">
      <c r="AG159" s="22" t="s">
        <v>144</v>
      </c>
    </row>
    <row r="160" spans="33:33">
      <c r="AG160" s="22" t="s">
        <v>145</v>
      </c>
    </row>
    <row r="161" spans="33:33">
      <c r="AG161" s="22" t="s">
        <v>146</v>
      </c>
    </row>
    <row r="162" spans="33:33">
      <c r="AG162" s="22" t="s">
        <v>147</v>
      </c>
    </row>
    <row r="163" spans="33:33">
      <c r="AG163" s="22" t="s">
        <v>148</v>
      </c>
    </row>
    <row r="164" spans="33:33">
      <c r="AG164" s="22" t="s">
        <v>149</v>
      </c>
    </row>
    <row r="165" spans="33:33">
      <c r="AG165" s="22" t="s">
        <v>150</v>
      </c>
    </row>
    <row r="166" spans="33:33">
      <c r="AG166" s="22" t="s">
        <v>151</v>
      </c>
    </row>
    <row r="167" spans="33:33">
      <c r="AG167" s="22" t="s">
        <v>152</v>
      </c>
    </row>
    <row r="168" spans="33:33">
      <c r="AG168" s="22" t="s">
        <v>153</v>
      </c>
    </row>
    <row r="169" spans="33:33">
      <c r="AG169" s="22" t="s">
        <v>154</v>
      </c>
    </row>
    <row r="170" spans="33:33">
      <c r="AG170" s="22" t="s">
        <v>155</v>
      </c>
    </row>
    <row r="171" spans="33:33">
      <c r="AG171" s="22" t="s">
        <v>156</v>
      </c>
    </row>
    <row r="172" spans="33:33">
      <c r="AG172" s="22" t="s">
        <v>157</v>
      </c>
    </row>
    <row r="173" spans="33:33">
      <c r="AG173" s="22" t="s">
        <v>158</v>
      </c>
    </row>
    <row r="174" spans="33:33">
      <c r="AG174" s="22" t="s">
        <v>159</v>
      </c>
    </row>
    <row r="175" spans="33:33">
      <c r="AG175" s="22" t="s">
        <v>160</v>
      </c>
    </row>
    <row r="176" spans="33:33">
      <c r="AG176" s="22" t="s">
        <v>161</v>
      </c>
    </row>
    <row r="177" spans="33:33">
      <c r="AG177" s="22" t="s">
        <v>162</v>
      </c>
    </row>
    <row r="178" spans="33:33">
      <c r="AG178" s="22" t="s">
        <v>163</v>
      </c>
    </row>
    <row r="179" spans="33:33">
      <c r="AG179" s="22" t="s">
        <v>164</v>
      </c>
    </row>
    <row r="180" spans="33:33">
      <c r="AG180" s="22" t="s">
        <v>165</v>
      </c>
    </row>
    <row r="181" spans="33:33">
      <c r="AG181" s="22" t="s">
        <v>166</v>
      </c>
    </row>
    <row r="182" spans="33:33">
      <c r="AG182" s="22" t="s">
        <v>167</v>
      </c>
    </row>
    <row r="183" spans="33:33">
      <c r="AG183" s="22" t="s">
        <v>168</v>
      </c>
    </row>
    <row r="184" spans="33:33">
      <c r="AG184" s="22" t="s">
        <v>169</v>
      </c>
    </row>
    <row r="185" spans="33:33">
      <c r="AG185" s="22" t="s">
        <v>170</v>
      </c>
    </row>
    <row r="186" spans="33:33">
      <c r="AG186" s="22" t="s">
        <v>171</v>
      </c>
    </row>
    <row r="187" spans="33:33">
      <c r="AG187" s="22" t="s">
        <v>172</v>
      </c>
    </row>
    <row r="188" spans="33:33">
      <c r="AG188" s="22" t="s">
        <v>173</v>
      </c>
    </row>
    <row r="189" spans="33:33">
      <c r="AG189" s="22" t="s">
        <v>174</v>
      </c>
    </row>
    <row r="190" spans="33:33">
      <c r="AG190" s="22" t="s">
        <v>175</v>
      </c>
    </row>
    <row r="191" spans="33:33">
      <c r="AG191" s="22" t="s">
        <v>176</v>
      </c>
    </row>
    <row r="192" spans="33:33">
      <c r="AG192" s="22" t="s">
        <v>177</v>
      </c>
    </row>
    <row r="193" spans="33:33">
      <c r="AG193" s="22" t="s">
        <v>178</v>
      </c>
    </row>
    <row r="194" spans="33:33">
      <c r="AG194" s="22" t="s">
        <v>179</v>
      </c>
    </row>
    <row r="195" spans="33:33">
      <c r="AG195" s="22" t="s">
        <v>180</v>
      </c>
    </row>
    <row r="196" spans="33:33">
      <c r="AG196" s="22" t="s">
        <v>181</v>
      </c>
    </row>
    <row r="197" spans="33:33">
      <c r="AG197" s="22" t="s">
        <v>182</v>
      </c>
    </row>
    <row r="198" spans="33:33">
      <c r="AG198" s="22" t="s">
        <v>183</v>
      </c>
    </row>
    <row r="199" spans="33:33">
      <c r="AG199" s="22" t="s">
        <v>184</v>
      </c>
    </row>
    <row r="200" spans="33:33">
      <c r="AG200" s="22" t="s">
        <v>185</v>
      </c>
    </row>
    <row r="201" spans="33:33">
      <c r="AG201" s="22" t="s">
        <v>186</v>
      </c>
    </row>
    <row r="202" spans="33:33">
      <c r="AG202" s="22" t="s">
        <v>187</v>
      </c>
    </row>
    <row r="203" spans="33:33">
      <c r="AG203" s="22" t="s">
        <v>188</v>
      </c>
    </row>
    <row r="204" spans="33:33">
      <c r="AG204" s="22" t="s">
        <v>189</v>
      </c>
    </row>
    <row r="205" spans="33:33">
      <c r="AG205" s="22" t="s">
        <v>190</v>
      </c>
    </row>
    <row r="206" spans="33:33">
      <c r="AG206" s="22" t="s">
        <v>191</v>
      </c>
    </row>
    <row r="207" spans="33:33">
      <c r="AG207" s="22" t="s">
        <v>192</v>
      </c>
    </row>
    <row r="208" spans="33:33">
      <c r="AG208" s="22" t="s">
        <v>193</v>
      </c>
    </row>
    <row r="209" spans="33:33">
      <c r="AG209" s="22" t="s">
        <v>194</v>
      </c>
    </row>
    <row r="210" spans="33:33">
      <c r="AG210" s="22" t="s">
        <v>195</v>
      </c>
    </row>
    <row r="211" spans="33:33">
      <c r="AG211" s="22" t="s">
        <v>196</v>
      </c>
    </row>
    <row r="212" spans="33:33">
      <c r="AG212" s="22" t="s">
        <v>197</v>
      </c>
    </row>
    <row r="213" spans="33:33">
      <c r="AG213" s="22" t="s">
        <v>198</v>
      </c>
    </row>
    <row r="214" spans="33:33">
      <c r="AG214" s="22" t="s">
        <v>199</v>
      </c>
    </row>
    <row r="215" spans="33:33">
      <c r="AG215" s="22" t="s">
        <v>200</v>
      </c>
    </row>
    <row r="216" spans="33:33">
      <c r="AG216" s="22" t="s">
        <v>201</v>
      </c>
    </row>
    <row r="217" spans="33:33">
      <c r="AG217" s="22" t="s">
        <v>202</v>
      </c>
    </row>
    <row r="218" spans="33:33">
      <c r="AG218" s="22" t="s">
        <v>203</v>
      </c>
    </row>
    <row r="219" spans="33:33">
      <c r="AG219" s="22" t="s">
        <v>204</v>
      </c>
    </row>
    <row r="220" spans="33:33">
      <c r="AG220" s="22" t="s">
        <v>205</v>
      </c>
    </row>
    <row r="221" spans="33:33">
      <c r="AG221" s="22" t="s">
        <v>206</v>
      </c>
    </row>
    <row r="222" spans="33:33">
      <c r="AG222" s="22" t="s">
        <v>207</v>
      </c>
    </row>
    <row r="223" spans="33:33">
      <c r="AG223" s="22" t="s">
        <v>208</v>
      </c>
    </row>
    <row r="224" spans="33:33">
      <c r="AG224" s="22" t="s">
        <v>209</v>
      </c>
    </row>
    <row r="225" spans="33:33">
      <c r="AG225" s="22" t="s">
        <v>210</v>
      </c>
    </row>
    <row r="226" spans="33:33">
      <c r="AG226" s="22" t="s">
        <v>211</v>
      </c>
    </row>
    <row r="227" spans="33:33">
      <c r="AG227" s="22" t="s">
        <v>212</v>
      </c>
    </row>
    <row r="228" spans="33:33">
      <c r="AG228" s="22" t="s">
        <v>213</v>
      </c>
    </row>
    <row r="229" spans="33:33">
      <c r="AG229" s="22" t="s">
        <v>214</v>
      </c>
    </row>
    <row r="230" spans="33:33">
      <c r="AG230" s="22" t="s">
        <v>215</v>
      </c>
    </row>
    <row r="231" spans="33:33">
      <c r="AG231" s="22" t="s">
        <v>216</v>
      </c>
    </row>
    <row r="232" spans="33:33">
      <c r="AG232" s="22" t="s">
        <v>217</v>
      </c>
    </row>
    <row r="233" spans="33:33">
      <c r="AG233" s="22" t="s">
        <v>218</v>
      </c>
    </row>
    <row r="234" spans="33:33">
      <c r="AG234" s="22" t="s">
        <v>219</v>
      </c>
    </row>
    <row r="235" spans="33:33">
      <c r="AG235" s="22" t="s">
        <v>220</v>
      </c>
    </row>
    <row r="236" spans="33:33">
      <c r="AG236" s="22" t="s">
        <v>221</v>
      </c>
    </row>
    <row r="237" spans="33:33">
      <c r="AG237" s="22" t="s">
        <v>222</v>
      </c>
    </row>
    <row r="238" spans="33:33">
      <c r="AG238" s="22" t="s">
        <v>223</v>
      </c>
    </row>
    <row r="239" spans="33:33">
      <c r="AG239" s="22" t="s">
        <v>224</v>
      </c>
    </row>
    <row r="240" spans="33:33">
      <c r="AG240" s="22" t="s">
        <v>225</v>
      </c>
    </row>
    <row r="241" spans="33:33">
      <c r="AG241" s="22" t="s">
        <v>226</v>
      </c>
    </row>
    <row r="242" spans="33:33">
      <c r="AG242" s="22" t="s">
        <v>227</v>
      </c>
    </row>
    <row r="243" spans="33:33">
      <c r="AG243" s="22" t="s">
        <v>228</v>
      </c>
    </row>
    <row r="244" spans="33:33">
      <c r="AG244" s="22" t="s">
        <v>229</v>
      </c>
    </row>
    <row r="245" spans="33:33">
      <c r="AG245" s="22" t="s">
        <v>230</v>
      </c>
    </row>
    <row r="246" spans="33:33">
      <c r="AG246" s="22" t="s">
        <v>231</v>
      </c>
    </row>
    <row r="247" spans="33:33">
      <c r="AG247" s="22" t="s">
        <v>232</v>
      </c>
    </row>
    <row r="248" spans="33:33">
      <c r="AG248" s="22" t="s">
        <v>233</v>
      </c>
    </row>
    <row r="249" spans="33:33">
      <c r="AG249" s="22" t="s">
        <v>234</v>
      </c>
    </row>
    <row r="250" spans="33:33">
      <c r="AG250" s="22" t="s">
        <v>235</v>
      </c>
    </row>
    <row r="251" spans="33:33">
      <c r="AG251" s="22" t="s">
        <v>236</v>
      </c>
    </row>
    <row r="252" spans="33:33">
      <c r="AG252" s="22" t="s">
        <v>237</v>
      </c>
    </row>
    <row r="253" spans="33:33">
      <c r="AG253" s="22" t="s">
        <v>238</v>
      </c>
    </row>
    <row r="254" spans="33:33">
      <c r="AG254" s="22" t="s">
        <v>239</v>
      </c>
    </row>
    <row r="255" spans="33:33">
      <c r="AG255" s="22" t="s">
        <v>240</v>
      </c>
    </row>
    <row r="256" spans="33:33">
      <c r="AG256" s="22" t="s">
        <v>241</v>
      </c>
    </row>
    <row r="257" spans="33:33">
      <c r="AG257" s="22" t="s">
        <v>242</v>
      </c>
    </row>
    <row r="258" spans="33:33">
      <c r="AG258" s="22" t="s">
        <v>243</v>
      </c>
    </row>
    <row r="259" spans="33:33">
      <c r="AG259" s="22" t="s">
        <v>244</v>
      </c>
    </row>
    <row r="260" spans="33:33">
      <c r="AG260" s="22" t="s">
        <v>245</v>
      </c>
    </row>
    <row r="261" spans="33:33">
      <c r="AG261" s="22" t="s">
        <v>246</v>
      </c>
    </row>
    <row r="262" spans="33:33">
      <c r="AG262" s="22" t="s">
        <v>247</v>
      </c>
    </row>
    <row r="263" spans="33:33">
      <c r="AG263" s="22" t="s">
        <v>248</v>
      </c>
    </row>
    <row r="264" spans="33:33">
      <c r="AG264" s="22" t="s">
        <v>249</v>
      </c>
    </row>
    <row r="265" spans="33:33">
      <c r="AG265" s="22" t="s">
        <v>250</v>
      </c>
    </row>
    <row r="266" spans="33:33">
      <c r="AG266" s="22" t="s">
        <v>251</v>
      </c>
    </row>
    <row r="267" spans="33:33">
      <c r="AG267" s="22" t="s">
        <v>252</v>
      </c>
    </row>
    <row r="268" spans="33:33">
      <c r="AG268" s="22" t="s">
        <v>253</v>
      </c>
    </row>
    <row r="269" spans="33:33">
      <c r="AG269" s="22" t="s">
        <v>254</v>
      </c>
    </row>
    <row r="270" spans="33:33">
      <c r="AG270" s="22" t="s">
        <v>255</v>
      </c>
    </row>
    <row r="271" spans="33:33">
      <c r="AG271" s="22" t="s">
        <v>256</v>
      </c>
    </row>
    <row r="272" spans="33:33">
      <c r="AG272" s="22" t="s">
        <v>257</v>
      </c>
    </row>
    <row r="273" spans="33:33">
      <c r="AG273" s="22" t="s">
        <v>258</v>
      </c>
    </row>
    <row r="274" spans="33:33">
      <c r="AG274" s="22" t="s">
        <v>259</v>
      </c>
    </row>
    <row r="275" spans="33:33">
      <c r="AG275" s="22" t="s">
        <v>260</v>
      </c>
    </row>
    <row r="276" spans="33:33">
      <c r="AG276" s="22" t="s">
        <v>261</v>
      </c>
    </row>
    <row r="277" spans="33:33">
      <c r="AG277" s="22" t="s">
        <v>262</v>
      </c>
    </row>
    <row r="278" spans="33:33">
      <c r="AG278" s="22" t="s">
        <v>263</v>
      </c>
    </row>
    <row r="279" spans="33:33">
      <c r="AG279" s="22" t="s">
        <v>264</v>
      </c>
    </row>
    <row r="280" spans="33:33">
      <c r="AG280" s="22" t="s">
        <v>265</v>
      </c>
    </row>
  </sheetData>
  <sheetProtection password="CC16" sheet="1" objects="1" scenarios="1"/>
  <customSheetViews>
    <customSheetView guid="{215CA274-B823-4E4C-899E-36393A22EB1E}" topLeftCell="B1">
      <pane ySplit="1" topLeftCell="A72" activePane="bottomLeft" state="frozen"/>
      <selection pane="bottomLeft" activeCell="H4" sqref="A4:J88"/>
      <pageMargins left="0.7" right="0.7" top="0.75" bottom="0.75" header="0.3" footer="0.3"/>
      <pageSetup orientation="portrait" copies="0" r:id="rId1"/>
    </customSheetView>
  </customSheetViews>
  <mergeCells count="7">
    <mergeCell ref="A91:J91"/>
    <mergeCell ref="N4:O4"/>
    <mergeCell ref="P4:Q4"/>
    <mergeCell ref="R4:S4"/>
    <mergeCell ref="A1:C1"/>
    <mergeCell ref="A2:C2"/>
    <mergeCell ref="E1:F1"/>
  </mergeCells>
  <dataValidations count="4">
    <dataValidation type="list" allowBlank="1" showInputMessage="1" showErrorMessage="1" prompt="SELECT FROM DROP LIST&#10;" sqref="G7:G90">
      <formula1>unique</formula1>
    </dataValidation>
    <dataValidation type="list" allowBlank="1" showInputMessage="1" showErrorMessage="1" sqref="F7:F90">
      <formula1>inter</formula1>
    </dataValidation>
    <dataValidation type="list" allowBlank="1" showInputMessage="1" showErrorMessage="1" sqref="A7:A89">
      <formula1>invoice</formula1>
    </dataValidation>
    <dataValidation type="list" allowBlank="1" showInputMessage="1" showErrorMessage="1" sqref="C7:C90">
      <formula1>name</formula1>
    </dataValidation>
  </dataValidation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>
    <tabColor rgb="FF00B050"/>
  </sheetPr>
  <dimension ref="A1:S89"/>
  <sheetViews>
    <sheetView workbookViewId="0">
      <pane ySplit="2" topLeftCell="A3" activePane="bottomLeft" state="frozen"/>
      <selection pane="bottomLeft" activeCell="A4" sqref="A4"/>
    </sheetView>
  </sheetViews>
  <sheetFormatPr defaultRowHeight="15"/>
  <cols>
    <col min="1" max="1" width="15.7109375" style="22" customWidth="1"/>
    <col min="2" max="2" width="15" style="22" customWidth="1"/>
    <col min="3" max="3" width="26.7109375" style="22" customWidth="1"/>
    <col min="4" max="4" width="15.7109375" style="22" customWidth="1"/>
    <col min="5" max="5" width="16.28515625" style="22" customWidth="1"/>
    <col min="6" max="7" width="9.140625" style="22"/>
    <col min="8" max="8" width="11.7109375" style="22" customWidth="1"/>
    <col min="9" max="16384" width="9.140625" style="22"/>
  </cols>
  <sheetData>
    <row r="1" spans="1:19" ht="24.75" customHeight="1"/>
    <row r="2" spans="1:19" ht="120">
      <c r="A2" s="23" t="s">
        <v>36</v>
      </c>
      <c r="B2" s="55" t="s">
        <v>35</v>
      </c>
      <c r="C2" s="55" t="s">
        <v>32</v>
      </c>
      <c r="D2" s="52" t="s">
        <v>33</v>
      </c>
      <c r="E2" s="55" t="s">
        <v>42</v>
      </c>
      <c r="F2" s="23" t="s">
        <v>55</v>
      </c>
      <c r="G2" s="23" t="s">
        <v>43</v>
      </c>
      <c r="H2" s="55" t="s">
        <v>40</v>
      </c>
      <c r="I2" s="24" t="s">
        <v>44</v>
      </c>
      <c r="J2" s="25" t="s">
        <v>2</v>
      </c>
      <c r="K2" s="60" t="s">
        <v>45</v>
      </c>
      <c r="L2" s="25" t="s">
        <v>3</v>
      </c>
      <c r="M2" s="60" t="s">
        <v>46</v>
      </c>
      <c r="N2" s="178" t="s">
        <v>9</v>
      </c>
      <c r="O2" s="179"/>
      <c r="P2" s="178" t="s">
        <v>8</v>
      </c>
      <c r="Q2" s="179"/>
      <c r="R2" s="178" t="s">
        <v>10</v>
      </c>
      <c r="S2" s="179"/>
    </row>
    <row r="3" spans="1:19">
      <c r="A3" s="26"/>
      <c r="B3" s="56"/>
      <c r="C3" s="53"/>
      <c r="D3" s="53"/>
      <c r="E3" s="53"/>
      <c r="F3" s="27"/>
      <c r="G3" s="26"/>
      <c r="H3" s="56"/>
      <c r="I3" s="27"/>
      <c r="J3" s="28"/>
      <c r="K3" s="58"/>
      <c r="L3" s="28"/>
      <c r="M3" s="61"/>
      <c r="N3" s="29"/>
      <c r="O3" s="30"/>
      <c r="P3" s="31"/>
      <c r="Q3" s="30"/>
      <c r="R3" s="31"/>
      <c r="S3" s="30"/>
    </row>
    <row r="4" spans="1:19">
      <c r="A4" s="33"/>
      <c r="B4" s="54"/>
      <c r="C4" s="54"/>
      <c r="D4" s="54"/>
      <c r="E4" s="54"/>
      <c r="F4" s="33"/>
      <c r="G4" s="33"/>
      <c r="H4" s="54"/>
      <c r="I4" s="33"/>
      <c r="J4" s="34"/>
      <c r="K4" s="59"/>
      <c r="L4" s="34"/>
      <c r="M4" s="59"/>
      <c r="N4" s="35" t="s">
        <v>2</v>
      </c>
      <c r="O4" s="36" t="s">
        <v>47</v>
      </c>
      <c r="P4" s="36" t="s">
        <v>2</v>
      </c>
      <c r="Q4" s="36" t="s">
        <v>47</v>
      </c>
      <c r="R4" s="36" t="s">
        <v>2</v>
      </c>
      <c r="S4" s="36" t="s">
        <v>47</v>
      </c>
    </row>
    <row r="5" spans="1:19">
      <c r="A5" s="33"/>
      <c r="B5" s="65">
        <f>IFERROR(VLOOKUP(A5,'Sale Master'!$A$7:$C$90,2,),0)</f>
        <v>0</v>
      </c>
      <c r="C5" s="65">
        <f>IFERROR(VLOOKUP(A5,'Sale Master'!$A$7:$C$90,3,),0)</f>
        <v>0</v>
      </c>
      <c r="D5" s="65">
        <f>IFERROR(VLOOKUP(C5,'Sale Master'!$C$7:$D$90,2,),0)</f>
        <v>0</v>
      </c>
      <c r="E5" s="65">
        <f>IFERROR(VLOOKUP(C5,'Sale Master'!$C$7:$E$90,3,),0)</f>
        <v>0</v>
      </c>
      <c r="F5" s="37"/>
      <c r="G5" s="33"/>
      <c r="H5" s="67">
        <f>IFERROR(VLOOKUP(G5,'Product &amp; Receiver Master'!$B$2:$F$70,2,),0)</f>
        <v>0</v>
      </c>
      <c r="I5" s="38"/>
      <c r="J5" s="39"/>
      <c r="K5" s="72">
        <f>I5*J5</f>
        <v>0</v>
      </c>
      <c r="L5" s="39"/>
      <c r="M5" s="72">
        <f>K5-L5</f>
        <v>0</v>
      </c>
      <c r="N5" s="72">
        <f>IF(F5=1,VLOOKUP(G5,'Product &amp; Receiver Master'!$B$2:$F$70,5,),0)</f>
        <v>0</v>
      </c>
      <c r="O5" s="73">
        <f>M5*N5%</f>
        <v>0</v>
      </c>
      <c r="P5" s="72">
        <f>IF(F5=1,VLOOKUP(G5,'Product &amp; Receiver Master'!$B$2:$F$70,4,FALSE),0)</f>
        <v>0</v>
      </c>
      <c r="Q5" s="72">
        <f>M5*P5%</f>
        <v>0</v>
      </c>
      <c r="R5" s="72">
        <f>IF(F5=2,VLOOKUP(G5,'Product &amp; Receiver Master'!$B$2:$F$70,3,FALSE),0)</f>
        <v>0</v>
      </c>
      <c r="S5" s="72">
        <f>M5*R5%</f>
        <v>0</v>
      </c>
    </row>
    <row r="6" spans="1:19">
      <c r="A6" s="33"/>
      <c r="B6" s="65">
        <f>IFERROR(VLOOKUP(A6,'Sale Master'!$A$7:$C$90,2,),0)</f>
        <v>0</v>
      </c>
      <c r="C6" s="65">
        <f>IFERROR(VLOOKUP(A6,'Sale Master'!$A$7:$C$90,3,),0)</f>
        <v>0</v>
      </c>
      <c r="D6" s="65">
        <f>IFERROR(VLOOKUP(C6,'Sale Master'!$C$7:$D$90,2,),0)</f>
        <v>0</v>
      </c>
      <c r="E6" s="65">
        <f>IFERROR(VLOOKUP(C6,'Sale Master'!$C$7:$E$90,3,),0)</f>
        <v>0</v>
      </c>
      <c r="F6" s="37"/>
      <c r="G6" s="33"/>
      <c r="H6" s="68">
        <f>IFERROR(VLOOKUP(G6,'Product &amp; Receiver Master'!$B$2:$F$70,2,),0)</f>
        <v>0</v>
      </c>
      <c r="I6" s="38"/>
      <c r="J6" s="39"/>
      <c r="K6" s="72">
        <f t="shared" ref="K6:K69" si="0">I6*J6</f>
        <v>0</v>
      </c>
      <c r="L6" s="39"/>
      <c r="M6" s="72">
        <f t="shared" ref="M6:M69" si="1">K6-L6</f>
        <v>0</v>
      </c>
      <c r="N6" s="72">
        <f>IF(F6=1,VLOOKUP(G6,'Product &amp; Receiver Master'!$B$2:$F$70,5,),0)</f>
        <v>0</v>
      </c>
      <c r="O6" s="68">
        <f t="shared" ref="O6:O69" si="2">M6*N6%</f>
        <v>0</v>
      </c>
      <c r="P6" s="72">
        <f>IF(F6=1,VLOOKUP(G6,'Product &amp; Receiver Master'!$B$2:$F$70,4,FALSE),0)</f>
        <v>0</v>
      </c>
      <c r="Q6" s="72">
        <f t="shared" ref="Q6:Q69" si="3">M6*P6%</f>
        <v>0</v>
      </c>
      <c r="R6" s="72">
        <f>IF(F6=2,VLOOKUP(G6,'Product &amp; Receiver Master'!$B$2:$F$70,3,FALSE),0)</f>
        <v>0</v>
      </c>
      <c r="S6" s="72">
        <f t="shared" ref="S6:S69" si="4">M6*R6%</f>
        <v>0</v>
      </c>
    </row>
    <row r="7" spans="1:19">
      <c r="A7" s="33"/>
      <c r="B7" s="65">
        <f>IFERROR(VLOOKUP(A7,'Sale Master'!$A$7:$C$90,2,),0)</f>
        <v>0</v>
      </c>
      <c r="C7" s="65">
        <f>IFERROR(VLOOKUP(A7,'Sale Master'!$A$7:$C$90,3,),0)</f>
        <v>0</v>
      </c>
      <c r="D7" s="65">
        <f>IFERROR(VLOOKUP(C7,'Sale Master'!$C$7:$D$90,2,),0)</f>
        <v>0</v>
      </c>
      <c r="E7" s="65">
        <f>IFERROR(VLOOKUP(C7,'Sale Master'!$C$7:$E$90,3,),0)</f>
        <v>0</v>
      </c>
      <c r="F7" s="37"/>
      <c r="G7" s="33"/>
      <c r="H7" s="68">
        <f>IFERROR(VLOOKUP(G7,'Product &amp; Receiver Master'!$B$2:$F$70,2,),0)</f>
        <v>0</v>
      </c>
      <c r="I7" s="38"/>
      <c r="J7" s="39"/>
      <c r="K7" s="72">
        <f t="shared" si="0"/>
        <v>0</v>
      </c>
      <c r="L7" s="39">
        <v>0</v>
      </c>
      <c r="M7" s="72">
        <f t="shared" si="1"/>
        <v>0</v>
      </c>
      <c r="N7" s="72">
        <f>IF(F7=1,VLOOKUP(G7,'Product &amp; Receiver Master'!$B$2:$F$70,5,),0)</f>
        <v>0</v>
      </c>
      <c r="O7" s="68">
        <f t="shared" si="2"/>
        <v>0</v>
      </c>
      <c r="P7" s="72">
        <f>IF(F7=1,VLOOKUP(G7,'Product &amp; Receiver Master'!$B$2:$F$70,4,FALSE),0)</f>
        <v>0</v>
      </c>
      <c r="Q7" s="72">
        <f t="shared" si="3"/>
        <v>0</v>
      </c>
      <c r="R7" s="72">
        <f>IF(F7=2,VLOOKUP(G7,'Product &amp; Receiver Master'!$B$2:$F$70,3,FALSE),0)</f>
        <v>0</v>
      </c>
      <c r="S7" s="72">
        <f t="shared" si="4"/>
        <v>0</v>
      </c>
    </row>
    <row r="8" spans="1:19">
      <c r="A8" s="33"/>
      <c r="B8" s="65">
        <f>IFERROR(VLOOKUP(A8,'Sale Master'!$A$7:$C$90,2,),0)</f>
        <v>0</v>
      </c>
      <c r="C8" s="65">
        <f>IFERROR(VLOOKUP(A8,'Sale Master'!$A$7:$C$90,3,),0)</f>
        <v>0</v>
      </c>
      <c r="D8" s="65">
        <f>IFERROR(VLOOKUP(C8,'Sale Master'!$C$7:$D$90,2,),0)</f>
        <v>0</v>
      </c>
      <c r="E8" s="65">
        <f>IFERROR(VLOOKUP(C8,'Sale Master'!$C$7:$E$90,3,),0)</f>
        <v>0</v>
      </c>
      <c r="F8" s="37"/>
      <c r="G8" s="33"/>
      <c r="H8" s="68">
        <f>IFERROR(VLOOKUP(G8,'Product &amp; Receiver Master'!$B$2:$F$70,2,),0)</f>
        <v>0</v>
      </c>
      <c r="I8" s="38"/>
      <c r="J8" s="39"/>
      <c r="K8" s="72">
        <f t="shared" si="0"/>
        <v>0</v>
      </c>
      <c r="L8" s="39">
        <v>0</v>
      </c>
      <c r="M8" s="72">
        <f t="shared" si="1"/>
        <v>0</v>
      </c>
      <c r="N8" s="72">
        <f>IF(F8=1,VLOOKUP(G8,'Product &amp; Receiver Master'!$B$2:$F$70,5,),0)</f>
        <v>0</v>
      </c>
      <c r="O8" s="68">
        <f t="shared" si="2"/>
        <v>0</v>
      </c>
      <c r="P8" s="72">
        <f>IF(F8=1,VLOOKUP(G8,'Product &amp; Receiver Master'!$B$2:$F$70,4,FALSE),0)</f>
        <v>0</v>
      </c>
      <c r="Q8" s="72">
        <f t="shared" si="3"/>
        <v>0</v>
      </c>
      <c r="R8" s="72">
        <f>IF(F8=2,VLOOKUP(G8,'Product &amp; Receiver Master'!$B$2:$F$70,3,FALSE),0)</f>
        <v>0</v>
      </c>
      <c r="S8" s="72">
        <f t="shared" si="4"/>
        <v>0</v>
      </c>
    </row>
    <row r="9" spans="1:19">
      <c r="A9" s="33"/>
      <c r="B9" s="65">
        <f>IFERROR(VLOOKUP(A9,'Sale Master'!$A$7:$C$90,2,),0)</f>
        <v>0</v>
      </c>
      <c r="C9" s="65">
        <f>IFERROR(VLOOKUP(A9,'Sale Master'!$A$7:$C$90,3,),0)</f>
        <v>0</v>
      </c>
      <c r="D9" s="65">
        <f>IFERROR(VLOOKUP(C9,'Sale Master'!$C$7:$D$90,2,),0)</f>
        <v>0</v>
      </c>
      <c r="E9" s="65">
        <f>IFERROR(VLOOKUP(C9,'Sale Master'!$C$7:$E$90,3,),0)</f>
        <v>0</v>
      </c>
      <c r="F9" s="37"/>
      <c r="G9" s="33"/>
      <c r="H9" s="68">
        <f>IFERROR(VLOOKUP(G9,'Product &amp; Receiver Master'!$B$2:$F$70,2,),0)</f>
        <v>0</v>
      </c>
      <c r="I9" s="38"/>
      <c r="J9" s="39"/>
      <c r="K9" s="72">
        <f t="shared" si="0"/>
        <v>0</v>
      </c>
      <c r="L9" s="39">
        <v>0</v>
      </c>
      <c r="M9" s="72">
        <f t="shared" si="1"/>
        <v>0</v>
      </c>
      <c r="N9" s="72">
        <f>IF(F9=1,VLOOKUP(G9,'Product &amp; Receiver Master'!$B$2:$F$70,5,),0)</f>
        <v>0</v>
      </c>
      <c r="O9" s="68">
        <f t="shared" si="2"/>
        <v>0</v>
      </c>
      <c r="P9" s="72">
        <f>IF(F9=1,VLOOKUP(G9,'Product &amp; Receiver Master'!$B$2:$F$70,4,FALSE),0)</f>
        <v>0</v>
      </c>
      <c r="Q9" s="72">
        <f t="shared" si="3"/>
        <v>0</v>
      </c>
      <c r="R9" s="72">
        <f>IF(F9=2,VLOOKUP(G9,'Product &amp; Receiver Master'!$B$2:$F$70,3,FALSE),0)</f>
        <v>0</v>
      </c>
      <c r="S9" s="72">
        <f t="shared" si="4"/>
        <v>0</v>
      </c>
    </row>
    <row r="10" spans="1:19">
      <c r="A10" s="33"/>
      <c r="B10" s="65">
        <f>IFERROR(VLOOKUP(A10,'Sale Master'!$A$7:$C$90,2,),0)</f>
        <v>0</v>
      </c>
      <c r="C10" s="65">
        <f>IFERROR(VLOOKUP(A10,'Sale Master'!$A$7:$C$90,3,),0)</f>
        <v>0</v>
      </c>
      <c r="D10" s="65">
        <f>IFERROR(VLOOKUP(C10,'Sale Master'!$C$7:$D$90,2,),0)</f>
        <v>0</v>
      </c>
      <c r="E10" s="65">
        <f>IFERROR(VLOOKUP(C10,'Sale Master'!$C$7:$E$90,3,),0)</f>
        <v>0</v>
      </c>
      <c r="F10" s="37"/>
      <c r="G10" s="33"/>
      <c r="H10" s="68">
        <f>IFERROR(VLOOKUP(G10,'Product &amp; Receiver Master'!$B$2:$F$70,2,),0)</f>
        <v>0</v>
      </c>
      <c r="I10" s="38"/>
      <c r="J10" s="39"/>
      <c r="K10" s="72">
        <f t="shared" si="0"/>
        <v>0</v>
      </c>
      <c r="L10" s="39">
        <v>0</v>
      </c>
      <c r="M10" s="72">
        <f t="shared" si="1"/>
        <v>0</v>
      </c>
      <c r="N10" s="72">
        <f>IF(F10=1,VLOOKUP(G10,'Product &amp; Receiver Master'!$B$2:$F$70,5,),0)</f>
        <v>0</v>
      </c>
      <c r="O10" s="68">
        <f t="shared" si="2"/>
        <v>0</v>
      </c>
      <c r="P10" s="72">
        <f>IF(F10=1,VLOOKUP(G10,'Product &amp; Receiver Master'!$B$2:$F$70,4,FALSE),0)</f>
        <v>0</v>
      </c>
      <c r="Q10" s="72">
        <f t="shared" si="3"/>
        <v>0</v>
      </c>
      <c r="R10" s="72">
        <f>IF(F10=2,VLOOKUP(G10,'Product &amp; Receiver Master'!$B$2:$F$70,3,FALSE),0)</f>
        <v>0</v>
      </c>
      <c r="S10" s="72">
        <f t="shared" si="4"/>
        <v>0</v>
      </c>
    </row>
    <row r="11" spans="1:19">
      <c r="A11" s="33"/>
      <c r="B11" s="65">
        <f>IFERROR(VLOOKUP(A11,'Sale Master'!$A$7:$C$90,2,),0)</f>
        <v>0</v>
      </c>
      <c r="C11" s="65">
        <f>IFERROR(VLOOKUP(A11,'Sale Master'!$A$7:$C$90,3,),0)</f>
        <v>0</v>
      </c>
      <c r="D11" s="65">
        <f>IFERROR(VLOOKUP(C11,'Sale Master'!$C$7:$D$90,2,),0)</f>
        <v>0</v>
      </c>
      <c r="E11" s="65">
        <f>IFERROR(VLOOKUP(C11,'Sale Master'!$C$7:$E$90,3,),0)</f>
        <v>0</v>
      </c>
      <c r="F11" s="37"/>
      <c r="G11" s="33"/>
      <c r="H11" s="68">
        <f>IFERROR(VLOOKUP(G11,'Product &amp; Receiver Master'!$B$2:$F$70,2,),0)</f>
        <v>0</v>
      </c>
      <c r="I11" s="38"/>
      <c r="J11" s="39"/>
      <c r="K11" s="72">
        <f t="shared" si="0"/>
        <v>0</v>
      </c>
      <c r="L11" s="39">
        <v>0</v>
      </c>
      <c r="M11" s="72">
        <f t="shared" si="1"/>
        <v>0</v>
      </c>
      <c r="N11" s="72">
        <f>IF(F11=1,VLOOKUP(G11,'Product &amp; Receiver Master'!$B$2:$F$70,5,),0)</f>
        <v>0</v>
      </c>
      <c r="O11" s="68">
        <f t="shared" si="2"/>
        <v>0</v>
      </c>
      <c r="P11" s="72">
        <f>IF(F11=1,VLOOKUP(G11,'Product &amp; Receiver Master'!$B$2:$F$70,4,FALSE),0)</f>
        <v>0</v>
      </c>
      <c r="Q11" s="72">
        <f t="shared" si="3"/>
        <v>0</v>
      </c>
      <c r="R11" s="72">
        <f>IF(F11=2,VLOOKUP(G11,'Product &amp; Receiver Master'!$B$2:$F$70,3,FALSE),0)</f>
        <v>0</v>
      </c>
      <c r="S11" s="72">
        <f t="shared" si="4"/>
        <v>0</v>
      </c>
    </row>
    <row r="12" spans="1:19">
      <c r="A12" s="33"/>
      <c r="B12" s="65">
        <f>IFERROR(VLOOKUP(A12,'Sale Master'!$A$7:$C$90,2,),0)</f>
        <v>0</v>
      </c>
      <c r="C12" s="65">
        <f>IFERROR(VLOOKUP(A12,'Sale Master'!$A$7:$C$90,3,),0)</f>
        <v>0</v>
      </c>
      <c r="D12" s="65">
        <f>IFERROR(VLOOKUP(C12,'Sale Master'!$C$7:$D$90,2,),0)</f>
        <v>0</v>
      </c>
      <c r="E12" s="65">
        <f>IFERROR(VLOOKUP(C12,'Sale Master'!$C$7:$E$90,3,),0)</f>
        <v>0</v>
      </c>
      <c r="F12" s="37"/>
      <c r="G12" s="33"/>
      <c r="H12" s="68">
        <f>IFERROR(VLOOKUP(G12,'Product &amp; Receiver Master'!$B$2:$F$70,2,),0)</f>
        <v>0</v>
      </c>
      <c r="I12" s="38"/>
      <c r="J12" s="39"/>
      <c r="K12" s="72">
        <f t="shared" si="0"/>
        <v>0</v>
      </c>
      <c r="L12" s="39">
        <v>0</v>
      </c>
      <c r="M12" s="72">
        <f t="shared" si="1"/>
        <v>0</v>
      </c>
      <c r="N12" s="72">
        <f>IF(F12=1,VLOOKUP(G12,'Product &amp; Receiver Master'!$B$2:$F$70,5,),0)</f>
        <v>0</v>
      </c>
      <c r="O12" s="68">
        <f t="shared" si="2"/>
        <v>0</v>
      </c>
      <c r="P12" s="72">
        <f>IF(F12=1,VLOOKUP(G12,'Product &amp; Receiver Master'!$B$2:$F$70,4,FALSE),0)</f>
        <v>0</v>
      </c>
      <c r="Q12" s="72">
        <f t="shared" si="3"/>
        <v>0</v>
      </c>
      <c r="R12" s="72">
        <f>IF(F12=2,VLOOKUP(G12,'Product &amp; Receiver Master'!$B$2:$F$70,3,FALSE),0)</f>
        <v>0</v>
      </c>
      <c r="S12" s="72">
        <f t="shared" si="4"/>
        <v>0</v>
      </c>
    </row>
    <row r="13" spans="1:19">
      <c r="A13" s="33"/>
      <c r="B13" s="65">
        <f>IFERROR(VLOOKUP(A13,'Sale Master'!$A$7:$C$90,2,),0)</f>
        <v>0</v>
      </c>
      <c r="C13" s="65">
        <f>IFERROR(VLOOKUP(A13,'Sale Master'!$A$7:$C$90,3,),0)</f>
        <v>0</v>
      </c>
      <c r="D13" s="65">
        <f>IFERROR(VLOOKUP(C13,'Sale Master'!$C$7:$D$90,2,),0)</f>
        <v>0</v>
      </c>
      <c r="E13" s="65">
        <f>IFERROR(VLOOKUP(C13,'Sale Master'!$C$7:$E$90,3,),0)</f>
        <v>0</v>
      </c>
      <c r="F13" s="37"/>
      <c r="G13" s="33"/>
      <c r="H13" s="68">
        <f>IFERROR(VLOOKUP(G13,'Product &amp; Receiver Master'!$B$2:$F$70,2,),0)</f>
        <v>0</v>
      </c>
      <c r="I13" s="38"/>
      <c r="J13" s="39"/>
      <c r="K13" s="72">
        <f t="shared" si="0"/>
        <v>0</v>
      </c>
      <c r="L13" s="39">
        <v>0</v>
      </c>
      <c r="M13" s="72">
        <f t="shared" si="1"/>
        <v>0</v>
      </c>
      <c r="N13" s="72">
        <f>IF(F13=1,VLOOKUP(G13,'Product &amp; Receiver Master'!$B$2:$F$70,5,),0)</f>
        <v>0</v>
      </c>
      <c r="O13" s="68">
        <f t="shared" si="2"/>
        <v>0</v>
      </c>
      <c r="P13" s="72">
        <f>IF(F13=1,VLOOKUP(G13,'Product &amp; Receiver Master'!$B$2:$F$70,4,FALSE),0)</f>
        <v>0</v>
      </c>
      <c r="Q13" s="72">
        <f t="shared" si="3"/>
        <v>0</v>
      </c>
      <c r="R13" s="72">
        <f>IF(F13=2,VLOOKUP(G13,'Product &amp; Receiver Master'!$B$2:$F$70,3,FALSE),0)</f>
        <v>0</v>
      </c>
      <c r="S13" s="72">
        <f t="shared" si="4"/>
        <v>0</v>
      </c>
    </row>
    <row r="14" spans="1:19">
      <c r="A14" s="33"/>
      <c r="B14" s="65">
        <f>IFERROR(VLOOKUP(A14,'Sale Master'!$A$7:$C$90,2,),0)</f>
        <v>0</v>
      </c>
      <c r="C14" s="65">
        <f>IFERROR(VLOOKUP(A14,'Sale Master'!$A$7:$C$90,3,),0)</f>
        <v>0</v>
      </c>
      <c r="D14" s="65">
        <f>IFERROR(VLOOKUP(C14,'Sale Master'!$C$7:$D$90,2,),0)</f>
        <v>0</v>
      </c>
      <c r="E14" s="65">
        <f>IFERROR(VLOOKUP(C14,'Sale Master'!$C$7:$E$90,3,),0)</f>
        <v>0</v>
      </c>
      <c r="F14" s="37"/>
      <c r="G14" s="33"/>
      <c r="H14" s="68">
        <f>IFERROR(VLOOKUP(G14,'Product &amp; Receiver Master'!$B$2:$F$70,2,),0)</f>
        <v>0</v>
      </c>
      <c r="I14" s="38"/>
      <c r="J14" s="39"/>
      <c r="K14" s="72">
        <f t="shared" si="0"/>
        <v>0</v>
      </c>
      <c r="L14" s="39">
        <v>0</v>
      </c>
      <c r="M14" s="72">
        <f t="shared" si="1"/>
        <v>0</v>
      </c>
      <c r="N14" s="72">
        <f>IF(F14=1,VLOOKUP(G14,'Product &amp; Receiver Master'!$B$2:$F$70,5,),0)</f>
        <v>0</v>
      </c>
      <c r="O14" s="68">
        <f t="shared" si="2"/>
        <v>0</v>
      </c>
      <c r="P14" s="72">
        <f>IF(F14=1,VLOOKUP(G14,'Product &amp; Receiver Master'!$B$2:$F$70,4,FALSE),0)</f>
        <v>0</v>
      </c>
      <c r="Q14" s="72">
        <f t="shared" si="3"/>
        <v>0</v>
      </c>
      <c r="R14" s="72">
        <f>IF(F14=2,VLOOKUP(G14,'Product &amp; Receiver Master'!$B$2:$F$70,3,FALSE),0)</f>
        <v>0</v>
      </c>
      <c r="S14" s="72">
        <f t="shared" si="4"/>
        <v>0</v>
      </c>
    </row>
    <row r="15" spans="1:19">
      <c r="A15" s="33"/>
      <c r="B15" s="65">
        <f>IFERROR(VLOOKUP(A15,'Sale Master'!$A$7:$C$90,2,),0)</f>
        <v>0</v>
      </c>
      <c r="C15" s="65">
        <f>IFERROR(VLOOKUP(A15,'Sale Master'!$A$7:$C$90,3,),0)</f>
        <v>0</v>
      </c>
      <c r="D15" s="65">
        <f>IFERROR(VLOOKUP(C15,'Sale Master'!$C$7:$D$90,2,),0)</f>
        <v>0</v>
      </c>
      <c r="E15" s="65">
        <f>IFERROR(VLOOKUP(C15,'Sale Master'!$C$7:$E$90,3,),0)</f>
        <v>0</v>
      </c>
      <c r="F15" s="37"/>
      <c r="G15" s="33"/>
      <c r="H15" s="68">
        <f>IFERROR(VLOOKUP(G15,'Product &amp; Receiver Master'!$B$2:$F$70,2,),0)</f>
        <v>0</v>
      </c>
      <c r="I15" s="38"/>
      <c r="J15" s="39"/>
      <c r="K15" s="72">
        <f t="shared" si="0"/>
        <v>0</v>
      </c>
      <c r="L15" s="39">
        <v>0</v>
      </c>
      <c r="M15" s="72">
        <f t="shared" si="1"/>
        <v>0</v>
      </c>
      <c r="N15" s="72">
        <f>IF(F15=1,VLOOKUP(G15,'Product &amp; Receiver Master'!$B$2:$F$70,5,),0)</f>
        <v>0</v>
      </c>
      <c r="O15" s="68">
        <f t="shared" si="2"/>
        <v>0</v>
      </c>
      <c r="P15" s="72">
        <f>IF(F15=1,VLOOKUP(G15,'Product &amp; Receiver Master'!$B$2:$F$70,4,FALSE),0)</f>
        <v>0</v>
      </c>
      <c r="Q15" s="72">
        <f t="shared" si="3"/>
        <v>0</v>
      </c>
      <c r="R15" s="72">
        <f>IF(F15=2,VLOOKUP(G15,'Product &amp; Receiver Master'!$B$2:$F$70,3,FALSE),0)</f>
        <v>0</v>
      </c>
      <c r="S15" s="72">
        <f t="shared" si="4"/>
        <v>0</v>
      </c>
    </row>
    <row r="16" spans="1:19">
      <c r="A16" s="33"/>
      <c r="B16" s="65">
        <f>IFERROR(VLOOKUP(A16,'Sale Master'!$A$7:$C$90,2,),0)</f>
        <v>0</v>
      </c>
      <c r="C16" s="65">
        <f>IFERROR(VLOOKUP(A16,'Sale Master'!$A$7:$C$90,3,),0)</f>
        <v>0</v>
      </c>
      <c r="D16" s="65">
        <f>IFERROR(VLOOKUP(C16,'Sale Master'!$C$7:$D$90,2,),0)</f>
        <v>0</v>
      </c>
      <c r="E16" s="65">
        <f>IFERROR(VLOOKUP(C16,'Sale Master'!$C$7:$E$90,3,),0)</f>
        <v>0</v>
      </c>
      <c r="F16" s="37"/>
      <c r="G16" s="33"/>
      <c r="H16" s="68">
        <f>IFERROR(VLOOKUP(G16,'Product &amp; Receiver Master'!$B$2:$F$70,2,),0)</f>
        <v>0</v>
      </c>
      <c r="I16" s="38"/>
      <c r="J16" s="39"/>
      <c r="K16" s="72">
        <f t="shared" si="0"/>
        <v>0</v>
      </c>
      <c r="L16" s="39">
        <v>0</v>
      </c>
      <c r="M16" s="72">
        <f t="shared" si="1"/>
        <v>0</v>
      </c>
      <c r="N16" s="72">
        <f>IF(F16=1,VLOOKUP(G16,'Product &amp; Receiver Master'!$B$2:$F$70,5,),0)</f>
        <v>0</v>
      </c>
      <c r="O16" s="68">
        <f t="shared" si="2"/>
        <v>0</v>
      </c>
      <c r="P16" s="72">
        <f>IF(F16=1,VLOOKUP(G16,'Product &amp; Receiver Master'!$B$2:$F$70,4,FALSE),0)</f>
        <v>0</v>
      </c>
      <c r="Q16" s="72">
        <f t="shared" si="3"/>
        <v>0</v>
      </c>
      <c r="R16" s="72">
        <f>IF(F16=2,VLOOKUP(G16,'Product &amp; Receiver Master'!$B$2:$F$70,3,FALSE),0)</f>
        <v>0</v>
      </c>
      <c r="S16" s="72">
        <f t="shared" si="4"/>
        <v>0</v>
      </c>
    </row>
    <row r="17" spans="1:19">
      <c r="A17" s="33"/>
      <c r="B17" s="65">
        <f>IFERROR(VLOOKUP(A17,'Sale Master'!$A$7:$C$90,2,),0)</f>
        <v>0</v>
      </c>
      <c r="C17" s="65">
        <f>IFERROR(VLOOKUP(A17,'Sale Master'!$A$7:$C$90,3,),0)</f>
        <v>0</v>
      </c>
      <c r="D17" s="65">
        <f>IFERROR(VLOOKUP(C17,'Sale Master'!$C$7:$D$90,2,),0)</f>
        <v>0</v>
      </c>
      <c r="E17" s="65">
        <f>IFERROR(VLOOKUP(C17,'Sale Master'!$C$7:$E$90,3,),0)</f>
        <v>0</v>
      </c>
      <c r="F17" s="37"/>
      <c r="G17" s="33"/>
      <c r="H17" s="68">
        <f>IFERROR(VLOOKUP(G17,'Product &amp; Receiver Master'!$B$2:$F$70,2,),0)</f>
        <v>0</v>
      </c>
      <c r="I17" s="38"/>
      <c r="J17" s="39"/>
      <c r="K17" s="72">
        <f t="shared" si="0"/>
        <v>0</v>
      </c>
      <c r="L17" s="39">
        <v>0</v>
      </c>
      <c r="M17" s="72">
        <f t="shared" si="1"/>
        <v>0</v>
      </c>
      <c r="N17" s="72">
        <f>IF(F17=1,VLOOKUP(G17,'Product &amp; Receiver Master'!$B$2:$F$70,5,),0)</f>
        <v>0</v>
      </c>
      <c r="O17" s="68">
        <f t="shared" si="2"/>
        <v>0</v>
      </c>
      <c r="P17" s="72">
        <f>IF(F17=1,VLOOKUP(G17,'Product &amp; Receiver Master'!$B$2:$F$70,4,FALSE),0)</f>
        <v>0</v>
      </c>
      <c r="Q17" s="72">
        <f t="shared" si="3"/>
        <v>0</v>
      </c>
      <c r="R17" s="72">
        <f>IF(F17=2,VLOOKUP(G17,'Product &amp; Receiver Master'!$B$2:$F$70,3,FALSE),0)</f>
        <v>0</v>
      </c>
      <c r="S17" s="72">
        <f t="shared" si="4"/>
        <v>0</v>
      </c>
    </row>
    <row r="18" spans="1:19">
      <c r="A18" s="33"/>
      <c r="B18" s="65">
        <f>IFERROR(VLOOKUP(A18,'Sale Master'!$A$7:$C$90,2,),0)</f>
        <v>0</v>
      </c>
      <c r="C18" s="65">
        <f>IFERROR(VLOOKUP(A18,'Sale Master'!$A$7:$C$90,3,),0)</f>
        <v>0</v>
      </c>
      <c r="D18" s="65">
        <f>IFERROR(VLOOKUP(C18,'Sale Master'!$C$7:$D$90,2,),0)</f>
        <v>0</v>
      </c>
      <c r="E18" s="65">
        <f>IFERROR(VLOOKUP(C18,'Sale Master'!$C$7:$E$90,3,),0)</f>
        <v>0</v>
      </c>
      <c r="F18" s="37"/>
      <c r="G18" s="33"/>
      <c r="H18" s="68">
        <f>IFERROR(VLOOKUP(G18,'Product &amp; Receiver Master'!$B$2:$F$70,2,),0)</f>
        <v>0</v>
      </c>
      <c r="I18" s="38"/>
      <c r="J18" s="39"/>
      <c r="K18" s="72">
        <f t="shared" si="0"/>
        <v>0</v>
      </c>
      <c r="L18" s="39">
        <v>0</v>
      </c>
      <c r="M18" s="72">
        <f t="shared" si="1"/>
        <v>0</v>
      </c>
      <c r="N18" s="72">
        <f>IF(F18=1,VLOOKUP(G18,'Product &amp; Receiver Master'!$B$2:$F$70,5,),0)</f>
        <v>0</v>
      </c>
      <c r="O18" s="68">
        <f t="shared" si="2"/>
        <v>0</v>
      </c>
      <c r="P18" s="72">
        <f>IF(F18=1,VLOOKUP(G18,'Product &amp; Receiver Master'!$B$2:$F$70,4,FALSE),0)</f>
        <v>0</v>
      </c>
      <c r="Q18" s="72">
        <f t="shared" si="3"/>
        <v>0</v>
      </c>
      <c r="R18" s="72">
        <f>IF(F18=2,VLOOKUP(G18,'Product &amp; Receiver Master'!$B$2:$F$70,3,FALSE),0)</f>
        <v>0</v>
      </c>
      <c r="S18" s="72">
        <f t="shared" si="4"/>
        <v>0</v>
      </c>
    </row>
    <row r="19" spans="1:19">
      <c r="A19" s="33"/>
      <c r="B19" s="65">
        <f>IFERROR(VLOOKUP(A19,'Sale Master'!$A$7:$C$90,2,),0)</f>
        <v>0</v>
      </c>
      <c r="C19" s="65">
        <f>IFERROR(VLOOKUP(A19,'Sale Master'!$A$7:$C$90,3,),0)</f>
        <v>0</v>
      </c>
      <c r="D19" s="65">
        <f>IFERROR(VLOOKUP(C19,'Sale Master'!$C$7:$D$90,2,),0)</f>
        <v>0</v>
      </c>
      <c r="E19" s="65">
        <f>IFERROR(VLOOKUP(C19,'Sale Master'!$C$7:$E$90,3,),0)</f>
        <v>0</v>
      </c>
      <c r="F19" s="37"/>
      <c r="G19" s="33"/>
      <c r="H19" s="68">
        <f>IFERROR(VLOOKUP(G19,'Product &amp; Receiver Master'!$B$2:$F$70,2,),0)</f>
        <v>0</v>
      </c>
      <c r="I19" s="38"/>
      <c r="J19" s="39"/>
      <c r="K19" s="72">
        <f t="shared" si="0"/>
        <v>0</v>
      </c>
      <c r="L19" s="39">
        <v>0</v>
      </c>
      <c r="M19" s="72">
        <f t="shared" si="1"/>
        <v>0</v>
      </c>
      <c r="N19" s="72">
        <f>IF(F19=1,VLOOKUP(G19,'Product &amp; Receiver Master'!$B$2:$F$70,5,),0)</f>
        <v>0</v>
      </c>
      <c r="O19" s="68">
        <f t="shared" si="2"/>
        <v>0</v>
      </c>
      <c r="P19" s="72">
        <f>IF(F19=1,VLOOKUP(G19,'Product &amp; Receiver Master'!$B$2:$F$70,4,FALSE),0)</f>
        <v>0</v>
      </c>
      <c r="Q19" s="72">
        <f t="shared" si="3"/>
        <v>0</v>
      </c>
      <c r="R19" s="72">
        <f>IF(F19=2,VLOOKUP(G19,'Product &amp; Receiver Master'!$B$2:$F$70,3,FALSE),0)</f>
        <v>0</v>
      </c>
      <c r="S19" s="72">
        <f t="shared" si="4"/>
        <v>0</v>
      </c>
    </row>
    <row r="20" spans="1:19">
      <c r="A20" s="33"/>
      <c r="B20" s="65">
        <f>IFERROR(VLOOKUP(A20,'Sale Master'!$A$7:$C$90,2,),0)</f>
        <v>0</v>
      </c>
      <c r="C20" s="65">
        <f>IFERROR(VLOOKUP(A20,'Sale Master'!$A$7:$C$90,3,),0)</f>
        <v>0</v>
      </c>
      <c r="D20" s="65">
        <f>IFERROR(VLOOKUP(C20,'Sale Master'!$C$7:$D$90,2,),0)</f>
        <v>0</v>
      </c>
      <c r="E20" s="65">
        <f>IFERROR(VLOOKUP(C20,'Sale Master'!$C$7:$E$90,3,),0)</f>
        <v>0</v>
      </c>
      <c r="F20" s="37"/>
      <c r="G20" s="33"/>
      <c r="H20" s="68">
        <f>IFERROR(VLOOKUP(G20,'Product &amp; Receiver Master'!$B$2:$F$70,2,),0)</f>
        <v>0</v>
      </c>
      <c r="I20" s="38"/>
      <c r="J20" s="39"/>
      <c r="K20" s="72">
        <f t="shared" si="0"/>
        <v>0</v>
      </c>
      <c r="L20" s="39">
        <v>0</v>
      </c>
      <c r="M20" s="72">
        <f t="shared" si="1"/>
        <v>0</v>
      </c>
      <c r="N20" s="72">
        <f>IF(F20=1,VLOOKUP(G20,'Product &amp; Receiver Master'!$B$2:$F$70,5,),0)</f>
        <v>0</v>
      </c>
      <c r="O20" s="68">
        <f t="shared" si="2"/>
        <v>0</v>
      </c>
      <c r="P20" s="72">
        <f>IF(F20=1,VLOOKUP(G20,'Product &amp; Receiver Master'!$B$2:$F$70,4,FALSE),0)</f>
        <v>0</v>
      </c>
      <c r="Q20" s="72">
        <f t="shared" si="3"/>
        <v>0</v>
      </c>
      <c r="R20" s="72">
        <f>IF(F20=2,VLOOKUP(G20,'Product &amp; Receiver Master'!$B$2:$F$70,3,FALSE),0)</f>
        <v>0</v>
      </c>
      <c r="S20" s="72">
        <f t="shared" si="4"/>
        <v>0</v>
      </c>
    </row>
    <row r="21" spans="1:19">
      <c r="A21" s="33"/>
      <c r="B21" s="65">
        <f>IFERROR(VLOOKUP(A21,'Sale Master'!$A$7:$C$90,2,),0)</f>
        <v>0</v>
      </c>
      <c r="C21" s="65">
        <f>IFERROR(VLOOKUP(A21,'Sale Master'!$A$7:$C$90,3,),0)</f>
        <v>0</v>
      </c>
      <c r="D21" s="65">
        <f>IFERROR(VLOOKUP(C21,'Sale Master'!$C$7:$D$90,2,),0)</f>
        <v>0</v>
      </c>
      <c r="E21" s="65">
        <f>IFERROR(VLOOKUP(C21,'Sale Master'!$C$7:$E$90,3,),0)</f>
        <v>0</v>
      </c>
      <c r="F21" s="37"/>
      <c r="G21" s="33"/>
      <c r="H21" s="68">
        <f>IFERROR(VLOOKUP(G21,'Product &amp; Receiver Master'!$B$2:$F$70,2,),0)</f>
        <v>0</v>
      </c>
      <c r="I21" s="38"/>
      <c r="J21" s="39"/>
      <c r="K21" s="72">
        <f t="shared" si="0"/>
        <v>0</v>
      </c>
      <c r="L21" s="39">
        <v>0</v>
      </c>
      <c r="M21" s="72">
        <f t="shared" si="1"/>
        <v>0</v>
      </c>
      <c r="N21" s="72">
        <f>IF(F21=1,VLOOKUP(G21,'Product &amp; Receiver Master'!$B$2:$F$70,5,),0)</f>
        <v>0</v>
      </c>
      <c r="O21" s="68">
        <f t="shared" si="2"/>
        <v>0</v>
      </c>
      <c r="P21" s="72">
        <f>IF(F21=1,VLOOKUP(G21,'Product &amp; Receiver Master'!$B$2:$F$70,4,FALSE),0)</f>
        <v>0</v>
      </c>
      <c r="Q21" s="72">
        <f t="shared" si="3"/>
        <v>0</v>
      </c>
      <c r="R21" s="72">
        <f>IF(F21=2,VLOOKUP(G21,'Product &amp; Receiver Master'!$B$2:$F$70,3,FALSE),0)</f>
        <v>0</v>
      </c>
      <c r="S21" s="72">
        <f t="shared" si="4"/>
        <v>0</v>
      </c>
    </row>
    <row r="22" spans="1:19">
      <c r="A22" s="33"/>
      <c r="B22" s="65">
        <f>IFERROR(VLOOKUP(A22,'Sale Master'!$A$7:$C$90,2,),0)</f>
        <v>0</v>
      </c>
      <c r="C22" s="65">
        <f>IFERROR(VLOOKUP(A22,'Sale Master'!$A$7:$C$90,3,),0)</f>
        <v>0</v>
      </c>
      <c r="D22" s="65">
        <f>IFERROR(VLOOKUP(C22,'Sale Master'!$C$7:$D$90,2,),0)</f>
        <v>0</v>
      </c>
      <c r="E22" s="65">
        <f>IFERROR(VLOOKUP(C22,'Sale Master'!$C$7:$E$90,3,),0)</f>
        <v>0</v>
      </c>
      <c r="F22" s="37"/>
      <c r="G22" s="33"/>
      <c r="H22" s="68">
        <f>IFERROR(VLOOKUP(G22,'Product &amp; Receiver Master'!$B$2:$F$70,2,),0)</f>
        <v>0</v>
      </c>
      <c r="I22" s="38"/>
      <c r="J22" s="39"/>
      <c r="K22" s="72">
        <f t="shared" si="0"/>
        <v>0</v>
      </c>
      <c r="L22" s="39">
        <v>0</v>
      </c>
      <c r="M22" s="72">
        <f t="shared" si="1"/>
        <v>0</v>
      </c>
      <c r="N22" s="72">
        <f>IF(F22=1,VLOOKUP(G22,'Product &amp; Receiver Master'!$B$2:$F$70,5,),0)</f>
        <v>0</v>
      </c>
      <c r="O22" s="68">
        <f t="shared" si="2"/>
        <v>0</v>
      </c>
      <c r="P22" s="72">
        <f>IF(F22=1,VLOOKUP(G22,'Product &amp; Receiver Master'!$B$2:$F$70,4,FALSE),0)</f>
        <v>0</v>
      </c>
      <c r="Q22" s="72">
        <f t="shared" si="3"/>
        <v>0</v>
      </c>
      <c r="R22" s="72">
        <f>IF(F22=2,VLOOKUP(G22,'Product &amp; Receiver Master'!$B$2:$F$70,3,FALSE),0)</f>
        <v>0</v>
      </c>
      <c r="S22" s="72">
        <f t="shared" si="4"/>
        <v>0</v>
      </c>
    </row>
    <row r="23" spans="1:19">
      <c r="A23" s="33"/>
      <c r="B23" s="65">
        <f>IFERROR(VLOOKUP(A23,'Sale Master'!$A$7:$C$90,2,),0)</f>
        <v>0</v>
      </c>
      <c r="C23" s="65">
        <f>IFERROR(VLOOKUP(A23,'Sale Master'!$A$7:$C$90,3,),0)</f>
        <v>0</v>
      </c>
      <c r="D23" s="65">
        <f>IFERROR(VLOOKUP(C23,'Sale Master'!$C$7:$D$90,2,),0)</f>
        <v>0</v>
      </c>
      <c r="E23" s="65">
        <f>IFERROR(VLOOKUP(C23,'Sale Master'!$C$7:$E$90,3,),0)</f>
        <v>0</v>
      </c>
      <c r="F23" s="37"/>
      <c r="G23" s="33"/>
      <c r="H23" s="68">
        <f>IFERROR(VLOOKUP(G23,'Product &amp; Receiver Master'!$B$2:$F$70,2,),0)</f>
        <v>0</v>
      </c>
      <c r="I23" s="38"/>
      <c r="J23" s="39"/>
      <c r="K23" s="72">
        <f t="shared" si="0"/>
        <v>0</v>
      </c>
      <c r="L23" s="39">
        <v>0</v>
      </c>
      <c r="M23" s="72">
        <f t="shared" si="1"/>
        <v>0</v>
      </c>
      <c r="N23" s="72">
        <f>IF(F23=1,VLOOKUP(G23,'Product &amp; Receiver Master'!$B$2:$F$70,5,),0)</f>
        <v>0</v>
      </c>
      <c r="O23" s="68">
        <f t="shared" si="2"/>
        <v>0</v>
      </c>
      <c r="P23" s="72">
        <f>IF(F23=1,VLOOKUP(G23,'Product &amp; Receiver Master'!$B$2:$F$70,4,FALSE),0)</f>
        <v>0</v>
      </c>
      <c r="Q23" s="72">
        <f t="shared" si="3"/>
        <v>0</v>
      </c>
      <c r="R23" s="72">
        <f>IF(F23=2,VLOOKUP(G23,'Product &amp; Receiver Master'!$B$2:$F$70,3,FALSE),0)</f>
        <v>0</v>
      </c>
      <c r="S23" s="72">
        <f t="shared" si="4"/>
        <v>0</v>
      </c>
    </row>
    <row r="24" spans="1:19">
      <c r="A24" s="33"/>
      <c r="B24" s="65">
        <f>IFERROR(VLOOKUP(A24,'Sale Master'!$A$7:$C$90,2,),0)</f>
        <v>0</v>
      </c>
      <c r="C24" s="65">
        <f>IFERROR(VLOOKUP(A24,'Sale Master'!$A$7:$C$90,3,),0)</f>
        <v>0</v>
      </c>
      <c r="D24" s="65">
        <f>IFERROR(VLOOKUP(C24,'Sale Master'!$C$7:$D$90,2,),0)</f>
        <v>0</v>
      </c>
      <c r="E24" s="65">
        <f>IFERROR(VLOOKUP(C24,'Sale Master'!$C$7:$E$90,3,),0)</f>
        <v>0</v>
      </c>
      <c r="F24" s="37"/>
      <c r="G24" s="33"/>
      <c r="H24" s="68">
        <f>IFERROR(VLOOKUP(G24,'Product &amp; Receiver Master'!$B$2:$F$70,2,),0)</f>
        <v>0</v>
      </c>
      <c r="I24" s="38"/>
      <c r="J24" s="39"/>
      <c r="K24" s="72">
        <f t="shared" si="0"/>
        <v>0</v>
      </c>
      <c r="L24" s="39">
        <v>0</v>
      </c>
      <c r="M24" s="72">
        <f t="shared" si="1"/>
        <v>0</v>
      </c>
      <c r="N24" s="72">
        <f>IF(F24=1,VLOOKUP(G24,'Product &amp; Receiver Master'!$B$2:$F$70,5,),0)</f>
        <v>0</v>
      </c>
      <c r="O24" s="68">
        <f t="shared" si="2"/>
        <v>0</v>
      </c>
      <c r="P24" s="72">
        <f>IF(F24=1,VLOOKUP(G24,'Product &amp; Receiver Master'!$B$2:$F$70,4,FALSE),0)</f>
        <v>0</v>
      </c>
      <c r="Q24" s="72">
        <f t="shared" si="3"/>
        <v>0</v>
      </c>
      <c r="R24" s="72">
        <f>IF(F24=2,VLOOKUP(G24,'Product &amp; Receiver Master'!$B$2:$F$70,3,FALSE),0)</f>
        <v>0</v>
      </c>
      <c r="S24" s="72">
        <f t="shared" si="4"/>
        <v>0</v>
      </c>
    </row>
    <row r="25" spans="1:19">
      <c r="A25" s="33"/>
      <c r="B25" s="65">
        <f>IFERROR(VLOOKUP(A25,'Sale Master'!$A$7:$C$90,2,),0)</f>
        <v>0</v>
      </c>
      <c r="C25" s="65">
        <f>IFERROR(VLOOKUP(A25,'Sale Master'!$A$7:$C$90,3,),0)</f>
        <v>0</v>
      </c>
      <c r="D25" s="65">
        <f>IFERROR(VLOOKUP(C25,'Sale Master'!$C$7:$D$90,2,),0)</f>
        <v>0</v>
      </c>
      <c r="E25" s="65">
        <f>IFERROR(VLOOKUP(C25,'Sale Master'!$C$7:$E$90,3,),0)</f>
        <v>0</v>
      </c>
      <c r="F25" s="37"/>
      <c r="G25" s="33"/>
      <c r="H25" s="68">
        <f>IFERROR(VLOOKUP(G25,'Product &amp; Receiver Master'!$B$2:$F$70,2,),0)</f>
        <v>0</v>
      </c>
      <c r="I25" s="38"/>
      <c r="J25" s="39"/>
      <c r="K25" s="72">
        <f t="shared" si="0"/>
        <v>0</v>
      </c>
      <c r="L25" s="39">
        <v>0</v>
      </c>
      <c r="M25" s="72">
        <f t="shared" si="1"/>
        <v>0</v>
      </c>
      <c r="N25" s="72">
        <f>IF(F25=1,VLOOKUP(G25,'Product &amp; Receiver Master'!$B$2:$F$70,5,),0)</f>
        <v>0</v>
      </c>
      <c r="O25" s="68">
        <f t="shared" si="2"/>
        <v>0</v>
      </c>
      <c r="P25" s="72">
        <f>IF(F25=1,VLOOKUP(G25,'Product &amp; Receiver Master'!$B$2:$F$70,4,FALSE),0)</f>
        <v>0</v>
      </c>
      <c r="Q25" s="72">
        <f t="shared" si="3"/>
        <v>0</v>
      </c>
      <c r="R25" s="72">
        <f>IF(F25=2,VLOOKUP(G25,'Product &amp; Receiver Master'!$B$2:$F$70,3,FALSE),0)</f>
        <v>0</v>
      </c>
      <c r="S25" s="72">
        <f t="shared" si="4"/>
        <v>0</v>
      </c>
    </row>
    <row r="26" spans="1:19">
      <c r="A26" s="33"/>
      <c r="B26" s="65">
        <f>IFERROR(VLOOKUP(A26,'Sale Master'!$A$7:$C$90,2,),0)</f>
        <v>0</v>
      </c>
      <c r="C26" s="65">
        <f>IFERROR(VLOOKUP(A26,'Sale Master'!$A$7:$C$90,3,),0)</f>
        <v>0</v>
      </c>
      <c r="D26" s="65">
        <f>IFERROR(VLOOKUP(C26,'Sale Master'!$C$7:$D$90,2,),0)</f>
        <v>0</v>
      </c>
      <c r="E26" s="65">
        <f>IFERROR(VLOOKUP(C26,'Sale Master'!$C$7:$E$90,3,),0)</f>
        <v>0</v>
      </c>
      <c r="F26" s="37"/>
      <c r="G26" s="33"/>
      <c r="H26" s="68">
        <f>IFERROR(VLOOKUP(G26,'Product &amp; Receiver Master'!$B$2:$F$70,2,),0)</f>
        <v>0</v>
      </c>
      <c r="I26" s="38"/>
      <c r="J26" s="39"/>
      <c r="K26" s="72">
        <f t="shared" si="0"/>
        <v>0</v>
      </c>
      <c r="L26" s="39">
        <v>0</v>
      </c>
      <c r="M26" s="72">
        <f t="shared" si="1"/>
        <v>0</v>
      </c>
      <c r="N26" s="72">
        <f>IF(F26=1,VLOOKUP(G26,'Product &amp; Receiver Master'!$B$2:$F$70,5,),0)</f>
        <v>0</v>
      </c>
      <c r="O26" s="68">
        <f t="shared" si="2"/>
        <v>0</v>
      </c>
      <c r="P26" s="72">
        <f>IF(F26=1,VLOOKUP(G26,'Product &amp; Receiver Master'!$B$2:$F$70,4,FALSE),0)</f>
        <v>0</v>
      </c>
      <c r="Q26" s="72">
        <f t="shared" si="3"/>
        <v>0</v>
      </c>
      <c r="R26" s="72">
        <f>IF(F26=2,VLOOKUP(G26,'Product &amp; Receiver Master'!$B$2:$F$70,3,FALSE),0)</f>
        <v>0</v>
      </c>
      <c r="S26" s="72">
        <f t="shared" si="4"/>
        <v>0</v>
      </c>
    </row>
    <row r="27" spans="1:19">
      <c r="A27" s="33"/>
      <c r="B27" s="65">
        <f>IFERROR(VLOOKUP(A27,'Sale Master'!$A$7:$C$90,2,),0)</f>
        <v>0</v>
      </c>
      <c r="C27" s="65">
        <f>IFERROR(VLOOKUP(A27,'Sale Master'!$A$7:$C$90,3,),0)</f>
        <v>0</v>
      </c>
      <c r="D27" s="65">
        <f>IFERROR(VLOOKUP(C27,'Sale Master'!$C$7:$D$90,2,),0)</f>
        <v>0</v>
      </c>
      <c r="E27" s="65">
        <f>IFERROR(VLOOKUP(C27,'Sale Master'!$C$7:$E$90,3,),0)</f>
        <v>0</v>
      </c>
      <c r="F27" s="37"/>
      <c r="G27" s="33"/>
      <c r="H27" s="68">
        <f>IFERROR(VLOOKUP(G27,'Product &amp; Receiver Master'!$B$2:$F$70,2,),0)</f>
        <v>0</v>
      </c>
      <c r="I27" s="38"/>
      <c r="J27" s="39"/>
      <c r="K27" s="72">
        <f t="shared" si="0"/>
        <v>0</v>
      </c>
      <c r="L27" s="39">
        <v>0</v>
      </c>
      <c r="M27" s="72">
        <f t="shared" si="1"/>
        <v>0</v>
      </c>
      <c r="N27" s="72">
        <f>IF(F27=1,VLOOKUP(G27,'Product &amp; Receiver Master'!$B$2:$F$70,5,),0)</f>
        <v>0</v>
      </c>
      <c r="O27" s="68">
        <f t="shared" si="2"/>
        <v>0</v>
      </c>
      <c r="P27" s="72">
        <f>IF(F27=1,VLOOKUP(G27,'Product &amp; Receiver Master'!$B$2:$F$70,4,FALSE),0)</f>
        <v>0</v>
      </c>
      <c r="Q27" s="72">
        <f t="shared" si="3"/>
        <v>0</v>
      </c>
      <c r="R27" s="72">
        <f>IF(F27=2,VLOOKUP(G27,'Product &amp; Receiver Master'!$B$2:$F$70,3,FALSE),0)</f>
        <v>0</v>
      </c>
      <c r="S27" s="72">
        <f t="shared" si="4"/>
        <v>0</v>
      </c>
    </row>
    <row r="28" spans="1:19">
      <c r="A28" s="33"/>
      <c r="B28" s="65">
        <f>IFERROR(VLOOKUP(A28,'Sale Master'!$A$7:$C$90,2,),0)</f>
        <v>0</v>
      </c>
      <c r="C28" s="65">
        <f>IFERROR(VLOOKUP(A28,'Sale Master'!$A$7:$C$90,3,),0)</f>
        <v>0</v>
      </c>
      <c r="D28" s="65">
        <f>IFERROR(VLOOKUP(C28,'Sale Master'!$C$7:$D$90,2,),0)</f>
        <v>0</v>
      </c>
      <c r="E28" s="65">
        <f>IFERROR(VLOOKUP(C28,'Sale Master'!$C$7:$E$90,3,),0)</f>
        <v>0</v>
      </c>
      <c r="F28" s="37"/>
      <c r="G28" s="33"/>
      <c r="H28" s="68">
        <f>IFERROR(VLOOKUP(G28,'Product &amp; Receiver Master'!$B$2:$F$70,2,),0)</f>
        <v>0</v>
      </c>
      <c r="I28" s="38"/>
      <c r="J28" s="39"/>
      <c r="K28" s="72">
        <f t="shared" si="0"/>
        <v>0</v>
      </c>
      <c r="L28" s="39">
        <v>0</v>
      </c>
      <c r="M28" s="72">
        <f t="shared" si="1"/>
        <v>0</v>
      </c>
      <c r="N28" s="72">
        <f>IF(F28=1,VLOOKUP(G28,'Product &amp; Receiver Master'!$B$2:$F$70,5,),0)</f>
        <v>0</v>
      </c>
      <c r="O28" s="68">
        <f t="shared" si="2"/>
        <v>0</v>
      </c>
      <c r="P28" s="72">
        <f>IF(F28=1,VLOOKUP(G28,'Product &amp; Receiver Master'!$B$2:$F$70,4,FALSE),0)</f>
        <v>0</v>
      </c>
      <c r="Q28" s="72">
        <f t="shared" si="3"/>
        <v>0</v>
      </c>
      <c r="R28" s="72">
        <f>IF(F28=2,VLOOKUP(G28,'Product &amp; Receiver Master'!$B$2:$F$70,3,FALSE),0)</f>
        <v>0</v>
      </c>
      <c r="S28" s="72">
        <f t="shared" si="4"/>
        <v>0</v>
      </c>
    </row>
    <row r="29" spans="1:19">
      <c r="A29" s="33"/>
      <c r="B29" s="65">
        <f>IFERROR(VLOOKUP(A29,'Sale Master'!$A$7:$C$90,2,),0)</f>
        <v>0</v>
      </c>
      <c r="C29" s="65">
        <f>IFERROR(VLOOKUP(A29,'Sale Master'!$A$7:$C$90,3,),0)</f>
        <v>0</v>
      </c>
      <c r="D29" s="65">
        <f>IFERROR(VLOOKUP(C29,'Sale Master'!$C$7:$D$90,2,),0)</f>
        <v>0</v>
      </c>
      <c r="E29" s="65">
        <f>IFERROR(VLOOKUP(C29,'Sale Master'!$C$7:$E$90,3,),0)</f>
        <v>0</v>
      </c>
      <c r="F29" s="37"/>
      <c r="G29" s="33"/>
      <c r="H29" s="68">
        <f>IFERROR(VLOOKUP(G29,'Product &amp; Receiver Master'!$B$2:$F$70,2,),0)</f>
        <v>0</v>
      </c>
      <c r="I29" s="38"/>
      <c r="J29" s="39"/>
      <c r="K29" s="72">
        <f t="shared" si="0"/>
        <v>0</v>
      </c>
      <c r="L29" s="39">
        <v>0</v>
      </c>
      <c r="M29" s="72">
        <f t="shared" si="1"/>
        <v>0</v>
      </c>
      <c r="N29" s="72">
        <f>IF(F29=1,VLOOKUP(G29,'Product &amp; Receiver Master'!$B$2:$F$70,5,),0)</f>
        <v>0</v>
      </c>
      <c r="O29" s="68">
        <f t="shared" si="2"/>
        <v>0</v>
      </c>
      <c r="P29" s="72">
        <f>IF(F29=1,VLOOKUP(G29,'Product &amp; Receiver Master'!$B$2:$F$70,4,FALSE),0)</f>
        <v>0</v>
      </c>
      <c r="Q29" s="72">
        <f t="shared" si="3"/>
        <v>0</v>
      </c>
      <c r="R29" s="72">
        <f>IF(F29=2,VLOOKUP(G29,'Product &amp; Receiver Master'!$B$2:$F$70,3,FALSE),0)</f>
        <v>0</v>
      </c>
      <c r="S29" s="72">
        <f t="shared" si="4"/>
        <v>0</v>
      </c>
    </row>
    <row r="30" spans="1:19">
      <c r="A30" s="33"/>
      <c r="B30" s="65">
        <f>IFERROR(VLOOKUP(A30,'Sale Master'!$A$7:$C$90,2,),0)</f>
        <v>0</v>
      </c>
      <c r="C30" s="65">
        <f>IFERROR(VLOOKUP(A30,'Sale Master'!$A$7:$C$90,3,),0)</f>
        <v>0</v>
      </c>
      <c r="D30" s="65">
        <f>IFERROR(VLOOKUP(C30,'Sale Master'!$C$7:$D$90,2,),0)</f>
        <v>0</v>
      </c>
      <c r="E30" s="65">
        <f>IFERROR(VLOOKUP(C30,'Sale Master'!$C$7:$E$90,3,),0)</f>
        <v>0</v>
      </c>
      <c r="F30" s="37"/>
      <c r="G30" s="33"/>
      <c r="H30" s="68">
        <f>IFERROR(VLOOKUP(G30,'Product &amp; Receiver Master'!$B$2:$F$70,2,),0)</f>
        <v>0</v>
      </c>
      <c r="I30" s="38"/>
      <c r="J30" s="39"/>
      <c r="K30" s="72">
        <f t="shared" si="0"/>
        <v>0</v>
      </c>
      <c r="L30" s="39">
        <v>0</v>
      </c>
      <c r="M30" s="72">
        <f t="shared" si="1"/>
        <v>0</v>
      </c>
      <c r="N30" s="72">
        <f>IF(F30=1,VLOOKUP(G30,'Product &amp; Receiver Master'!$B$2:$F$70,5,),0)</f>
        <v>0</v>
      </c>
      <c r="O30" s="68">
        <f t="shared" si="2"/>
        <v>0</v>
      </c>
      <c r="P30" s="72">
        <f>IF(F30=1,VLOOKUP(G30,'Product &amp; Receiver Master'!$B$2:$F$70,4,FALSE),0)</f>
        <v>0</v>
      </c>
      <c r="Q30" s="72">
        <f t="shared" si="3"/>
        <v>0</v>
      </c>
      <c r="R30" s="72">
        <f>IF(F30=2,VLOOKUP(G30,'Product &amp; Receiver Master'!$B$2:$F$70,3,FALSE),0)</f>
        <v>0</v>
      </c>
      <c r="S30" s="72">
        <f t="shared" si="4"/>
        <v>0</v>
      </c>
    </row>
    <row r="31" spans="1:19">
      <c r="A31" s="33"/>
      <c r="B31" s="65">
        <f>IFERROR(VLOOKUP(A31,'Sale Master'!$A$7:$C$90,2,),0)</f>
        <v>0</v>
      </c>
      <c r="C31" s="65">
        <f>IFERROR(VLOOKUP(A31,'Sale Master'!$A$7:$C$90,3,),0)</f>
        <v>0</v>
      </c>
      <c r="D31" s="65">
        <f>IFERROR(VLOOKUP(C31,'Sale Master'!$C$7:$D$90,2,),0)</f>
        <v>0</v>
      </c>
      <c r="E31" s="65">
        <f>IFERROR(VLOOKUP(C31,'Sale Master'!$C$7:$E$90,3,),0)</f>
        <v>0</v>
      </c>
      <c r="F31" s="37"/>
      <c r="G31" s="33"/>
      <c r="H31" s="68">
        <f>IFERROR(VLOOKUP(G31,'Product &amp; Receiver Master'!$B$2:$F$70,2,),0)</f>
        <v>0</v>
      </c>
      <c r="I31" s="38"/>
      <c r="J31" s="39"/>
      <c r="K31" s="72">
        <f t="shared" si="0"/>
        <v>0</v>
      </c>
      <c r="L31" s="39">
        <v>0</v>
      </c>
      <c r="M31" s="72">
        <f t="shared" si="1"/>
        <v>0</v>
      </c>
      <c r="N31" s="72">
        <f>IF(F31=1,VLOOKUP(G31,'Product &amp; Receiver Master'!$B$2:$F$70,5,),0)</f>
        <v>0</v>
      </c>
      <c r="O31" s="68">
        <f t="shared" si="2"/>
        <v>0</v>
      </c>
      <c r="P31" s="72">
        <f>IF(F31=1,VLOOKUP(G31,'Product &amp; Receiver Master'!$B$2:$F$70,4,FALSE),0)</f>
        <v>0</v>
      </c>
      <c r="Q31" s="72">
        <f t="shared" si="3"/>
        <v>0</v>
      </c>
      <c r="R31" s="72">
        <f>IF(F31=2,VLOOKUP(G31,'Product &amp; Receiver Master'!$B$2:$F$70,3,FALSE),0)</f>
        <v>0</v>
      </c>
      <c r="S31" s="72">
        <f t="shared" si="4"/>
        <v>0</v>
      </c>
    </row>
    <row r="32" spans="1:19">
      <c r="A32" s="33"/>
      <c r="B32" s="65">
        <f>IFERROR(VLOOKUP(A32,'Sale Master'!$A$7:$C$90,2,),0)</f>
        <v>0</v>
      </c>
      <c r="C32" s="65">
        <f>IFERROR(VLOOKUP(A32,'Sale Master'!$A$7:$C$90,3,),0)</f>
        <v>0</v>
      </c>
      <c r="D32" s="65">
        <f>IFERROR(VLOOKUP(C32,'Sale Master'!$C$7:$D$90,2,),0)</f>
        <v>0</v>
      </c>
      <c r="E32" s="65">
        <f>IFERROR(VLOOKUP(C32,'Sale Master'!$C$7:$E$90,3,),0)</f>
        <v>0</v>
      </c>
      <c r="F32" s="37"/>
      <c r="G32" s="33"/>
      <c r="H32" s="68">
        <f>IFERROR(VLOOKUP(G32,'Product &amp; Receiver Master'!$B$2:$F$70,2,),0)</f>
        <v>0</v>
      </c>
      <c r="I32" s="38"/>
      <c r="J32" s="39"/>
      <c r="K32" s="72">
        <f t="shared" si="0"/>
        <v>0</v>
      </c>
      <c r="L32" s="39">
        <v>0</v>
      </c>
      <c r="M32" s="72">
        <f t="shared" si="1"/>
        <v>0</v>
      </c>
      <c r="N32" s="72">
        <f>IF(F32=1,VLOOKUP(G32,'Product &amp; Receiver Master'!$B$2:$F$70,5,),0)</f>
        <v>0</v>
      </c>
      <c r="O32" s="68">
        <f t="shared" si="2"/>
        <v>0</v>
      </c>
      <c r="P32" s="72">
        <f>IF(F32=1,VLOOKUP(G32,'Product &amp; Receiver Master'!$B$2:$F$70,4,FALSE),0)</f>
        <v>0</v>
      </c>
      <c r="Q32" s="72">
        <f t="shared" si="3"/>
        <v>0</v>
      </c>
      <c r="R32" s="72">
        <f>IF(F32=2,VLOOKUP(G32,'Product &amp; Receiver Master'!$B$2:$F$70,3,FALSE),0)</f>
        <v>0</v>
      </c>
      <c r="S32" s="72">
        <f t="shared" si="4"/>
        <v>0</v>
      </c>
    </row>
    <row r="33" spans="1:19">
      <c r="A33" s="33"/>
      <c r="B33" s="65">
        <f>IFERROR(VLOOKUP(A33,'Sale Master'!$A$7:$C$90,2,),0)</f>
        <v>0</v>
      </c>
      <c r="C33" s="65">
        <f>IFERROR(VLOOKUP(A33,'Sale Master'!$A$7:$C$90,3,),0)</f>
        <v>0</v>
      </c>
      <c r="D33" s="65">
        <f>IFERROR(VLOOKUP(C33,'Sale Master'!$C$7:$D$90,2,),0)</f>
        <v>0</v>
      </c>
      <c r="E33" s="65">
        <f>IFERROR(VLOOKUP(C33,'Sale Master'!$C$7:$E$90,3,),0)</f>
        <v>0</v>
      </c>
      <c r="F33" s="37"/>
      <c r="G33" s="33"/>
      <c r="H33" s="68">
        <f>IFERROR(VLOOKUP(G33,'Product &amp; Receiver Master'!$B$2:$F$70,2,),0)</f>
        <v>0</v>
      </c>
      <c r="I33" s="38"/>
      <c r="J33" s="39"/>
      <c r="K33" s="72">
        <f t="shared" si="0"/>
        <v>0</v>
      </c>
      <c r="L33" s="39">
        <v>0</v>
      </c>
      <c r="M33" s="72">
        <f t="shared" si="1"/>
        <v>0</v>
      </c>
      <c r="N33" s="72">
        <f>IF(F33=1,VLOOKUP(G33,'Product &amp; Receiver Master'!$B$2:$F$70,5,),0)</f>
        <v>0</v>
      </c>
      <c r="O33" s="68">
        <f t="shared" si="2"/>
        <v>0</v>
      </c>
      <c r="P33" s="72">
        <f>IF(F33=1,VLOOKUP(G33,'Product &amp; Receiver Master'!$B$2:$F$70,4,FALSE),0)</f>
        <v>0</v>
      </c>
      <c r="Q33" s="72">
        <f t="shared" si="3"/>
        <v>0</v>
      </c>
      <c r="R33" s="72">
        <f>IF(F33=2,VLOOKUP(G33,'Product &amp; Receiver Master'!$B$2:$F$70,3,FALSE),0)</f>
        <v>0</v>
      </c>
      <c r="S33" s="72">
        <f t="shared" si="4"/>
        <v>0</v>
      </c>
    </row>
    <row r="34" spans="1:19">
      <c r="A34" s="33"/>
      <c r="B34" s="65">
        <f>IFERROR(VLOOKUP(A34,'Sale Master'!$A$7:$C$90,2,),0)</f>
        <v>0</v>
      </c>
      <c r="C34" s="65">
        <f>IFERROR(VLOOKUP(A34,'Sale Master'!$A$7:$C$90,3,),0)</f>
        <v>0</v>
      </c>
      <c r="D34" s="65">
        <f>IFERROR(VLOOKUP(C34,'Sale Master'!$C$7:$D$90,2,),0)</f>
        <v>0</v>
      </c>
      <c r="E34" s="65">
        <f>IFERROR(VLOOKUP(C34,'Sale Master'!$C$7:$E$90,3,),0)</f>
        <v>0</v>
      </c>
      <c r="F34" s="37"/>
      <c r="G34" s="33"/>
      <c r="H34" s="68">
        <f>IFERROR(VLOOKUP(G34,'Product &amp; Receiver Master'!$B$2:$F$70,2,),0)</f>
        <v>0</v>
      </c>
      <c r="I34" s="38"/>
      <c r="J34" s="39"/>
      <c r="K34" s="72">
        <f t="shared" si="0"/>
        <v>0</v>
      </c>
      <c r="L34" s="39">
        <v>0</v>
      </c>
      <c r="M34" s="72">
        <f t="shared" si="1"/>
        <v>0</v>
      </c>
      <c r="N34" s="72">
        <f>IF(F34=1,VLOOKUP(G34,'Product &amp; Receiver Master'!$B$2:$F$70,5,),0)</f>
        <v>0</v>
      </c>
      <c r="O34" s="68">
        <f t="shared" si="2"/>
        <v>0</v>
      </c>
      <c r="P34" s="72">
        <f>IF(F34=1,VLOOKUP(G34,'Product &amp; Receiver Master'!$B$2:$F$70,4,FALSE),0)</f>
        <v>0</v>
      </c>
      <c r="Q34" s="72">
        <f t="shared" si="3"/>
        <v>0</v>
      </c>
      <c r="R34" s="72">
        <f>IF(F34=2,VLOOKUP(G34,'Product &amp; Receiver Master'!$B$2:$F$70,3,FALSE),0)</f>
        <v>0</v>
      </c>
      <c r="S34" s="72">
        <f t="shared" si="4"/>
        <v>0</v>
      </c>
    </row>
    <row r="35" spans="1:19">
      <c r="A35" s="33"/>
      <c r="B35" s="65">
        <f>IFERROR(VLOOKUP(A35,'Sale Master'!$A$7:$C$90,2,),0)</f>
        <v>0</v>
      </c>
      <c r="C35" s="65">
        <f>IFERROR(VLOOKUP(A35,'Sale Master'!$A$7:$C$90,3,),0)</f>
        <v>0</v>
      </c>
      <c r="D35" s="65">
        <f>IFERROR(VLOOKUP(C35,'Sale Master'!$C$7:$D$90,2,),0)</f>
        <v>0</v>
      </c>
      <c r="E35" s="65">
        <f>IFERROR(VLOOKUP(C35,'Sale Master'!$C$7:$E$90,3,),0)</f>
        <v>0</v>
      </c>
      <c r="F35" s="37"/>
      <c r="G35" s="33"/>
      <c r="H35" s="68">
        <f>IFERROR(VLOOKUP(G35,'Product &amp; Receiver Master'!$B$2:$F$70,2,),0)</f>
        <v>0</v>
      </c>
      <c r="I35" s="38"/>
      <c r="J35" s="39"/>
      <c r="K35" s="72">
        <f t="shared" si="0"/>
        <v>0</v>
      </c>
      <c r="L35" s="39">
        <v>0</v>
      </c>
      <c r="M35" s="72">
        <f t="shared" si="1"/>
        <v>0</v>
      </c>
      <c r="N35" s="72">
        <f>IF(F35=1,VLOOKUP(G35,'Product &amp; Receiver Master'!$B$2:$F$70,5,),0)</f>
        <v>0</v>
      </c>
      <c r="O35" s="68">
        <f t="shared" si="2"/>
        <v>0</v>
      </c>
      <c r="P35" s="72">
        <f>IF(F35=1,VLOOKUP(G35,'Product &amp; Receiver Master'!$B$2:$F$70,4,FALSE),0)</f>
        <v>0</v>
      </c>
      <c r="Q35" s="72">
        <f t="shared" si="3"/>
        <v>0</v>
      </c>
      <c r="R35" s="72">
        <f>IF(F35=2,VLOOKUP(G35,'Product &amp; Receiver Master'!$B$2:$F$70,3,FALSE),0)</f>
        <v>0</v>
      </c>
      <c r="S35" s="72">
        <f t="shared" si="4"/>
        <v>0</v>
      </c>
    </row>
    <row r="36" spans="1:19">
      <c r="A36" s="33"/>
      <c r="B36" s="65">
        <f>IFERROR(VLOOKUP(A36,'Sale Master'!$A$7:$C$90,2,),0)</f>
        <v>0</v>
      </c>
      <c r="C36" s="65">
        <f>IFERROR(VLOOKUP(A36,'Sale Master'!$A$7:$C$90,3,),0)</f>
        <v>0</v>
      </c>
      <c r="D36" s="65">
        <f>IFERROR(VLOOKUP(C36,'Sale Master'!$C$7:$D$90,2,),0)</f>
        <v>0</v>
      </c>
      <c r="E36" s="65">
        <f>IFERROR(VLOOKUP(C36,'Sale Master'!$C$7:$E$90,3,),0)</f>
        <v>0</v>
      </c>
      <c r="F36" s="37"/>
      <c r="G36" s="33"/>
      <c r="H36" s="68">
        <f>IFERROR(VLOOKUP(G36,'Product &amp; Receiver Master'!$B$2:$F$70,2,),0)</f>
        <v>0</v>
      </c>
      <c r="I36" s="38"/>
      <c r="J36" s="39"/>
      <c r="K36" s="72">
        <f t="shared" si="0"/>
        <v>0</v>
      </c>
      <c r="L36" s="39">
        <v>0</v>
      </c>
      <c r="M36" s="72">
        <f t="shared" si="1"/>
        <v>0</v>
      </c>
      <c r="N36" s="72">
        <f>IF(F36=1,VLOOKUP(G36,'Product &amp; Receiver Master'!$B$2:$F$70,5,),0)</f>
        <v>0</v>
      </c>
      <c r="O36" s="68">
        <f t="shared" si="2"/>
        <v>0</v>
      </c>
      <c r="P36" s="72">
        <f>IF(F36=1,VLOOKUP(G36,'Product &amp; Receiver Master'!$B$2:$F$70,4,FALSE),0)</f>
        <v>0</v>
      </c>
      <c r="Q36" s="72">
        <f t="shared" si="3"/>
        <v>0</v>
      </c>
      <c r="R36" s="72">
        <f>IF(F36=2,VLOOKUP(G36,'Product &amp; Receiver Master'!$B$2:$F$70,3,FALSE),0)</f>
        <v>0</v>
      </c>
      <c r="S36" s="72">
        <f t="shared" si="4"/>
        <v>0</v>
      </c>
    </row>
    <row r="37" spans="1:19">
      <c r="A37" s="33"/>
      <c r="B37" s="65">
        <f>IFERROR(VLOOKUP(A37,'Sale Master'!$A$7:$C$90,2,),0)</f>
        <v>0</v>
      </c>
      <c r="C37" s="65">
        <f>IFERROR(VLOOKUP(A37,'Sale Master'!$A$7:$C$90,3,),0)</f>
        <v>0</v>
      </c>
      <c r="D37" s="65">
        <f>IFERROR(VLOOKUP(C37,'Sale Master'!$C$7:$D$90,2,),0)</f>
        <v>0</v>
      </c>
      <c r="E37" s="65">
        <f>IFERROR(VLOOKUP(C37,'Sale Master'!$C$7:$E$90,3,),0)</f>
        <v>0</v>
      </c>
      <c r="F37" s="37"/>
      <c r="G37" s="33"/>
      <c r="H37" s="68">
        <f>IFERROR(VLOOKUP(G37,'Product &amp; Receiver Master'!$B$2:$F$70,2,),0)</f>
        <v>0</v>
      </c>
      <c r="I37" s="38"/>
      <c r="J37" s="39"/>
      <c r="K37" s="72">
        <f t="shared" si="0"/>
        <v>0</v>
      </c>
      <c r="L37" s="39">
        <v>0</v>
      </c>
      <c r="M37" s="72">
        <f t="shared" si="1"/>
        <v>0</v>
      </c>
      <c r="N37" s="72">
        <f>IF(F37=1,VLOOKUP(G37,'Product &amp; Receiver Master'!$B$2:$F$70,5,),0)</f>
        <v>0</v>
      </c>
      <c r="O37" s="68">
        <f t="shared" si="2"/>
        <v>0</v>
      </c>
      <c r="P37" s="72">
        <f>IF(F37=1,VLOOKUP(G37,'Product &amp; Receiver Master'!$B$2:$F$70,4,FALSE),0)</f>
        <v>0</v>
      </c>
      <c r="Q37" s="72">
        <f t="shared" si="3"/>
        <v>0</v>
      </c>
      <c r="R37" s="72">
        <f>IF(F37=2,VLOOKUP(G37,'Product &amp; Receiver Master'!$B$2:$F$70,3,FALSE),0)</f>
        <v>0</v>
      </c>
      <c r="S37" s="72">
        <f t="shared" si="4"/>
        <v>0</v>
      </c>
    </row>
    <row r="38" spans="1:19">
      <c r="A38" s="33"/>
      <c r="B38" s="65">
        <f>IFERROR(VLOOKUP(A38,'Sale Master'!$A$7:$C$90,2,),0)</f>
        <v>0</v>
      </c>
      <c r="C38" s="65">
        <f>IFERROR(VLOOKUP(A38,'Sale Master'!$A$7:$C$90,3,),0)</f>
        <v>0</v>
      </c>
      <c r="D38" s="65">
        <f>IFERROR(VLOOKUP(C38,'Sale Master'!$C$7:$D$90,2,),0)</f>
        <v>0</v>
      </c>
      <c r="E38" s="65">
        <f>IFERROR(VLOOKUP(C38,'Sale Master'!$C$7:$E$90,3,),0)</f>
        <v>0</v>
      </c>
      <c r="F38" s="37"/>
      <c r="G38" s="33"/>
      <c r="H38" s="68">
        <f>IFERROR(VLOOKUP(G38,'Product &amp; Receiver Master'!$B$2:$F$70,2,),0)</f>
        <v>0</v>
      </c>
      <c r="I38" s="38"/>
      <c r="J38" s="39"/>
      <c r="K38" s="72">
        <f t="shared" si="0"/>
        <v>0</v>
      </c>
      <c r="L38" s="39">
        <v>0</v>
      </c>
      <c r="M38" s="72">
        <f t="shared" si="1"/>
        <v>0</v>
      </c>
      <c r="N38" s="72">
        <f>IF(F38=1,VLOOKUP(G38,'Product &amp; Receiver Master'!$B$2:$F$70,5,),0)</f>
        <v>0</v>
      </c>
      <c r="O38" s="68">
        <f t="shared" si="2"/>
        <v>0</v>
      </c>
      <c r="P38" s="72">
        <f>IF(F38=1,VLOOKUP(G38,'Product &amp; Receiver Master'!$B$2:$F$70,4,FALSE),0)</f>
        <v>0</v>
      </c>
      <c r="Q38" s="72">
        <f t="shared" si="3"/>
        <v>0</v>
      </c>
      <c r="R38" s="72">
        <f>IF(F38=2,VLOOKUP(G38,'Product &amp; Receiver Master'!$B$2:$F$70,3,FALSE),0)</f>
        <v>0</v>
      </c>
      <c r="S38" s="72">
        <f t="shared" si="4"/>
        <v>0</v>
      </c>
    </row>
    <row r="39" spans="1:19">
      <c r="A39" s="33"/>
      <c r="B39" s="65">
        <f>IFERROR(VLOOKUP(A39,'Sale Master'!$A$7:$C$90,2,),0)</f>
        <v>0</v>
      </c>
      <c r="C39" s="65">
        <f>IFERROR(VLOOKUP(A39,'Sale Master'!$A$7:$C$90,3,),0)</f>
        <v>0</v>
      </c>
      <c r="D39" s="65">
        <f>IFERROR(VLOOKUP(C39,'Sale Master'!$C$7:$D$90,2,),0)</f>
        <v>0</v>
      </c>
      <c r="E39" s="65">
        <f>IFERROR(VLOOKUP(C39,'Sale Master'!$C$7:$E$90,3,),0)</f>
        <v>0</v>
      </c>
      <c r="F39" s="37"/>
      <c r="G39" s="33"/>
      <c r="H39" s="68">
        <f>IFERROR(VLOOKUP(G39,'Product &amp; Receiver Master'!$B$2:$F$70,2,),0)</f>
        <v>0</v>
      </c>
      <c r="I39" s="38"/>
      <c r="J39" s="39"/>
      <c r="K39" s="72">
        <f t="shared" si="0"/>
        <v>0</v>
      </c>
      <c r="L39" s="39">
        <v>0</v>
      </c>
      <c r="M39" s="72">
        <f t="shared" si="1"/>
        <v>0</v>
      </c>
      <c r="N39" s="72">
        <f>IF(F39=1,VLOOKUP(G39,'Product &amp; Receiver Master'!$B$2:$F$70,5,),0)</f>
        <v>0</v>
      </c>
      <c r="O39" s="68">
        <f t="shared" si="2"/>
        <v>0</v>
      </c>
      <c r="P39" s="72">
        <f>IF(F39=1,VLOOKUP(G39,'Product &amp; Receiver Master'!$B$2:$F$70,4,FALSE),0)</f>
        <v>0</v>
      </c>
      <c r="Q39" s="72">
        <f t="shared" si="3"/>
        <v>0</v>
      </c>
      <c r="R39" s="72">
        <f>IF(F39=2,VLOOKUP(G39,'Product &amp; Receiver Master'!$B$2:$F$70,3,FALSE),0)</f>
        <v>0</v>
      </c>
      <c r="S39" s="72">
        <f t="shared" si="4"/>
        <v>0</v>
      </c>
    </row>
    <row r="40" spans="1:19">
      <c r="A40" s="33"/>
      <c r="B40" s="65">
        <f>IFERROR(VLOOKUP(A40,'Sale Master'!$A$7:$C$90,2,),0)</f>
        <v>0</v>
      </c>
      <c r="C40" s="65">
        <f>IFERROR(VLOOKUP(A40,'Sale Master'!$A$7:$C$90,3,),0)</f>
        <v>0</v>
      </c>
      <c r="D40" s="65">
        <f>IFERROR(VLOOKUP(C40,'Sale Master'!$C$7:$D$90,2,),0)</f>
        <v>0</v>
      </c>
      <c r="E40" s="65">
        <f>IFERROR(VLOOKUP(C40,'Sale Master'!$C$7:$E$90,3,),0)</f>
        <v>0</v>
      </c>
      <c r="F40" s="37"/>
      <c r="G40" s="33"/>
      <c r="H40" s="68">
        <f>IFERROR(VLOOKUP(G40,'Product &amp; Receiver Master'!$B$2:$F$70,2,),0)</f>
        <v>0</v>
      </c>
      <c r="I40" s="38"/>
      <c r="J40" s="39"/>
      <c r="K40" s="72">
        <f t="shared" si="0"/>
        <v>0</v>
      </c>
      <c r="L40" s="39">
        <v>0</v>
      </c>
      <c r="M40" s="72">
        <f t="shared" si="1"/>
        <v>0</v>
      </c>
      <c r="N40" s="72">
        <f>IF(F40=1,VLOOKUP(G40,'Product &amp; Receiver Master'!$B$2:$F$70,5,),0)</f>
        <v>0</v>
      </c>
      <c r="O40" s="68">
        <f t="shared" si="2"/>
        <v>0</v>
      </c>
      <c r="P40" s="72">
        <f>IF(F40=1,VLOOKUP(G40,'Product &amp; Receiver Master'!$B$2:$F$70,4,FALSE),0)</f>
        <v>0</v>
      </c>
      <c r="Q40" s="72">
        <f t="shared" si="3"/>
        <v>0</v>
      </c>
      <c r="R40" s="72">
        <f>IF(F40=2,VLOOKUP(G40,'Product &amp; Receiver Master'!$B$2:$F$70,3,FALSE),0)</f>
        <v>0</v>
      </c>
      <c r="S40" s="72">
        <f t="shared" si="4"/>
        <v>0</v>
      </c>
    </row>
    <row r="41" spans="1:19">
      <c r="A41" s="33"/>
      <c r="B41" s="65">
        <f>IFERROR(VLOOKUP(A41,'Sale Master'!$A$7:$C$90,2,),0)</f>
        <v>0</v>
      </c>
      <c r="C41" s="65">
        <f>IFERROR(VLOOKUP(A41,'Sale Master'!$A$7:$C$90,3,),0)</f>
        <v>0</v>
      </c>
      <c r="D41" s="65">
        <f>IFERROR(VLOOKUP(C41,'Sale Master'!$C$7:$D$90,2,),0)</f>
        <v>0</v>
      </c>
      <c r="E41" s="65">
        <f>IFERROR(VLOOKUP(C41,'Sale Master'!$C$7:$E$90,3,),0)</f>
        <v>0</v>
      </c>
      <c r="F41" s="37"/>
      <c r="G41" s="33"/>
      <c r="H41" s="68">
        <f>IFERROR(VLOOKUP(G41,'Product &amp; Receiver Master'!$B$2:$F$70,2,),0)</f>
        <v>0</v>
      </c>
      <c r="I41" s="38"/>
      <c r="J41" s="39"/>
      <c r="K41" s="72">
        <f t="shared" si="0"/>
        <v>0</v>
      </c>
      <c r="L41" s="39">
        <v>0</v>
      </c>
      <c r="M41" s="72">
        <f t="shared" si="1"/>
        <v>0</v>
      </c>
      <c r="N41" s="72">
        <f>IF(F41=1,VLOOKUP(G41,'Product &amp; Receiver Master'!$B$2:$F$70,5,),0)</f>
        <v>0</v>
      </c>
      <c r="O41" s="68">
        <f t="shared" si="2"/>
        <v>0</v>
      </c>
      <c r="P41" s="72">
        <f>IF(F41=1,VLOOKUP(G41,'Product &amp; Receiver Master'!$B$2:$F$70,4,FALSE),0)</f>
        <v>0</v>
      </c>
      <c r="Q41" s="72">
        <f t="shared" si="3"/>
        <v>0</v>
      </c>
      <c r="R41" s="72">
        <f>IF(F41=2,VLOOKUP(G41,'Product &amp; Receiver Master'!$B$2:$F$70,3,FALSE),0)</f>
        <v>0</v>
      </c>
      <c r="S41" s="72">
        <f t="shared" si="4"/>
        <v>0</v>
      </c>
    </row>
    <row r="42" spans="1:19">
      <c r="A42" s="33"/>
      <c r="B42" s="65">
        <f>IFERROR(VLOOKUP(A42,'Sale Master'!$A$7:$C$90,2,),0)</f>
        <v>0</v>
      </c>
      <c r="C42" s="65">
        <f>IFERROR(VLOOKUP(A42,'Sale Master'!$A$7:$C$90,3,),0)</f>
        <v>0</v>
      </c>
      <c r="D42" s="65">
        <f>IFERROR(VLOOKUP(C42,'Sale Master'!$C$7:$D$90,2,),0)</f>
        <v>0</v>
      </c>
      <c r="E42" s="65">
        <f>IFERROR(VLOOKUP(C42,'Sale Master'!$C$7:$E$90,3,),0)</f>
        <v>0</v>
      </c>
      <c r="F42" s="37"/>
      <c r="G42" s="33"/>
      <c r="H42" s="68">
        <f>IFERROR(VLOOKUP(G42,'Product &amp; Receiver Master'!$B$2:$F$70,2,),0)</f>
        <v>0</v>
      </c>
      <c r="I42" s="38"/>
      <c r="J42" s="39"/>
      <c r="K42" s="72">
        <f t="shared" si="0"/>
        <v>0</v>
      </c>
      <c r="L42" s="39">
        <v>0</v>
      </c>
      <c r="M42" s="72">
        <f t="shared" si="1"/>
        <v>0</v>
      </c>
      <c r="N42" s="72">
        <f>IF(F42=1,VLOOKUP(G42,'Product &amp; Receiver Master'!$B$2:$F$70,5,),0)</f>
        <v>0</v>
      </c>
      <c r="O42" s="68">
        <f t="shared" si="2"/>
        <v>0</v>
      </c>
      <c r="P42" s="72">
        <f>IF(F42=1,VLOOKUP(G42,'Product &amp; Receiver Master'!$B$2:$F$70,4,FALSE),0)</f>
        <v>0</v>
      </c>
      <c r="Q42" s="72">
        <f t="shared" si="3"/>
        <v>0</v>
      </c>
      <c r="R42" s="72">
        <f>IF(F42=2,VLOOKUP(G42,'Product &amp; Receiver Master'!$B$2:$F$70,3,FALSE),0)</f>
        <v>0</v>
      </c>
      <c r="S42" s="72">
        <f t="shared" si="4"/>
        <v>0</v>
      </c>
    </row>
    <row r="43" spans="1:19">
      <c r="A43" s="33"/>
      <c r="B43" s="65">
        <f>IFERROR(VLOOKUP(A43,'Sale Master'!$A$7:$C$90,2,),0)</f>
        <v>0</v>
      </c>
      <c r="C43" s="65">
        <f>IFERROR(VLOOKUP(A43,'Sale Master'!$A$7:$C$90,3,),0)</f>
        <v>0</v>
      </c>
      <c r="D43" s="65">
        <f>IFERROR(VLOOKUP(C43,'Sale Master'!$C$7:$D$90,2,),0)</f>
        <v>0</v>
      </c>
      <c r="E43" s="65">
        <f>IFERROR(VLOOKUP(C43,'Sale Master'!$C$7:$E$90,3,),0)</f>
        <v>0</v>
      </c>
      <c r="F43" s="37"/>
      <c r="G43" s="33"/>
      <c r="H43" s="68">
        <f>IFERROR(VLOOKUP(G43,'Product &amp; Receiver Master'!$B$2:$F$70,2,),0)</f>
        <v>0</v>
      </c>
      <c r="I43" s="38"/>
      <c r="J43" s="39"/>
      <c r="K43" s="72">
        <f t="shared" si="0"/>
        <v>0</v>
      </c>
      <c r="L43" s="39">
        <v>0</v>
      </c>
      <c r="M43" s="72">
        <f t="shared" si="1"/>
        <v>0</v>
      </c>
      <c r="N43" s="72">
        <f>IF(F43=1,VLOOKUP(G43,'Product &amp; Receiver Master'!$B$2:$F$70,5,),0)</f>
        <v>0</v>
      </c>
      <c r="O43" s="68">
        <f t="shared" si="2"/>
        <v>0</v>
      </c>
      <c r="P43" s="72">
        <f>IF(F43=1,VLOOKUP(G43,'Product &amp; Receiver Master'!$B$2:$F$70,4,FALSE),0)</f>
        <v>0</v>
      </c>
      <c r="Q43" s="72">
        <f t="shared" si="3"/>
        <v>0</v>
      </c>
      <c r="R43" s="72">
        <f>IF(F43=2,VLOOKUP(G43,'Product &amp; Receiver Master'!$B$2:$F$70,3,FALSE),0)</f>
        <v>0</v>
      </c>
      <c r="S43" s="72">
        <f t="shared" si="4"/>
        <v>0</v>
      </c>
    </row>
    <row r="44" spans="1:19">
      <c r="A44" s="33"/>
      <c r="B44" s="65">
        <f>IFERROR(VLOOKUP(A44,'Sale Master'!$A$7:$C$90,2,),0)</f>
        <v>0</v>
      </c>
      <c r="C44" s="65">
        <f>IFERROR(VLOOKUP(A44,'Sale Master'!$A$7:$C$90,3,),0)</f>
        <v>0</v>
      </c>
      <c r="D44" s="65">
        <f>IFERROR(VLOOKUP(C44,'Sale Master'!$C$7:$D$90,2,),0)</f>
        <v>0</v>
      </c>
      <c r="E44" s="65">
        <f>IFERROR(VLOOKUP(C44,'Sale Master'!$C$7:$E$90,3,),0)</f>
        <v>0</v>
      </c>
      <c r="F44" s="37"/>
      <c r="G44" s="33"/>
      <c r="H44" s="68">
        <f>IFERROR(VLOOKUP(G44,'Product &amp; Receiver Master'!$B$2:$F$70,2,),0)</f>
        <v>0</v>
      </c>
      <c r="I44" s="38"/>
      <c r="J44" s="39"/>
      <c r="K44" s="72">
        <f t="shared" si="0"/>
        <v>0</v>
      </c>
      <c r="L44" s="39">
        <v>0</v>
      </c>
      <c r="M44" s="72">
        <f t="shared" si="1"/>
        <v>0</v>
      </c>
      <c r="N44" s="72">
        <f>IF(F44=1,VLOOKUP(G44,'Product &amp; Receiver Master'!$B$2:$F$70,5,),0)</f>
        <v>0</v>
      </c>
      <c r="O44" s="68">
        <f t="shared" si="2"/>
        <v>0</v>
      </c>
      <c r="P44" s="72">
        <f>IF(F44=1,VLOOKUP(G44,'Product &amp; Receiver Master'!$B$2:$F$70,4,FALSE),0)</f>
        <v>0</v>
      </c>
      <c r="Q44" s="72">
        <f t="shared" si="3"/>
        <v>0</v>
      </c>
      <c r="R44" s="72">
        <f>IF(F44=2,VLOOKUP(G44,'Product &amp; Receiver Master'!$B$2:$F$70,3,FALSE),0)</f>
        <v>0</v>
      </c>
      <c r="S44" s="72">
        <f t="shared" si="4"/>
        <v>0</v>
      </c>
    </row>
    <row r="45" spans="1:19">
      <c r="A45" s="33"/>
      <c r="B45" s="65">
        <f>IFERROR(VLOOKUP(A45,'Sale Master'!$A$7:$C$90,2,),0)</f>
        <v>0</v>
      </c>
      <c r="C45" s="65">
        <f>IFERROR(VLOOKUP(A45,'Sale Master'!$A$7:$C$90,3,),0)</f>
        <v>0</v>
      </c>
      <c r="D45" s="65">
        <f>IFERROR(VLOOKUP(C45,'Sale Master'!$C$7:$D$90,2,),0)</f>
        <v>0</v>
      </c>
      <c r="E45" s="65">
        <f>IFERROR(VLOOKUP(C45,'Sale Master'!$C$7:$E$90,3,),0)</f>
        <v>0</v>
      </c>
      <c r="F45" s="37"/>
      <c r="G45" s="33"/>
      <c r="H45" s="68">
        <f>IFERROR(VLOOKUP(G45,'Product &amp; Receiver Master'!$B$2:$F$70,2,),0)</f>
        <v>0</v>
      </c>
      <c r="I45" s="38"/>
      <c r="J45" s="39"/>
      <c r="K45" s="72">
        <f t="shared" si="0"/>
        <v>0</v>
      </c>
      <c r="L45" s="39">
        <v>0</v>
      </c>
      <c r="M45" s="72">
        <f t="shared" si="1"/>
        <v>0</v>
      </c>
      <c r="N45" s="72">
        <f>IF(F45=1,VLOOKUP(G45,'Product &amp; Receiver Master'!$B$2:$F$70,5,),0)</f>
        <v>0</v>
      </c>
      <c r="O45" s="68">
        <f t="shared" si="2"/>
        <v>0</v>
      </c>
      <c r="P45" s="72">
        <f>IF(F45=1,VLOOKUP(G45,'Product &amp; Receiver Master'!$B$2:$F$70,4,FALSE),0)</f>
        <v>0</v>
      </c>
      <c r="Q45" s="72">
        <f t="shared" si="3"/>
        <v>0</v>
      </c>
      <c r="R45" s="72">
        <f>IF(F45=2,VLOOKUP(G45,'Product &amp; Receiver Master'!$B$2:$F$70,3,FALSE),0)</f>
        <v>0</v>
      </c>
      <c r="S45" s="72">
        <f t="shared" si="4"/>
        <v>0</v>
      </c>
    </row>
    <row r="46" spans="1:19">
      <c r="A46" s="33"/>
      <c r="B46" s="65">
        <f>IFERROR(VLOOKUP(A46,'Sale Master'!$A$7:$C$90,2,),0)</f>
        <v>0</v>
      </c>
      <c r="C46" s="65">
        <f>IFERROR(VLOOKUP(A46,'Sale Master'!$A$7:$C$90,3,),0)</f>
        <v>0</v>
      </c>
      <c r="D46" s="65">
        <f>IFERROR(VLOOKUP(C46,'Sale Master'!$C$7:$D$90,2,),0)</f>
        <v>0</v>
      </c>
      <c r="E46" s="65">
        <f>IFERROR(VLOOKUP(C46,'Sale Master'!$C$7:$E$90,3,),0)</f>
        <v>0</v>
      </c>
      <c r="F46" s="37"/>
      <c r="G46" s="33"/>
      <c r="H46" s="68">
        <f>IFERROR(VLOOKUP(G46,'Product &amp; Receiver Master'!$B$2:$F$70,2,),0)</f>
        <v>0</v>
      </c>
      <c r="I46" s="38"/>
      <c r="J46" s="39"/>
      <c r="K46" s="72">
        <f t="shared" si="0"/>
        <v>0</v>
      </c>
      <c r="L46" s="39">
        <v>0</v>
      </c>
      <c r="M46" s="72">
        <f t="shared" si="1"/>
        <v>0</v>
      </c>
      <c r="N46" s="72">
        <f>IF(F46=1,VLOOKUP(G46,'Product &amp; Receiver Master'!$B$2:$F$70,5,),0)</f>
        <v>0</v>
      </c>
      <c r="O46" s="68">
        <f t="shared" si="2"/>
        <v>0</v>
      </c>
      <c r="P46" s="72">
        <f>IF(F46=1,VLOOKUP(G46,'Product &amp; Receiver Master'!$B$2:$F$70,4,FALSE),0)</f>
        <v>0</v>
      </c>
      <c r="Q46" s="72">
        <f t="shared" si="3"/>
        <v>0</v>
      </c>
      <c r="R46" s="72">
        <f>IF(F46=2,VLOOKUP(G46,'Product &amp; Receiver Master'!$B$2:$F$70,3,FALSE),0)</f>
        <v>0</v>
      </c>
      <c r="S46" s="72">
        <f t="shared" si="4"/>
        <v>0</v>
      </c>
    </row>
    <row r="47" spans="1:19">
      <c r="A47" s="33"/>
      <c r="B47" s="65">
        <f>IFERROR(VLOOKUP(A47,'Sale Master'!$A$7:$C$90,2,),0)</f>
        <v>0</v>
      </c>
      <c r="C47" s="65">
        <f>IFERROR(VLOOKUP(A47,'Sale Master'!$A$7:$C$90,3,),0)</f>
        <v>0</v>
      </c>
      <c r="D47" s="65">
        <f>IFERROR(VLOOKUP(C47,'Sale Master'!$C$7:$D$90,2,),0)</f>
        <v>0</v>
      </c>
      <c r="E47" s="65">
        <f>IFERROR(VLOOKUP(C47,'Sale Master'!$C$7:$E$90,3,),0)</f>
        <v>0</v>
      </c>
      <c r="F47" s="37"/>
      <c r="G47" s="33"/>
      <c r="H47" s="68">
        <f>IFERROR(VLOOKUP(G47,'Product &amp; Receiver Master'!$B$2:$F$70,2,),0)</f>
        <v>0</v>
      </c>
      <c r="I47" s="38"/>
      <c r="J47" s="39"/>
      <c r="K47" s="72">
        <f t="shared" si="0"/>
        <v>0</v>
      </c>
      <c r="L47" s="39">
        <v>0</v>
      </c>
      <c r="M47" s="72">
        <f t="shared" si="1"/>
        <v>0</v>
      </c>
      <c r="N47" s="72">
        <f>IF(F47=1,VLOOKUP(G47,'Product &amp; Receiver Master'!$B$2:$F$70,5,),0)</f>
        <v>0</v>
      </c>
      <c r="O47" s="68">
        <f t="shared" si="2"/>
        <v>0</v>
      </c>
      <c r="P47" s="72">
        <f>IF(F47=1,VLOOKUP(G47,'Product &amp; Receiver Master'!$B$2:$F$70,4,FALSE),0)</f>
        <v>0</v>
      </c>
      <c r="Q47" s="72">
        <f t="shared" si="3"/>
        <v>0</v>
      </c>
      <c r="R47" s="72">
        <f>IF(F47=2,VLOOKUP(G47,'Product &amp; Receiver Master'!$B$2:$F$70,3,FALSE),0)</f>
        <v>0</v>
      </c>
      <c r="S47" s="72">
        <f t="shared" si="4"/>
        <v>0</v>
      </c>
    </row>
    <row r="48" spans="1:19">
      <c r="A48" s="33"/>
      <c r="B48" s="65">
        <f>IFERROR(VLOOKUP(A48,'Sale Master'!$A$7:$C$90,2,),0)</f>
        <v>0</v>
      </c>
      <c r="C48" s="65">
        <f>IFERROR(VLOOKUP(A48,'Sale Master'!$A$7:$C$90,3,),0)</f>
        <v>0</v>
      </c>
      <c r="D48" s="65">
        <f>IFERROR(VLOOKUP(C48,'Sale Master'!$C$7:$D$90,2,),0)</f>
        <v>0</v>
      </c>
      <c r="E48" s="65">
        <f>IFERROR(VLOOKUP(C48,'Sale Master'!$C$7:$E$90,3,),0)</f>
        <v>0</v>
      </c>
      <c r="F48" s="37"/>
      <c r="G48" s="33"/>
      <c r="H48" s="68">
        <f>IFERROR(VLOOKUP(G48,'Product &amp; Receiver Master'!$B$2:$F$70,2,),0)</f>
        <v>0</v>
      </c>
      <c r="I48" s="38"/>
      <c r="J48" s="39"/>
      <c r="K48" s="72">
        <f t="shared" si="0"/>
        <v>0</v>
      </c>
      <c r="L48" s="39">
        <v>0</v>
      </c>
      <c r="M48" s="72">
        <f t="shared" si="1"/>
        <v>0</v>
      </c>
      <c r="N48" s="72">
        <f>IF(F48=1,VLOOKUP(G48,'Product &amp; Receiver Master'!$B$2:$F$70,5,),0)</f>
        <v>0</v>
      </c>
      <c r="O48" s="68">
        <f t="shared" si="2"/>
        <v>0</v>
      </c>
      <c r="P48" s="72">
        <f>IF(F48=1,VLOOKUP(G48,'Product &amp; Receiver Master'!$B$2:$F$70,4,FALSE),0)</f>
        <v>0</v>
      </c>
      <c r="Q48" s="72">
        <f t="shared" si="3"/>
        <v>0</v>
      </c>
      <c r="R48" s="72">
        <f>IF(F48=2,VLOOKUP(G48,'Product &amp; Receiver Master'!$B$2:$F$70,3,FALSE),0)</f>
        <v>0</v>
      </c>
      <c r="S48" s="72">
        <f t="shared" si="4"/>
        <v>0</v>
      </c>
    </row>
    <row r="49" spans="1:19">
      <c r="A49" s="33"/>
      <c r="B49" s="65">
        <f>IFERROR(VLOOKUP(A49,'Sale Master'!$A$7:$C$90,2,),0)</f>
        <v>0</v>
      </c>
      <c r="C49" s="65">
        <f>IFERROR(VLOOKUP(A49,'Sale Master'!$A$7:$C$90,3,),0)</f>
        <v>0</v>
      </c>
      <c r="D49" s="65">
        <f>IFERROR(VLOOKUP(C49,'Sale Master'!$C$7:$D$90,2,),0)</f>
        <v>0</v>
      </c>
      <c r="E49" s="65">
        <f>IFERROR(VLOOKUP(C49,'Sale Master'!$C$7:$E$90,3,),0)</f>
        <v>0</v>
      </c>
      <c r="F49" s="37"/>
      <c r="G49" s="33"/>
      <c r="H49" s="68">
        <f>IFERROR(VLOOKUP(G49,'Product &amp; Receiver Master'!$B$2:$F$70,2,),0)</f>
        <v>0</v>
      </c>
      <c r="I49" s="38"/>
      <c r="J49" s="39"/>
      <c r="K49" s="72">
        <f t="shared" si="0"/>
        <v>0</v>
      </c>
      <c r="L49" s="39">
        <v>0</v>
      </c>
      <c r="M49" s="72">
        <f t="shared" si="1"/>
        <v>0</v>
      </c>
      <c r="N49" s="72">
        <f>IF(F49=1,VLOOKUP(G49,'Product &amp; Receiver Master'!$B$2:$F$70,5,),0)</f>
        <v>0</v>
      </c>
      <c r="O49" s="68">
        <f t="shared" si="2"/>
        <v>0</v>
      </c>
      <c r="P49" s="72">
        <f>IF(F49=1,VLOOKUP(G49,'Product &amp; Receiver Master'!$B$2:$F$70,4,FALSE),0)</f>
        <v>0</v>
      </c>
      <c r="Q49" s="72">
        <f t="shared" si="3"/>
        <v>0</v>
      </c>
      <c r="R49" s="72">
        <f>IF(F49=2,VLOOKUP(G49,'Product &amp; Receiver Master'!$B$2:$F$70,3,FALSE),0)</f>
        <v>0</v>
      </c>
      <c r="S49" s="72">
        <f t="shared" si="4"/>
        <v>0</v>
      </c>
    </row>
    <row r="50" spans="1:19">
      <c r="A50" s="33"/>
      <c r="B50" s="65">
        <f>IFERROR(VLOOKUP(A50,'Sale Master'!$A$7:$C$90,2,),0)</f>
        <v>0</v>
      </c>
      <c r="C50" s="65">
        <f>IFERROR(VLOOKUP(A50,'Sale Master'!$A$7:$C$90,3,),0)</f>
        <v>0</v>
      </c>
      <c r="D50" s="65">
        <f>IFERROR(VLOOKUP(C50,'Sale Master'!$C$7:$D$90,2,),0)</f>
        <v>0</v>
      </c>
      <c r="E50" s="65">
        <f>IFERROR(VLOOKUP(C50,'Sale Master'!$C$7:$E$90,3,),0)</f>
        <v>0</v>
      </c>
      <c r="F50" s="37"/>
      <c r="G50" s="33"/>
      <c r="H50" s="68">
        <f>IFERROR(VLOOKUP(G50,'Product &amp; Receiver Master'!$B$2:$F$70,2,),0)</f>
        <v>0</v>
      </c>
      <c r="I50" s="38"/>
      <c r="J50" s="39"/>
      <c r="K50" s="72">
        <f t="shared" si="0"/>
        <v>0</v>
      </c>
      <c r="L50" s="39">
        <v>0</v>
      </c>
      <c r="M50" s="72">
        <f t="shared" si="1"/>
        <v>0</v>
      </c>
      <c r="N50" s="72">
        <f>IF(F50=1,VLOOKUP(G50,'Product &amp; Receiver Master'!$B$2:$F$70,5,),0)</f>
        <v>0</v>
      </c>
      <c r="O50" s="68">
        <f t="shared" si="2"/>
        <v>0</v>
      </c>
      <c r="P50" s="72">
        <f>IF(F50=1,VLOOKUP(G50,'Product &amp; Receiver Master'!$B$2:$F$70,4,FALSE),0)</f>
        <v>0</v>
      </c>
      <c r="Q50" s="72">
        <f t="shared" si="3"/>
        <v>0</v>
      </c>
      <c r="R50" s="72">
        <f>IF(F50=2,VLOOKUP(G50,'Product &amp; Receiver Master'!$B$2:$F$70,3,FALSE),0)</f>
        <v>0</v>
      </c>
      <c r="S50" s="72">
        <f t="shared" si="4"/>
        <v>0</v>
      </c>
    </row>
    <row r="51" spans="1:19">
      <c r="A51" s="33"/>
      <c r="B51" s="65">
        <f>IFERROR(VLOOKUP(A51,'Sale Master'!$A$7:$C$90,2,),0)</f>
        <v>0</v>
      </c>
      <c r="C51" s="65">
        <f>IFERROR(VLOOKUP(A51,'Sale Master'!$A$7:$C$90,3,),0)</f>
        <v>0</v>
      </c>
      <c r="D51" s="65">
        <f>IFERROR(VLOOKUP(C51,'Sale Master'!$C$7:$D$90,2,),0)</f>
        <v>0</v>
      </c>
      <c r="E51" s="65">
        <f>IFERROR(VLOOKUP(C51,'Sale Master'!$C$7:$E$90,3,),0)</f>
        <v>0</v>
      </c>
      <c r="F51" s="37"/>
      <c r="G51" s="33"/>
      <c r="H51" s="68">
        <f>IFERROR(VLOOKUP(G51,'Product &amp; Receiver Master'!$B$2:$F$70,2,),0)</f>
        <v>0</v>
      </c>
      <c r="I51" s="38"/>
      <c r="J51" s="39"/>
      <c r="K51" s="72">
        <f t="shared" si="0"/>
        <v>0</v>
      </c>
      <c r="L51" s="39">
        <v>0</v>
      </c>
      <c r="M51" s="72">
        <f t="shared" si="1"/>
        <v>0</v>
      </c>
      <c r="N51" s="72">
        <f>IF(F51=1,VLOOKUP(G51,'Product &amp; Receiver Master'!$B$2:$F$70,5,),0)</f>
        <v>0</v>
      </c>
      <c r="O51" s="68">
        <f t="shared" si="2"/>
        <v>0</v>
      </c>
      <c r="P51" s="72">
        <f>IF(F51=1,VLOOKUP(G51,'Product &amp; Receiver Master'!$B$2:$F$70,4,FALSE),0)</f>
        <v>0</v>
      </c>
      <c r="Q51" s="72">
        <f t="shared" si="3"/>
        <v>0</v>
      </c>
      <c r="R51" s="72">
        <f>IF(F51=2,VLOOKUP(G51,'Product &amp; Receiver Master'!$B$2:$F$70,3,FALSE),0)</f>
        <v>0</v>
      </c>
      <c r="S51" s="72">
        <f t="shared" si="4"/>
        <v>0</v>
      </c>
    </row>
    <row r="52" spans="1:19">
      <c r="A52" s="33"/>
      <c r="B52" s="65">
        <f>IFERROR(VLOOKUP(A52,'Sale Master'!$A$7:$C$90,2,),0)</f>
        <v>0</v>
      </c>
      <c r="C52" s="65">
        <f>IFERROR(VLOOKUP(A52,'Sale Master'!$A$7:$C$90,3,),0)</f>
        <v>0</v>
      </c>
      <c r="D52" s="65">
        <f>IFERROR(VLOOKUP(C52,'Sale Master'!$C$7:$D$90,2,),0)</f>
        <v>0</v>
      </c>
      <c r="E52" s="65">
        <f>IFERROR(VLOOKUP(C52,'Sale Master'!$C$7:$E$90,3,),0)</f>
        <v>0</v>
      </c>
      <c r="F52" s="37"/>
      <c r="G52" s="33"/>
      <c r="H52" s="68">
        <f>IFERROR(VLOOKUP(G52,'Product &amp; Receiver Master'!$B$2:$F$70,2,),0)</f>
        <v>0</v>
      </c>
      <c r="I52" s="38"/>
      <c r="J52" s="39"/>
      <c r="K52" s="72">
        <f t="shared" si="0"/>
        <v>0</v>
      </c>
      <c r="L52" s="39">
        <v>0</v>
      </c>
      <c r="M52" s="72">
        <f t="shared" si="1"/>
        <v>0</v>
      </c>
      <c r="N52" s="72">
        <f>IF(F52=1,VLOOKUP(G52,'Product &amp; Receiver Master'!$B$2:$F$70,5,),0)</f>
        <v>0</v>
      </c>
      <c r="O52" s="68">
        <f t="shared" si="2"/>
        <v>0</v>
      </c>
      <c r="P52" s="72">
        <f>IF(F52=1,VLOOKUP(G52,'Product &amp; Receiver Master'!$B$2:$F$70,4,FALSE),0)</f>
        <v>0</v>
      </c>
      <c r="Q52" s="72">
        <f t="shared" si="3"/>
        <v>0</v>
      </c>
      <c r="R52" s="72">
        <f>IF(F52=2,VLOOKUP(G52,'Product &amp; Receiver Master'!$B$2:$F$70,3,FALSE),0)</f>
        <v>0</v>
      </c>
      <c r="S52" s="72">
        <f t="shared" si="4"/>
        <v>0</v>
      </c>
    </row>
    <row r="53" spans="1:19">
      <c r="A53" s="33"/>
      <c r="B53" s="65">
        <f>IFERROR(VLOOKUP(A53,'Sale Master'!$A$7:$C$90,2,),0)</f>
        <v>0</v>
      </c>
      <c r="C53" s="65">
        <f>IFERROR(VLOOKUP(A53,'Sale Master'!$A$7:$C$90,3,),0)</f>
        <v>0</v>
      </c>
      <c r="D53" s="65">
        <f>IFERROR(VLOOKUP(C53,'Sale Master'!$C$7:$D$90,2,),0)</f>
        <v>0</v>
      </c>
      <c r="E53" s="65">
        <f>IFERROR(VLOOKUP(C53,'Sale Master'!$C$7:$E$90,3,),0)</f>
        <v>0</v>
      </c>
      <c r="F53" s="37"/>
      <c r="G53" s="33"/>
      <c r="H53" s="68">
        <f>IFERROR(VLOOKUP(G53,'Product &amp; Receiver Master'!$B$2:$F$70,2,),0)</f>
        <v>0</v>
      </c>
      <c r="I53" s="38"/>
      <c r="J53" s="39"/>
      <c r="K53" s="72">
        <f t="shared" si="0"/>
        <v>0</v>
      </c>
      <c r="L53" s="39">
        <v>0</v>
      </c>
      <c r="M53" s="72">
        <f t="shared" si="1"/>
        <v>0</v>
      </c>
      <c r="N53" s="72">
        <f>IF(F53=1,VLOOKUP(G53,'Product &amp; Receiver Master'!$B$2:$F$70,5,),0)</f>
        <v>0</v>
      </c>
      <c r="O53" s="68">
        <f t="shared" si="2"/>
        <v>0</v>
      </c>
      <c r="P53" s="72">
        <f>IF(F53=1,VLOOKUP(G53,'Product &amp; Receiver Master'!$B$2:$F$70,4,FALSE),0)</f>
        <v>0</v>
      </c>
      <c r="Q53" s="72">
        <f t="shared" si="3"/>
        <v>0</v>
      </c>
      <c r="R53" s="72">
        <f>IF(F53=2,VLOOKUP(G53,'Product &amp; Receiver Master'!$B$2:$F$70,3,FALSE),0)</f>
        <v>0</v>
      </c>
      <c r="S53" s="72">
        <f t="shared" si="4"/>
        <v>0</v>
      </c>
    </row>
    <row r="54" spans="1:19">
      <c r="A54" s="33"/>
      <c r="B54" s="65">
        <f>IFERROR(VLOOKUP(A54,'Sale Master'!$A$7:$C$90,2,),0)</f>
        <v>0</v>
      </c>
      <c r="C54" s="65">
        <f>IFERROR(VLOOKUP(A54,'Sale Master'!$A$7:$C$90,3,),0)</f>
        <v>0</v>
      </c>
      <c r="D54" s="65">
        <f>IFERROR(VLOOKUP(C54,'Sale Master'!$C$7:$D$90,2,),0)</f>
        <v>0</v>
      </c>
      <c r="E54" s="65">
        <f>IFERROR(VLOOKUP(C54,'Sale Master'!$C$7:$E$90,3,),0)</f>
        <v>0</v>
      </c>
      <c r="F54" s="37"/>
      <c r="G54" s="33"/>
      <c r="H54" s="68">
        <f>IFERROR(VLOOKUP(G54,'Product &amp; Receiver Master'!$B$2:$F$70,2,),0)</f>
        <v>0</v>
      </c>
      <c r="I54" s="38"/>
      <c r="J54" s="39"/>
      <c r="K54" s="72">
        <f t="shared" si="0"/>
        <v>0</v>
      </c>
      <c r="L54" s="39">
        <v>0</v>
      </c>
      <c r="M54" s="72">
        <f t="shared" si="1"/>
        <v>0</v>
      </c>
      <c r="N54" s="72">
        <f>IF(F54=1,VLOOKUP(G54,'Product &amp; Receiver Master'!$B$2:$F$70,5,),0)</f>
        <v>0</v>
      </c>
      <c r="O54" s="68">
        <f t="shared" si="2"/>
        <v>0</v>
      </c>
      <c r="P54" s="72">
        <f>IF(F54=1,VLOOKUP(G54,'Product &amp; Receiver Master'!$B$2:$F$70,4,FALSE),0)</f>
        <v>0</v>
      </c>
      <c r="Q54" s="72">
        <f t="shared" si="3"/>
        <v>0</v>
      </c>
      <c r="R54" s="72">
        <f>IF(F54=2,VLOOKUP(G54,'Product &amp; Receiver Master'!$B$2:$F$70,3,FALSE),0)</f>
        <v>0</v>
      </c>
      <c r="S54" s="72">
        <f t="shared" si="4"/>
        <v>0</v>
      </c>
    </row>
    <row r="55" spans="1:19">
      <c r="A55" s="33"/>
      <c r="B55" s="65">
        <f>IFERROR(VLOOKUP(A55,'Sale Master'!$A$7:$C$90,2,),0)</f>
        <v>0</v>
      </c>
      <c r="C55" s="65">
        <f>IFERROR(VLOOKUP(A55,'Sale Master'!$A$7:$C$90,3,),0)</f>
        <v>0</v>
      </c>
      <c r="D55" s="65">
        <f>IFERROR(VLOOKUP(C55,'Sale Master'!$C$7:$D$90,2,),0)</f>
        <v>0</v>
      </c>
      <c r="E55" s="65">
        <f>IFERROR(VLOOKUP(C55,'Sale Master'!$C$7:$E$90,3,),0)</f>
        <v>0</v>
      </c>
      <c r="F55" s="37"/>
      <c r="G55" s="33"/>
      <c r="H55" s="68">
        <f>IFERROR(VLOOKUP(G55,'Product &amp; Receiver Master'!$B$2:$F$70,2,),0)</f>
        <v>0</v>
      </c>
      <c r="I55" s="38"/>
      <c r="J55" s="39"/>
      <c r="K55" s="72">
        <f t="shared" si="0"/>
        <v>0</v>
      </c>
      <c r="L55" s="39">
        <v>0</v>
      </c>
      <c r="M55" s="72">
        <f t="shared" si="1"/>
        <v>0</v>
      </c>
      <c r="N55" s="72">
        <f>IF(F55=1,VLOOKUP(G55,'Product &amp; Receiver Master'!$B$2:$F$70,5,),0)</f>
        <v>0</v>
      </c>
      <c r="O55" s="68">
        <f t="shared" si="2"/>
        <v>0</v>
      </c>
      <c r="P55" s="72">
        <f>IF(F55=1,VLOOKUP(G55,'Product &amp; Receiver Master'!$B$2:$F$70,4,FALSE),0)</f>
        <v>0</v>
      </c>
      <c r="Q55" s="72">
        <f t="shared" si="3"/>
        <v>0</v>
      </c>
      <c r="R55" s="72">
        <f>IF(F55=2,VLOOKUP(G55,'Product &amp; Receiver Master'!$B$2:$F$70,3,FALSE),0)</f>
        <v>0</v>
      </c>
      <c r="S55" s="72">
        <f t="shared" si="4"/>
        <v>0</v>
      </c>
    </row>
    <row r="56" spans="1:19">
      <c r="A56" s="33"/>
      <c r="B56" s="65">
        <f>IFERROR(VLOOKUP(A56,'Sale Master'!$A$7:$C$90,2,),0)</f>
        <v>0</v>
      </c>
      <c r="C56" s="65">
        <f>IFERROR(VLOOKUP(A56,'Sale Master'!$A$7:$C$90,3,),0)</f>
        <v>0</v>
      </c>
      <c r="D56" s="65">
        <f>IFERROR(VLOOKUP(C56,'Sale Master'!$C$7:$D$90,2,),0)</f>
        <v>0</v>
      </c>
      <c r="E56" s="65">
        <f>IFERROR(VLOOKUP(C56,'Sale Master'!$C$7:$E$90,3,),0)</f>
        <v>0</v>
      </c>
      <c r="F56" s="37"/>
      <c r="G56" s="33"/>
      <c r="H56" s="68">
        <f>IFERROR(VLOOKUP(G56,'Product &amp; Receiver Master'!$B$2:$F$70,2,),0)</f>
        <v>0</v>
      </c>
      <c r="I56" s="38"/>
      <c r="J56" s="39"/>
      <c r="K56" s="72">
        <f t="shared" si="0"/>
        <v>0</v>
      </c>
      <c r="L56" s="39">
        <v>0</v>
      </c>
      <c r="M56" s="72">
        <f t="shared" si="1"/>
        <v>0</v>
      </c>
      <c r="N56" s="72">
        <f>IF(F56=1,VLOOKUP(G56,'Product &amp; Receiver Master'!$B$2:$F$70,5,),0)</f>
        <v>0</v>
      </c>
      <c r="O56" s="68">
        <f t="shared" si="2"/>
        <v>0</v>
      </c>
      <c r="P56" s="72">
        <f>IF(F56=1,VLOOKUP(G56,'Product &amp; Receiver Master'!$B$2:$F$70,4,FALSE),0)</f>
        <v>0</v>
      </c>
      <c r="Q56" s="72">
        <f t="shared" si="3"/>
        <v>0</v>
      </c>
      <c r="R56" s="72">
        <f>IF(F56=2,VLOOKUP(G56,'Product &amp; Receiver Master'!$B$2:$F$70,3,FALSE),0)</f>
        <v>0</v>
      </c>
      <c r="S56" s="72">
        <f t="shared" si="4"/>
        <v>0</v>
      </c>
    </row>
    <row r="57" spans="1:19">
      <c r="A57" s="33"/>
      <c r="B57" s="65">
        <f>IFERROR(VLOOKUP(A57,'Sale Master'!$A$7:$C$90,2,),0)</f>
        <v>0</v>
      </c>
      <c r="C57" s="65">
        <f>IFERROR(VLOOKUP(A57,'Sale Master'!$A$7:$C$90,3,),0)</f>
        <v>0</v>
      </c>
      <c r="D57" s="65">
        <f>IFERROR(VLOOKUP(C57,'Sale Master'!$C$7:$D$90,2,),0)</f>
        <v>0</v>
      </c>
      <c r="E57" s="65">
        <f>IFERROR(VLOOKUP(C57,'Sale Master'!$C$7:$E$90,3,),0)</f>
        <v>0</v>
      </c>
      <c r="F57" s="37"/>
      <c r="G57" s="33"/>
      <c r="H57" s="68">
        <f>IFERROR(VLOOKUP(G57,'Product &amp; Receiver Master'!$B$2:$F$70,2,),0)</f>
        <v>0</v>
      </c>
      <c r="I57" s="38"/>
      <c r="J57" s="39"/>
      <c r="K57" s="72">
        <f t="shared" si="0"/>
        <v>0</v>
      </c>
      <c r="L57" s="39">
        <v>0</v>
      </c>
      <c r="M57" s="72">
        <f t="shared" si="1"/>
        <v>0</v>
      </c>
      <c r="N57" s="72">
        <f>IF(F57=1,VLOOKUP(G57,'Product &amp; Receiver Master'!$B$2:$F$70,5,),0)</f>
        <v>0</v>
      </c>
      <c r="O57" s="68">
        <f t="shared" si="2"/>
        <v>0</v>
      </c>
      <c r="P57" s="72">
        <f>IF(F57=1,VLOOKUP(G57,'Product &amp; Receiver Master'!$B$2:$F$70,4,FALSE),0)</f>
        <v>0</v>
      </c>
      <c r="Q57" s="72">
        <f t="shared" si="3"/>
        <v>0</v>
      </c>
      <c r="R57" s="72">
        <f>IF(F57=2,VLOOKUP(G57,'Product &amp; Receiver Master'!$B$2:$F$70,3,FALSE),0)</f>
        <v>0</v>
      </c>
      <c r="S57" s="72">
        <f t="shared" si="4"/>
        <v>0</v>
      </c>
    </row>
    <row r="58" spans="1:19">
      <c r="A58" s="33"/>
      <c r="B58" s="65">
        <f>IFERROR(VLOOKUP(A58,'Sale Master'!$A$7:$C$90,2,),0)</f>
        <v>0</v>
      </c>
      <c r="C58" s="65">
        <f>IFERROR(VLOOKUP(A58,'Sale Master'!$A$7:$C$90,3,),0)</f>
        <v>0</v>
      </c>
      <c r="D58" s="65">
        <f>IFERROR(VLOOKUP(C58,'Sale Master'!$C$7:$D$90,2,),0)</f>
        <v>0</v>
      </c>
      <c r="E58" s="65">
        <f>IFERROR(VLOOKUP(C58,'Sale Master'!$C$7:$E$90,3,),0)</f>
        <v>0</v>
      </c>
      <c r="F58" s="37"/>
      <c r="G58" s="33"/>
      <c r="H58" s="68">
        <f>IFERROR(VLOOKUP(G58,'Product &amp; Receiver Master'!$B$2:$F$70,2,),0)</f>
        <v>0</v>
      </c>
      <c r="I58" s="38"/>
      <c r="J58" s="39"/>
      <c r="K58" s="72">
        <f t="shared" si="0"/>
        <v>0</v>
      </c>
      <c r="L58" s="39">
        <v>0</v>
      </c>
      <c r="M58" s="72">
        <f t="shared" si="1"/>
        <v>0</v>
      </c>
      <c r="N58" s="72">
        <f>IF(F58=1,VLOOKUP(G58,'Product &amp; Receiver Master'!$B$2:$F$70,5,),0)</f>
        <v>0</v>
      </c>
      <c r="O58" s="68">
        <f t="shared" si="2"/>
        <v>0</v>
      </c>
      <c r="P58" s="72">
        <f>IF(F58=1,VLOOKUP(G58,'Product &amp; Receiver Master'!$B$2:$F$70,4,FALSE),0)</f>
        <v>0</v>
      </c>
      <c r="Q58" s="72">
        <f t="shared" si="3"/>
        <v>0</v>
      </c>
      <c r="R58" s="72">
        <f>IF(F58=2,VLOOKUP(G58,'Product &amp; Receiver Master'!$B$2:$F$70,3,FALSE),0)</f>
        <v>0</v>
      </c>
      <c r="S58" s="72">
        <f t="shared" si="4"/>
        <v>0</v>
      </c>
    </row>
    <row r="59" spans="1:19">
      <c r="A59" s="33"/>
      <c r="B59" s="65">
        <f>IFERROR(VLOOKUP(A59,'Sale Master'!$A$7:$C$90,2,),0)</f>
        <v>0</v>
      </c>
      <c r="C59" s="65">
        <f>IFERROR(VLOOKUP(A59,'Sale Master'!$A$7:$C$90,3,),0)</f>
        <v>0</v>
      </c>
      <c r="D59" s="65">
        <f>IFERROR(VLOOKUP(C59,'Sale Master'!$C$7:$D$90,2,),0)</f>
        <v>0</v>
      </c>
      <c r="E59" s="65">
        <f>IFERROR(VLOOKUP(C59,'Sale Master'!$C$7:$E$90,3,),0)</f>
        <v>0</v>
      </c>
      <c r="F59" s="37"/>
      <c r="G59" s="33"/>
      <c r="H59" s="68">
        <f>IFERROR(VLOOKUP(G59,'Product &amp; Receiver Master'!$B$2:$F$70,2,),0)</f>
        <v>0</v>
      </c>
      <c r="I59" s="38"/>
      <c r="J59" s="39"/>
      <c r="K59" s="72">
        <f t="shared" si="0"/>
        <v>0</v>
      </c>
      <c r="L59" s="39">
        <v>0</v>
      </c>
      <c r="M59" s="72">
        <f t="shared" si="1"/>
        <v>0</v>
      </c>
      <c r="N59" s="72">
        <f>IF(F59=1,VLOOKUP(G59,'Product &amp; Receiver Master'!$B$2:$F$70,5,),0)</f>
        <v>0</v>
      </c>
      <c r="O59" s="68">
        <f t="shared" si="2"/>
        <v>0</v>
      </c>
      <c r="P59" s="72">
        <f>IF(F59=1,VLOOKUP(G59,'Product &amp; Receiver Master'!$B$2:$F$70,4,FALSE),0)</f>
        <v>0</v>
      </c>
      <c r="Q59" s="72">
        <f t="shared" si="3"/>
        <v>0</v>
      </c>
      <c r="R59" s="72">
        <f>IF(F59=2,VLOOKUP(G59,'Product &amp; Receiver Master'!$B$2:$F$70,3,FALSE),0)</f>
        <v>0</v>
      </c>
      <c r="S59" s="72">
        <f t="shared" si="4"/>
        <v>0</v>
      </c>
    </row>
    <row r="60" spans="1:19">
      <c r="A60" s="33"/>
      <c r="B60" s="65">
        <f>IFERROR(VLOOKUP(A60,'Sale Master'!$A$7:$C$90,2,),0)</f>
        <v>0</v>
      </c>
      <c r="C60" s="65">
        <f>IFERROR(VLOOKUP(A60,'Sale Master'!$A$7:$C$90,3,),0)</f>
        <v>0</v>
      </c>
      <c r="D60" s="65">
        <f>IFERROR(VLOOKUP(C60,'Sale Master'!$C$7:$D$90,2,),0)</f>
        <v>0</v>
      </c>
      <c r="E60" s="65">
        <f>IFERROR(VLOOKUP(C60,'Sale Master'!$C$7:$E$90,3,),0)</f>
        <v>0</v>
      </c>
      <c r="F60" s="37"/>
      <c r="G60" s="33"/>
      <c r="H60" s="68">
        <f>IFERROR(VLOOKUP(G60,'Product &amp; Receiver Master'!$B$2:$F$70,2,),0)</f>
        <v>0</v>
      </c>
      <c r="I60" s="38"/>
      <c r="J60" s="39"/>
      <c r="K60" s="72">
        <f t="shared" si="0"/>
        <v>0</v>
      </c>
      <c r="L60" s="39">
        <v>0</v>
      </c>
      <c r="M60" s="72">
        <f t="shared" si="1"/>
        <v>0</v>
      </c>
      <c r="N60" s="72">
        <f>IF(F60=1,VLOOKUP(G60,'Product &amp; Receiver Master'!$B$2:$F$70,5,),0)</f>
        <v>0</v>
      </c>
      <c r="O60" s="68">
        <f t="shared" si="2"/>
        <v>0</v>
      </c>
      <c r="P60" s="72">
        <f>IF(F60=1,VLOOKUP(G60,'Product &amp; Receiver Master'!$B$2:$F$70,4,FALSE),0)</f>
        <v>0</v>
      </c>
      <c r="Q60" s="72">
        <f t="shared" si="3"/>
        <v>0</v>
      </c>
      <c r="R60" s="72">
        <f>IF(F60=2,VLOOKUP(G60,'Product &amp; Receiver Master'!$B$2:$F$70,3,FALSE),0)</f>
        <v>0</v>
      </c>
      <c r="S60" s="72">
        <f t="shared" si="4"/>
        <v>0</v>
      </c>
    </row>
    <row r="61" spans="1:19">
      <c r="A61" s="33"/>
      <c r="B61" s="65">
        <f>IFERROR(VLOOKUP(A61,'Sale Master'!$A$7:$C$90,2,),0)</f>
        <v>0</v>
      </c>
      <c r="C61" s="65">
        <f>IFERROR(VLOOKUP(A61,'Sale Master'!$A$7:$C$90,3,),0)</f>
        <v>0</v>
      </c>
      <c r="D61" s="65">
        <f>IFERROR(VLOOKUP(C61,'Sale Master'!$C$7:$D$90,2,),0)</f>
        <v>0</v>
      </c>
      <c r="E61" s="65">
        <f>IFERROR(VLOOKUP(C61,'Sale Master'!$C$7:$E$90,3,),0)</f>
        <v>0</v>
      </c>
      <c r="F61" s="37"/>
      <c r="G61" s="33"/>
      <c r="H61" s="68">
        <f>IFERROR(VLOOKUP(G61,'Product &amp; Receiver Master'!$B$2:$F$70,2,),0)</f>
        <v>0</v>
      </c>
      <c r="I61" s="38"/>
      <c r="J61" s="39"/>
      <c r="K61" s="72">
        <f t="shared" si="0"/>
        <v>0</v>
      </c>
      <c r="L61" s="39">
        <v>0</v>
      </c>
      <c r="M61" s="72">
        <f t="shared" si="1"/>
        <v>0</v>
      </c>
      <c r="N61" s="72">
        <f>IF(F61=1,VLOOKUP(G61,'Product &amp; Receiver Master'!$B$2:$F$70,5,),0)</f>
        <v>0</v>
      </c>
      <c r="O61" s="68">
        <f t="shared" si="2"/>
        <v>0</v>
      </c>
      <c r="P61" s="72">
        <f>IF(F61=1,VLOOKUP(G61,'Product &amp; Receiver Master'!$B$2:$F$70,4,FALSE),0)</f>
        <v>0</v>
      </c>
      <c r="Q61" s="72">
        <f t="shared" si="3"/>
        <v>0</v>
      </c>
      <c r="R61" s="72">
        <f>IF(F61=2,VLOOKUP(G61,'Product &amp; Receiver Master'!$B$2:$F$70,3,FALSE),0)</f>
        <v>0</v>
      </c>
      <c r="S61" s="72">
        <f t="shared" si="4"/>
        <v>0</v>
      </c>
    </row>
    <row r="62" spans="1:19">
      <c r="A62" s="33"/>
      <c r="B62" s="65">
        <f>IFERROR(VLOOKUP(A62,'Sale Master'!$A$7:$C$90,2,),0)</f>
        <v>0</v>
      </c>
      <c r="C62" s="65">
        <f>IFERROR(VLOOKUP(A62,'Sale Master'!$A$7:$C$90,3,),0)</f>
        <v>0</v>
      </c>
      <c r="D62" s="65">
        <f>IFERROR(VLOOKUP(C62,'Sale Master'!$C$7:$D$90,2,),0)</f>
        <v>0</v>
      </c>
      <c r="E62" s="65">
        <f>IFERROR(VLOOKUP(C62,'Sale Master'!$C$7:$E$90,3,),0)</f>
        <v>0</v>
      </c>
      <c r="F62" s="37"/>
      <c r="G62" s="33"/>
      <c r="H62" s="68">
        <f>IFERROR(VLOOKUP(G62,'Product &amp; Receiver Master'!$B$2:$F$70,2,),0)</f>
        <v>0</v>
      </c>
      <c r="I62" s="38"/>
      <c r="J62" s="39"/>
      <c r="K62" s="72">
        <f t="shared" si="0"/>
        <v>0</v>
      </c>
      <c r="L62" s="39">
        <v>0</v>
      </c>
      <c r="M62" s="72">
        <f t="shared" si="1"/>
        <v>0</v>
      </c>
      <c r="N62" s="72">
        <f>IF(F62=1,VLOOKUP(G62,'Product &amp; Receiver Master'!$B$2:$F$70,5,),0)</f>
        <v>0</v>
      </c>
      <c r="O62" s="68">
        <f t="shared" si="2"/>
        <v>0</v>
      </c>
      <c r="P62" s="72">
        <f>IF(F62=1,VLOOKUP(G62,'Product &amp; Receiver Master'!$B$2:$F$70,4,FALSE),0)</f>
        <v>0</v>
      </c>
      <c r="Q62" s="72">
        <f t="shared" si="3"/>
        <v>0</v>
      </c>
      <c r="R62" s="72">
        <f>IF(F62=2,VLOOKUP(G62,'Product &amp; Receiver Master'!$B$2:$F$70,3,FALSE),0)</f>
        <v>0</v>
      </c>
      <c r="S62" s="72">
        <f t="shared" si="4"/>
        <v>0</v>
      </c>
    </row>
    <row r="63" spans="1:19">
      <c r="A63" s="33"/>
      <c r="B63" s="65">
        <f>IFERROR(VLOOKUP(A63,'Sale Master'!$A$7:$C$90,2,),0)</f>
        <v>0</v>
      </c>
      <c r="C63" s="65">
        <f>IFERROR(VLOOKUP(A63,'Sale Master'!$A$7:$C$90,3,),0)</f>
        <v>0</v>
      </c>
      <c r="D63" s="65">
        <f>IFERROR(VLOOKUP(C63,'Sale Master'!$C$7:$D$90,2,),0)</f>
        <v>0</v>
      </c>
      <c r="E63" s="65">
        <f>IFERROR(VLOOKUP(C63,'Sale Master'!$C$7:$E$90,3,),0)</f>
        <v>0</v>
      </c>
      <c r="F63" s="37"/>
      <c r="G63" s="33"/>
      <c r="H63" s="68">
        <f>IFERROR(VLOOKUP(G63,'Product &amp; Receiver Master'!$B$2:$F$70,2,),0)</f>
        <v>0</v>
      </c>
      <c r="I63" s="38"/>
      <c r="J63" s="39"/>
      <c r="K63" s="72">
        <f t="shared" si="0"/>
        <v>0</v>
      </c>
      <c r="L63" s="39">
        <v>0</v>
      </c>
      <c r="M63" s="72">
        <f t="shared" si="1"/>
        <v>0</v>
      </c>
      <c r="N63" s="72">
        <f>IF(F63=1,VLOOKUP(G63,'Product &amp; Receiver Master'!$B$2:$F$70,5,),0)</f>
        <v>0</v>
      </c>
      <c r="O63" s="68">
        <f t="shared" si="2"/>
        <v>0</v>
      </c>
      <c r="P63" s="72">
        <f>IF(F63=1,VLOOKUP(G63,'Product &amp; Receiver Master'!$B$2:$F$70,4,FALSE),0)</f>
        <v>0</v>
      </c>
      <c r="Q63" s="72">
        <f t="shared" si="3"/>
        <v>0</v>
      </c>
      <c r="R63" s="72">
        <f>IF(F63=2,VLOOKUP(G63,'Product &amp; Receiver Master'!$B$2:$F$70,3,FALSE),0)</f>
        <v>0</v>
      </c>
      <c r="S63" s="72">
        <f t="shared" si="4"/>
        <v>0</v>
      </c>
    </row>
    <row r="64" spans="1:19">
      <c r="A64" s="33"/>
      <c r="B64" s="65">
        <f>IFERROR(VLOOKUP(A64,'Sale Master'!$A$7:$C$90,2,),0)</f>
        <v>0</v>
      </c>
      <c r="C64" s="65">
        <f>IFERROR(VLOOKUP(A64,'Sale Master'!$A$7:$C$90,3,),0)</f>
        <v>0</v>
      </c>
      <c r="D64" s="65">
        <f>IFERROR(VLOOKUP(C64,'Sale Master'!$C$7:$D$90,2,),0)</f>
        <v>0</v>
      </c>
      <c r="E64" s="65">
        <f>IFERROR(VLOOKUP(C64,'Sale Master'!$C$7:$E$90,3,),0)</f>
        <v>0</v>
      </c>
      <c r="F64" s="37"/>
      <c r="G64" s="33"/>
      <c r="H64" s="68">
        <f>IFERROR(VLOOKUP(G64,'Product &amp; Receiver Master'!$B$2:$F$70,2,),0)</f>
        <v>0</v>
      </c>
      <c r="I64" s="38"/>
      <c r="J64" s="39"/>
      <c r="K64" s="72">
        <f t="shared" si="0"/>
        <v>0</v>
      </c>
      <c r="L64" s="39">
        <v>0</v>
      </c>
      <c r="M64" s="72">
        <f t="shared" si="1"/>
        <v>0</v>
      </c>
      <c r="N64" s="72">
        <f>IF(F64=1,VLOOKUP(G64,'Product &amp; Receiver Master'!$B$2:$F$70,5,),0)</f>
        <v>0</v>
      </c>
      <c r="O64" s="68">
        <f t="shared" si="2"/>
        <v>0</v>
      </c>
      <c r="P64" s="72">
        <f>IF(F64=1,VLOOKUP(G64,'Product &amp; Receiver Master'!$B$2:$F$70,4,FALSE),0)</f>
        <v>0</v>
      </c>
      <c r="Q64" s="72">
        <f t="shared" si="3"/>
        <v>0</v>
      </c>
      <c r="R64" s="72">
        <f>IF(F64=2,VLOOKUP(G64,'Product &amp; Receiver Master'!$B$2:$F$70,3,FALSE),0)</f>
        <v>0</v>
      </c>
      <c r="S64" s="72">
        <f t="shared" si="4"/>
        <v>0</v>
      </c>
    </row>
    <row r="65" spans="1:19">
      <c r="A65" s="33"/>
      <c r="B65" s="65">
        <f>IFERROR(VLOOKUP(A65,'Sale Master'!$A$7:$C$90,2,),0)</f>
        <v>0</v>
      </c>
      <c r="C65" s="65">
        <f>IFERROR(VLOOKUP(A65,'Sale Master'!$A$7:$C$90,3,),0)</f>
        <v>0</v>
      </c>
      <c r="D65" s="65">
        <f>IFERROR(VLOOKUP(C65,'Sale Master'!$C$7:$D$90,2,),0)</f>
        <v>0</v>
      </c>
      <c r="E65" s="65">
        <f>IFERROR(VLOOKUP(C65,'Sale Master'!$C$7:$E$90,3,),0)</f>
        <v>0</v>
      </c>
      <c r="F65" s="37"/>
      <c r="G65" s="33"/>
      <c r="H65" s="68">
        <f>IFERROR(VLOOKUP(G65,'Product &amp; Receiver Master'!$B$2:$F$70,2,),0)</f>
        <v>0</v>
      </c>
      <c r="I65" s="38"/>
      <c r="J65" s="39"/>
      <c r="K65" s="72">
        <f t="shared" si="0"/>
        <v>0</v>
      </c>
      <c r="L65" s="39">
        <v>0</v>
      </c>
      <c r="M65" s="72">
        <f t="shared" si="1"/>
        <v>0</v>
      </c>
      <c r="N65" s="72">
        <f>IF(F65=1,VLOOKUP(G65,'Product &amp; Receiver Master'!$B$2:$F$70,5,),0)</f>
        <v>0</v>
      </c>
      <c r="O65" s="68">
        <f t="shared" si="2"/>
        <v>0</v>
      </c>
      <c r="P65" s="72">
        <f>IF(F65=1,VLOOKUP(G65,'Product &amp; Receiver Master'!$B$2:$F$70,4,FALSE),0)</f>
        <v>0</v>
      </c>
      <c r="Q65" s="72">
        <f t="shared" si="3"/>
        <v>0</v>
      </c>
      <c r="R65" s="72">
        <f>IF(F65=2,VLOOKUP(G65,'Product &amp; Receiver Master'!$B$2:$F$70,3,FALSE),0)</f>
        <v>0</v>
      </c>
      <c r="S65" s="72">
        <f t="shared" si="4"/>
        <v>0</v>
      </c>
    </row>
    <row r="66" spans="1:19">
      <c r="A66" s="33"/>
      <c r="B66" s="65">
        <f>IFERROR(VLOOKUP(A66,'Sale Master'!$A$7:$C$90,2,),0)</f>
        <v>0</v>
      </c>
      <c r="C66" s="65">
        <f>IFERROR(VLOOKUP(A66,'Sale Master'!$A$7:$C$90,3,),0)</f>
        <v>0</v>
      </c>
      <c r="D66" s="65">
        <f>IFERROR(VLOOKUP(C66,'Sale Master'!$C$7:$D$90,2,),0)</f>
        <v>0</v>
      </c>
      <c r="E66" s="65">
        <f>IFERROR(VLOOKUP(C66,'Sale Master'!$C$7:$E$90,3,),0)</f>
        <v>0</v>
      </c>
      <c r="F66" s="37"/>
      <c r="G66" s="33"/>
      <c r="H66" s="68">
        <f>IFERROR(VLOOKUP(G66,'Product &amp; Receiver Master'!$B$2:$F$70,2,),0)</f>
        <v>0</v>
      </c>
      <c r="I66" s="38"/>
      <c r="J66" s="39"/>
      <c r="K66" s="72">
        <f t="shared" si="0"/>
        <v>0</v>
      </c>
      <c r="L66" s="39">
        <v>0</v>
      </c>
      <c r="M66" s="72">
        <f t="shared" si="1"/>
        <v>0</v>
      </c>
      <c r="N66" s="72">
        <f>IF(F66=1,VLOOKUP(G66,'Product &amp; Receiver Master'!$B$2:$F$70,5,),0)</f>
        <v>0</v>
      </c>
      <c r="O66" s="68">
        <f t="shared" si="2"/>
        <v>0</v>
      </c>
      <c r="P66" s="72">
        <f>IF(F66=1,VLOOKUP(G66,'Product &amp; Receiver Master'!$B$2:$F$70,4,FALSE),0)</f>
        <v>0</v>
      </c>
      <c r="Q66" s="72">
        <f t="shared" si="3"/>
        <v>0</v>
      </c>
      <c r="R66" s="72">
        <f>IF(F66=2,VLOOKUP(G66,'Product &amp; Receiver Master'!$B$2:$F$70,3,FALSE),0)</f>
        <v>0</v>
      </c>
      <c r="S66" s="72">
        <f t="shared" si="4"/>
        <v>0</v>
      </c>
    </row>
    <row r="67" spans="1:19">
      <c r="A67" s="33"/>
      <c r="B67" s="65">
        <f>IFERROR(VLOOKUP(A67,'Sale Master'!$A$7:$C$90,2,),0)</f>
        <v>0</v>
      </c>
      <c r="C67" s="65">
        <f>IFERROR(VLOOKUP(A67,'Sale Master'!$A$7:$C$90,3,),0)</f>
        <v>0</v>
      </c>
      <c r="D67" s="65">
        <f>IFERROR(VLOOKUP(C67,'Sale Master'!$C$7:$D$90,2,),0)</f>
        <v>0</v>
      </c>
      <c r="E67" s="65">
        <f>IFERROR(VLOOKUP(C67,'Sale Master'!$C$7:$E$90,3,),0)</f>
        <v>0</v>
      </c>
      <c r="F67" s="37"/>
      <c r="G67" s="33"/>
      <c r="H67" s="68">
        <f>IFERROR(VLOOKUP(G67,'Product &amp; Receiver Master'!$B$2:$F$70,2,),0)</f>
        <v>0</v>
      </c>
      <c r="I67" s="38"/>
      <c r="J67" s="39"/>
      <c r="K67" s="72">
        <f t="shared" si="0"/>
        <v>0</v>
      </c>
      <c r="L67" s="39">
        <v>0</v>
      </c>
      <c r="M67" s="72">
        <f t="shared" si="1"/>
        <v>0</v>
      </c>
      <c r="N67" s="72">
        <f>IF(F67=1,VLOOKUP(G67,'Product &amp; Receiver Master'!$B$2:$F$70,5,),0)</f>
        <v>0</v>
      </c>
      <c r="O67" s="68">
        <f t="shared" si="2"/>
        <v>0</v>
      </c>
      <c r="P67" s="72">
        <f>IF(F67=1,VLOOKUP(G67,'Product &amp; Receiver Master'!$B$2:$F$70,4,FALSE),0)</f>
        <v>0</v>
      </c>
      <c r="Q67" s="72">
        <f t="shared" si="3"/>
        <v>0</v>
      </c>
      <c r="R67" s="72">
        <f>IF(F67=2,VLOOKUP(G67,'Product &amp; Receiver Master'!$B$2:$F$70,3,FALSE),0)</f>
        <v>0</v>
      </c>
      <c r="S67" s="72">
        <f t="shared" si="4"/>
        <v>0</v>
      </c>
    </row>
    <row r="68" spans="1:19">
      <c r="A68" s="33"/>
      <c r="B68" s="65">
        <f>IFERROR(VLOOKUP(A68,'Sale Master'!$A$7:$C$90,2,),0)</f>
        <v>0</v>
      </c>
      <c r="C68" s="65">
        <f>IFERROR(VLOOKUP(A68,'Sale Master'!$A$7:$C$90,3,),0)</f>
        <v>0</v>
      </c>
      <c r="D68" s="65">
        <f>IFERROR(VLOOKUP(C68,'Sale Master'!$C$7:$D$90,2,),0)</f>
        <v>0</v>
      </c>
      <c r="E68" s="65">
        <f>IFERROR(VLOOKUP(C68,'Sale Master'!$C$7:$E$90,3,),0)</f>
        <v>0</v>
      </c>
      <c r="F68" s="37"/>
      <c r="G68" s="33"/>
      <c r="H68" s="68">
        <f>IFERROR(VLOOKUP(G68,'Product &amp; Receiver Master'!$B$2:$F$70,2,),0)</f>
        <v>0</v>
      </c>
      <c r="I68" s="38"/>
      <c r="J68" s="39"/>
      <c r="K68" s="72">
        <f t="shared" si="0"/>
        <v>0</v>
      </c>
      <c r="L68" s="39">
        <v>0</v>
      </c>
      <c r="M68" s="72">
        <f t="shared" si="1"/>
        <v>0</v>
      </c>
      <c r="N68" s="72">
        <f>IF(F68=1,VLOOKUP(G68,'Product &amp; Receiver Master'!$B$2:$F$70,5,),0)</f>
        <v>0</v>
      </c>
      <c r="O68" s="68">
        <f t="shared" si="2"/>
        <v>0</v>
      </c>
      <c r="P68" s="72">
        <f>IF(F68=1,VLOOKUP(G68,'Product &amp; Receiver Master'!$B$2:$F$70,4,FALSE),0)</f>
        <v>0</v>
      </c>
      <c r="Q68" s="72">
        <f t="shared" si="3"/>
        <v>0</v>
      </c>
      <c r="R68" s="72">
        <f>IF(F68=2,VLOOKUP(G68,'Product &amp; Receiver Master'!$B$2:$F$70,3,FALSE),0)</f>
        <v>0</v>
      </c>
      <c r="S68" s="72">
        <f t="shared" si="4"/>
        <v>0</v>
      </c>
    </row>
    <row r="69" spans="1:19">
      <c r="A69" s="33"/>
      <c r="B69" s="65">
        <f>IFERROR(VLOOKUP(A69,'Sale Master'!$A$7:$C$90,2,),0)</f>
        <v>0</v>
      </c>
      <c r="C69" s="65">
        <f>IFERROR(VLOOKUP(A69,'Sale Master'!$A$7:$C$90,3,),0)</f>
        <v>0</v>
      </c>
      <c r="D69" s="65">
        <f>IFERROR(VLOOKUP(C69,'Sale Master'!$C$7:$D$90,2,),0)</f>
        <v>0</v>
      </c>
      <c r="E69" s="65">
        <f>IFERROR(VLOOKUP(C69,'Sale Master'!$C$7:$E$90,3,),0)</f>
        <v>0</v>
      </c>
      <c r="F69" s="37"/>
      <c r="G69" s="33"/>
      <c r="H69" s="68">
        <f>IFERROR(VLOOKUP(G69,'Product &amp; Receiver Master'!$B$2:$F$70,2,),0)</f>
        <v>0</v>
      </c>
      <c r="I69" s="38"/>
      <c r="J69" s="39"/>
      <c r="K69" s="72">
        <f t="shared" si="0"/>
        <v>0</v>
      </c>
      <c r="L69" s="39">
        <v>0</v>
      </c>
      <c r="M69" s="72">
        <f t="shared" si="1"/>
        <v>0</v>
      </c>
      <c r="N69" s="72">
        <f>IF(F69=1,VLOOKUP(G69,'Product &amp; Receiver Master'!$B$2:$F$70,5,),0)</f>
        <v>0</v>
      </c>
      <c r="O69" s="68">
        <f t="shared" si="2"/>
        <v>0</v>
      </c>
      <c r="P69" s="72">
        <f>IF(F69=1,VLOOKUP(G69,'Product &amp; Receiver Master'!$B$2:$F$70,4,FALSE),0)</f>
        <v>0</v>
      </c>
      <c r="Q69" s="72">
        <f t="shared" si="3"/>
        <v>0</v>
      </c>
      <c r="R69" s="72">
        <f>IF(F69=2,VLOOKUP(G69,'Product &amp; Receiver Master'!$B$2:$F$70,3,FALSE),0)</f>
        <v>0</v>
      </c>
      <c r="S69" s="72">
        <f t="shared" si="4"/>
        <v>0</v>
      </c>
    </row>
    <row r="70" spans="1:19">
      <c r="A70" s="33"/>
      <c r="B70" s="65">
        <f>IFERROR(VLOOKUP(A70,'Sale Master'!$A$7:$C$90,2,),0)</f>
        <v>0</v>
      </c>
      <c r="C70" s="65">
        <f>IFERROR(VLOOKUP(A70,'Sale Master'!$A$7:$C$90,3,),0)</f>
        <v>0</v>
      </c>
      <c r="D70" s="65">
        <f>IFERROR(VLOOKUP(C70,'Sale Master'!$C$7:$D$90,2,),0)</f>
        <v>0</v>
      </c>
      <c r="E70" s="65">
        <f>IFERROR(VLOOKUP(C70,'Sale Master'!$C$7:$E$90,3,),0)</f>
        <v>0</v>
      </c>
      <c r="F70" s="37"/>
      <c r="G70" s="33"/>
      <c r="H70" s="68">
        <f>IFERROR(VLOOKUP(G70,'Product &amp; Receiver Master'!$B$2:$F$70,2,),0)</f>
        <v>0</v>
      </c>
      <c r="I70" s="38"/>
      <c r="J70" s="39"/>
      <c r="K70" s="72">
        <f t="shared" ref="K70:K88" si="5">I70*J70</f>
        <v>0</v>
      </c>
      <c r="L70" s="39">
        <v>0</v>
      </c>
      <c r="M70" s="72">
        <f t="shared" ref="M70:M88" si="6">K70-L70</f>
        <v>0</v>
      </c>
      <c r="N70" s="72">
        <f>IF(F70=1,VLOOKUP(G70,'Product &amp; Receiver Master'!$B$2:$F$70,5,),0)</f>
        <v>0</v>
      </c>
      <c r="O70" s="68">
        <f t="shared" ref="O70:O88" si="7">M70*N70%</f>
        <v>0</v>
      </c>
      <c r="P70" s="72">
        <f>IF(F70=1,VLOOKUP(G70,'Product &amp; Receiver Master'!$B$2:$F$70,4,FALSE),0)</f>
        <v>0</v>
      </c>
      <c r="Q70" s="72">
        <f t="shared" ref="Q70:Q88" si="8">M70*P70%</f>
        <v>0</v>
      </c>
      <c r="R70" s="72">
        <f>IF(F70=2,VLOOKUP(G70,'Product &amp; Receiver Master'!$B$2:$F$70,3,FALSE),0)</f>
        <v>0</v>
      </c>
      <c r="S70" s="72">
        <f t="shared" ref="S70:S88" si="9">M70*R70%</f>
        <v>0</v>
      </c>
    </row>
    <row r="71" spans="1:19">
      <c r="A71" s="33"/>
      <c r="B71" s="65">
        <f>IFERROR(VLOOKUP(A71,'Sale Master'!$A$7:$C$90,2,),0)</f>
        <v>0</v>
      </c>
      <c r="C71" s="65">
        <f>IFERROR(VLOOKUP(A71,'Sale Master'!$A$7:$C$90,3,),0)</f>
        <v>0</v>
      </c>
      <c r="D71" s="65">
        <f>IFERROR(VLOOKUP(C71,'Sale Master'!$C$7:$D$90,2,),0)</f>
        <v>0</v>
      </c>
      <c r="E71" s="65">
        <f>IFERROR(VLOOKUP(C71,'Sale Master'!$C$7:$E$90,3,),0)</f>
        <v>0</v>
      </c>
      <c r="F71" s="37"/>
      <c r="G71" s="33"/>
      <c r="H71" s="68">
        <f>IFERROR(VLOOKUP(G71,'Product &amp; Receiver Master'!$B$2:$F$70,2,),0)</f>
        <v>0</v>
      </c>
      <c r="I71" s="38"/>
      <c r="J71" s="39"/>
      <c r="K71" s="72">
        <f t="shared" si="5"/>
        <v>0</v>
      </c>
      <c r="L71" s="39">
        <v>0</v>
      </c>
      <c r="M71" s="72">
        <f t="shared" si="6"/>
        <v>0</v>
      </c>
      <c r="N71" s="72">
        <f>IF(F71=1,VLOOKUP(G71,'Product &amp; Receiver Master'!$B$2:$F$70,5,),0)</f>
        <v>0</v>
      </c>
      <c r="O71" s="68">
        <f t="shared" si="7"/>
        <v>0</v>
      </c>
      <c r="P71" s="72">
        <f>IF(F71=1,VLOOKUP(G71,'Product &amp; Receiver Master'!$B$2:$F$70,4,FALSE),0)</f>
        <v>0</v>
      </c>
      <c r="Q71" s="72">
        <f t="shared" si="8"/>
        <v>0</v>
      </c>
      <c r="R71" s="72">
        <f>IF(F71=2,VLOOKUP(G71,'Product &amp; Receiver Master'!$B$2:$F$70,3,FALSE),0)</f>
        <v>0</v>
      </c>
      <c r="S71" s="72">
        <f t="shared" si="9"/>
        <v>0</v>
      </c>
    </row>
    <row r="72" spans="1:19">
      <c r="A72" s="33"/>
      <c r="B72" s="65">
        <f>IFERROR(VLOOKUP(A72,'Sale Master'!$A$7:$C$90,2,),0)</f>
        <v>0</v>
      </c>
      <c r="C72" s="65">
        <f>IFERROR(VLOOKUP(A72,'Sale Master'!$A$7:$C$90,3,),0)</f>
        <v>0</v>
      </c>
      <c r="D72" s="65">
        <f>IFERROR(VLOOKUP(C72,'Sale Master'!$C$7:$D$90,2,),0)</f>
        <v>0</v>
      </c>
      <c r="E72" s="65">
        <f>IFERROR(VLOOKUP(C72,'Sale Master'!$C$7:$E$90,3,),0)</f>
        <v>0</v>
      </c>
      <c r="F72" s="37"/>
      <c r="G72" s="33"/>
      <c r="H72" s="68">
        <f>IFERROR(VLOOKUP(G72,'Product &amp; Receiver Master'!$B$2:$F$70,2,),0)</f>
        <v>0</v>
      </c>
      <c r="I72" s="38"/>
      <c r="J72" s="39"/>
      <c r="K72" s="72">
        <f t="shared" si="5"/>
        <v>0</v>
      </c>
      <c r="L72" s="39">
        <v>0</v>
      </c>
      <c r="M72" s="72">
        <f t="shared" si="6"/>
        <v>0</v>
      </c>
      <c r="N72" s="72">
        <f>IF(F72=1,VLOOKUP(G72,'Product &amp; Receiver Master'!$B$2:$F$70,5,),0)</f>
        <v>0</v>
      </c>
      <c r="O72" s="68">
        <f t="shared" si="7"/>
        <v>0</v>
      </c>
      <c r="P72" s="72">
        <f>IF(F72=1,VLOOKUP(G72,'Product &amp; Receiver Master'!$B$2:$F$70,4,FALSE),0)</f>
        <v>0</v>
      </c>
      <c r="Q72" s="72">
        <f t="shared" si="8"/>
        <v>0</v>
      </c>
      <c r="R72" s="72">
        <f>IF(F72=2,VLOOKUP(G72,'Product &amp; Receiver Master'!$B$2:$F$70,3,FALSE),0)</f>
        <v>0</v>
      </c>
      <c r="S72" s="72">
        <f t="shared" si="9"/>
        <v>0</v>
      </c>
    </row>
    <row r="73" spans="1:19">
      <c r="A73" s="33"/>
      <c r="B73" s="65">
        <f>IFERROR(VLOOKUP(A73,'Sale Master'!$A$7:$C$90,2,),0)</f>
        <v>0</v>
      </c>
      <c r="C73" s="65">
        <f>IFERROR(VLOOKUP(A73,'Sale Master'!$A$7:$C$90,3,),0)</f>
        <v>0</v>
      </c>
      <c r="D73" s="65">
        <f>IFERROR(VLOOKUP(C73,'Sale Master'!$C$7:$D$90,2,),0)</f>
        <v>0</v>
      </c>
      <c r="E73" s="65">
        <f>IFERROR(VLOOKUP(C73,'Sale Master'!$C$7:$E$90,3,),0)</f>
        <v>0</v>
      </c>
      <c r="F73" s="37"/>
      <c r="G73" s="33"/>
      <c r="H73" s="68">
        <f>IFERROR(VLOOKUP(G73,'Product &amp; Receiver Master'!$B$2:$F$70,2,),0)</f>
        <v>0</v>
      </c>
      <c r="I73" s="38"/>
      <c r="J73" s="39"/>
      <c r="K73" s="72">
        <f t="shared" si="5"/>
        <v>0</v>
      </c>
      <c r="L73" s="39">
        <v>0</v>
      </c>
      <c r="M73" s="72">
        <f t="shared" si="6"/>
        <v>0</v>
      </c>
      <c r="N73" s="72">
        <f>IF(F73=1,VLOOKUP(G73,'Product &amp; Receiver Master'!$B$2:$F$70,5,),0)</f>
        <v>0</v>
      </c>
      <c r="O73" s="68">
        <f t="shared" si="7"/>
        <v>0</v>
      </c>
      <c r="P73" s="72">
        <f>IF(F73=1,VLOOKUP(G73,'Product &amp; Receiver Master'!$B$2:$F$70,4,FALSE),0)</f>
        <v>0</v>
      </c>
      <c r="Q73" s="72">
        <f t="shared" si="8"/>
        <v>0</v>
      </c>
      <c r="R73" s="72">
        <f>IF(F73=2,VLOOKUP(G73,'Product &amp; Receiver Master'!$B$2:$F$70,3,FALSE),0)</f>
        <v>0</v>
      </c>
      <c r="S73" s="72">
        <f t="shared" si="9"/>
        <v>0</v>
      </c>
    </row>
    <row r="74" spans="1:19">
      <c r="A74" s="33"/>
      <c r="B74" s="65">
        <f>IFERROR(VLOOKUP(A74,'Sale Master'!$A$7:$C$90,2,),0)</f>
        <v>0</v>
      </c>
      <c r="C74" s="65">
        <f>IFERROR(VLOOKUP(A74,'Sale Master'!$A$7:$C$90,3,),0)</f>
        <v>0</v>
      </c>
      <c r="D74" s="65">
        <f>IFERROR(VLOOKUP(C74,'Sale Master'!$C$7:$D$90,2,),0)</f>
        <v>0</v>
      </c>
      <c r="E74" s="65">
        <f>IFERROR(VLOOKUP(C74,'Sale Master'!$C$7:$E$90,3,),0)</f>
        <v>0</v>
      </c>
      <c r="F74" s="37"/>
      <c r="G74" s="33"/>
      <c r="H74" s="68">
        <f>IFERROR(VLOOKUP(G74,'Product &amp; Receiver Master'!$B$2:$F$70,2,),0)</f>
        <v>0</v>
      </c>
      <c r="I74" s="38"/>
      <c r="J74" s="39"/>
      <c r="K74" s="72">
        <f t="shared" si="5"/>
        <v>0</v>
      </c>
      <c r="L74" s="39">
        <v>0</v>
      </c>
      <c r="M74" s="72">
        <f t="shared" si="6"/>
        <v>0</v>
      </c>
      <c r="N74" s="72">
        <f>IF(F74=1,VLOOKUP(G74,'Product &amp; Receiver Master'!$B$2:$F$70,5,),0)</f>
        <v>0</v>
      </c>
      <c r="O74" s="68">
        <f t="shared" si="7"/>
        <v>0</v>
      </c>
      <c r="P74" s="72">
        <f>IF(F74=1,VLOOKUP(G74,'Product &amp; Receiver Master'!$B$2:$F$70,4,FALSE),0)</f>
        <v>0</v>
      </c>
      <c r="Q74" s="72">
        <f t="shared" si="8"/>
        <v>0</v>
      </c>
      <c r="R74" s="72">
        <f>IF(F74=2,VLOOKUP(G74,'Product &amp; Receiver Master'!$B$2:$F$70,3,FALSE),0)</f>
        <v>0</v>
      </c>
      <c r="S74" s="72">
        <f t="shared" si="9"/>
        <v>0</v>
      </c>
    </row>
    <row r="75" spans="1:19">
      <c r="A75" s="33"/>
      <c r="B75" s="65">
        <f>IFERROR(VLOOKUP(A75,'Sale Master'!$A$7:$C$90,2,),0)</f>
        <v>0</v>
      </c>
      <c r="C75" s="65">
        <f>IFERROR(VLOOKUP(A75,'Sale Master'!$A$7:$C$90,3,),0)</f>
        <v>0</v>
      </c>
      <c r="D75" s="65">
        <f>IFERROR(VLOOKUP(C75,'Sale Master'!$C$7:$D$90,2,),0)</f>
        <v>0</v>
      </c>
      <c r="E75" s="65">
        <f>IFERROR(VLOOKUP(C75,'Sale Master'!$C$7:$E$90,3,),0)</f>
        <v>0</v>
      </c>
      <c r="F75" s="37"/>
      <c r="G75" s="33"/>
      <c r="H75" s="68">
        <f>IFERROR(VLOOKUP(G75,'Product &amp; Receiver Master'!$B$2:$F$70,2,),0)</f>
        <v>0</v>
      </c>
      <c r="I75" s="38"/>
      <c r="J75" s="39"/>
      <c r="K75" s="72">
        <f t="shared" si="5"/>
        <v>0</v>
      </c>
      <c r="L75" s="39">
        <v>0</v>
      </c>
      <c r="M75" s="72">
        <f t="shared" si="6"/>
        <v>0</v>
      </c>
      <c r="N75" s="72">
        <f>IF(F75=1,VLOOKUP(G75,'Product &amp; Receiver Master'!$B$2:$F$70,5,),0)</f>
        <v>0</v>
      </c>
      <c r="O75" s="68">
        <f t="shared" si="7"/>
        <v>0</v>
      </c>
      <c r="P75" s="72">
        <f>IF(F75=1,VLOOKUP(G75,'Product &amp; Receiver Master'!$B$2:$F$70,4,FALSE),0)</f>
        <v>0</v>
      </c>
      <c r="Q75" s="72">
        <f t="shared" si="8"/>
        <v>0</v>
      </c>
      <c r="R75" s="72">
        <f>IF(F75=2,VLOOKUP(G75,'Product &amp; Receiver Master'!$B$2:$F$70,3,FALSE),0)</f>
        <v>0</v>
      </c>
      <c r="S75" s="72">
        <f t="shared" si="9"/>
        <v>0</v>
      </c>
    </row>
    <row r="76" spans="1:19">
      <c r="A76" s="33"/>
      <c r="B76" s="65">
        <f>IFERROR(VLOOKUP(A76,'Sale Master'!$A$7:$C$90,2,),0)</f>
        <v>0</v>
      </c>
      <c r="C76" s="65">
        <f>IFERROR(VLOOKUP(A76,'Sale Master'!$A$7:$C$90,3,),0)</f>
        <v>0</v>
      </c>
      <c r="D76" s="65">
        <f>IFERROR(VLOOKUP(C76,'Sale Master'!$C$7:$D$90,2,),0)</f>
        <v>0</v>
      </c>
      <c r="E76" s="65">
        <f>IFERROR(VLOOKUP(C76,'Sale Master'!$C$7:$E$90,3,),0)</f>
        <v>0</v>
      </c>
      <c r="F76" s="37"/>
      <c r="G76" s="33"/>
      <c r="H76" s="68">
        <f>IFERROR(VLOOKUP(G76,'Product &amp; Receiver Master'!$B$2:$F$70,2,),0)</f>
        <v>0</v>
      </c>
      <c r="I76" s="38"/>
      <c r="J76" s="39"/>
      <c r="K76" s="72">
        <f t="shared" si="5"/>
        <v>0</v>
      </c>
      <c r="L76" s="39">
        <v>0</v>
      </c>
      <c r="M76" s="72">
        <f t="shared" si="6"/>
        <v>0</v>
      </c>
      <c r="N76" s="72">
        <f>IF(F76=1,VLOOKUP(G76,'Product &amp; Receiver Master'!$B$2:$F$70,5,),0)</f>
        <v>0</v>
      </c>
      <c r="O76" s="68">
        <f t="shared" si="7"/>
        <v>0</v>
      </c>
      <c r="P76" s="72">
        <f>IF(F76=1,VLOOKUP(G76,'Product &amp; Receiver Master'!$B$2:$F$70,4,FALSE),0)</f>
        <v>0</v>
      </c>
      <c r="Q76" s="72">
        <f t="shared" si="8"/>
        <v>0</v>
      </c>
      <c r="R76" s="72">
        <f>IF(F76=2,VLOOKUP(G76,'Product &amp; Receiver Master'!$B$2:$F$70,3,FALSE),0)</f>
        <v>0</v>
      </c>
      <c r="S76" s="72">
        <f t="shared" si="9"/>
        <v>0</v>
      </c>
    </row>
    <row r="77" spans="1:19">
      <c r="A77" s="33"/>
      <c r="B77" s="65">
        <f>IFERROR(VLOOKUP(A77,'Sale Master'!$A$7:$C$90,2,),0)</f>
        <v>0</v>
      </c>
      <c r="C77" s="65">
        <f>IFERROR(VLOOKUP(A77,'Sale Master'!$A$7:$C$90,3,),0)</f>
        <v>0</v>
      </c>
      <c r="D77" s="65">
        <f>IFERROR(VLOOKUP(C77,'Sale Master'!$C$7:$D$90,2,),0)</f>
        <v>0</v>
      </c>
      <c r="E77" s="65">
        <f>IFERROR(VLOOKUP(C77,'Sale Master'!$C$7:$E$90,3,),0)</f>
        <v>0</v>
      </c>
      <c r="F77" s="37"/>
      <c r="G77" s="33"/>
      <c r="H77" s="68">
        <f>IFERROR(VLOOKUP(G77,'Product &amp; Receiver Master'!$B$2:$F$70,2,),0)</f>
        <v>0</v>
      </c>
      <c r="I77" s="38"/>
      <c r="J77" s="39"/>
      <c r="K77" s="72">
        <f t="shared" si="5"/>
        <v>0</v>
      </c>
      <c r="L77" s="39">
        <v>0</v>
      </c>
      <c r="M77" s="72">
        <f t="shared" si="6"/>
        <v>0</v>
      </c>
      <c r="N77" s="72">
        <f>IF(F77=1,VLOOKUP(G77,'Product &amp; Receiver Master'!$B$2:$F$70,5,),0)</f>
        <v>0</v>
      </c>
      <c r="O77" s="68">
        <f t="shared" si="7"/>
        <v>0</v>
      </c>
      <c r="P77" s="72">
        <f>IF(F77=1,VLOOKUP(G77,'Product &amp; Receiver Master'!$B$2:$F$70,4,FALSE),0)</f>
        <v>0</v>
      </c>
      <c r="Q77" s="72">
        <f t="shared" si="8"/>
        <v>0</v>
      </c>
      <c r="R77" s="72">
        <f>IF(F77=2,VLOOKUP(G77,'Product &amp; Receiver Master'!$B$2:$F$70,3,FALSE),0)</f>
        <v>0</v>
      </c>
      <c r="S77" s="72">
        <f t="shared" si="9"/>
        <v>0</v>
      </c>
    </row>
    <row r="78" spans="1:19">
      <c r="A78" s="33"/>
      <c r="B78" s="65">
        <f>IFERROR(VLOOKUP(A78,'Sale Master'!$A$7:$C$90,2,),0)</f>
        <v>0</v>
      </c>
      <c r="C78" s="65">
        <f>IFERROR(VLOOKUP(A78,'Sale Master'!$A$7:$C$90,3,),0)</f>
        <v>0</v>
      </c>
      <c r="D78" s="65">
        <f>IFERROR(VLOOKUP(C78,'Sale Master'!$C$7:$D$90,2,),0)</f>
        <v>0</v>
      </c>
      <c r="E78" s="65">
        <f>IFERROR(VLOOKUP(C78,'Sale Master'!$C$7:$E$90,3,),0)</f>
        <v>0</v>
      </c>
      <c r="F78" s="37"/>
      <c r="G78" s="33"/>
      <c r="H78" s="68">
        <f>IFERROR(VLOOKUP(G78,'Product &amp; Receiver Master'!$B$2:$F$70,2,),0)</f>
        <v>0</v>
      </c>
      <c r="I78" s="38"/>
      <c r="J78" s="39"/>
      <c r="K78" s="72">
        <f t="shared" si="5"/>
        <v>0</v>
      </c>
      <c r="L78" s="39">
        <v>0</v>
      </c>
      <c r="M78" s="72">
        <f t="shared" si="6"/>
        <v>0</v>
      </c>
      <c r="N78" s="72">
        <f>IF(F78=1,VLOOKUP(G78,'Product &amp; Receiver Master'!$B$2:$F$70,5,),0)</f>
        <v>0</v>
      </c>
      <c r="O78" s="68">
        <f t="shared" si="7"/>
        <v>0</v>
      </c>
      <c r="P78" s="72">
        <f>IF(F78=1,VLOOKUP(G78,'Product &amp; Receiver Master'!$B$2:$F$70,4,FALSE),0)</f>
        <v>0</v>
      </c>
      <c r="Q78" s="72">
        <f t="shared" si="8"/>
        <v>0</v>
      </c>
      <c r="R78" s="72">
        <f>IF(F78=2,VLOOKUP(G78,'Product &amp; Receiver Master'!$B$2:$F$70,3,FALSE),0)</f>
        <v>0</v>
      </c>
      <c r="S78" s="72">
        <f t="shared" si="9"/>
        <v>0</v>
      </c>
    </row>
    <row r="79" spans="1:19">
      <c r="A79" s="33"/>
      <c r="B79" s="65">
        <f>IFERROR(VLOOKUP(A79,'Sale Master'!$A$7:$C$90,2,),0)</f>
        <v>0</v>
      </c>
      <c r="C79" s="65">
        <f>IFERROR(VLOOKUP(A79,'Sale Master'!$A$7:$C$90,3,),0)</f>
        <v>0</v>
      </c>
      <c r="D79" s="65">
        <f>IFERROR(VLOOKUP(C79,'Sale Master'!$C$7:$D$90,2,),0)</f>
        <v>0</v>
      </c>
      <c r="E79" s="65">
        <f>IFERROR(VLOOKUP(C79,'Sale Master'!$C$7:$E$90,3,),0)</f>
        <v>0</v>
      </c>
      <c r="F79" s="37"/>
      <c r="G79" s="33"/>
      <c r="H79" s="68">
        <f>IFERROR(VLOOKUP(G79,'Product &amp; Receiver Master'!$B$2:$F$70,2,),0)</f>
        <v>0</v>
      </c>
      <c r="I79" s="38"/>
      <c r="J79" s="39"/>
      <c r="K79" s="72">
        <f>I79*J79</f>
        <v>0</v>
      </c>
      <c r="L79" s="39">
        <v>0</v>
      </c>
      <c r="M79" s="72">
        <f t="shared" si="6"/>
        <v>0</v>
      </c>
      <c r="N79" s="72">
        <f>IF(F79=1,VLOOKUP(G79,'Product &amp; Receiver Master'!$B$2:$F$70,5,),0)</f>
        <v>0</v>
      </c>
      <c r="O79" s="68">
        <f t="shared" si="7"/>
        <v>0</v>
      </c>
      <c r="P79" s="72">
        <f>IF(F79=1,VLOOKUP(G79,'Product &amp; Receiver Master'!$B$2:$F$70,4,FALSE),0)</f>
        <v>0</v>
      </c>
      <c r="Q79" s="72">
        <f t="shared" si="8"/>
        <v>0</v>
      </c>
      <c r="R79" s="72">
        <f>IF(F79=2,VLOOKUP(G79,'Product &amp; Receiver Master'!$B$2:$F$70,3,FALSE),0)</f>
        <v>0</v>
      </c>
      <c r="S79" s="72">
        <f t="shared" si="9"/>
        <v>0</v>
      </c>
    </row>
    <row r="80" spans="1:19">
      <c r="A80" s="33"/>
      <c r="B80" s="65">
        <f>IFERROR(VLOOKUP(A80,'Sale Master'!$A$7:$C$90,2,),0)</f>
        <v>0</v>
      </c>
      <c r="C80" s="65">
        <f>IFERROR(VLOOKUP(A80,'Sale Master'!$A$7:$C$90,3,),0)</f>
        <v>0</v>
      </c>
      <c r="D80" s="65">
        <f>IFERROR(VLOOKUP(C80,'Sale Master'!$C$7:$D$90,2,),0)</f>
        <v>0</v>
      </c>
      <c r="E80" s="65">
        <f>IFERROR(VLOOKUP(C80,'Sale Master'!$C$7:$E$90,3,),0)</f>
        <v>0</v>
      </c>
      <c r="F80" s="37"/>
      <c r="G80" s="33"/>
      <c r="H80" s="68">
        <f>IFERROR(VLOOKUP(G80,'Product &amp; Receiver Master'!$B$2:$F$70,2,),0)</f>
        <v>0</v>
      </c>
      <c r="I80" s="38"/>
      <c r="J80" s="39"/>
      <c r="K80" s="72">
        <f t="shared" si="5"/>
        <v>0</v>
      </c>
      <c r="L80" s="39">
        <v>0</v>
      </c>
      <c r="M80" s="72">
        <f t="shared" si="6"/>
        <v>0</v>
      </c>
      <c r="N80" s="72">
        <f>IF(F80=1,VLOOKUP(G80,'Product &amp; Receiver Master'!$B$2:$F$70,5,),0)</f>
        <v>0</v>
      </c>
      <c r="O80" s="68">
        <f t="shared" si="7"/>
        <v>0</v>
      </c>
      <c r="P80" s="72">
        <f>IF(F80=1,VLOOKUP(G80,'Product &amp; Receiver Master'!$B$2:$F$70,4,FALSE),0)</f>
        <v>0</v>
      </c>
      <c r="Q80" s="72">
        <f t="shared" si="8"/>
        <v>0</v>
      </c>
      <c r="R80" s="72">
        <f>IF(F80=2,VLOOKUP(G80,'Product &amp; Receiver Master'!$B$2:$F$70,3,FALSE),0)</f>
        <v>0</v>
      </c>
      <c r="S80" s="72">
        <f t="shared" si="9"/>
        <v>0</v>
      </c>
    </row>
    <row r="81" spans="1:19">
      <c r="A81" s="33"/>
      <c r="B81" s="65">
        <f>IFERROR(VLOOKUP(A81,'Sale Master'!$A$7:$C$90,2,),0)</f>
        <v>0</v>
      </c>
      <c r="C81" s="65">
        <f>IFERROR(VLOOKUP(A81,'Sale Master'!$A$7:$C$90,3,),0)</f>
        <v>0</v>
      </c>
      <c r="D81" s="65">
        <f>IFERROR(VLOOKUP(C81,'Sale Master'!$C$7:$D$90,2,),0)</f>
        <v>0</v>
      </c>
      <c r="E81" s="65">
        <f>IFERROR(VLOOKUP(C81,'Sale Master'!$C$7:$E$90,3,),0)</f>
        <v>0</v>
      </c>
      <c r="F81" s="37"/>
      <c r="G81" s="33"/>
      <c r="H81" s="68">
        <f>IFERROR(VLOOKUP(G81,'Product &amp; Receiver Master'!$B$2:$F$70,2,),0)</f>
        <v>0</v>
      </c>
      <c r="I81" s="38"/>
      <c r="J81" s="39"/>
      <c r="K81" s="72">
        <f t="shared" si="5"/>
        <v>0</v>
      </c>
      <c r="L81" s="39">
        <v>0</v>
      </c>
      <c r="M81" s="72">
        <f t="shared" si="6"/>
        <v>0</v>
      </c>
      <c r="N81" s="72">
        <f>IF(F81=1,VLOOKUP(G81,'Product &amp; Receiver Master'!$B$2:$F$70,5,),0)</f>
        <v>0</v>
      </c>
      <c r="O81" s="68">
        <f t="shared" si="7"/>
        <v>0</v>
      </c>
      <c r="P81" s="72">
        <f>IF(F81=1,VLOOKUP(G81,'Product &amp; Receiver Master'!$B$2:$F$70,4,FALSE),0)</f>
        <v>0</v>
      </c>
      <c r="Q81" s="72">
        <f t="shared" si="8"/>
        <v>0</v>
      </c>
      <c r="R81" s="72">
        <f>IF(F81=2,VLOOKUP(G81,'Product &amp; Receiver Master'!$B$2:$F$70,3,FALSE),0)</f>
        <v>0</v>
      </c>
      <c r="S81" s="72">
        <f t="shared" si="9"/>
        <v>0</v>
      </c>
    </row>
    <row r="82" spans="1:19">
      <c r="A82" s="33"/>
      <c r="B82" s="65">
        <f>IFERROR(VLOOKUP(A82,'Sale Master'!$A$7:$C$90,2,),0)</f>
        <v>0</v>
      </c>
      <c r="C82" s="65">
        <f>IFERROR(VLOOKUP(A82,'Sale Master'!$A$7:$C$90,3,),0)</f>
        <v>0</v>
      </c>
      <c r="D82" s="65">
        <f>IFERROR(VLOOKUP(C82,'Sale Master'!$C$7:$D$90,2,),0)</f>
        <v>0</v>
      </c>
      <c r="E82" s="65">
        <f>IFERROR(VLOOKUP(C82,'Sale Master'!$C$7:$E$90,3,),0)</f>
        <v>0</v>
      </c>
      <c r="F82" s="37"/>
      <c r="G82" s="33"/>
      <c r="H82" s="68">
        <f>IFERROR(VLOOKUP(G82,'Product &amp; Receiver Master'!$B$2:$F$70,2,),0)</f>
        <v>0</v>
      </c>
      <c r="I82" s="38"/>
      <c r="J82" s="39"/>
      <c r="K82" s="72">
        <f t="shared" si="5"/>
        <v>0</v>
      </c>
      <c r="L82" s="39">
        <v>0</v>
      </c>
      <c r="M82" s="72">
        <f t="shared" si="6"/>
        <v>0</v>
      </c>
      <c r="N82" s="72">
        <f>IF(F82=1,VLOOKUP(G82,'Product &amp; Receiver Master'!$B$2:$F$70,5,),0)</f>
        <v>0</v>
      </c>
      <c r="O82" s="68">
        <f t="shared" si="7"/>
        <v>0</v>
      </c>
      <c r="P82" s="72">
        <f>IF(F82=1,VLOOKUP(G82,'Product &amp; Receiver Master'!$B$2:$F$70,4,FALSE),0)</f>
        <v>0</v>
      </c>
      <c r="Q82" s="72">
        <f t="shared" si="8"/>
        <v>0</v>
      </c>
      <c r="R82" s="72">
        <f>IF(F82=2,VLOOKUP(G82,'Product &amp; Receiver Master'!$B$2:$F$70,3,FALSE),0)</f>
        <v>0</v>
      </c>
      <c r="S82" s="72">
        <f t="shared" si="9"/>
        <v>0</v>
      </c>
    </row>
    <row r="83" spans="1:19">
      <c r="A83" s="33"/>
      <c r="B83" s="65">
        <f>IFERROR(VLOOKUP(A83,'Sale Master'!$A$7:$C$90,2,),0)</f>
        <v>0</v>
      </c>
      <c r="C83" s="65">
        <f>IFERROR(VLOOKUP(A83,'Sale Master'!$A$7:$C$90,3,),0)</f>
        <v>0</v>
      </c>
      <c r="D83" s="65">
        <f>IFERROR(VLOOKUP(C83,'Sale Master'!$C$7:$D$90,2,),0)</f>
        <v>0</v>
      </c>
      <c r="E83" s="65">
        <f>IFERROR(VLOOKUP(C83,'Sale Master'!$C$7:$E$90,3,),0)</f>
        <v>0</v>
      </c>
      <c r="F83" s="37"/>
      <c r="G83" s="33"/>
      <c r="H83" s="68">
        <f>IFERROR(VLOOKUP(G83,'Product &amp; Receiver Master'!$B$2:$F$70,2,),0)</f>
        <v>0</v>
      </c>
      <c r="I83" s="38"/>
      <c r="J83" s="39"/>
      <c r="K83" s="72">
        <f t="shared" si="5"/>
        <v>0</v>
      </c>
      <c r="L83" s="39">
        <v>0</v>
      </c>
      <c r="M83" s="72">
        <f t="shared" si="6"/>
        <v>0</v>
      </c>
      <c r="N83" s="72">
        <f>IF(F83=1,VLOOKUP(G83,'Product &amp; Receiver Master'!$B$2:$F$70,5,),0)</f>
        <v>0</v>
      </c>
      <c r="O83" s="68">
        <f t="shared" si="7"/>
        <v>0</v>
      </c>
      <c r="P83" s="72">
        <f>IF(F83=1,VLOOKUP(G83,'Product &amp; Receiver Master'!$B$2:$F$70,4,FALSE),0)</f>
        <v>0</v>
      </c>
      <c r="Q83" s="72">
        <f t="shared" si="8"/>
        <v>0</v>
      </c>
      <c r="R83" s="72">
        <f>IF(F83=2,VLOOKUP(G83,'Product &amp; Receiver Master'!$B$2:$F$70,3,FALSE),0)</f>
        <v>0</v>
      </c>
      <c r="S83" s="72">
        <f>M83*R83%</f>
        <v>0</v>
      </c>
    </row>
    <row r="84" spans="1:19">
      <c r="A84" s="33"/>
      <c r="B84" s="65">
        <f>IFERROR(VLOOKUP(A84,'Sale Master'!$A$7:$C$90,2,),0)</f>
        <v>0</v>
      </c>
      <c r="C84" s="65">
        <f>IFERROR(VLOOKUP(A84,'Sale Master'!$A$7:$C$90,3,),0)</f>
        <v>0</v>
      </c>
      <c r="D84" s="65">
        <f>IFERROR(VLOOKUP(C84,'Sale Master'!$C$7:$D$90,2,),0)</f>
        <v>0</v>
      </c>
      <c r="E84" s="65">
        <f>IFERROR(VLOOKUP(C84,'Sale Master'!$C$7:$E$90,3,),0)</f>
        <v>0</v>
      </c>
      <c r="F84" s="37"/>
      <c r="G84" s="33"/>
      <c r="H84" s="68">
        <f>IFERROR(VLOOKUP(G84,'Product &amp; Receiver Master'!$B$2:$F$70,2,),0)</f>
        <v>0</v>
      </c>
      <c r="I84" s="38"/>
      <c r="J84" s="39"/>
      <c r="K84" s="72">
        <f t="shared" si="5"/>
        <v>0</v>
      </c>
      <c r="L84" s="39">
        <v>0</v>
      </c>
      <c r="M84" s="72">
        <f t="shared" si="6"/>
        <v>0</v>
      </c>
      <c r="N84" s="72">
        <f>IF(F84=1,VLOOKUP(G84,'Product &amp; Receiver Master'!$B$2:$F$70,5,),0)</f>
        <v>0</v>
      </c>
      <c r="O84" s="68">
        <f t="shared" si="7"/>
        <v>0</v>
      </c>
      <c r="P84" s="72">
        <f>IF(F84=1,VLOOKUP(G84,'Product &amp; Receiver Master'!$B$2:$F$70,4,FALSE),0)</f>
        <v>0</v>
      </c>
      <c r="Q84" s="72">
        <f t="shared" si="8"/>
        <v>0</v>
      </c>
      <c r="R84" s="72">
        <f>IF(F84=2,VLOOKUP(G84,'Product &amp; Receiver Master'!$B$2:$F$70,3,FALSE),0)</f>
        <v>0</v>
      </c>
      <c r="S84" s="72">
        <f t="shared" si="9"/>
        <v>0</v>
      </c>
    </row>
    <row r="85" spans="1:19">
      <c r="A85" s="33"/>
      <c r="B85" s="65">
        <f>IFERROR(VLOOKUP(A85,'Sale Master'!$A$7:$C$90,2,),0)</f>
        <v>0</v>
      </c>
      <c r="C85" s="65">
        <f>IFERROR(VLOOKUP(A85,'Sale Master'!$A$7:$C$90,3,),0)</f>
        <v>0</v>
      </c>
      <c r="D85" s="65">
        <f>IFERROR(VLOOKUP(C85,'Sale Master'!$C$7:$D$90,2,),0)</f>
        <v>0</v>
      </c>
      <c r="E85" s="65">
        <f>IFERROR(VLOOKUP(C85,'Sale Master'!$C$7:$E$90,3,),0)</f>
        <v>0</v>
      </c>
      <c r="F85" s="37"/>
      <c r="G85" s="33"/>
      <c r="H85" s="68">
        <f>IFERROR(VLOOKUP(G85,'Product &amp; Receiver Master'!$B$2:$F$70,2,),0)</f>
        <v>0</v>
      </c>
      <c r="I85" s="38"/>
      <c r="J85" s="39"/>
      <c r="K85" s="72">
        <f t="shared" si="5"/>
        <v>0</v>
      </c>
      <c r="L85" s="39">
        <v>0</v>
      </c>
      <c r="M85" s="72">
        <f t="shared" si="6"/>
        <v>0</v>
      </c>
      <c r="N85" s="72">
        <f>IF(F85=1,VLOOKUP(G85,'Product &amp; Receiver Master'!$B$2:$F$70,5,),0)</f>
        <v>0</v>
      </c>
      <c r="O85" s="68">
        <f t="shared" si="7"/>
        <v>0</v>
      </c>
      <c r="P85" s="72">
        <f>IF(F85=1,VLOOKUP(G85,'Product &amp; Receiver Master'!$B$2:$F$70,4,FALSE),0)</f>
        <v>0</v>
      </c>
      <c r="Q85" s="72">
        <f t="shared" si="8"/>
        <v>0</v>
      </c>
      <c r="R85" s="72">
        <f>IF(F85=2,VLOOKUP(G85,'Product &amp; Receiver Master'!$B$2:$F$70,3,FALSE),0)</f>
        <v>0</v>
      </c>
      <c r="S85" s="72">
        <f t="shared" si="9"/>
        <v>0</v>
      </c>
    </row>
    <row r="86" spans="1:19">
      <c r="A86" s="33"/>
      <c r="B86" s="65">
        <f>IFERROR(VLOOKUP(A86,'Sale Master'!$A$7:$C$90,2,),0)</f>
        <v>0</v>
      </c>
      <c r="C86" s="65">
        <f>IFERROR(VLOOKUP(A86,'Sale Master'!$A$7:$C$90,3,),0)</f>
        <v>0</v>
      </c>
      <c r="D86" s="65">
        <f>IFERROR(VLOOKUP(C86,'Sale Master'!$C$7:$D$90,2,),0)</f>
        <v>0</v>
      </c>
      <c r="E86" s="65">
        <f>IFERROR(VLOOKUP(C86,'Sale Master'!$C$7:$E$90,3,),0)</f>
        <v>0</v>
      </c>
      <c r="F86" s="37"/>
      <c r="G86" s="33"/>
      <c r="H86" s="68">
        <f>IFERROR(VLOOKUP(G86,'Product &amp; Receiver Master'!$B$2:$F$70,2,),0)</f>
        <v>0</v>
      </c>
      <c r="I86" s="38"/>
      <c r="J86" s="39"/>
      <c r="K86" s="72">
        <f t="shared" si="5"/>
        <v>0</v>
      </c>
      <c r="L86" s="39">
        <v>0</v>
      </c>
      <c r="M86" s="72">
        <f t="shared" si="6"/>
        <v>0</v>
      </c>
      <c r="N86" s="72">
        <f>IF(F86=1,VLOOKUP(G86,'Product &amp; Receiver Master'!$B$2:$F$70,5,),0)</f>
        <v>0</v>
      </c>
      <c r="O86" s="68">
        <f t="shared" si="7"/>
        <v>0</v>
      </c>
      <c r="P86" s="72">
        <f>IF(F86=1,VLOOKUP(G86,'Product &amp; Receiver Master'!$B$2:$F$70,4,FALSE),0)</f>
        <v>0</v>
      </c>
      <c r="Q86" s="72">
        <f t="shared" si="8"/>
        <v>0</v>
      </c>
      <c r="R86" s="72">
        <f>IF(F86=2,VLOOKUP(G86,'Product &amp; Receiver Master'!$B$2:$F$70,3,FALSE),0)</f>
        <v>0</v>
      </c>
      <c r="S86" s="72">
        <f t="shared" si="9"/>
        <v>0</v>
      </c>
    </row>
    <row r="87" spans="1:19">
      <c r="A87" s="33"/>
      <c r="B87" s="65">
        <f>IFERROR(VLOOKUP(A87,'Sale Master'!$A$7:$C$90,2,),0)</f>
        <v>0</v>
      </c>
      <c r="C87" s="65">
        <f>IFERROR(VLOOKUP(A87,'Sale Master'!$A$7:$C$90,3,),0)</f>
        <v>0</v>
      </c>
      <c r="D87" s="65">
        <f>IFERROR(VLOOKUP(C87,'Sale Master'!$C$7:$D$90,2,),0)</f>
        <v>0</v>
      </c>
      <c r="E87" s="65">
        <f>IFERROR(VLOOKUP(C87,'Sale Master'!$C$7:$E$90,3,),0)</f>
        <v>0</v>
      </c>
      <c r="F87" s="37"/>
      <c r="G87" s="33"/>
      <c r="H87" s="68">
        <f>IFERROR(VLOOKUP(G87,'Product &amp; Receiver Master'!$B$2:$F$70,2,),0)</f>
        <v>0</v>
      </c>
      <c r="I87" s="38"/>
      <c r="J87" s="39"/>
      <c r="K87" s="72">
        <f t="shared" si="5"/>
        <v>0</v>
      </c>
      <c r="L87" s="39">
        <v>0</v>
      </c>
      <c r="M87" s="72">
        <f t="shared" si="6"/>
        <v>0</v>
      </c>
      <c r="N87" s="72">
        <f>IF(F87=1,VLOOKUP(G87,'Product &amp; Receiver Master'!$B$2:$F$70,5,),0)</f>
        <v>0</v>
      </c>
      <c r="O87" s="68">
        <f t="shared" si="7"/>
        <v>0</v>
      </c>
      <c r="P87" s="72">
        <f>IF(F87=1,VLOOKUP(G87,'Product &amp; Receiver Master'!$B$2:$F$70,4,FALSE),0)</f>
        <v>0</v>
      </c>
      <c r="Q87" s="72">
        <f t="shared" si="8"/>
        <v>0</v>
      </c>
      <c r="R87" s="72">
        <f>IF(F87=2,VLOOKUP(G87,'Product &amp; Receiver Master'!$B$2:$F$70,3,FALSE),0)</f>
        <v>0</v>
      </c>
      <c r="S87" s="72">
        <f t="shared" si="9"/>
        <v>0</v>
      </c>
    </row>
    <row r="88" spans="1:19">
      <c r="A88" s="33"/>
      <c r="B88" s="65">
        <f>IFERROR(VLOOKUP(A88,'Sale Master'!$A$7:$C$90,2,),0)</f>
        <v>0</v>
      </c>
      <c r="C88" s="65">
        <f>IFERROR(VLOOKUP(A88,'Sale Master'!$A$7:$C$90,3,),0)</f>
        <v>0</v>
      </c>
      <c r="D88" s="65">
        <f>IFERROR(VLOOKUP(C88,'Sale Master'!$C$7:$D$90,2,),0)</f>
        <v>0</v>
      </c>
      <c r="E88" s="65">
        <f>IFERROR(VLOOKUP(C88,'Sale Master'!$C$7:$E$90,3,),0)</f>
        <v>0</v>
      </c>
      <c r="F88" s="37"/>
      <c r="G88" s="42"/>
      <c r="H88" s="69">
        <f>IFERROR(VLOOKUP(G88,'Product &amp; Receiver Master'!$B$2:$F$70,2,),0)</f>
        <v>0</v>
      </c>
      <c r="I88" s="43"/>
      <c r="J88" s="44"/>
      <c r="K88" s="69">
        <f t="shared" si="5"/>
        <v>0</v>
      </c>
      <c r="L88" s="39">
        <v>0</v>
      </c>
      <c r="M88" s="69">
        <f t="shared" si="6"/>
        <v>0</v>
      </c>
      <c r="N88" s="72">
        <f>IF(F88=1,VLOOKUP(G88,'Product &amp; Receiver Master'!$B$2:$F$70,5,),0)</f>
        <v>0</v>
      </c>
      <c r="O88" s="69">
        <f t="shared" si="7"/>
        <v>0</v>
      </c>
      <c r="P88" s="72">
        <f>IF(F88=1,VLOOKUP(G88,'Product &amp; Receiver Master'!$B$2:$F$70,4,FALSE),0)</f>
        <v>0</v>
      </c>
      <c r="Q88" s="74">
        <f t="shared" si="8"/>
        <v>0</v>
      </c>
      <c r="R88" s="72">
        <f>IF(F88=2,VLOOKUP(G88,'Product &amp; Receiver Master'!$B$2:$F$70,3,FALSE),0)</f>
        <v>0</v>
      </c>
      <c r="S88" s="74">
        <f t="shared" si="9"/>
        <v>0</v>
      </c>
    </row>
    <row r="89" spans="1:19">
      <c r="A89" s="49" t="s">
        <v>48</v>
      </c>
      <c r="B89" s="50"/>
      <c r="C89" s="50"/>
      <c r="D89" s="50"/>
      <c r="E89" s="50"/>
      <c r="F89" s="50"/>
      <c r="G89" s="50"/>
      <c r="H89" s="50"/>
      <c r="I89" s="50"/>
      <c r="J89" s="51"/>
      <c r="K89" s="45">
        <f>SUM(K5:K88)</f>
        <v>0</v>
      </c>
      <c r="L89" s="45">
        <f t="shared" ref="L89:M89" si="10">SUM(L5:L88)</f>
        <v>0</v>
      </c>
      <c r="M89" s="45">
        <f t="shared" si="10"/>
        <v>0</v>
      </c>
      <c r="N89" s="46">
        <f>SUM(O5:O88)</f>
        <v>0</v>
      </c>
      <c r="O89" s="47"/>
      <c r="P89" s="46">
        <f>SUM(Q5:Q88)</f>
        <v>0</v>
      </c>
      <c r="Q89" s="47"/>
      <c r="R89" s="46">
        <f>SUM(S5:S88)</f>
        <v>0</v>
      </c>
      <c r="S89" s="47"/>
    </row>
  </sheetData>
  <sheetProtection password="CC16" sheet="1" objects="1" scenarios="1"/>
  <mergeCells count="3">
    <mergeCell ref="N2:O2"/>
    <mergeCell ref="P2:Q2"/>
    <mergeCell ref="R2:S2"/>
  </mergeCells>
  <dataValidations count="3">
    <dataValidation type="list" allowBlank="1" showInputMessage="1" showErrorMessage="1" sqref="A5:A88">
      <formula1>invoice</formula1>
    </dataValidation>
    <dataValidation type="list" allowBlank="1" showInputMessage="1" showErrorMessage="1" sqref="F5:F88">
      <formula1>inter</formula1>
    </dataValidation>
    <dataValidation type="list" allowBlank="1" showInputMessage="1" showErrorMessage="1" prompt="SELECT FROM DROP LIST&#10;" sqref="G5:G88">
      <formula1>unique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>
    <tabColor rgb="FF00B050"/>
  </sheetPr>
  <dimension ref="A1:S89"/>
  <sheetViews>
    <sheetView workbookViewId="0">
      <pane ySplit="2" topLeftCell="A3" activePane="bottomLeft" state="frozen"/>
      <selection pane="bottomLeft" activeCell="C1" sqref="C1"/>
    </sheetView>
  </sheetViews>
  <sheetFormatPr defaultRowHeight="15"/>
  <cols>
    <col min="1" max="1" width="15.7109375" style="22" customWidth="1"/>
    <col min="2" max="2" width="15" style="22" customWidth="1"/>
    <col min="3" max="3" width="18.5703125" style="22" customWidth="1"/>
    <col min="4" max="4" width="15.7109375" style="22" customWidth="1"/>
    <col min="5" max="5" width="16.28515625" style="22" customWidth="1"/>
    <col min="6" max="6" width="9.140625" style="22"/>
    <col min="7" max="7" width="14.42578125" style="22" customWidth="1"/>
    <col min="8" max="16384" width="9.140625" style="22"/>
  </cols>
  <sheetData>
    <row r="1" spans="1:19" ht="27" customHeight="1"/>
    <row r="2" spans="1:19" ht="120">
      <c r="A2" s="23" t="s">
        <v>36</v>
      </c>
      <c r="B2" s="76" t="s">
        <v>35</v>
      </c>
      <c r="C2" s="76" t="s">
        <v>32</v>
      </c>
      <c r="D2" s="77" t="s">
        <v>33</v>
      </c>
      <c r="E2" s="76" t="s">
        <v>42</v>
      </c>
      <c r="F2" s="23" t="s">
        <v>55</v>
      </c>
      <c r="G2" s="23" t="s">
        <v>43</v>
      </c>
      <c r="H2" s="75" t="s">
        <v>40</v>
      </c>
      <c r="I2" s="24" t="s">
        <v>44</v>
      </c>
      <c r="J2" s="25" t="s">
        <v>2</v>
      </c>
      <c r="K2" s="80" t="s">
        <v>45</v>
      </c>
      <c r="L2" s="25" t="s">
        <v>3</v>
      </c>
      <c r="M2" s="80" t="s">
        <v>46</v>
      </c>
      <c r="N2" s="186" t="s">
        <v>9</v>
      </c>
      <c r="O2" s="187"/>
      <c r="P2" s="186" t="s">
        <v>8</v>
      </c>
      <c r="Q2" s="187"/>
      <c r="R2" s="186" t="s">
        <v>10</v>
      </c>
      <c r="S2" s="187"/>
    </row>
    <row r="3" spans="1:19">
      <c r="A3" s="26"/>
      <c r="B3" s="78"/>
      <c r="C3" s="79"/>
      <c r="D3" s="79"/>
      <c r="E3" s="79"/>
      <c r="F3" s="27"/>
      <c r="G3" s="26"/>
      <c r="H3" s="66"/>
      <c r="I3" s="27"/>
      <c r="J3" s="28"/>
      <c r="K3" s="81"/>
      <c r="L3" s="28"/>
      <c r="M3" s="83"/>
      <c r="N3" s="84"/>
      <c r="O3" s="85"/>
      <c r="P3" s="86"/>
      <c r="Q3" s="85"/>
      <c r="R3" s="86"/>
      <c r="S3" s="85"/>
    </row>
    <row r="4" spans="1:19">
      <c r="A4" s="33"/>
      <c r="B4" s="65"/>
      <c r="C4" s="65"/>
      <c r="D4" s="65"/>
      <c r="E4" s="65"/>
      <c r="F4" s="33"/>
      <c r="G4" s="33"/>
      <c r="H4" s="64"/>
      <c r="I4" s="33"/>
      <c r="J4" s="34"/>
      <c r="K4" s="82"/>
      <c r="L4" s="34"/>
      <c r="M4" s="82"/>
      <c r="N4" s="87" t="s">
        <v>2</v>
      </c>
      <c r="O4" s="88" t="s">
        <v>47</v>
      </c>
      <c r="P4" s="88" t="s">
        <v>2</v>
      </c>
      <c r="Q4" s="88" t="s">
        <v>47</v>
      </c>
      <c r="R4" s="88" t="s">
        <v>2</v>
      </c>
      <c r="S4" s="88" t="s">
        <v>47</v>
      </c>
    </row>
    <row r="5" spans="1:19">
      <c r="A5" s="33"/>
      <c r="B5" s="65">
        <f>IFERROR(VLOOKUP(A5,'Sale Master'!$A$7:$C$90,2,),0)</f>
        <v>0</v>
      </c>
      <c r="C5" s="65">
        <f>IFERROR(VLOOKUP(A5,'Sale Master'!$A$7:$C$90,3,),0)</f>
        <v>0</v>
      </c>
      <c r="D5" s="65">
        <f>IFERROR(VLOOKUP(C5,'Sale Master'!$C$7:$D$90,2,),0)</f>
        <v>0</v>
      </c>
      <c r="E5" s="65">
        <f>IFERROR(VLOOKUP(C5,'Sale Master'!$C$7:$E$90,3,),0)</f>
        <v>0</v>
      </c>
      <c r="F5" s="37"/>
      <c r="G5" s="33"/>
      <c r="H5" s="67">
        <f>IFERROR(VLOOKUP(G5,'Product &amp; Receiver Master'!$B$2:$F$70,2,),0)</f>
        <v>0</v>
      </c>
      <c r="I5" s="38"/>
      <c r="J5" s="39"/>
      <c r="K5" s="72">
        <f>I5*J5</f>
        <v>0</v>
      </c>
      <c r="L5" s="39"/>
      <c r="M5" s="72">
        <f>K5-L5</f>
        <v>0</v>
      </c>
      <c r="N5" s="72">
        <f>IF(F5=1,VLOOKUP(G5,'Product &amp; Receiver Master'!$B$2:$F$70,5,),0)</f>
        <v>0</v>
      </c>
      <c r="O5" s="73">
        <f>M5*N5%</f>
        <v>0</v>
      </c>
      <c r="P5" s="72">
        <f>IF(F5=1,VLOOKUP(G5,'Product &amp; Receiver Master'!$B$2:$F$70,4,FALSE),0)</f>
        <v>0</v>
      </c>
      <c r="Q5" s="72">
        <f>M5*P5%</f>
        <v>0</v>
      </c>
      <c r="R5" s="72">
        <f>IF(F5=2,VLOOKUP(G5,'Product &amp; Receiver Master'!$B$2:$F$70,3,FALSE),0)</f>
        <v>0</v>
      </c>
      <c r="S5" s="72">
        <f>M5*R5%</f>
        <v>0</v>
      </c>
    </row>
    <row r="6" spans="1:19">
      <c r="A6" s="33"/>
      <c r="B6" s="65">
        <f>IFERROR(VLOOKUP(A6,'Sale Master'!$A$7:$C$90,2,),0)</f>
        <v>0</v>
      </c>
      <c r="C6" s="65">
        <f>IFERROR(VLOOKUP(A6,'Sale Master'!$A$7:$C$90,3,),0)</f>
        <v>0</v>
      </c>
      <c r="D6" s="65">
        <f>IFERROR(VLOOKUP(C6,'Sale Master'!$C$7:$D$90,2,),0)</f>
        <v>0</v>
      </c>
      <c r="E6" s="65">
        <f>IFERROR(VLOOKUP(C6,'Sale Master'!$C$7:$E$90,3,),0)</f>
        <v>0</v>
      </c>
      <c r="F6" s="37"/>
      <c r="G6" s="33"/>
      <c r="H6" s="68">
        <f>IFERROR(VLOOKUP(G6,'Product &amp; Receiver Master'!$B$2:$F$70,2,),0)</f>
        <v>0</v>
      </c>
      <c r="I6" s="38"/>
      <c r="J6" s="39"/>
      <c r="K6" s="72">
        <f t="shared" ref="K6:K69" si="0">I6*J6</f>
        <v>0</v>
      </c>
      <c r="L6" s="39">
        <v>0</v>
      </c>
      <c r="M6" s="72">
        <f t="shared" ref="M6:M69" si="1">K6-L6</f>
        <v>0</v>
      </c>
      <c r="N6" s="72">
        <f>IF(F6=1,VLOOKUP(G6,'Product &amp; Receiver Master'!$B$2:$F$70,5,),0)</f>
        <v>0</v>
      </c>
      <c r="O6" s="68">
        <f t="shared" ref="O6:O69" si="2">M6*N6%</f>
        <v>0</v>
      </c>
      <c r="P6" s="72">
        <f>IF(F6=1,VLOOKUP(G6,'Product &amp; Receiver Master'!$B$2:$F$70,4,FALSE),0)</f>
        <v>0</v>
      </c>
      <c r="Q6" s="72">
        <f t="shared" ref="Q6:Q69" si="3">M6*P6%</f>
        <v>0</v>
      </c>
      <c r="R6" s="72">
        <f>IF(F6=2,VLOOKUP(G6,'Product &amp; Receiver Master'!$B$2:$F$70,3,FALSE),0)</f>
        <v>0</v>
      </c>
      <c r="S6" s="72">
        <f t="shared" ref="S6:S69" si="4">M6*R6%</f>
        <v>0</v>
      </c>
    </row>
    <row r="7" spans="1:19">
      <c r="A7" s="33"/>
      <c r="B7" s="65">
        <f>IFERROR(VLOOKUP(A7,'Sale Master'!$A$7:$C$90,2,),0)</f>
        <v>0</v>
      </c>
      <c r="C7" s="65">
        <f>IFERROR(VLOOKUP(A7,'Sale Master'!$A$7:$C$90,3,),0)</f>
        <v>0</v>
      </c>
      <c r="D7" s="65">
        <f>IFERROR(VLOOKUP(C7,'Sale Master'!$C$7:$D$90,2,),0)</f>
        <v>0</v>
      </c>
      <c r="E7" s="65">
        <f>IFERROR(VLOOKUP(C7,'Sale Master'!$C$7:$E$90,3,),0)</f>
        <v>0</v>
      </c>
      <c r="F7" s="37"/>
      <c r="G7" s="33"/>
      <c r="H7" s="68">
        <f>IFERROR(VLOOKUP(G7,'Product &amp; Receiver Master'!$B$2:$F$70,2,),0)</f>
        <v>0</v>
      </c>
      <c r="I7" s="38"/>
      <c r="J7" s="39"/>
      <c r="K7" s="72">
        <f t="shared" si="0"/>
        <v>0</v>
      </c>
      <c r="L7" s="39">
        <v>0</v>
      </c>
      <c r="M7" s="72">
        <f t="shared" si="1"/>
        <v>0</v>
      </c>
      <c r="N7" s="72">
        <f>IF(F7=1,VLOOKUP(G7,'Product &amp; Receiver Master'!$B$2:$F$70,5,),0)</f>
        <v>0</v>
      </c>
      <c r="O7" s="68">
        <f t="shared" si="2"/>
        <v>0</v>
      </c>
      <c r="P7" s="72">
        <f>IF(F7=1,VLOOKUP(G7,'Product &amp; Receiver Master'!$B$2:$F$70,4,FALSE),0)</f>
        <v>0</v>
      </c>
      <c r="Q7" s="72">
        <f t="shared" si="3"/>
        <v>0</v>
      </c>
      <c r="R7" s="72">
        <f>IF(F7=2,VLOOKUP(G7,'Product &amp; Receiver Master'!$B$2:$F$70,3,FALSE),0)</f>
        <v>0</v>
      </c>
      <c r="S7" s="72">
        <f t="shared" si="4"/>
        <v>0</v>
      </c>
    </row>
    <row r="8" spans="1:19">
      <c r="A8" s="33"/>
      <c r="B8" s="65">
        <f>IFERROR(VLOOKUP(A8,'Sale Master'!$A$7:$C$90,2,),0)</f>
        <v>0</v>
      </c>
      <c r="C8" s="65">
        <f>IFERROR(VLOOKUP(A8,'Sale Master'!$A$7:$C$90,3,),0)</f>
        <v>0</v>
      </c>
      <c r="D8" s="65">
        <f>IFERROR(VLOOKUP(C8,'Sale Master'!$C$7:$D$90,2,),0)</f>
        <v>0</v>
      </c>
      <c r="E8" s="65">
        <f>IFERROR(VLOOKUP(C8,'Sale Master'!$C$7:$E$90,3,),0)</f>
        <v>0</v>
      </c>
      <c r="F8" s="37"/>
      <c r="G8" s="33"/>
      <c r="H8" s="68">
        <f>IFERROR(VLOOKUP(G8,'Product &amp; Receiver Master'!$B$2:$F$70,2,),0)</f>
        <v>0</v>
      </c>
      <c r="I8" s="38"/>
      <c r="J8" s="39"/>
      <c r="K8" s="72">
        <f t="shared" si="0"/>
        <v>0</v>
      </c>
      <c r="L8" s="39">
        <v>0</v>
      </c>
      <c r="M8" s="72">
        <f t="shared" si="1"/>
        <v>0</v>
      </c>
      <c r="N8" s="72">
        <f>IF(F8=1,VLOOKUP(G8,'Product &amp; Receiver Master'!$B$2:$F$70,5,),0)</f>
        <v>0</v>
      </c>
      <c r="O8" s="68">
        <f t="shared" si="2"/>
        <v>0</v>
      </c>
      <c r="P8" s="72">
        <f>IF(F8=1,VLOOKUP(G8,'Product &amp; Receiver Master'!$B$2:$F$70,4,FALSE),0)</f>
        <v>0</v>
      </c>
      <c r="Q8" s="72">
        <f t="shared" si="3"/>
        <v>0</v>
      </c>
      <c r="R8" s="72">
        <f>IF(F8=2,VLOOKUP(G8,'Product &amp; Receiver Master'!$B$2:$F$70,3,FALSE),0)</f>
        <v>0</v>
      </c>
      <c r="S8" s="72">
        <f t="shared" si="4"/>
        <v>0</v>
      </c>
    </row>
    <row r="9" spans="1:19">
      <c r="A9" s="33"/>
      <c r="B9" s="65">
        <f>IFERROR(VLOOKUP(A9,'Sale Master'!$A$7:$C$90,2,),0)</f>
        <v>0</v>
      </c>
      <c r="C9" s="65">
        <f>IFERROR(VLOOKUP(A9,'Sale Master'!$A$7:$C$90,3,),0)</f>
        <v>0</v>
      </c>
      <c r="D9" s="65">
        <f>IFERROR(VLOOKUP(C9,'Sale Master'!$C$7:$D$90,2,),0)</f>
        <v>0</v>
      </c>
      <c r="E9" s="65">
        <f>IFERROR(VLOOKUP(C9,'Sale Master'!$C$7:$E$90,3,),0)</f>
        <v>0</v>
      </c>
      <c r="F9" s="37"/>
      <c r="G9" s="33"/>
      <c r="H9" s="68">
        <f>IFERROR(VLOOKUP(G9,'Product &amp; Receiver Master'!$B$2:$F$70,2,),0)</f>
        <v>0</v>
      </c>
      <c r="I9" s="38"/>
      <c r="J9" s="39"/>
      <c r="K9" s="72">
        <f t="shared" si="0"/>
        <v>0</v>
      </c>
      <c r="L9" s="39">
        <v>0</v>
      </c>
      <c r="M9" s="72">
        <f t="shared" si="1"/>
        <v>0</v>
      </c>
      <c r="N9" s="72">
        <f>IF(F9=1,VLOOKUP(G9,'Product &amp; Receiver Master'!$B$2:$F$70,5,),0)</f>
        <v>0</v>
      </c>
      <c r="O9" s="68">
        <f t="shared" si="2"/>
        <v>0</v>
      </c>
      <c r="P9" s="72">
        <f>IF(F9=1,VLOOKUP(G9,'Product &amp; Receiver Master'!$B$2:$F$70,4,FALSE),0)</f>
        <v>0</v>
      </c>
      <c r="Q9" s="72">
        <f t="shared" si="3"/>
        <v>0</v>
      </c>
      <c r="R9" s="72">
        <f>IF(F9=2,VLOOKUP(G9,'Product &amp; Receiver Master'!$B$2:$F$70,3,FALSE),0)</f>
        <v>0</v>
      </c>
      <c r="S9" s="72">
        <f t="shared" si="4"/>
        <v>0</v>
      </c>
    </row>
    <row r="10" spans="1:19">
      <c r="A10" s="33"/>
      <c r="B10" s="65">
        <f>IFERROR(VLOOKUP(A10,'Sale Master'!$A$7:$C$90,2,),0)</f>
        <v>0</v>
      </c>
      <c r="C10" s="65">
        <f>IFERROR(VLOOKUP(A10,'Sale Master'!$A$7:$C$90,3,),0)</f>
        <v>0</v>
      </c>
      <c r="D10" s="65">
        <f>IFERROR(VLOOKUP(C10,'Sale Master'!$C$7:$D$90,2,),0)</f>
        <v>0</v>
      </c>
      <c r="E10" s="65">
        <f>IFERROR(VLOOKUP(C10,'Sale Master'!$C$7:$E$90,3,),0)</f>
        <v>0</v>
      </c>
      <c r="F10" s="37"/>
      <c r="G10" s="33"/>
      <c r="H10" s="68">
        <f>IFERROR(VLOOKUP(G10,'Product &amp; Receiver Master'!$B$2:$F$70,2,),0)</f>
        <v>0</v>
      </c>
      <c r="I10" s="38"/>
      <c r="J10" s="39"/>
      <c r="K10" s="72">
        <f t="shared" si="0"/>
        <v>0</v>
      </c>
      <c r="L10" s="39">
        <v>0</v>
      </c>
      <c r="M10" s="72">
        <f t="shared" si="1"/>
        <v>0</v>
      </c>
      <c r="N10" s="72">
        <f>IF(F10=1,VLOOKUP(G10,'Product &amp; Receiver Master'!$B$2:$F$70,5,),0)</f>
        <v>0</v>
      </c>
      <c r="O10" s="68">
        <f t="shared" si="2"/>
        <v>0</v>
      </c>
      <c r="P10" s="72">
        <f>IF(F10=1,VLOOKUP(G10,'Product &amp; Receiver Master'!$B$2:$F$70,4,FALSE),0)</f>
        <v>0</v>
      </c>
      <c r="Q10" s="72">
        <f t="shared" si="3"/>
        <v>0</v>
      </c>
      <c r="R10" s="72">
        <f>IF(F10=2,VLOOKUP(G10,'Product &amp; Receiver Master'!$B$2:$F$70,3,FALSE),0)</f>
        <v>0</v>
      </c>
      <c r="S10" s="72">
        <f t="shared" si="4"/>
        <v>0</v>
      </c>
    </row>
    <row r="11" spans="1:19">
      <c r="A11" s="33"/>
      <c r="B11" s="65">
        <f>IFERROR(VLOOKUP(A11,'Sale Master'!$A$7:$C$90,2,),0)</f>
        <v>0</v>
      </c>
      <c r="C11" s="65">
        <f>IFERROR(VLOOKUP(A11,'Sale Master'!$A$7:$C$90,3,),0)</f>
        <v>0</v>
      </c>
      <c r="D11" s="65">
        <f>IFERROR(VLOOKUP(C11,'Sale Master'!$C$7:$D$90,2,),0)</f>
        <v>0</v>
      </c>
      <c r="E11" s="65">
        <f>IFERROR(VLOOKUP(C11,'Sale Master'!$C$7:$E$90,3,),0)</f>
        <v>0</v>
      </c>
      <c r="F11" s="37"/>
      <c r="G11" s="33"/>
      <c r="H11" s="68">
        <f>IFERROR(VLOOKUP(G11,'Product &amp; Receiver Master'!$B$2:$F$70,2,),0)</f>
        <v>0</v>
      </c>
      <c r="I11" s="38"/>
      <c r="J11" s="39"/>
      <c r="K11" s="72">
        <f t="shared" si="0"/>
        <v>0</v>
      </c>
      <c r="L11" s="39">
        <v>0</v>
      </c>
      <c r="M11" s="72">
        <f t="shared" si="1"/>
        <v>0</v>
      </c>
      <c r="N11" s="72">
        <f>IF(F11=1,VLOOKUP(G11,'Product &amp; Receiver Master'!$B$2:$F$70,5,),0)</f>
        <v>0</v>
      </c>
      <c r="O11" s="68">
        <f t="shared" si="2"/>
        <v>0</v>
      </c>
      <c r="P11" s="72">
        <f>IF(F11=1,VLOOKUP(G11,'Product &amp; Receiver Master'!$B$2:$F$70,4,FALSE),0)</f>
        <v>0</v>
      </c>
      <c r="Q11" s="72">
        <f t="shared" si="3"/>
        <v>0</v>
      </c>
      <c r="R11" s="72">
        <f>IF(F11=2,VLOOKUP(G11,'Product &amp; Receiver Master'!$B$2:$F$70,3,FALSE),0)</f>
        <v>0</v>
      </c>
      <c r="S11" s="72">
        <f t="shared" si="4"/>
        <v>0</v>
      </c>
    </row>
    <row r="12" spans="1:19">
      <c r="A12" s="33"/>
      <c r="B12" s="65">
        <f>IFERROR(VLOOKUP(A12,'Sale Master'!$A$7:$C$90,2,),0)</f>
        <v>0</v>
      </c>
      <c r="C12" s="65">
        <f>IFERROR(VLOOKUP(A12,'Sale Master'!$A$7:$C$90,3,),0)</f>
        <v>0</v>
      </c>
      <c r="D12" s="65">
        <f>IFERROR(VLOOKUP(C12,'Sale Master'!$C$7:$D$90,2,),0)</f>
        <v>0</v>
      </c>
      <c r="E12" s="65">
        <f>IFERROR(VLOOKUP(C12,'Sale Master'!$C$7:$E$90,3,),0)</f>
        <v>0</v>
      </c>
      <c r="F12" s="37"/>
      <c r="G12" s="33"/>
      <c r="H12" s="68">
        <f>IFERROR(VLOOKUP(G12,'Product &amp; Receiver Master'!$B$2:$F$70,2,),0)</f>
        <v>0</v>
      </c>
      <c r="I12" s="38"/>
      <c r="J12" s="39"/>
      <c r="K12" s="72">
        <f t="shared" si="0"/>
        <v>0</v>
      </c>
      <c r="L12" s="39">
        <v>0</v>
      </c>
      <c r="M12" s="72">
        <f t="shared" si="1"/>
        <v>0</v>
      </c>
      <c r="N12" s="72">
        <f>IF(F12=1,VLOOKUP(G12,'Product &amp; Receiver Master'!$B$2:$F$70,5,),0)</f>
        <v>0</v>
      </c>
      <c r="O12" s="68">
        <f t="shared" si="2"/>
        <v>0</v>
      </c>
      <c r="P12" s="72">
        <f>IF(F12=1,VLOOKUP(G12,'Product &amp; Receiver Master'!$B$2:$F$70,4,FALSE),0)</f>
        <v>0</v>
      </c>
      <c r="Q12" s="72">
        <f t="shared" si="3"/>
        <v>0</v>
      </c>
      <c r="R12" s="72">
        <f>IF(F12=2,VLOOKUP(G12,'Product &amp; Receiver Master'!$B$2:$F$70,3,FALSE),0)</f>
        <v>0</v>
      </c>
      <c r="S12" s="72">
        <f t="shared" si="4"/>
        <v>0</v>
      </c>
    </row>
    <row r="13" spans="1:19">
      <c r="A13" s="33"/>
      <c r="B13" s="65">
        <f>IFERROR(VLOOKUP(A13,'Sale Master'!$A$7:$C$90,2,),0)</f>
        <v>0</v>
      </c>
      <c r="C13" s="65">
        <f>IFERROR(VLOOKUP(A13,'Sale Master'!$A$7:$C$90,3,),0)</f>
        <v>0</v>
      </c>
      <c r="D13" s="65">
        <f>IFERROR(VLOOKUP(C13,'Sale Master'!$C$7:$D$90,2,),0)</f>
        <v>0</v>
      </c>
      <c r="E13" s="65">
        <f>IFERROR(VLOOKUP(C13,'Sale Master'!$C$7:$E$90,3,),0)</f>
        <v>0</v>
      </c>
      <c r="F13" s="37"/>
      <c r="G13" s="33"/>
      <c r="H13" s="68">
        <f>IFERROR(VLOOKUP(G13,'Product &amp; Receiver Master'!$B$2:$F$70,2,),0)</f>
        <v>0</v>
      </c>
      <c r="I13" s="38"/>
      <c r="J13" s="39"/>
      <c r="K13" s="72">
        <f t="shared" si="0"/>
        <v>0</v>
      </c>
      <c r="L13" s="39">
        <v>0</v>
      </c>
      <c r="M13" s="72">
        <f t="shared" si="1"/>
        <v>0</v>
      </c>
      <c r="N13" s="72">
        <f>IF(F13=1,VLOOKUP(G13,'Product &amp; Receiver Master'!$B$2:$F$70,5,),0)</f>
        <v>0</v>
      </c>
      <c r="O13" s="68">
        <f t="shared" si="2"/>
        <v>0</v>
      </c>
      <c r="P13" s="72">
        <f>IF(F13=1,VLOOKUP(G13,'Product &amp; Receiver Master'!$B$2:$F$70,4,FALSE),0)</f>
        <v>0</v>
      </c>
      <c r="Q13" s="72">
        <f t="shared" si="3"/>
        <v>0</v>
      </c>
      <c r="R13" s="72">
        <f>IF(F13=2,VLOOKUP(G13,'Product &amp; Receiver Master'!$B$2:$F$70,3,FALSE),0)</f>
        <v>0</v>
      </c>
      <c r="S13" s="72">
        <f t="shared" si="4"/>
        <v>0</v>
      </c>
    </row>
    <row r="14" spans="1:19">
      <c r="A14" s="33"/>
      <c r="B14" s="65">
        <f>IFERROR(VLOOKUP(A14,'Sale Master'!$A$7:$C$90,2,),0)</f>
        <v>0</v>
      </c>
      <c r="C14" s="65">
        <f>IFERROR(VLOOKUP(A14,'Sale Master'!$A$7:$C$90,3,),0)</f>
        <v>0</v>
      </c>
      <c r="D14" s="65">
        <f>IFERROR(VLOOKUP(C14,'Sale Master'!$C$7:$D$90,2,),0)</f>
        <v>0</v>
      </c>
      <c r="E14" s="65">
        <f>IFERROR(VLOOKUP(C14,'Sale Master'!$C$7:$E$90,3,),0)</f>
        <v>0</v>
      </c>
      <c r="F14" s="37"/>
      <c r="G14" s="33"/>
      <c r="H14" s="68">
        <f>IFERROR(VLOOKUP(G14,'Product &amp; Receiver Master'!$B$2:$F$70,2,),0)</f>
        <v>0</v>
      </c>
      <c r="I14" s="38"/>
      <c r="J14" s="39"/>
      <c r="K14" s="72">
        <f t="shared" si="0"/>
        <v>0</v>
      </c>
      <c r="L14" s="39">
        <v>0</v>
      </c>
      <c r="M14" s="72">
        <f t="shared" si="1"/>
        <v>0</v>
      </c>
      <c r="N14" s="72">
        <f>IF(F14=1,VLOOKUP(G14,'Product &amp; Receiver Master'!$B$2:$F$70,5,),0)</f>
        <v>0</v>
      </c>
      <c r="O14" s="68">
        <f t="shared" si="2"/>
        <v>0</v>
      </c>
      <c r="P14" s="72">
        <f>IF(F14=1,VLOOKUP(G14,'Product &amp; Receiver Master'!$B$2:$F$70,4,FALSE),0)</f>
        <v>0</v>
      </c>
      <c r="Q14" s="72">
        <f t="shared" si="3"/>
        <v>0</v>
      </c>
      <c r="R14" s="72">
        <f>IF(F14=2,VLOOKUP(G14,'Product &amp; Receiver Master'!$B$2:$F$70,3,FALSE),0)</f>
        <v>0</v>
      </c>
      <c r="S14" s="72">
        <f t="shared" si="4"/>
        <v>0</v>
      </c>
    </row>
    <row r="15" spans="1:19">
      <c r="A15" s="33"/>
      <c r="B15" s="65">
        <f>IFERROR(VLOOKUP(A15,'Sale Master'!$A$7:$C$90,2,),0)</f>
        <v>0</v>
      </c>
      <c r="C15" s="65">
        <f>IFERROR(VLOOKUP(A15,'Sale Master'!$A$7:$C$90,3,),0)</f>
        <v>0</v>
      </c>
      <c r="D15" s="65">
        <f>IFERROR(VLOOKUP(C15,'Sale Master'!$C$7:$D$90,2,),0)</f>
        <v>0</v>
      </c>
      <c r="E15" s="65">
        <f>IFERROR(VLOOKUP(C15,'Sale Master'!$C$7:$E$90,3,),0)</f>
        <v>0</v>
      </c>
      <c r="F15" s="37"/>
      <c r="G15" s="33"/>
      <c r="H15" s="68">
        <f>IFERROR(VLOOKUP(G15,'Product &amp; Receiver Master'!$B$2:$F$70,2,),0)</f>
        <v>0</v>
      </c>
      <c r="I15" s="38"/>
      <c r="J15" s="39"/>
      <c r="K15" s="72">
        <f t="shared" si="0"/>
        <v>0</v>
      </c>
      <c r="L15" s="39">
        <v>0</v>
      </c>
      <c r="M15" s="72">
        <f t="shared" si="1"/>
        <v>0</v>
      </c>
      <c r="N15" s="72">
        <f>IF(F15=1,VLOOKUP(G15,'Product &amp; Receiver Master'!$B$2:$F$70,5,),0)</f>
        <v>0</v>
      </c>
      <c r="O15" s="68">
        <f t="shared" si="2"/>
        <v>0</v>
      </c>
      <c r="P15" s="72">
        <f>IF(F15=1,VLOOKUP(G15,'Product &amp; Receiver Master'!$B$2:$F$70,4,FALSE),0)</f>
        <v>0</v>
      </c>
      <c r="Q15" s="72">
        <f t="shared" si="3"/>
        <v>0</v>
      </c>
      <c r="R15" s="72">
        <f>IF(F15=2,VLOOKUP(G15,'Product &amp; Receiver Master'!$B$2:$F$70,3,FALSE),0)</f>
        <v>0</v>
      </c>
      <c r="S15" s="72">
        <f t="shared" si="4"/>
        <v>0</v>
      </c>
    </row>
    <row r="16" spans="1:19">
      <c r="A16" s="33"/>
      <c r="B16" s="65">
        <f>IFERROR(VLOOKUP(A16,'Sale Master'!$A$7:$C$90,2,),0)</f>
        <v>0</v>
      </c>
      <c r="C16" s="65">
        <f>IFERROR(VLOOKUP(A16,'Sale Master'!$A$7:$C$90,3,),0)</f>
        <v>0</v>
      </c>
      <c r="D16" s="65">
        <f>IFERROR(VLOOKUP(C16,'Sale Master'!$C$7:$D$90,2,),0)</f>
        <v>0</v>
      </c>
      <c r="E16" s="65">
        <f>IFERROR(VLOOKUP(C16,'Sale Master'!$C$7:$E$90,3,),0)</f>
        <v>0</v>
      </c>
      <c r="F16" s="37"/>
      <c r="G16" s="33"/>
      <c r="H16" s="68">
        <f>IFERROR(VLOOKUP(G16,'Product &amp; Receiver Master'!$B$2:$F$70,2,),0)</f>
        <v>0</v>
      </c>
      <c r="I16" s="38"/>
      <c r="J16" s="39"/>
      <c r="K16" s="72">
        <f t="shared" si="0"/>
        <v>0</v>
      </c>
      <c r="L16" s="39">
        <v>0</v>
      </c>
      <c r="M16" s="72">
        <f t="shared" si="1"/>
        <v>0</v>
      </c>
      <c r="N16" s="72">
        <f>IF(F16=1,VLOOKUP(G16,'Product &amp; Receiver Master'!$B$2:$F$70,5,),0)</f>
        <v>0</v>
      </c>
      <c r="O16" s="68">
        <f t="shared" si="2"/>
        <v>0</v>
      </c>
      <c r="P16" s="72">
        <f>IF(F16=1,VLOOKUP(G16,'Product &amp; Receiver Master'!$B$2:$F$70,4,FALSE),0)</f>
        <v>0</v>
      </c>
      <c r="Q16" s="72">
        <f t="shared" si="3"/>
        <v>0</v>
      </c>
      <c r="R16" s="72">
        <f>IF(F16=2,VLOOKUP(G16,'Product &amp; Receiver Master'!$B$2:$F$70,3,FALSE),0)</f>
        <v>0</v>
      </c>
      <c r="S16" s="72">
        <f t="shared" si="4"/>
        <v>0</v>
      </c>
    </row>
    <row r="17" spans="1:19">
      <c r="A17" s="33"/>
      <c r="B17" s="65">
        <f>IFERROR(VLOOKUP(A17,'Sale Master'!$A$7:$C$90,2,),0)</f>
        <v>0</v>
      </c>
      <c r="C17" s="65">
        <f>IFERROR(VLOOKUP(A17,'Sale Master'!$A$7:$C$90,3,),0)</f>
        <v>0</v>
      </c>
      <c r="D17" s="65">
        <f>IFERROR(VLOOKUP(C17,'Sale Master'!$C$7:$D$90,2,),0)</f>
        <v>0</v>
      </c>
      <c r="E17" s="65">
        <f>IFERROR(VLOOKUP(C17,'Sale Master'!$C$7:$E$90,3,),0)</f>
        <v>0</v>
      </c>
      <c r="F17" s="37"/>
      <c r="G17" s="33"/>
      <c r="H17" s="68">
        <f>IFERROR(VLOOKUP(G17,'Product &amp; Receiver Master'!$B$2:$F$70,2,),0)</f>
        <v>0</v>
      </c>
      <c r="I17" s="38"/>
      <c r="J17" s="39"/>
      <c r="K17" s="72">
        <f t="shared" si="0"/>
        <v>0</v>
      </c>
      <c r="L17" s="39">
        <v>0</v>
      </c>
      <c r="M17" s="72">
        <f t="shared" si="1"/>
        <v>0</v>
      </c>
      <c r="N17" s="72">
        <f>IF(F17=1,VLOOKUP(G17,'Product &amp; Receiver Master'!$B$2:$F$70,5,),0)</f>
        <v>0</v>
      </c>
      <c r="O17" s="68">
        <f t="shared" si="2"/>
        <v>0</v>
      </c>
      <c r="P17" s="72">
        <f>IF(F17=1,VLOOKUP(G17,'Product &amp; Receiver Master'!$B$2:$F$70,4,FALSE),0)</f>
        <v>0</v>
      </c>
      <c r="Q17" s="72">
        <f t="shared" si="3"/>
        <v>0</v>
      </c>
      <c r="R17" s="72">
        <f>IF(F17=2,VLOOKUP(G17,'Product &amp; Receiver Master'!$B$2:$F$70,3,FALSE),0)</f>
        <v>0</v>
      </c>
      <c r="S17" s="72">
        <f t="shared" si="4"/>
        <v>0</v>
      </c>
    </row>
    <row r="18" spans="1:19">
      <c r="A18" s="33"/>
      <c r="B18" s="65">
        <f>IFERROR(VLOOKUP(A18,'Sale Master'!$A$7:$C$90,2,),0)</f>
        <v>0</v>
      </c>
      <c r="C18" s="65">
        <f>IFERROR(VLOOKUP(A18,'Sale Master'!$A$7:$C$90,3,),0)</f>
        <v>0</v>
      </c>
      <c r="D18" s="65">
        <f>IFERROR(VLOOKUP(C18,'Sale Master'!$C$7:$D$90,2,),0)</f>
        <v>0</v>
      </c>
      <c r="E18" s="65">
        <f>IFERROR(VLOOKUP(C18,'Sale Master'!$C$7:$E$90,3,),0)</f>
        <v>0</v>
      </c>
      <c r="F18" s="37"/>
      <c r="G18" s="33"/>
      <c r="H18" s="68">
        <f>IFERROR(VLOOKUP(G18,'Product &amp; Receiver Master'!$B$2:$F$70,2,),0)</f>
        <v>0</v>
      </c>
      <c r="I18" s="38"/>
      <c r="J18" s="39"/>
      <c r="K18" s="72">
        <f t="shared" si="0"/>
        <v>0</v>
      </c>
      <c r="L18" s="39">
        <v>0</v>
      </c>
      <c r="M18" s="72">
        <f t="shared" si="1"/>
        <v>0</v>
      </c>
      <c r="N18" s="72">
        <f>IF(F18=1,VLOOKUP(G18,'Product &amp; Receiver Master'!$B$2:$F$70,5,),0)</f>
        <v>0</v>
      </c>
      <c r="O18" s="68">
        <f t="shared" si="2"/>
        <v>0</v>
      </c>
      <c r="P18" s="72">
        <f>IF(F18=1,VLOOKUP(G18,'Product &amp; Receiver Master'!$B$2:$F$70,4,FALSE),0)</f>
        <v>0</v>
      </c>
      <c r="Q18" s="72">
        <f t="shared" si="3"/>
        <v>0</v>
      </c>
      <c r="R18" s="72">
        <f>IF(F18=2,VLOOKUP(G18,'Product &amp; Receiver Master'!$B$2:$F$70,3,FALSE),0)</f>
        <v>0</v>
      </c>
      <c r="S18" s="72">
        <f t="shared" si="4"/>
        <v>0</v>
      </c>
    </row>
    <row r="19" spans="1:19">
      <c r="A19" s="33"/>
      <c r="B19" s="65">
        <f>IFERROR(VLOOKUP(A19,'Sale Master'!$A$7:$C$90,2,),0)</f>
        <v>0</v>
      </c>
      <c r="C19" s="65">
        <f>IFERROR(VLOOKUP(A19,'Sale Master'!$A$7:$C$90,3,),0)</f>
        <v>0</v>
      </c>
      <c r="D19" s="65">
        <f>IFERROR(VLOOKUP(C19,'Sale Master'!$C$7:$D$90,2,),0)</f>
        <v>0</v>
      </c>
      <c r="E19" s="65">
        <f>IFERROR(VLOOKUP(C19,'Sale Master'!$C$7:$E$90,3,),0)</f>
        <v>0</v>
      </c>
      <c r="F19" s="37"/>
      <c r="G19" s="33"/>
      <c r="H19" s="68">
        <f>IFERROR(VLOOKUP(G19,'Product &amp; Receiver Master'!$B$2:$F$70,2,),0)</f>
        <v>0</v>
      </c>
      <c r="I19" s="38"/>
      <c r="J19" s="39"/>
      <c r="K19" s="72">
        <f t="shared" si="0"/>
        <v>0</v>
      </c>
      <c r="L19" s="39">
        <v>0</v>
      </c>
      <c r="M19" s="72">
        <f t="shared" si="1"/>
        <v>0</v>
      </c>
      <c r="N19" s="72">
        <f>IF(F19=1,VLOOKUP(G19,'Product &amp; Receiver Master'!$B$2:$F$70,5,),0)</f>
        <v>0</v>
      </c>
      <c r="O19" s="68">
        <f t="shared" si="2"/>
        <v>0</v>
      </c>
      <c r="P19" s="72">
        <f>IF(F19=1,VLOOKUP(G19,'Product &amp; Receiver Master'!$B$2:$F$70,4,FALSE),0)</f>
        <v>0</v>
      </c>
      <c r="Q19" s="72">
        <f t="shared" si="3"/>
        <v>0</v>
      </c>
      <c r="R19" s="72">
        <f>IF(F19=2,VLOOKUP(G19,'Product &amp; Receiver Master'!$B$2:$F$70,3,FALSE),0)</f>
        <v>0</v>
      </c>
      <c r="S19" s="72">
        <f t="shared" si="4"/>
        <v>0</v>
      </c>
    </row>
    <row r="20" spans="1:19">
      <c r="A20" s="33"/>
      <c r="B20" s="65">
        <f>IFERROR(VLOOKUP(A20,'Sale Master'!$A$7:$C$90,2,),0)</f>
        <v>0</v>
      </c>
      <c r="C20" s="65">
        <f>IFERROR(VLOOKUP(A20,'Sale Master'!$A$7:$C$90,3,),0)</f>
        <v>0</v>
      </c>
      <c r="D20" s="65">
        <f>IFERROR(VLOOKUP(C20,'Sale Master'!$C$7:$D$90,2,),0)</f>
        <v>0</v>
      </c>
      <c r="E20" s="65">
        <f>IFERROR(VLOOKUP(C20,'Sale Master'!$C$7:$E$90,3,),0)</f>
        <v>0</v>
      </c>
      <c r="F20" s="37"/>
      <c r="G20" s="33"/>
      <c r="H20" s="68">
        <f>IFERROR(VLOOKUP(G20,'Product &amp; Receiver Master'!$B$2:$F$70,2,),0)</f>
        <v>0</v>
      </c>
      <c r="I20" s="38"/>
      <c r="J20" s="39"/>
      <c r="K20" s="72">
        <f t="shared" si="0"/>
        <v>0</v>
      </c>
      <c r="L20" s="39">
        <v>0</v>
      </c>
      <c r="M20" s="72">
        <f t="shared" si="1"/>
        <v>0</v>
      </c>
      <c r="N20" s="72">
        <f>IF(F20=1,VLOOKUP(G20,'Product &amp; Receiver Master'!$B$2:$F$70,5,),0)</f>
        <v>0</v>
      </c>
      <c r="O20" s="68">
        <f t="shared" si="2"/>
        <v>0</v>
      </c>
      <c r="P20" s="72">
        <f>IF(F20=1,VLOOKUP(G20,'Product &amp; Receiver Master'!$B$2:$F$70,4,FALSE),0)</f>
        <v>0</v>
      </c>
      <c r="Q20" s="72">
        <f t="shared" si="3"/>
        <v>0</v>
      </c>
      <c r="R20" s="72">
        <f>IF(F20=2,VLOOKUP(G20,'Product &amp; Receiver Master'!$B$2:$F$70,3,FALSE),0)</f>
        <v>0</v>
      </c>
      <c r="S20" s="72">
        <f t="shared" si="4"/>
        <v>0</v>
      </c>
    </row>
    <row r="21" spans="1:19">
      <c r="A21" s="33"/>
      <c r="B21" s="65">
        <f>IFERROR(VLOOKUP(A21,'Sale Master'!$A$7:$C$90,2,),0)</f>
        <v>0</v>
      </c>
      <c r="C21" s="65">
        <f>IFERROR(VLOOKUP(A21,'Sale Master'!$A$7:$C$90,3,),0)</f>
        <v>0</v>
      </c>
      <c r="D21" s="65">
        <f>IFERROR(VLOOKUP(C21,'Sale Master'!$C$7:$D$90,2,),0)</f>
        <v>0</v>
      </c>
      <c r="E21" s="65">
        <f>IFERROR(VLOOKUP(C21,'Sale Master'!$C$7:$E$90,3,),0)</f>
        <v>0</v>
      </c>
      <c r="F21" s="37"/>
      <c r="G21" s="33"/>
      <c r="H21" s="68">
        <f>IFERROR(VLOOKUP(G21,'Product &amp; Receiver Master'!$B$2:$F$70,2,),0)</f>
        <v>0</v>
      </c>
      <c r="I21" s="38"/>
      <c r="J21" s="39"/>
      <c r="K21" s="72">
        <f t="shared" si="0"/>
        <v>0</v>
      </c>
      <c r="L21" s="39">
        <v>0</v>
      </c>
      <c r="M21" s="72">
        <f t="shared" si="1"/>
        <v>0</v>
      </c>
      <c r="N21" s="72">
        <f>IF(F21=1,VLOOKUP(G21,'Product &amp; Receiver Master'!$B$2:$F$70,5,),0)</f>
        <v>0</v>
      </c>
      <c r="O21" s="68">
        <f t="shared" si="2"/>
        <v>0</v>
      </c>
      <c r="P21" s="72">
        <f>IF(F21=1,VLOOKUP(G21,'Product &amp; Receiver Master'!$B$2:$F$70,4,FALSE),0)</f>
        <v>0</v>
      </c>
      <c r="Q21" s="72">
        <f t="shared" si="3"/>
        <v>0</v>
      </c>
      <c r="R21" s="72">
        <f>IF(F21=2,VLOOKUP(G21,'Product &amp; Receiver Master'!$B$2:$F$70,3,FALSE),0)</f>
        <v>0</v>
      </c>
      <c r="S21" s="72">
        <f t="shared" si="4"/>
        <v>0</v>
      </c>
    </row>
    <row r="22" spans="1:19">
      <c r="A22" s="33"/>
      <c r="B22" s="65">
        <f>IFERROR(VLOOKUP(A22,'Sale Master'!$A$7:$C$90,2,),0)</f>
        <v>0</v>
      </c>
      <c r="C22" s="65">
        <f>IFERROR(VLOOKUP(A22,'Sale Master'!$A$7:$C$90,3,),0)</f>
        <v>0</v>
      </c>
      <c r="D22" s="65">
        <f>IFERROR(VLOOKUP(C22,'Sale Master'!$C$7:$D$90,2,),0)</f>
        <v>0</v>
      </c>
      <c r="E22" s="65">
        <f>IFERROR(VLOOKUP(C22,'Sale Master'!$C$7:$E$90,3,),0)</f>
        <v>0</v>
      </c>
      <c r="F22" s="37"/>
      <c r="G22" s="33"/>
      <c r="H22" s="68">
        <f>IFERROR(VLOOKUP(G22,'Product &amp; Receiver Master'!$B$2:$F$70,2,),0)</f>
        <v>0</v>
      </c>
      <c r="I22" s="38"/>
      <c r="J22" s="39"/>
      <c r="K22" s="72">
        <f t="shared" si="0"/>
        <v>0</v>
      </c>
      <c r="L22" s="39">
        <v>0</v>
      </c>
      <c r="M22" s="72">
        <f t="shared" si="1"/>
        <v>0</v>
      </c>
      <c r="N22" s="72">
        <f>IF(F22=1,VLOOKUP(G22,'Product &amp; Receiver Master'!$B$2:$F$70,5,),0)</f>
        <v>0</v>
      </c>
      <c r="O22" s="68">
        <f t="shared" si="2"/>
        <v>0</v>
      </c>
      <c r="P22" s="72">
        <f>IF(F22=1,VLOOKUP(G22,'Product &amp; Receiver Master'!$B$2:$F$70,4,FALSE),0)</f>
        <v>0</v>
      </c>
      <c r="Q22" s="72">
        <f t="shared" si="3"/>
        <v>0</v>
      </c>
      <c r="R22" s="72">
        <f>IF(F22=2,VLOOKUP(G22,'Product &amp; Receiver Master'!$B$2:$F$70,3,FALSE),0)</f>
        <v>0</v>
      </c>
      <c r="S22" s="72">
        <f t="shared" si="4"/>
        <v>0</v>
      </c>
    </row>
    <row r="23" spans="1:19">
      <c r="A23" s="33"/>
      <c r="B23" s="65">
        <f>IFERROR(VLOOKUP(A23,'Sale Master'!$A$7:$C$90,2,),0)</f>
        <v>0</v>
      </c>
      <c r="C23" s="65">
        <f>IFERROR(VLOOKUP(A23,'Sale Master'!$A$7:$C$90,3,),0)</f>
        <v>0</v>
      </c>
      <c r="D23" s="65">
        <f>IFERROR(VLOOKUP(C23,'Sale Master'!$C$7:$D$90,2,),0)</f>
        <v>0</v>
      </c>
      <c r="E23" s="65">
        <f>IFERROR(VLOOKUP(C23,'Sale Master'!$C$7:$E$90,3,),0)</f>
        <v>0</v>
      </c>
      <c r="F23" s="37"/>
      <c r="G23" s="33"/>
      <c r="H23" s="68">
        <f>IFERROR(VLOOKUP(G23,'Product &amp; Receiver Master'!$B$2:$F$70,2,),0)</f>
        <v>0</v>
      </c>
      <c r="I23" s="38"/>
      <c r="J23" s="39"/>
      <c r="K23" s="72">
        <f t="shared" si="0"/>
        <v>0</v>
      </c>
      <c r="L23" s="39">
        <v>0</v>
      </c>
      <c r="M23" s="72">
        <f t="shared" si="1"/>
        <v>0</v>
      </c>
      <c r="N23" s="72">
        <f>IF(F23=1,VLOOKUP(G23,'Product &amp; Receiver Master'!$B$2:$F$70,5,),0)</f>
        <v>0</v>
      </c>
      <c r="O23" s="68">
        <f t="shared" si="2"/>
        <v>0</v>
      </c>
      <c r="P23" s="72">
        <f>IF(F23=1,VLOOKUP(G23,'Product &amp; Receiver Master'!$B$2:$F$70,4,FALSE),0)</f>
        <v>0</v>
      </c>
      <c r="Q23" s="72">
        <f t="shared" si="3"/>
        <v>0</v>
      </c>
      <c r="R23" s="72">
        <f>IF(F23=2,VLOOKUP(G23,'Product &amp; Receiver Master'!$B$2:$F$70,3,FALSE),0)</f>
        <v>0</v>
      </c>
      <c r="S23" s="72">
        <f t="shared" si="4"/>
        <v>0</v>
      </c>
    </row>
    <row r="24" spans="1:19">
      <c r="A24" s="33"/>
      <c r="B24" s="65">
        <f>IFERROR(VLOOKUP(A24,'Sale Master'!$A$7:$C$90,2,),0)</f>
        <v>0</v>
      </c>
      <c r="C24" s="65">
        <f>IFERROR(VLOOKUP(A24,'Sale Master'!$A$7:$C$90,3,),0)</f>
        <v>0</v>
      </c>
      <c r="D24" s="65">
        <f>IFERROR(VLOOKUP(C24,'Sale Master'!$C$7:$D$90,2,),0)</f>
        <v>0</v>
      </c>
      <c r="E24" s="65">
        <f>IFERROR(VLOOKUP(C24,'Sale Master'!$C$7:$E$90,3,),0)</f>
        <v>0</v>
      </c>
      <c r="F24" s="37"/>
      <c r="G24" s="33"/>
      <c r="H24" s="68">
        <f>IFERROR(VLOOKUP(G24,'Product &amp; Receiver Master'!$B$2:$F$70,2,),0)</f>
        <v>0</v>
      </c>
      <c r="I24" s="38"/>
      <c r="J24" s="39"/>
      <c r="K24" s="72">
        <f t="shared" si="0"/>
        <v>0</v>
      </c>
      <c r="L24" s="39">
        <v>0</v>
      </c>
      <c r="M24" s="72">
        <f t="shared" si="1"/>
        <v>0</v>
      </c>
      <c r="N24" s="72">
        <f>IF(F24=1,VLOOKUP(G24,'Product &amp; Receiver Master'!$B$2:$F$70,5,),0)</f>
        <v>0</v>
      </c>
      <c r="O24" s="68">
        <f t="shared" si="2"/>
        <v>0</v>
      </c>
      <c r="P24" s="72">
        <f>IF(F24=1,VLOOKUP(G24,'Product &amp; Receiver Master'!$B$2:$F$70,4,FALSE),0)</f>
        <v>0</v>
      </c>
      <c r="Q24" s="72">
        <f t="shared" si="3"/>
        <v>0</v>
      </c>
      <c r="R24" s="72">
        <f>IF(F24=2,VLOOKUP(G24,'Product &amp; Receiver Master'!$B$2:$F$70,3,FALSE),0)</f>
        <v>0</v>
      </c>
      <c r="S24" s="72">
        <f t="shared" si="4"/>
        <v>0</v>
      </c>
    </row>
    <row r="25" spans="1:19">
      <c r="A25" s="33"/>
      <c r="B25" s="65">
        <f>IFERROR(VLOOKUP(A25,'Sale Master'!$A$7:$C$90,2,),0)</f>
        <v>0</v>
      </c>
      <c r="C25" s="65">
        <f>IFERROR(VLOOKUP(A25,'Sale Master'!$A$7:$C$90,3,),0)</f>
        <v>0</v>
      </c>
      <c r="D25" s="65">
        <f>IFERROR(VLOOKUP(C25,'Sale Master'!$C$7:$D$90,2,),0)</f>
        <v>0</v>
      </c>
      <c r="E25" s="65">
        <f>IFERROR(VLOOKUP(C25,'Sale Master'!$C$7:$E$90,3,),0)</f>
        <v>0</v>
      </c>
      <c r="F25" s="37"/>
      <c r="G25" s="33"/>
      <c r="H25" s="68">
        <f>IFERROR(VLOOKUP(G25,'Product &amp; Receiver Master'!$B$2:$F$70,2,),0)</f>
        <v>0</v>
      </c>
      <c r="I25" s="38"/>
      <c r="J25" s="39"/>
      <c r="K25" s="72">
        <f t="shared" si="0"/>
        <v>0</v>
      </c>
      <c r="L25" s="39">
        <v>0</v>
      </c>
      <c r="M25" s="72">
        <f t="shared" si="1"/>
        <v>0</v>
      </c>
      <c r="N25" s="72">
        <f>IF(F25=1,VLOOKUP(G25,'Product &amp; Receiver Master'!$B$2:$F$70,5,),0)</f>
        <v>0</v>
      </c>
      <c r="O25" s="68">
        <f t="shared" si="2"/>
        <v>0</v>
      </c>
      <c r="P25" s="72">
        <f>IF(F25=1,VLOOKUP(G25,'Product &amp; Receiver Master'!$B$2:$F$70,4,FALSE),0)</f>
        <v>0</v>
      </c>
      <c r="Q25" s="72">
        <f t="shared" si="3"/>
        <v>0</v>
      </c>
      <c r="R25" s="72">
        <f>IF(F25=2,VLOOKUP(G25,'Product &amp; Receiver Master'!$B$2:$F$70,3,FALSE),0)</f>
        <v>0</v>
      </c>
      <c r="S25" s="72">
        <f t="shared" si="4"/>
        <v>0</v>
      </c>
    </row>
    <row r="26" spans="1:19">
      <c r="A26" s="33"/>
      <c r="B26" s="65">
        <f>IFERROR(VLOOKUP(A26,'Sale Master'!$A$7:$C$90,2,),0)</f>
        <v>0</v>
      </c>
      <c r="C26" s="65">
        <f>IFERROR(VLOOKUP(A26,'Sale Master'!$A$7:$C$90,3,),0)</f>
        <v>0</v>
      </c>
      <c r="D26" s="65">
        <f>IFERROR(VLOOKUP(C26,'Sale Master'!$C$7:$D$90,2,),0)</f>
        <v>0</v>
      </c>
      <c r="E26" s="65">
        <f>IFERROR(VLOOKUP(C26,'Sale Master'!$C$7:$E$90,3,),0)</f>
        <v>0</v>
      </c>
      <c r="F26" s="37"/>
      <c r="G26" s="33"/>
      <c r="H26" s="68">
        <f>IFERROR(VLOOKUP(G26,'Product &amp; Receiver Master'!$B$2:$F$70,2,),0)</f>
        <v>0</v>
      </c>
      <c r="I26" s="38"/>
      <c r="J26" s="39"/>
      <c r="K26" s="72">
        <f t="shared" si="0"/>
        <v>0</v>
      </c>
      <c r="L26" s="39">
        <v>0</v>
      </c>
      <c r="M26" s="72">
        <f t="shared" si="1"/>
        <v>0</v>
      </c>
      <c r="N26" s="72">
        <f>IF(F26=1,VLOOKUP(G26,'Product &amp; Receiver Master'!$B$2:$F$70,5,),0)</f>
        <v>0</v>
      </c>
      <c r="O26" s="68">
        <f t="shared" si="2"/>
        <v>0</v>
      </c>
      <c r="P26" s="72">
        <f>IF(F26=1,VLOOKUP(G26,'Product &amp; Receiver Master'!$B$2:$F$70,4,FALSE),0)</f>
        <v>0</v>
      </c>
      <c r="Q26" s="72">
        <f t="shared" si="3"/>
        <v>0</v>
      </c>
      <c r="R26" s="72">
        <f>IF(F26=2,VLOOKUP(G26,'Product &amp; Receiver Master'!$B$2:$F$70,3,FALSE),0)</f>
        <v>0</v>
      </c>
      <c r="S26" s="72">
        <f t="shared" si="4"/>
        <v>0</v>
      </c>
    </row>
    <row r="27" spans="1:19">
      <c r="A27" s="33"/>
      <c r="B27" s="65">
        <f>IFERROR(VLOOKUP(A27,'Sale Master'!$A$7:$C$90,2,),0)</f>
        <v>0</v>
      </c>
      <c r="C27" s="65">
        <f>IFERROR(VLOOKUP(A27,'Sale Master'!$A$7:$C$90,3,),0)</f>
        <v>0</v>
      </c>
      <c r="D27" s="65">
        <f>IFERROR(VLOOKUP(C27,'Sale Master'!$C$7:$D$90,2,),0)</f>
        <v>0</v>
      </c>
      <c r="E27" s="65">
        <f>IFERROR(VLOOKUP(C27,'Sale Master'!$C$7:$E$90,3,),0)</f>
        <v>0</v>
      </c>
      <c r="F27" s="37"/>
      <c r="G27" s="33"/>
      <c r="H27" s="68">
        <f>IFERROR(VLOOKUP(G27,'Product &amp; Receiver Master'!$B$2:$F$70,2,),0)</f>
        <v>0</v>
      </c>
      <c r="I27" s="38"/>
      <c r="J27" s="39"/>
      <c r="K27" s="72">
        <f t="shared" si="0"/>
        <v>0</v>
      </c>
      <c r="L27" s="39">
        <v>0</v>
      </c>
      <c r="M27" s="72">
        <f t="shared" si="1"/>
        <v>0</v>
      </c>
      <c r="N27" s="72">
        <f>IF(F27=1,VLOOKUP(G27,'Product &amp; Receiver Master'!$B$2:$F$70,5,),0)</f>
        <v>0</v>
      </c>
      <c r="O27" s="68">
        <f t="shared" si="2"/>
        <v>0</v>
      </c>
      <c r="P27" s="72">
        <f>IF(F27=1,VLOOKUP(G27,'Product &amp; Receiver Master'!$B$2:$F$70,4,FALSE),0)</f>
        <v>0</v>
      </c>
      <c r="Q27" s="72">
        <f t="shared" si="3"/>
        <v>0</v>
      </c>
      <c r="R27" s="72">
        <f>IF(F27=2,VLOOKUP(G27,'Product &amp; Receiver Master'!$B$2:$F$70,3,FALSE),0)</f>
        <v>0</v>
      </c>
      <c r="S27" s="72">
        <f t="shared" si="4"/>
        <v>0</v>
      </c>
    </row>
    <row r="28" spans="1:19">
      <c r="A28" s="33"/>
      <c r="B28" s="65">
        <f>IFERROR(VLOOKUP(A28,'Sale Master'!$A$7:$C$90,2,),0)</f>
        <v>0</v>
      </c>
      <c r="C28" s="65">
        <f>IFERROR(VLOOKUP(A28,'Sale Master'!$A$7:$C$90,3,),0)</f>
        <v>0</v>
      </c>
      <c r="D28" s="65">
        <f>IFERROR(VLOOKUP(C28,'Sale Master'!$C$7:$D$90,2,),0)</f>
        <v>0</v>
      </c>
      <c r="E28" s="65">
        <f>IFERROR(VLOOKUP(C28,'Sale Master'!$C$7:$E$90,3,),0)</f>
        <v>0</v>
      </c>
      <c r="F28" s="37"/>
      <c r="G28" s="33"/>
      <c r="H28" s="68">
        <f>IFERROR(VLOOKUP(G28,'Product &amp; Receiver Master'!$B$2:$F$70,2,),0)</f>
        <v>0</v>
      </c>
      <c r="I28" s="38"/>
      <c r="J28" s="39"/>
      <c r="K28" s="72">
        <f t="shared" si="0"/>
        <v>0</v>
      </c>
      <c r="L28" s="39">
        <v>0</v>
      </c>
      <c r="M28" s="72">
        <f t="shared" si="1"/>
        <v>0</v>
      </c>
      <c r="N28" s="72">
        <f>IF(F28=1,VLOOKUP(G28,'Product &amp; Receiver Master'!$B$2:$F$70,5,),0)</f>
        <v>0</v>
      </c>
      <c r="O28" s="68">
        <f t="shared" si="2"/>
        <v>0</v>
      </c>
      <c r="P28" s="72">
        <f>IF(F28=1,VLOOKUP(G28,'Product &amp; Receiver Master'!$B$2:$F$70,4,FALSE),0)</f>
        <v>0</v>
      </c>
      <c r="Q28" s="72">
        <f t="shared" si="3"/>
        <v>0</v>
      </c>
      <c r="R28" s="72">
        <f>IF(F28=2,VLOOKUP(G28,'Product &amp; Receiver Master'!$B$2:$F$70,3,FALSE),0)</f>
        <v>0</v>
      </c>
      <c r="S28" s="72">
        <f t="shared" si="4"/>
        <v>0</v>
      </c>
    </row>
    <row r="29" spans="1:19">
      <c r="A29" s="33"/>
      <c r="B29" s="65">
        <f>IFERROR(VLOOKUP(A29,'Sale Master'!$A$7:$C$90,2,),0)</f>
        <v>0</v>
      </c>
      <c r="C29" s="65">
        <f>IFERROR(VLOOKUP(A29,'Sale Master'!$A$7:$C$90,3,),0)</f>
        <v>0</v>
      </c>
      <c r="D29" s="65">
        <f>IFERROR(VLOOKUP(C29,'Sale Master'!$C$7:$D$90,2,),0)</f>
        <v>0</v>
      </c>
      <c r="E29" s="65">
        <f>IFERROR(VLOOKUP(C29,'Sale Master'!$C$7:$E$90,3,),0)</f>
        <v>0</v>
      </c>
      <c r="F29" s="37"/>
      <c r="G29" s="33"/>
      <c r="H29" s="68">
        <f>IFERROR(VLOOKUP(G29,'Product &amp; Receiver Master'!$B$2:$F$70,2,),0)</f>
        <v>0</v>
      </c>
      <c r="I29" s="38"/>
      <c r="J29" s="39"/>
      <c r="K29" s="72">
        <f t="shared" si="0"/>
        <v>0</v>
      </c>
      <c r="L29" s="39">
        <v>0</v>
      </c>
      <c r="M29" s="72">
        <f t="shared" si="1"/>
        <v>0</v>
      </c>
      <c r="N29" s="72">
        <f>IF(F29=1,VLOOKUP(G29,'Product &amp; Receiver Master'!$B$2:$F$70,5,),0)</f>
        <v>0</v>
      </c>
      <c r="O29" s="68">
        <f t="shared" si="2"/>
        <v>0</v>
      </c>
      <c r="P29" s="72">
        <f>IF(F29=1,VLOOKUP(G29,'Product &amp; Receiver Master'!$B$2:$F$70,4,FALSE),0)</f>
        <v>0</v>
      </c>
      <c r="Q29" s="72">
        <f t="shared" si="3"/>
        <v>0</v>
      </c>
      <c r="R29" s="72">
        <f>IF(F29=2,VLOOKUP(G29,'Product &amp; Receiver Master'!$B$2:$F$70,3,FALSE),0)</f>
        <v>0</v>
      </c>
      <c r="S29" s="72">
        <f t="shared" si="4"/>
        <v>0</v>
      </c>
    </row>
    <row r="30" spans="1:19">
      <c r="A30" s="33"/>
      <c r="B30" s="65">
        <f>IFERROR(VLOOKUP(A30,'Sale Master'!$A$7:$C$90,2,),0)</f>
        <v>0</v>
      </c>
      <c r="C30" s="65">
        <f>IFERROR(VLOOKUP(A30,'Sale Master'!$A$7:$C$90,3,),0)</f>
        <v>0</v>
      </c>
      <c r="D30" s="65">
        <f>IFERROR(VLOOKUP(C30,'Sale Master'!$C$7:$D$90,2,),0)</f>
        <v>0</v>
      </c>
      <c r="E30" s="65">
        <f>IFERROR(VLOOKUP(C30,'Sale Master'!$C$7:$E$90,3,),0)</f>
        <v>0</v>
      </c>
      <c r="F30" s="37"/>
      <c r="G30" s="33"/>
      <c r="H30" s="68">
        <f>IFERROR(VLOOKUP(G30,'Product &amp; Receiver Master'!$B$2:$F$70,2,),0)</f>
        <v>0</v>
      </c>
      <c r="I30" s="38"/>
      <c r="J30" s="39"/>
      <c r="K30" s="72">
        <f t="shared" si="0"/>
        <v>0</v>
      </c>
      <c r="L30" s="39">
        <v>0</v>
      </c>
      <c r="M30" s="72">
        <f t="shared" si="1"/>
        <v>0</v>
      </c>
      <c r="N30" s="72">
        <f>IF(F30=1,VLOOKUP(G30,'Product &amp; Receiver Master'!$B$2:$F$70,5,),0)</f>
        <v>0</v>
      </c>
      <c r="O30" s="68">
        <f t="shared" si="2"/>
        <v>0</v>
      </c>
      <c r="P30" s="72">
        <f>IF(F30=1,VLOOKUP(G30,'Product &amp; Receiver Master'!$B$2:$F$70,4,FALSE),0)</f>
        <v>0</v>
      </c>
      <c r="Q30" s="72">
        <f t="shared" si="3"/>
        <v>0</v>
      </c>
      <c r="R30" s="72">
        <f>IF(F30=2,VLOOKUP(G30,'Product &amp; Receiver Master'!$B$2:$F$70,3,FALSE),0)</f>
        <v>0</v>
      </c>
      <c r="S30" s="72">
        <f t="shared" si="4"/>
        <v>0</v>
      </c>
    </row>
    <row r="31" spans="1:19">
      <c r="A31" s="33"/>
      <c r="B31" s="65">
        <f>IFERROR(VLOOKUP(A31,'Sale Master'!$A$7:$C$90,2,),0)</f>
        <v>0</v>
      </c>
      <c r="C31" s="65">
        <f>IFERROR(VLOOKUP(A31,'Sale Master'!$A$7:$C$90,3,),0)</f>
        <v>0</v>
      </c>
      <c r="D31" s="65">
        <f>IFERROR(VLOOKUP(C31,'Sale Master'!$C$7:$D$90,2,),0)</f>
        <v>0</v>
      </c>
      <c r="E31" s="65">
        <f>IFERROR(VLOOKUP(C31,'Sale Master'!$C$7:$E$90,3,),0)</f>
        <v>0</v>
      </c>
      <c r="F31" s="37"/>
      <c r="G31" s="33"/>
      <c r="H31" s="68">
        <f>IFERROR(VLOOKUP(G31,'Product &amp; Receiver Master'!$B$2:$F$70,2,),0)</f>
        <v>0</v>
      </c>
      <c r="I31" s="38"/>
      <c r="J31" s="39"/>
      <c r="K31" s="72">
        <f t="shared" si="0"/>
        <v>0</v>
      </c>
      <c r="L31" s="39">
        <v>0</v>
      </c>
      <c r="M31" s="72">
        <f t="shared" si="1"/>
        <v>0</v>
      </c>
      <c r="N31" s="72">
        <f>IF(F31=1,VLOOKUP(G31,'Product &amp; Receiver Master'!$B$2:$F$70,5,),0)</f>
        <v>0</v>
      </c>
      <c r="O31" s="68">
        <f t="shared" si="2"/>
        <v>0</v>
      </c>
      <c r="P31" s="72">
        <f>IF(F31=1,VLOOKUP(G31,'Product &amp; Receiver Master'!$B$2:$F$70,4,FALSE),0)</f>
        <v>0</v>
      </c>
      <c r="Q31" s="72">
        <f t="shared" si="3"/>
        <v>0</v>
      </c>
      <c r="R31" s="72">
        <f>IF(F31=2,VLOOKUP(G31,'Product &amp; Receiver Master'!$B$2:$F$70,3,FALSE),0)</f>
        <v>0</v>
      </c>
      <c r="S31" s="72">
        <f t="shared" si="4"/>
        <v>0</v>
      </c>
    </row>
    <row r="32" spans="1:19">
      <c r="A32" s="33"/>
      <c r="B32" s="65">
        <f>IFERROR(VLOOKUP(A32,'Sale Master'!$A$7:$C$90,2,),0)</f>
        <v>0</v>
      </c>
      <c r="C32" s="65">
        <f>IFERROR(VLOOKUP(A32,'Sale Master'!$A$7:$C$90,3,),0)</f>
        <v>0</v>
      </c>
      <c r="D32" s="65">
        <f>IFERROR(VLOOKUP(C32,'Sale Master'!$C$7:$D$90,2,),0)</f>
        <v>0</v>
      </c>
      <c r="E32" s="65">
        <f>IFERROR(VLOOKUP(C32,'Sale Master'!$C$7:$E$90,3,),0)</f>
        <v>0</v>
      </c>
      <c r="F32" s="37"/>
      <c r="G32" s="33"/>
      <c r="H32" s="68">
        <f>IFERROR(VLOOKUP(G32,'Product &amp; Receiver Master'!$B$2:$F$70,2,),0)</f>
        <v>0</v>
      </c>
      <c r="I32" s="38"/>
      <c r="J32" s="39"/>
      <c r="K32" s="72">
        <f t="shared" si="0"/>
        <v>0</v>
      </c>
      <c r="L32" s="39">
        <v>0</v>
      </c>
      <c r="M32" s="72">
        <f t="shared" si="1"/>
        <v>0</v>
      </c>
      <c r="N32" s="72">
        <f>IF(F32=1,VLOOKUP(G32,'Product &amp; Receiver Master'!$B$2:$F$70,5,),0)</f>
        <v>0</v>
      </c>
      <c r="O32" s="68">
        <f t="shared" si="2"/>
        <v>0</v>
      </c>
      <c r="P32" s="72">
        <f>IF(F32=1,VLOOKUP(G32,'Product &amp; Receiver Master'!$B$2:$F$70,4,FALSE),0)</f>
        <v>0</v>
      </c>
      <c r="Q32" s="72">
        <f t="shared" si="3"/>
        <v>0</v>
      </c>
      <c r="R32" s="72">
        <f>IF(F32=2,VLOOKUP(G32,'Product &amp; Receiver Master'!$B$2:$F$70,3,FALSE),0)</f>
        <v>0</v>
      </c>
      <c r="S32" s="72">
        <f t="shared" si="4"/>
        <v>0</v>
      </c>
    </row>
    <row r="33" spans="1:19">
      <c r="A33" s="33"/>
      <c r="B33" s="65">
        <f>IFERROR(VLOOKUP(A33,'Sale Master'!$A$7:$C$90,2,),0)</f>
        <v>0</v>
      </c>
      <c r="C33" s="65">
        <f>IFERROR(VLOOKUP(A33,'Sale Master'!$A$7:$C$90,3,),0)</f>
        <v>0</v>
      </c>
      <c r="D33" s="65">
        <f>IFERROR(VLOOKUP(C33,'Sale Master'!$C$7:$D$90,2,),0)</f>
        <v>0</v>
      </c>
      <c r="E33" s="65">
        <f>IFERROR(VLOOKUP(C33,'Sale Master'!$C$7:$E$90,3,),0)</f>
        <v>0</v>
      </c>
      <c r="F33" s="37"/>
      <c r="G33" s="33"/>
      <c r="H33" s="68">
        <f>IFERROR(VLOOKUP(G33,'Product &amp; Receiver Master'!$B$2:$F$70,2,),0)</f>
        <v>0</v>
      </c>
      <c r="I33" s="38"/>
      <c r="J33" s="39"/>
      <c r="K33" s="72">
        <f t="shared" si="0"/>
        <v>0</v>
      </c>
      <c r="L33" s="39">
        <v>0</v>
      </c>
      <c r="M33" s="72">
        <f t="shared" si="1"/>
        <v>0</v>
      </c>
      <c r="N33" s="72">
        <f>IF(F33=1,VLOOKUP(G33,'Product &amp; Receiver Master'!$B$2:$F$70,5,),0)</f>
        <v>0</v>
      </c>
      <c r="O33" s="68">
        <f t="shared" si="2"/>
        <v>0</v>
      </c>
      <c r="P33" s="72">
        <f>IF(F33=1,VLOOKUP(G33,'Product &amp; Receiver Master'!$B$2:$F$70,4,FALSE),0)</f>
        <v>0</v>
      </c>
      <c r="Q33" s="72">
        <f t="shared" si="3"/>
        <v>0</v>
      </c>
      <c r="R33" s="72">
        <f>IF(F33=2,VLOOKUP(G33,'Product &amp; Receiver Master'!$B$2:$F$70,3,FALSE),0)</f>
        <v>0</v>
      </c>
      <c r="S33" s="72">
        <f t="shared" si="4"/>
        <v>0</v>
      </c>
    </row>
    <row r="34" spans="1:19">
      <c r="A34" s="33"/>
      <c r="B34" s="65">
        <f>IFERROR(VLOOKUP(A34,'Sale Master'!$A$7:$C$90,2,),0)</f>
        <v>0</v>
      </c>
      <c r="C34" s="65">
        <f>IFERROR(VLOOKUP(A34,'Sale Master'!$A$7:$C$90,3,),0)</f>
        <v>0</v>
      </c>
      <c r="D34" s="65">
        <f>IFERROR(VLOOKUP(C34,'Sale Master'!$C$7:$D$90,2,),0)</f>
        <v>0</v>
      </c>
      <c r="E34" s="65">
        <f>IFERROR(VLOOKUP(C34,'Sale Master'!$C$7:$E$90,3,),0)</f>
        <v>0</v>
      </c>
      <c r="F34" s="37"/>
      <c r="G34" s="33"/>
      <c r="H34" s="68">
        <f>IFERROR(VLOOKUP(G34,'Product &amp; Receiver Master'!$B$2:$F$70,2,),0)</f>
        <v>0</v>
      </c>
      <c r="I34" s="38"/>
      <c r="J34" s="39"/>
      <c r="K34" s="72">
        <f t="shared" si="0"/>
        <v>0</v>
      </c>
      <c r="L34" s="39">
        <v>0</v>
      </c>
      <c r="M34" s="72">
        <f t="shared" si="1"/>
        <v>0</v>
      </c>
      <c r="N34" s="72">
        <f>IF(F34=1,VLOOKUP(G34,'Product &amp; Receiver Master'!$B$2:$F$70,5,),0)</f>
        <v>0</v>
      </c>
      <c r="O34" s="68">
        <f t="shared" si="2"/>
        <v>0</v>
      </c>
      <c r="P34" s="72">
        <f>IF(F34=1,VLOOKUP(G34,'Product &amp; Receiver Master'!$B$2:$F$70,4,FALSE),0)</f>
        <v>0</v>
      </c>
      <c r="Q34" s="72">
        <f t="shared" si="3"/>
        <v>0</v>
      </c>
      <c r="R34" s="72">
        <f>IF(F34=2,VLOOKUP(G34,'Product &amp; Receiver Master'!$B$2:$F$70,3,FALSE),0)</f>
        <v>0</v>
      </c>
      <c r="S34" s="72">
        <f t="shared" si="4"/>
        <v>0</v>
      </c>
    </row>
    <row r="35" spans="1:19">
      <c r="A35" s="33"/>
      <c r="B35" s="65">
        <f>IFERROR(VLOOKUP(A35,'Sale Master'!$A$7:$C$90,2,),0)</f>
        <v>0</v>
      </c>
      <c r="C35" s="65">
        <f>IFERROR(VLOOKUP(A35,'Sale Master'!$A$7:$C$90,3,),0)</f>
        <v>0</v>
      </c>
      <c r="D35" s="65">
        <f>IFERROR(VLOOKUP(C35,'Sale Master'!$C$7:$D$90,2,),0)</f>
        <v>0</v>
      </c>
      <c r="E35" s="65">
        <f>IFERROR(VLOOKUP(C35,'Sale Master'!$C$7:$E$90,3,),0)</f>
        <v>0</v>
      </c>
      <c r="F35" s="37"/>
      <c r="G35" s="33"/>
      <c r="H35" s="68">
        <f>IFERROR(VLOOKUP(G35,'Product &amp; Receiver Master'!$B$2:$F$70,2,),0)</f>
        <v>0</v>
      </c>
      <c r="I35" s="38"/>
      <c r="J35" s="39"/>
      <c r="K35" s="72">
        <f t="shared" si="0"/>
        <v>0</v>
      </c>
      <c r="L35" s="39">
        <v>0</v>
      </c>
      <c r="M35" s="72">
        <f t="shared" si="1"/>
        <v>0</v>
      </c>
      <c r="N35" s="72">
        <f>IF(F35=1,VLOOKUP(G35,'Product &amp; Receiver Master'!$B$2:$F$70,5,),0)</f>
        <v>0</v>
      </c>
      <c r="O35" s="68">
        <f t="shared" si="2"/>
        <v>0</v>
      </c>
      <c r="P35" s="72">
        <f>IF(F35=1,VLOOKUP(G35,'Product &amp; Receiver Master'!$B$2:$F$70,4,FALSE),0)</f>
        <v>0</v>
      </c>
      <c r="Q35" s="72">
        <f t="shared" si="3"/>
        <v>0</v>
      </c>
      <c r="R35" s="72">
        <f>IF(F35=2,VLOOKUP(G35,'Product &amp; Receiver Master'!$B$2:$F$70,3,FALSE),0)</f>
        <v>0</v>
      </c>
      <c r="S35" s="72">
        <f t="shared" si="4"/>
        <v>0</v>
      </c>
    </row>
    <row r="36" spans="1:19">
      <c r="A36" s="33"/>
      <c r="B36" s="65">
        <f>IFERROR(VLOOKUP(A36,'Sale Master'!$A$7:$C$90,2,),0)</f>
        <v>0</v>
      </c>
      <c r="C36" s="65">
        <f>IFERROR(VLOOKUP(A36,'Sale Master'!$A$7:$C$90,3,),0)</f>
        <v>0</v>
      </c>
      <c r="D36" s="65">
        <f>IFERROR(VLOOKUP(C36,'Sale Master'!$C$7:$D$90,2,),0)</f>
        <v>0</v>
      </c>
      <c r="E36" s="65">
        <f>IFERROR(VLOOKUP(C36,'Sale Master'!$C$7:$E$90,3,),0)</f>
        <v>0</v>
      </c>
      <c r="F36" s="37"/>
      <c r="G36" s="33"/>
      <c r="H36" s="68">
        <f>IFERROR(VLOOKUP(G36,'Product &amp; Receiver Master'!$B$2:$F$70,2,),0)</f>
        <v>0</v>
      </c>
      <c r="I36" s="38"/>
      <c r="J36" s="39"/>
      <c r="K36" s="72">
        <f t="shared" si="0"/>
        <v>0</v>
      </c>
      <c r="L36" s="39">
        <v>0</v>
      </c>
      <c r="M36" s="72">
        <f t="shared" si="1"/>
        <v>0</v>
      </c>
      <c r="N36" s="72">
        <f>IF(F36=1,VLOOKUP(G36,'Product &amp; Receiver Master'!$B$2:$F$70,5,),0)</f>
        <v>0</v>
      </c>
      <c r="O36" s="68">
        <f t="shared" si="2"/>
        <v>0</v>
      </c>
      <c r="P36" s="72">
        <f>IF(F36=1,VLOOKUP(G36,'Product &amp; Receiver Master'!$B$2:$F$70,4,FALSE),0)</f>
        <v>0</v>
      </c>
      <c r="Q36" s="72">
        <f t="shared" si="3"/>
        <v>0</v>
      </c>
      <c r="R36" s="72">
        <f>IF(F36=2,VLOOKUP(G36,'Product &amp; Receiver Master'!$B$2:$F$70,3,FALSE),0)</f>
        <v>0</v>
      </c>
      <c r="S36" s="72">
        <f t="shared" si="4"/>
        <v>0</v>
      </c>
    </row>
    <row r="37" spans="1:19">
      <c r="A37" s="33"/>
      <c r="B37" s="65">
        <f>IFERROR(VLOOKUP(A37,'Sale Master'!$A$7:$C$90,2,),0)</f>
        <v>0</v>
      </c>
      <c r="C37" s="65">
        <f>IFERROR(VLOOKUP(A37,'Sale Master'!$A$7:$C$90,3,),0)</f>
        <v>0</v>
      </c>
      <c r="D37" s="65">
        <f>IFERROR(VLOOKUP(C37,'Sale Master'!$C$7:$D$90,2,),0)</f>
        <v>0</v>
      </c>
      <c r="E37" s="65">
        <f>IFERROR(VLOOKUP(C37,'Sale Master'!$C$7:$E$90,3,),0)</f>
        <v>0</v>
      </c>
      <c r="F37" s="37"/>
      <c r="G37" s="33"/>
      <c r="H37" s="68">
        <f>IFERROR(VLOOKUP(G37,'Product &amp; Receiver Master'!$B$2:$F$70,2,),0)</f>
        <v>0</v>
      </c>
      <c r="I37" s="38"/>
      <c r="J37" s="39"/>
      <c r="K37" s="72">
        <f t="shared" si="0"/>
        <v>0</v>
      </c>
      <c r="L37" s="39">
        <v>0</v>
      </c>
      <c r="M37" s="72">
        <f t="shared" si="1"/>
        <v>0</v>
      </c>
      <c r="N37" s="72">
        <f>IF(F37=1,VLOOKUP(G37,'Product &amp; Receiver Master'!$B$2:$F$70,5,),0)</f>
        <v>0</v>
      </c>
      <c r="O37" s="68">
        <f t="shared" si="2"/>
        <v>0</v>
      </c>
      <c r="P37" s="72">
        <f>IF(F37=1,VLOOKUP(G37,'Product &amp; Receiver Master'!$B$2:$F$70,4,FALSE),0)</f>
        <v>0</v>
      </c>
      <c r="Q37" s="72">
        <f t="shared" si="3"/>
        <v>0</v>
      </c>
      <c r="R37" s="72">
        <f>IF(F37=2,VLOOKUP(G37,'Product &amp; Receiver Master'!$B$2:$F$70,3,FALSE),0)</f>
        <v>0</v>
      </c>
      <c r="S37" s="72">
        <f t="shared" si="4"/>
        <v>0</v>
      </c>
    </row>
    <row r="38" spans="1:19">
      <c r="A38" s="33"/>
      <c r="B38" s="65">
        <f>IFERROR(VLOOKUP(A38,'Sale Master'!$A$7:$C$90,2,),0)</f>
        <v>0</v>
      </c>
      <c r="C38" s="65">
        <f>IFERROR(VLOOKUP(A38,'Sale Master'!$A$7:$C$90,3,),0)</f>
        <v>0</v>
      </c>
      <c r="D38" s="65">
        <f>IFERROR(VLOOKUP(C38,'Sale Master'!$C$7:$D$90,2,),0)</f>
        <v>0</v>
      </c>
      <c r="E38" s="65">
        <f>IFERROR(VLOOKUP(C38,'Sale Master'!$C$7:$E$90,3,),0)</f>
        <v>0</v>
      </c>
      <c r="F38" s="37"/>
      <c r="G38" s="33"/>
      <c r="H38" s="68">
        <f>IFERROR(VLOOKUP(G38,'Product &amp; Receiver Master'!$B$2:$F$70,2,),0)</f>
        <v>0</v>
      </c>
      <c r="I38" s="38"/>
      <c r="J38" s="39"/>
      <c r="K38" s="72">
        <f t="shared" si="0"/>
        <v>0</v>
      </c>
      <c r="L38" s="39">
        <v>0</v>
      </c>
      <c r="M38" s="72">
        <f t="shared" si="1"/>
        <v>0</v>
      </c>
      <c r="N38" s="72">
        <f>IF(F38=1,VLOOKUP(G38,'Product &amp; Receiver Master'!$B$2:$F$70,5,),0)</f>
        <v>0</v>
      </c>
      <c r="O38" s="68">
        <f t="shared" si="2"/>
        <v>0</v>
      </c>
      <c r="P38" s="72">
        <f>IF(F38=1,VLOOKUP(G38,'Product &amp; Receiver Master'!$B$2:$F$70,4,FALSE),0)</f>
        <v>0</v>
      </c>
      <c r="Q38" s="72">
        <f t="shared" si="3"/>
        <v>0</v>
      </c>
      <c r="R38" s="72">
        <f>IF(F38=2,VLOOKUP(G38,'Product &amp; Receiver Master'!$B$2:$F$70,3,FALSE),0)</f>
        <v>0</v>
      </c>
      <c r="S38" s="72">
        <f t="shared" si="4"/>
        <v>0</v>
      </c>
    </row>
    <row r="39" spans="1:19">
      <c r="A39" s="33"/>
      <c r="B39" s="65">
        <f>IFERROR(VLOOKUP(A39,'Sale Master'!$A$7:$C$90,2,),0)</f>
        <v>0</v>
      </c>
      <c r="C39" s="65">
        <f>IFERROR(VLOOKUP(A39,'Sale Master'!$A$7:$C$90,3,),0)</f>
        <v>0</v>
      </c>
      <c r="D39" s="65">
        <f>IFERROR(VLOOKUP(C39,'Sale Master'!$C$7:$D$90,2,),0)</f>
        <v>0</v>
      </c>
      <c r="E39" s="65">
        <f>IFERROR(VLOOKUP(C39,'Sale Master'!$C$7:$E$90,3,),0)</f>
        <v>0</v>
      </c>
      <c r="F39" s="37"/>
      <c r="G39" s="33"/>
      <c r="H39" s="68">
        <f>IFERROR(VLOOKUP(G39,'Product &amp; Receiver Master'!$B$2:$F$70,2,),0)</f>
        <v>0</v>
      </c>
      <c r="I39" s="38"/>
      <c r="J39" s="39"/>
      <c r="K39" s="72">
        <f t="shared" si="0"/>
        <v>0</v>
      </c>
      <c r="L39" s="39">
        <v>0</v>
      </c>
      <c r="M39" s="72">
        <f t="shared" si="1"/>
        <v>0</v>
      </c>
      <c r="N39" s="72">
        <f>IF(F39=1,VLOOKUP(G39,'Product &amp; Receiver Master'!$B$2:$F$70,5,),0)</f>
        <v>0</v>
      </c>
      <c r="O39" s="68">
        <f t="shared" si="2"/>
        <v>0</v>
      </c>
      <c r="P39" s="72">
        <f>IF(F39=1,VLOOKUP(G39,'Product &amp; Receiver Master'!$B$2:$F$70,4,FALSE),0)</f>
        <v>0</v>
      </c>
      <c r="Q39" s="72">
        <f t="shared" si="3"/>
        <v>0</v>
      </c>
      <c r="R39" s="72">
        <f>IF(F39=2,VLOOKUP(G39,'Product &amp; Receiver Master'!$B$2:$F$70,3,FALSE),0)</f>
        <v>0</v>
      </c>
      <c r="S39" s="72">
        <f t="shared" si="4"/>
        <v>0</v>
      </c>
    </row>
    <row r="40" spans="1:19">
      <c r="A40" s="33"/>
      <c r="B40" s="65">
        <f>IFERROR(VLOOKUP(A40,'Sale Master'!$A$7:$C$90,2,),0)</f>
        <v>0</v>
      </c>
      <c r="C40" s="65">
        <f>IFERROR(VLOOKUP(A40,'Sale Master'!$A$7:$C$90,3,),0)</f>
        <v>0</v>
      </c>
      <c r="D40" s="65">
        <f>IFERROR(VLOOKUP(C40,'Sale Master'!$C$7:$D$90,2,),0)</f>
        <v>0</v>
      </c>
      <c r="E40" s="65">
        <f>IFERROR(VLOOKUP(C40,'Sale Master'!$C$7:$E$90,3,),0)</f>
        <v>0</v>
      </c>
      <c r="F40" s="37"/>
      <c r="G40" s="33"/>
      <c r="H40" s="68">
        <f>IFERROR(VLOOKUP(G40,'Product &amp; Receiver Master'!$B$2:$F$70,2,),0)</f>
        <v>0</v>
      </c>
      <c r="I40" s="38"/>
      <c r="J40" s="39"/>
      <c r="K40" s="72">
        <f t="shared" si="0"/>
        <v>0</v>
      </c>
      <c r="L40" s="39">
        <v>0</v>
      </c>
      <c r="M40" s="72">
        <f t="shared" si="1"/>
        <v>0</v>
      </c>
      <c r="N40" s="72">
        <f>IF(F40=1,VLOOKUP(G40,'Product &amp; Receiver Master'!$B$2:$F$70,5,),0)</f>
        <v>0</v>
      </c>
      <c r="O40" s="68">
        <f t="shared" si="2"/>
        <v>0</v>
      </c>
      <c r="P40" s="72">
        <f>IF(F40=1,VLOOKUP(G40,'Product &amp; Receiver Master'!$B$2:$F$70,4,FALSE),0)</f>
        <v>0</v>
      </c>
      <c r="Q40" s="72">
        <f t="shared" si="3"/>
        <v>0</v>
      </c>
      <c r="R40" s="72">
        <f>IF(F40=2,VLOOKUP(G40,'Product &amp; Receiver Master'!$B$2:$F$70,3,FALSE),0)</f>
        <v>0</v>
      </c>
      <c r="S40" s="72">
        <f t="shared" si="4"/>
        <v>0</v>
      </c>
    </row>
    <row r="41" spans="1:19">
      <c r="A41" s="33"/>
      <c r="B41" s="65">
        <f>IFERROR(VLOOKUP(A41,'Sale Master'!$A$7:$C$90,2,),0)</f>
        <v>0</v>
      </c>
      <c r="C41" s="65">
        <f>IFERROR(VLOOKUP(A41,'Sale Master'!$A$7:$C$90,3,),0)</f>
        <v>0</v>
      </c>
      <c r="D41" s="65">
        <f>IFERROR(VLOOKUP(C41,'Sale Master'!$C$7:$D$90,2,),0)</f>
        <v>0</v>
      </c>
      <c r="E41" s="65">
        <f>IFERROR(VLOOKUP(C41,'Sale Master'!$C$7:$E$90,3,),0)</f>
        <v>0</v>
      </c>
      <c r="F41" s="37"/>
      <c r="G41" s="33"/>
      <c r="H41" s="68">
        <f>IFERROR(VLOOKUP(G41,'Product &amp; Receiver Master'!$B$2:$F$70,2,),0)</f>
        <v>0</v>
      </c>
      <c r="I41" s="38"/>
      <c r="J41" s="39"/>
      <c r="K41" s="72">
        <f t="shared" si="0"/>
        <v>0</v>
      </c>
      <c r="L41" s="39">
        <v>0</v>
      </c>
      <c r="M41" s="72">
        <f t="shared" si="1"/>
        <v>0</v>
      </c>
      <c r="N41" s="72">
        <f>IF(F41=1,VLOOKUP(G41,'Product &amp; Receiver Master'!$B$2:$F$70,5,),0)</f>
        <v>0</v>
      </c>
      <c r="O41" s="68">
        <f t="shared" si="2"/>
        <v>0</v>
      </c>
      <c r="P41" s="72">
        <f>IF(F41=1,VLOOKUP(G41,'Product &amp; Receiver Master'!$B$2:$F$70,4,FALSE),0)</f>
        <v>0</v>
      </c>
      <c r="Q41" s="72">
        <f t="shared" si="3"/>
        <v>0</v>
      </c>
      <c r="R41" s="72">
        <f>IF(F41=2,VLOOKUP(G41,'Product &amp; Receiver Master'!$B$2:$F$70,3,FALSE),0)</f>
        <v>0</v>
      </c>
      <c r="S41" s="72">
        <f t="shared" si="4"/>
        <v>0</v>
      </c>
    </row>
    <row r="42" spans="1:19">
      <c r="A42" s="33"/>
      <c r="B42" s="65">
        <f>IFERROR(VLOOKUP(A42,'Sale Master'!$A$7:$C$90,2,),0)</f>
        <v>0</v>
      </c>
      <c r="C42" s="65">
        <f>IFERROR(VLOOKUP(A42,'Sale Master'!$A$7:$C$90,3,),0)</f>
        <v>0</v>
      </c>
      <c r="D42" s="65">
        <f>IFERROR(VLOOKUP(C42,'Sale Master'!$C$7:$D$90,2,),0)</f>
        <v>0</v>
      </c>
      <c r="E42" s="65">
        <f>IFERROR(VLOOKUP(C42,'Sale Master'!$C$7:$E$90,3,),0)</f>
        <v>0</v>
      </c>
      <c r="F42" s="37"/>
      <c r="G42" s="33"/>
      <c r="H42" s="68">
        <f>IFERROR(VLOOKUP(G42,'Product &amp; Receiver Master'!$B$2:$F$70,2,),0)</f>
        <v>0</v>
      </c>
      <c r="I42" s="38"/>
      <c r="J42" s="39"/>
      <c r="K42" s="72">
        <f t="shared" si="0"/>
        <v>0</v>
      </c>
      <c r="L42" s="39">
        <v>0</v>
      </c>
      <c r="M42" s="72">
        <f t="shared" si="1"/>
        <v>0</v>
      </c>
      <c r="N42" s="72">
        <f>IF(F42=1,VLOOKUP(G42,'Product &amp; Receiver Master'!$B$2:$F$70,5,),0)</f>
        <v>0</v>
      </c>
      <c r="O42" s="68">
        <f t="shared" si="2"/>
        <v>0</v>
      </c>
      <c r="P42" s="72">
        <f>IF(F42=1,VLOOKUP(G42,'Product &amp; Receiver Master'!$B$2:$F$70,4,FALSE),0)</f>
        <v>0</v>
      </c>
      <c r="Q42" s="72">
        <f t="shared" si="3"/>
        <v>0</v>
      </c>
      <c r="R42" s="72">
        <f>IF(F42=2,VLOOKUP(G42,'Product &amp; Receiver Master'!$B$2:$F$70,3,FALSE),0)</f>
        <v>0</v>
      </c>
      <c r="S42" s="72">
        <f t="shared" si="4"/>
        <v>0</v>
      </c>
    </row>
    <row r="43" spans="1:19">
      <c r="A43" s="33"/>
      <c r="B43" s="65">
        <f>IFERROR(VLOOKUP(A43,'Sale Master'!$A$7:$C$90,2,),0)</f>
        <v>0</v>
      </c>
      <c r="C43" s="65">
        <f>IFERROR(VLOOKUP(A43,'Sale Master'!$A$7:$C$90,3,),0)</f>
        <v>0</v>
      </c>
      <c r="D43" s="65">
        <f>IFERROR(VLOOKUP(C43,'Sale Master'!$C$7:$D$90,2,),0)</f>
        <v>0</v>
      </c>
      <c r="E43" s="65">
        <f>IFERROR(VLOOKUP(C43,'Sale Master'!$C$7:$E$90,3,),0)</f>
        <v>0</v>
      </c>
      <c r="F43" s="37"/>
      <c r="G43" s="33"/>
      <c r="H43" s="68">
        <f>IFERROR(VLOOKUP(G43,'Product &amp; Receiver Master'!$B$2:$F$70,2,),0)</f>
        <v>0</v>
      </c>
      <c r="I43" s="38"/>
      <c r="J43" s="39"/>
      <c r="K43" s="72">
        <f t="shared" si="0"/>
        <v>0</v>
      </c>
      <c r="L43" s="39">
        <v>0</v>
      </c>
      <c r="M43" s="72">
        <f t="shared" si="1"/>
        <v>0</v>
      </c>
      <c r="N43" s="72">
        <f>IF(F43=1,VLOOKUP(G43,'Product &amp; Receiver Master'!$B$2:$F$70,5,),0)</f>
        <v>0</v>
      </c>
      <c r="O43" s="68">
        <f t="shared" si="2"/>
        <v>0</v>
      </c>
      <c r="P43" s="72">
        <f>IF(F43=1,VLOOKUP(G43,'Product &amp; Receiver Master'!$B$2:$F$70,4,FALSE),0)</f>
        <v>0</v>
      </c>
      <c r="Q43" s="72">
        <f t="shared" si="3"/>
        <v>0</v>
      </c>
      <c r="R43" s="72">
        <f>IF(F43=2,VLOOKUP(G43,'Product &amp; Receiver Master'!$B$2:$F$70,3,FALSE),0)</f>
        <v>0</v>
      </c>
      <c r="S43" s="72">
        <f t="shared" si="4"/>
        <v>0</v>
      </c>
    </row>
    <row r="44" spans="1:19">
      <c r="A44" s="33"/>
      <c r="B44" s="65">
        <f>IFERROR(VLOOKUP(A44,'Sale Master'!$A$7:$C$90,2,),0)</f>
        <v>0</v>
      </c>
      <c r="C44" s="65">
        <f>IFERROR(VLOOKUP(A44,'Sale Master'!$A$7:$C$90,3,),0)</f>
        <v>0</v>
      </c>
      <c r="D44" s="65">
        <f>IFERROR(VLOOKUP(C44,'Sale Master'!$C$7:$D$90,2,),0)</f>
        <v>0</v>
      </c>
      <c r="E44" s="65">
        <f>IFERROR(VLOOKUP(C44,'Sale Master'!$C$7:$E$90,3,),0)</f>
        <v>0</v>
      </c>
      <c r="F44" s="37"/>
      <c r="G44" s="33"/>
      <c r="H44" s="68">
        <f>IFERROR(VLOOKUP(G44,'Product &amp; Receiver Master'!$B$2:$F$70,2,),0)</f>
        <v>0</v>
      </c>
      <c r="I44" s="38"/>
      <c r="J44" s="39"/>
      <c r="K44" s="72">
        <f t="shared" si="0"/>
        <v>0</v>
      </c>
      <c r="L44" s="39">
        <v>0</v>
      </c>
      <c r="M44" s="72">
        <f t="shared" si="1"/>
        <v>0</v>
      </c>
      <c r="N44" s="72">
        <f>IF(F44=1,VLOOKUP(G44,'Product &amp; Receiver Master'!$B$2:$F$70,5,),0)</f>
        <v>0</v>
      </c>
      <c r="O44" s="68">
        <f t="shared" si="2"/>
        <v>0</v>
      </c>
      <c r="P44" s="72">
        <f>IF(F44=1,VLOOKUP(G44,'Product &amp; Receiver Master'!$B$2:$F$70,4,FALSE),0)</f>
        <v>0</v>
      </c>
      <c r="Q44" s="72">
        <f t="shared" si="3"/>
        <v>0</v>
      </c>
      <c r="R44" s="72">
        <f>IF(F44=2,VLOOKUP(G44,'Product &amp; Receiver Master'!$B$2:$F$70,3,FALSE),0)</f>
        <v>0</v>
      </c>
      <c r="S44" s="72">
        <f t="shared" si="4"/>
        <v>0</v>
      </c>
    </row>
    <row r="45" spans="1:19">
      <c r="A45" s="33"/>
      <c r="B45" s="65">
        <f>IFERROR(VLOOKUP(A45,'Sale Master'!$A$7:$C$90,2,),0)</f>
        <v>0</v>
      </c>
      <c r="C45" s="65">
        <f>IFERROR(VLOOKUP(A45,'Sale Master'!$A$7:$C$90,3,),0)</f>
        <v>0</v>
      </c>
      <c r="D45" s="65">
        <f>IFERROR(VLOOKUP(C45,'Sale Master'!$C$7:$D$90,2,),0)</f>
        <v>0</v>
      </c>
      <c r="E45" s="65">
        <f>IFERROR(VLOOKUP(C45,'Sale Master'!$C$7:$E$90,3,),0)</f>
        <v>0</v>
      </c>
      <c r="F45" s="37"/>
      <c r="G45" s="33"/>
      <c r="H45" s="68">
        <f>IFERROR(VLOOKUP(G45,'Product &amp; Receiver Master'!$B$2:$F$70,2,),0)</f>
        <v>0</v>
      </c>
      <c r="I45" s="38"/>
      <c r="J45" s="39"/>
      <c r="K45" s="72">
        <f t="shared" si="0"/>
        <v>0</v>
      </c>
      <c r="L45" s="39">
        <v>0</v>
      </c>
      <c r="M45" s="72">
        <f t="shared" si="1"/>
        <v>0</v>
      </c>
      <c r="N45" s="72">
        <f>IF(F45=1,VLOOKUP(G45,'Product &amp; Receiver Master'!$B$2:$F$70,5,),0)</f>
        <v>0</v>
      </c>
      <c r="O45" s="68">
        <f t="shared" si="2"/>
        <v>0</v>
      </c>
      <c r="P45" s="72">
        <f>IF(F45=1,VLOOKUP(G45,'Product &amp; Receiver Master'!$B$2:$F$70,4,FALSE),0)</f>
        <v>0</v>
      </c>
      <c r="Q45" s="72">
        <f t="shared" si="3"/>
        <v>0</v>
      </c>
      <c r="R45" s="72">
        <f>IF(F45=2,VLOOKUP(G45,'Product &amp; Receiver Master'!$B$2:$F$70,3,FALSE),0)</f>
        <v>0</v>
      </c>
      <c r="S45" s="72">
        <f t="shared" si="4"/>
        <v>0</v>
      </c>
    </row>
    <row r="46" spans="1:19">
      <c r="A46" s="33"/>
      <c r="B46" s="65">
        <f>IFERROR(VLOOKUP(A46,'Sale Master'!$A$7:$C$90,2,),0)</f>
        <v>0</v>
      </c>
      <c r="C46" s="65">
        <f>IFERROR(VLOOKUP(A46,'Sale Master'!$A$7:$C$90,3,),0)</f>
        <v>0</v>
      </c>
      <c r="D46" s="65">
        <f>IFERROR(VLOOKUP(C46,'Sale Master'!$C$7:$D$90,2,),0)</f>
        <v>0</v>
      </c>
      <c r="E46" s="65">
        <f>IFERROR(VLOOKUP(C46,'Sale Master'!$C$7:$E$90,3,),0)</f>
        <v>0</v>
      </c>
      <c r="F46" s="37"/>
      <c r="G46" s="33"/>
      <c r="H46" s="68">
        <f>IFERROR(VLOOKUP(G46,'Product &amp; Receiver Master'!$B$2:$F$70,2,),0)</f>
        <v>0</v>
      </c>
      <c r="I46" s="38"/>
      <c r="J46" s="39"/>
      <c r="K46" s="72">
        <f t="shared" si="0"/>
        <v>0</v>
      </c>
      <c r="L46" s="39">
        <v>0</v>
      </c>
      <c r="M46" s="72">
        <f t="shared" si="1"/>
        <v>0</v>
      </c>
      <c r="N46" s="72">
        <f>IF(F46=1,VLOOKUP(G46,'Product &amp; Receiver Master'!$B$2:$F$70,5,),0)</f>
        <v>0</v>
      </c>
      <c r="O46" s="68">
        <f t="shared" si="2"/>
        <v>0</v>
      </c>
      <c r="P46" s="72">
        <f>IF(F46=1,VLOOKUP(G46,'Product &amp; Receiver Master'!$B$2:$F$70,4,FALSE),0)</f>
        <v>0</v>
      </c>
      <c r="Q46" s="72">
        <f t="shared" si="3"/>
        <v>0</v>
      </c>
      <c r="R46" s="72">
        <f>IF(F46=2,VLOOKUP(G46,'Product &amp; Receiver Master'!$B$2:$F$70,3,FALSE),0)</f>
        <v>0</v>
      </c>
      <c r="S46" s="72">
        <f t="shared" si="4"/>
        <v>0</v>
      </c>
    </row>
    <row r="47" spans="1:19">
      <c r="A47" s="33"/>
      <c r="B47" s="65">
        <f>IFERROR(VLOOKUP(A47,'Sale Master'!$A$7:$C$90,2,),0)</f>
        <v>0</v>
      </c>
      <c r="C47" s="65">
        <f>IFERROR(VLOOKUP(A47,'Sale Master'!$A$7:$C$90,3,),0)</f>
        <v>0</v>
      </c>
      <c r="D47" s="65">
        <f>IFERROR(VLOOKUP(C47,'Sale Master'!$C$7:$D$90,2,),0)</f>
        <v>0</v>
      </c>
      <c r="E47" s="65">
        <f>IFERROR(VLOOKUP(C47,'Sale Master'!$C$7:$E$90,3,),0)</f>
        <v>0</v>
      </c>
      <c r="F47" s="37"/>
      <c r="G47" s="33"/>
      <c r="H47" s="68">
        <f>IFERROR(VLOOKUP(G47,'Product &amp; Receiver Master'!$B$2:$F$70,2,),0)</f>
        <v>0</v>
      </c>
      <c r="I47" s="38"/>
      <c r="J47" s="39"/>
      <c r="K47" s="72">
        <f t="shared" si="0"/>
        <v>0</v>
      </c>
      <c r="L47" s="39">
        <v>0</v>
      </c>
      <c r="M47" s="72">
        <f t="shared" si="1"/>
        <v>0</v>
      </c>
      <c r="N47" s="72">
        <f>IF(F47=1,VLOOKUP(G47,'Product &amp; Receiver Master'!$B$2:$F$70,5,),0)</f>
        <v>0</v>
      </c>
      <c r="O47" s="68">
        <f t="shared" si="2"/>
        <v>0</v>
      </c>
      <c r="P47" s="72">
        <f>IF(F47=1,VLOOKUP(G47,'Product &amp; Receiver Master'!$B$2:$F$70,4,FALSE),0)</f>
        <v>0</v>
      </c>
      <c r="Q47" s="72">
        <f t="shared" si="3"/>
        <v>0</v>
      </c>
      <c r="R47" s="72">
        <f>IF(F47=2,VLOOKUP(G47,'Product &amp; Receiver Master'!$B$2:$F$70,3,FALSE),0)</f>
        <v>0</v>
      </c>
      <c r="S47" s="72">
        <f t="shared" si="4"/>
        <v>0</v>
      </c>
    </row>
    <row r="48" spans="1:19">
      <c r="A48" s="33"/>
      <c r="B48" s="65">
        <f>IFERROR(VLOOKUP(A48,'Sale Master'!$A$7:$C$90,2,),0)</f>
        <v>0</v>
      </c>
      <c r="C48" s="65">
        <f>IFERROR(VLOOKUP(A48,'Sale Master'!$A$7:$C$90,3,),0)</f>
        <v>0</v>
      </c>
      <c r="D48" s="65">
        <f>IFERROR(VLOOKUP(C48,'Sale Master'!$C$7:$D$90,2,),0)</f>
        <v>0</v>
      </c>
      <c r="E48" s="65">
        <f>IFERROR(VLOOKUP(C48,'Sale Master'!$C$7:$E$90,3,),0)</f>
        <v>0</v>
      </c>
      <c r="F48" s="37"/>
      <c r="G48" s="33"/>
      <c r="H48" s="68">
        <f>IFERROR(VLOOKUP(G48,'Product &amp; Receiver Master'!$B$2:$F$70,2,),0)</f>
        <v>0</v>
      </c>
      <c r="I48" s="38"/>
      <c r="J48" s="39"/>
      <c r="K48" s="72">
        <f t="shared" si="0"/>
        <v>0</v>
      </c>
      <c r="L48" s="39">
        <v>0</v>
      </c>
      <c r="M48" s="72">
        <f t="shared" si="1"/>
        <v>0</v>
      </c>
      <c r="N48" s="72">
        <f>IF(F48=1,VLOOKUP(G48,'Product &amp; Receiver Master'!$B$2:$F$70,5,),0)</f>
        <v>0</v>
      </c>
      <c r="O48" s="68">
        <f t="shared" si="2"/>
        <v>0</v>
      </c>
      <c r="P48" s="72">
        <f>IF(F48=1,VLOOKUP(G48,'Product &amp; Receiver Master'!$B$2:$F$70,4,FALSE),0)</f>
        <v>0</v>
      </c>
      <c r="Q48" s="72">
        <f t="shared" si="3"/>
        <v>0</v>
      </c>
      <c r="R48" s="72">
        <f>IF(F48=2,VLOOKUP(G48,'Product &amp; Receiver Master'!$B$2:$F$70,3,FALSE),0)</f>
        <v>0</v>
      </c>
      <c r="S48" s="72">
        <f t="shared" si="4"/>
        <v>0</v>
      </c>
    </row>
    <row r="49" spans="1:19">
      <c r="A49" s="33"/>
      <c r="B49" s="65">
        <f>IFERROR(VLOOKUP(A49,'Sale Master'!$A$7:$C$90,2,),0)</f>
        <v>0</v>
      </c>
      <c r="C49" s="65">
        <f>IFERROR(VLOOKUP(A49,'Sale Master'!$A$7:$C$90,3,),0)</f>
        <v>0</v>
      </c>
      <c r="D49" s="65">
        <f>IFERROR(VLOOKUP(C49,'Sale Master'!$C$7:$D$90,2,),0)</f>
        <v>0</v>
      </c>
      <c r="E49" s="65">
        <f>IFERROR(VLOOKUP(C49,'Sale Master'!$C$7:$E$90,3,),0)</f>
        <v>0</v>
      </c>
      <c r="F49" s="37"/>
      <c r="G49" s="33"/>
      <c r="H49" s="68">
        <f>IFERROR(VLOOKUP(G49,'Product &amp; Receiver Master'!$B$2:$F$70,2,),0)</f>
        <v>0</v>
      </c>
      <c r="I49" s="38"/>
      <c r="J49" s="39"/>
      <c r="K49" s="72">
        <f t="shared" si="0"/>
        <v>0</v>
      </c>
      <c r="L49" s="39">
        <v>0</v>
      </c>
      <c r="M49" s="72">
        <f t="shared" si="1"/>
        <v>0</v>
      </c>
      <c r="N49" s="72">
        <f>IF(F49=1,VLOOKUP(G49,'Product &amp; Receiver Master'!$B$2:$F$70,5,),0)</f>
        <v>0</v>
      </c>
      <c r="O49" s="68">
        <f t="shared" si="2"/>
        <v>0</v>
      </c>
      <c r="P49" s="72">
        <f>IF(F49=1,VLOOKUP(G49,'Product &amp; Receiver Master'!$B$2:$F$70,4,FALSE),0)</f>
        <v>0</v>
      </c>
      <c r="Q49" s="72">
        <f t="shared" si="3"/>
        <v>0</v>
      </c>
      <c r="R49" s="72">
        <f>IF(F49=2,VLOOKUP(G49,'Product &amp; Receiver Master'!$B$2:$F$70,3,FALSE),0)</f>
        <v>0</v>
      </c>
      <c r="S49" s="72">
        <f t="shared" si="4"/>
        <v>0</v>
      </c>
    </row>
    <row r="50" spans="1:19">
      <c r="A50" s="33"/>
      <c r="B50" s="65">
        <f>IFERROR(VLOOKUP(A50,'Sale Master'!$A$7:$C$90,2,),0)</f>
        <v>0</v>
      </c>
      <c r="C50" s="65">
        <f>IFERROR(VLOOKUP(A50,'Sale Master'!$A$7:$C$90,3,),0)</f>
        <v>0</v>
      </c>
      <c r="D50" s="65">
        <f>IFERROR(VLOOKUP(C50,'Sale Master'!$C$7:$D$90,2,),0)</f>
        <v>0</v>
      </c>
      <c r="E50" s="65">
        <f>IFERROR(VLOOKUP(C50,'Sale Master'!$C$7:$E$90,3,),0)</f>
        <v>0</v>
      </c>
      <c r="F50" s="37"/>
      <c r="G50" s="33"/>
      <c r="H50" s="68">
        <f>IFERROR(VLOOKUP(G50,'Product &amp; Receiver Master'!$B$2:$F$70,2,),0)</f>
        <v>0</v>
      </c>
      <c r="I50" s="38"/>
      <c r="J50" s="39"/>
      <c r="K50" s="72">
        <f t="shared" si="0"/>
        <v>0</v>
      </c>
      <c r="L50" s="39">
        <v>0</v>
      </c>
      <c r="M50" s="72">
        <f t="shared" si="1"/>
        <v>0</v>
      </c>
      <c r="N50" s="72">
        <f>IF(F50=1,VLOOKUP(G50,'Product &amp; Receiver Master'!$B$2:$F$70,5,),0)</f>
        <v>0</v>
      </c>
      <c r="O50" s="68">
        <f t="shared" si="2"/>
        <v>0</v>
      </c>
      <c r="P50" s="72">
        <f>IF(F50=1,VLOOKUP(G50,'Product &amp; Receiver Master'!$B$2:$F$70,4,FALSE),0)</f>
        <v>0</v>
      </c>
      <c r="Q50" s="72">
        <f t="shared" si="3"/>
        <v>0</v>
      </c>
      <c r="R50" s="72">
        <f>IF(F50=2,VLOOKUP(G50,'Product &amp; Receiver Master'!$B$2:$F$70,3,FALSE),0)</f>
        <v>0</v>
      </c>
      <c r="S50" s="72">
        <f t="shared" si="4"/>
        <v>0</v>
      </c>
    </row>
    <row r="51" spans="1:19">
      <c r="A51" s="33"/>
      <c r="B51" s="65">
        <f>IFERROR(VLOOKUP(A51,'Sale Master'!$A$7:$C$90,2,),0)</f>
        <v>0</v>
      </c>
      <c r="C51" s="65">
        <f>IFERROR(VLOOKUP(A51,'Sale Master'!$A$7:$C$90,3,),0)</f>
        <v>0</v>
      </c>
      <c r="D51" s="65">
        <f>IFERROR(VLOOKUP(C51,'Sale Master'!$C$7:$D$90,2,),0)</f>
        <v>0</v>
      </c>
      <c r="E51" s="65">
        <f>IFERROR(VLOOKUP(C51,'Sale Master'!$C$7:$E$90,3,),0)</f>
        <v>0</v>
      </c>
      <c r="F51" s="37"/>
      <c r="G51" s="33"/>
      <c r="H51" s="68">
        <f>IFERROR(VLOOKUP(G51,'Product &amp; Receiver Master'!$B$2:$F$70,2,),0)</f>
        <v>0</v>
      </c>
      <c r="I51" s="38"/>
      <c r="J51" s="39"/>
      <c r="K51" s="72">
        <f t="shared" si="0"/>
        <v>0</v>
      </c>
      <c r="L51" s="39">
        <v>0</v>
      </c>
      <c r="M51" s="72">
        <f t="shared" si="1"/>
        <v>0</v>
      </c>
      <c r="N51" s="72">
        <f>IF(F51=1,VLOOKUP(G51,'Product &amp; Receiver Master'!$B$2:$F$70,5,),0)</f>
        <v>0</v>
      </c>
      <c r="O51" s="68">
        <f t="shared" si="2"/>
        <v>0</v>
      </c>
      <c r="P51" s="72">
        <f>IF(F51=1,VLOOKUP(G51,'Product &amp; Receiver Master'!$B$2:$F$70,4,FALSE),0)</f>
        <v>0</v>
      </c>
      <c r="Q51" s="72">
        <f t="shared" si="3"/>
        <v>0</v>
      </c>
      <c r="R51" s="72">
        <f>IF(F51=2,VLOOKUP(G51,'Product &amp; Receiver Master'!$B$2:$F$70,3,FALSE),0)</f>
        <v>0</v>
      </c>
      <c r="S51" s="72">
        <f t="shared" si="4"/>
        <v>0</v>
      </c>
    </row>
    <row r="52" spans="1:19">
      <c r="A52" s="33"/>
      <c r="B52" s="65">
        <f>IFERROR(VLOOKUP(A52,'Sale Master'!$A$7:$C$90,2,),0)</f>
        <v>0</v>
      </c>
      <c r="C52" s="65">
        <f>IFERROR(VLOOKUP(A52,'Sale Master'!$A$7:$C$90,3,),0)</f>
        <v>0</v>
      </c>
      <c r="D52" s="65">
        <f>IFERROR(VLOOKUP(C52,'Sale Master'!$C$7:$D$90,2,),0)</f>
        <v>0</v>
      </c>
      <c r="E52" s="65">
        <f>IFERROR(VLOOKUP(C52,'Sale Master'!$C$7:$E$90,3,),0)</f>
        <v>0</v>
      </c>
      <c r="F52" s="37"/>
      <c r="G52" s="33"/>
      <c r="H52" s="68">
        <f>IFERROR(VLOOKUP(G52,'Product &amp; Receiver Master'!$B$2:$F$70,2,),0)</f>
        <v>0</v>
      </c>
      <c r="I52" s="38"/>
      <c r="J52" s="39"/>
      <c r="K52" s="72">
        <f t="shared" si="0"/>
        <v>0</v>
      </c>
      <c r="L52" s="39">
        <v>0</v>
      </c>
      <c r="M52" s="72">
        <f t="shared" si="1"/>
        <v>0</v>
      </c>
      <c r="N52" s="72">
        <f>IF(F52=1,VLOOKUP(G52,'Product &amp; Receiver Master'!$B$2:$F$70,5,),0)</f>
        <v>0</v>
      </c>
      <c r="O52" s="68">
        <f t="shared" si="2"/>
        <v>0</v>
      </c>
      <c r="P52" s="72">
        <f>IF(F52=1,VLOOKUP(G52,'Product &amp; Receiver Master'!$B$2:$F$70,4,FALSE),0)</f>
        <v>0</v>
      </c>
      <c r="Q52" s="72">
        <f t="shared" si="3"/>
        <v>0</v>
      </c>
      <c r="R52" s="72">
        <f>IF(F52=2,VLOOKUP(G52,'Product &amp; Receiver Master'!$B$2:$F$70,3,FALSE),0)</f>
        <v>0</v>
      </c>
      <c r="S52" s="72">
        <f t="shared" si="4"/>
        <v>0</v>
      </c>
    </row>
    <row r="53" spans="1:19">
      <c r="A53" s="33"/>
      <c r="B53" s="65">
        <f>IFERROR(VLOOKUP(A53,'Sale Master'!$A$7:$C$90,2,),0)</f>
        <v>0</v>
      </c>
      <c r="C53" s="65">
        <f>IFERROR(VLOOKUP(A53,'Sale Master'!$A$7:$C$90,3,),0)</f>
        <v>0</v>
      </c>
      <c r="D53" s="65">
        <f>IFERROR(VLOOKUP(C53,'Sale Master'!$C$7:$D$90,2,),0)</f>
        <v>0</v>
      </c>
      <c r="E53" s="65">
        <f>IFERROR(VLOOKUP(C53,'Sale Master'!$C$7:$E$90,3,),0)</f>
        <v>0</v>
      </c>
      <c r="F53" s="37"/>
      <c r="G53" s="33"/>
      <c r="H53" s="68">
        <f>IFERROR(VLOOKUP(G53,'Product &amp; Receiver Master'!$B$2:$F$70,2,),0)</f>
        <v>0</v>
      </c>
      <c r="I53" s="38"/>
      <c r="J53" s="39"/>
      <c r="K53" s="72">
        <f t="shared" si="0"/>
        <v>0</v>
      </c>
      <c r="L53" s="39">
        <v>0</v>
      </c>
      <c r="M53" s="72">
        <f t="shared" si="1"/>
        <v>0</v>
      </c>
      <c r="N53" s="72">
        <f>IF(F53=1,VLOOKUP(G53,'Product &amp; Receiver Master'!$B$2:$F$70,5,),0)</f>
        <v>0</v>
      </c>
      <c r="O53" s="68">
        <f t="shared" si="2"/>
        <v>0</v>
      </c>
      <c r="P53" s="72">
        <f>IF(F53=1,VLOOKUP(G53,'Product &amp; Receiver Master'!$B$2:$F$70,4,FALSE),0)</f>
        <v>0</v>
      </c>
      <c r="Q53" s="72">
        <f t="shared" si="3"/>
        <v>0</v>
      </c>
      <c r="R53" s="72">
        <f>IF(F53=2,VLOOKUP(G53,'Product &amp; Receiver Master'!$B$2:$F$70,3,FALSE),0)</f>
        <v>0</v>
      </c>
      <c r="S53" s="72">
        <f t="shared" si="4"/>
        <v>0</v>
      </c>
    </row>
    <row r="54" spans="1:19">
      <c r="A54" s="33"/>
      <c r="B54" s="65">
        <f>IFERROR(VLOOKUP(A54,'Sale Master'!$A$7:$C$90,2,),0)</f>
        <v>0</v>
      </c>
      <c r="C54" s="65">
        <f>IFERROR(VLOOKUP(A54,'Sale Master'!$A$7:$C$90,3,),0)</f>
        <v>0</v>
      </c>
      <c r="D54" s="65">
        <f>IFERROR(VLOOKUP(C54,'Sale Master'!$C$7:$D$90,2,),0)</f>
        <v>0</v>
      </c>
      <c r="E54" s="65">
        <f>IFERROR(VLOOKUP(C54,'Sale Master'!$C$7:$E$90,3,),0)</f>
        <v>0</v>
      </c>
      <c r="F54" s="37"/>
      <c r="G54" s="33"/>
      <c r="H54" s="68">
        <f>IFERROR(VLOOKUP(G54,'Product &amp; Receiver Master'!$B$2:$F$70,2,),0)</f>
        <v>0</v>
      </c>
      <c r="I54" s="38"/>
      <c r="J54" s="39"/>
      <c r="K54" s="72">
        <f t="shared" si="0"/>
        <v>0</v>
      </c>
      <c r="L54" s="39">
        <v>0</v>
      </c>
      <c r="M54" s="72">
        <f t="shared" si="1"/>
        <v>0</v>
      </c>
      <c r="N54" s="72">
        <f>IF(F54=1,VLOOKUP(G54,'Product &amp; Receiver Master'!$B$2:$F$70,5,),0)</f>
        <v>0</v>
      </c>
      <c r="O54" s="68">
        <f t="shared" si="2"/>
        <v>0</v>
      </c>
      <c r="P54" s="72">
        <f>IF(F54=1,VLOOKUP(G54,'Product &amp; Receiver Master'!$B$2:$F$70,4,FALSE),0)</f>
        <v>0</v>
      </c>
      <c r="Q54" s="72">
        <f t="shared" si="3"/>
        <v>0</v>
      </c>
      <c r="R54" s="72">
        <f>IF(F54=2,VLOOKUP(G54,'Product &amp; Receiver Master'!$B$2:$F$70,3,FALSE),0)</f>
        <v>0</v>
      </c>
      <c r="S54" s="72">
        <f t="shared" si="4"/>
        <v>0</v>
      </c>
    </row>
    <row r="55" spans="1:19">
      <c r="A55" s="33"/>
      <c r="B55" s="65">
        <f>IFERROR(VLOOKUP(A55,'Sale Master'!$A$7:$C$90,2,),0)</f>
        <v>0</v>
      </c>
      <c r="C55" s="65">
        <f>IFERROR(VLOOKUP(A55,'Sale Master'!$A$7:$C$90,3,),0)</f>
        <v>0</v>
      </c>
      <c r="D55" s="65">
        <f>IFERROR(VLOOKUP(C55,'Sale Master'!$C$7:$D$90,2,),0)</f>
        <v>0</v>
      </c>
      <c r="E55" s="65">
        <f>IFERROR(VLOOKUP(C55,'Sale Master'!$C$7:$E$90,3,),0)</f>
        <v>0</v>
      </c>
      <c r="F55" s="37"/>
      <c r="G55" s="33"/>
      <c r="H55" s="68">
        <f>IFERROR(VLOOKUP(G55,'Product &amp; Receiver Master'!$B$2:$F$70,2,),0)</f>
        <v>0</v>
      </c>
      <c r="I55" s="38"/>
      <c r="J55" s="39"/>
      <c r="K55" s="72">
        <f t="shared" si="0"/>
        <v>0</v>
      </c>
      <c r="L55" s="39">
        <v>0</v>
      </c>
      <c r="M55" s="72">
        <f t="shared" si="1"/>
        <v>0</v>
      </c>
      <c r="N55" s="72">
        <f>IF(F55=1,VLOOKUP(G55,'Product &amp; Receiver Master'!$B$2:$F$70,5,),0)</f>
        <v>0</v>
      </c>
      <c r="O55" s="68">
        <f t="shared" si="2"/>
        <v>0</v>
      </c>
      <c r="P55" s="72">
        <f>IF(F55=1,VLOOKUP(G55,'Product &amp; Receiver Master'!$B$2:$F$70,4,FALSE),0)</f>
        <v>0</v>
      </c>
      <c r="Q55" s="72">
        <f t="shared" si="3"/>
        <v>0</v>
      </c>
      <c r="R55" s="72">
        <f>IF(F55=2,VLOOKUP(G55,'Product &amp; Receiver Master'!$B$2:$F$70,3,FALSE),0)</f>
        <v>0</v>
      </c>
      <c r="S55" s="72">
        <f t="shared" si="4"/>
        <v>0</v>
      </c>
    </row>
    <row r="56" spans="1:19">
      <c r="A56" s="33"/>
      <c r="B56" s="65">
        <f>IFERROR(VLOOKUP(A56,'Sale Master'!$A$7:$C$90,2,),0)</f>
        <v>0</v>
      </c>
      <c r="C56" s="65">
        <f>IFERROR(VLOOKUP(A56,'Sale Master'!$A$7:$C$90,3,),0)</f>
        <v>0</v>
      </c>
      <c r="D56" s="65">
        <f>IFERROR(VLOOKUP(C56,'Sale Master'!$C$7:$D$90,2,),0)</f>
        <v>0</v>
      </c>
      <c r="E56" s="65">
        <f>IFERROR(VLOOKUP(C56,'Sale Master'!$C$7:$E$90,3,),0)</f>
        <v>0</v>
      </c>
      <c r="F56" s="37"/>
      <c r="G56" s="33"/>
      <c r="H56" s="68">
        <f>IFERROR(VLOOKUP(G56,'Product &amp; Receiver Master'!$B$2:$F$70,2,),0)</f>
        <v>0</v>
      </c>
      <c r="I56" s="38"/>
      <c r="J56" s="39"/>
      <c r="K56" s="72">
        <f t="shared" si="0"/>
        <v>0</v>
      </c>
      <c r="L56" s="39">
        <v>0</v>
      </c>
      <c r="M56" s="72">
        <f t="shared" si="1"/>
        <v>0</v>
      </c>
      <c r="N56" s="72">
        <f>IF(F56=1,VLOOKUP(G56,'Product &amp; Receiver Master'!$B$2:$F$70,5,),0)</f>
        <v>0</v>
      </c>
      <c r="O56" s="68">
        <f t="shared" si="2"/>
        <v>0</v>
      </c>
      <c r="P56" s="72">
        <f>IF(F56=1,VLOOKUP(G56,'Product &amp; Receiver Master'!$B$2:$F$70,4,FALSE),0)</f>
        <v>0</v>
      </c>
      <c r="Q56" s="72">
        <f t="shared" si="3"/>
        <v>0</v>
      </c>
      <c r="R56" s="72">
        <f>IF(F56=2,VLOOKUP(G56,'Product &amp; Receiver Master'!$B$2:$F$70,3,FALSE),0)</f>
        <v>0</v>
      </c>
      <c r="S56" s="72">
        <f t="shared" si="4"/>
        <v>0</v>
      </c>
    </row>
    <row r="57" spans="1:19">
      <c r="A57" s="33"/>
      <c r="B57" s="65">
        <f>IFERROR(VLOOKUP(A57,'Sale Master'!$A$7:$C$90,2,),0)</f>
        <v>0</v>
      </c>
      <c r="C57" s="65">
        <f>IFERROR(VLOOKUP(A57,'Sale Master'!$A$7:$C$90,3,),0)</f>
        <v>0</v>
      </c>
      <c r="D57" s="65">
        <f>IFERROR(VLOOKUP(C57,'Sale Master'!$C$7:$D$90,2,),0)</f>
        <v>0</v>
      </c>
      <c r="E57" s="65">
        <f>IFERROR(VLOOKUP(C57,'Sale Master'!$C$7:$E$90,3,),0)</f>
        <v>0</v>
      </c>
      <c r="F57" s="37"/>
      <c r="G57" s="33"/>
      <c r="H57" s="68">
        <f>IFERROR(VLOOKUP(G57,'Product &amp; Receiver Master'!$B$2:$F$70,2,),0)</f>
        <v>0</v>
      </c>
      <c r="I57" s="38"/>
      <c r="J57" s="39"/>
      <c r="K57" s="72">
        <f t="shared" si="0"/>
        <v>0</v>
      </c>
      <c r="L57" s="39">
        <v>0</v>
      </c>
      <c r="M57" s="72">
        <f t="shared" si="1"/>
        <v>0</v>
      </c>
      <c r="N57" s="72">
        <f>IF(F57=1,VLOOKUP(G57,'Product &amp; Receiver Master'!$B$2:$F$70,5,),0)</f>
        <v>0</v>
      </c>
      <c r="O57" s="68">
        <f t="shared" si="2"/>
        <v>0</v>
      </c>
      <c r="P57" s="72">
        <f>IF(F57=1,VLOOKUP(G57,'Product &amp; Receiver Master'!$B$2:$F$70,4,FALSE),0)</f>
        <v>0</v>
      </c>
      <c r="Q57" s="72">
        <f t="shared" si="3"/>
        <v>0</v>
      </c>
      <c r="R57" s="72">
        <f>IF(F57=2,VLOOKUP(G57,'Product &amp; Receiver Master'!$B$2:$F$70,3,FALSE),0)</f>
        <v>0</v>
      </c>
      <c r="S57" s="72">
        <f t="shared" si="4"/>
        <v>0</v>
      </c>
    </row>
    <row r="58" spans="1:19">
      <c r="A58" s="33"/>
      <c r="B58" s="65">
        <f>IFERROR(VLOOKUP(A58,'Sale Master'!$A$7:$C$90,2,),0)</f>
        <v>0</v>
      </c>
      <c r="C58" s="65">
        <f>IFERROR(VLOOKUP(A58,'Sale Master'!$A$7:$C$90,3,),0)</f>
        <v>0</v>
      </c>
      <c r="D58" s="65">
        <f>IFERROR(VLOOKUP(C58,'Sale Master'!$C$7:$D$90,2,),0)</f>
        <v>0</v>
      </c>
      <c r="E58" s="65">
        <f>IFERROR(VLOOKUP(C58,'Sale Master'!$C$7:$E$90,3,),0)</f>
        <v>0</v>
      </c>
      <c r="F58" s="37"/>
      <c r="G58" s="33"/>
      <c r="H58" s="68">
        <f>IFERROR(VLOOKUP(G58,'Product &amp; Receiver Master'!$B$2:$F$70,2,),0)</f>
        <v>0</v>
      </c>
      <c r="I58" s="38"/>
      <c r="J58" s="39"/>
      <c r="K58" s="72">
        <f t="shared" si="0"/>
        <v>0</v>
      </c>
      <c r="L58" s="39">
        <v>0</v>
      </c>
      <c r="M58" s="72">
        <f t="shared" si="1"/>
        <v>0</v>
      </c>
      <c r="N58" s="72">
        <f>IF(F58=1,VLOOKUP(G58,'Product &amp; Receiver Master'!$B$2:$F$70,5,),0)</f>
        <v>0</v>
      </c>
      <c r="O58" s="68">
        <f t="shared" si="2"/>
        <v>0</v>
      </c>
      <c r="P58" s="72">
        <f>IF(F58=1,VLOOKUP(G58,'Product &amp; Receiver Master'!$B$2:$F$70,4,FALSE),0)</f>
        <v>0</v>
      </c>
      <c r="Q58" s="72">
        <f t="shared" si="3"/>
        <v>0</v>
      </c>
      <c r="R58" s="72">
        <f>IF(F58=2,VLOOKUP(G58,'Product &amp; Receiver Master'!$B$2:$F$70,3,FALSE),0)</f>
        <v>0</v>
      </c>
      <c r="S58" s="72">
        <f t="shared" si="4"/>
        <v>0</v>
      </c>
    </row>
    <row r="59" spans="1:19">
      <c r="A59" s="33"/>
      <c r="B59" s="65">
        <f>IFERROR(VLOOKUP(A59,'Sale Master'!$A$7:$C$90,2,),0)</f>
        <v>0</v>
      </c>
      <c r="C59" s="65">
        <f>IFERROR(VLOOKUP(A59,'Sale Master'!$A$7:$C$90,3,),0)</f>
        <v>0</v>
      </c>
      <c r="D59" s="65">
        <f>IFERROR(VLOOKUP(C59,'Sale Master'!$C$7:$D$90,2,),0)</f>
        <v>0</v>
      </c>
      <c r="E59" s="65">
        <f>IFERROR(VLOOKUP(C59,'Sale Master'!$C$7:$E$90,3,),0)</f>
        <v>0</v>
      </c>
      <c r="F59" s="37"/>
      <c r="G59" s="33"/>
      <c r="H59" s="68">
        <f>IFERROR(VLOOKUP(G59,'Product &amp; Receiver Master'!$B$2:$F$70,2,),0)</f>
        <v>0</v>
      </c>
      <c r="I59" s="38"/>
      <c r="J59" s="39"/>
      <c r="K59" s="72">
        <f t="shared" si="0"/>
        <v>0</v>
      </c>
      <c r="L59" s="39">
        <v>0</v>
      </c>
      <c r="M59" s="72">
        <f t="shared" si="1"/>
        <v>0</v>
      </c>
      <c r="N59" s="72">
        <f>IF(F59=1,VLOOKUP(G59,'Product &amp; Receiver Master'!$B$2:$F$70,5,),0)</f>
        <v>0</v>
      </c>
      <c r="O59" s="68">
        <f t="shared" si="2"/>
        <v>0</v>
      </c>
      <c r="P59" s="72">
        <f>IF(F59=1,VLOOKUP(G59,'Product &amp; Receiver Master'!$B$2:$F$70,4,FALSE),0)</f>
        <v>0</v>
      </c>
      <c r="Q59" s="72">
        <f t="shared" si="3"/>
        <v>0</v>
      </c>
      <c r="R59" s="72">
        <f>IF(F59=2,VLOOKUP(G59,'Product &amp; Receiver Master'!$B$2:$F$70,3,FALSE),0)</f>
        <v>0</v>
      </c>
      <c r="S59" s="72">
        <f t="shared" si="4"/>
        <v>0</v>
      </c>
    </row>
    <row r="60" spans="1:19">
      <c r="A60" s="33"/>
      <c r="B60" s="65">
        <f>IFERROR(VLOOKUP(A60,'Sale Master'!$A$7:$C$90,2,),0)</f>
        <v>0</v>
      </c>
      <c r="C60" s="65">
        <f>IFERROR(VLOOKUP(A60,'Sale Master'!$A$7:$C$90,3,),0)</f>
        <v>0</v>
      </c>
      <c r="D60" s="65">
        <f>IFERROR(VLOOKUP(C60,'Sale Master'!$C$7:$D$90,2,),0)</f>
        <v>0</v>
      </c>
      <c r="E60" s="65">
        <f>IFERROR(VLOOKUP(C60,'Sale Master'!$C$7:$E$90,3,),0)</f>
        <v>0</v>
      </c>
      <c r="F60" s="37"/>
      <c r="G60" s="33"/>
      <c r="H60" s="68">
        <f>IFERROR(VLOOKUP(G60,'Product &amp; Receiver Master'!$B$2:$F$70,2,),0)</f>
        <v>0</v>
      </c>
      <c r="I60" s="38"/>
      <c r="J60" s="39"/>
      <c r="K60" s="72">
        <f t="shared" si="0"/>
        <v>0</v>
      </c>
      <c r="L60" s="39">
        <v>0</v>
      </c>
      <c r="M60" s="72">
        <f t="shared" si="1"/>
        <v>0</v>
      </c>
      <c r="N60" s="72">
        <f>IF(F60=1,VLOOKUP(G60,'Product &amp; Receiver Master'!$B$2:$F$70,5,),0)</f>
        <v>0</v>
      </c>
      <c r="O60" s="68">
        <f t="shared" si="2"/>
        <v>0</v>
      </c>
      <c r="P60" s="72">
        <f>IF(F60=1,VLOOKUP(G60,'Product &amp; Receiver Master'!$B$2:$F$70,4,FALSE),0)</f>
        <v>0</v>
      </c>
      <c r="Q60" s="72">
        <f t="shared" si="3"/>
        <v>0</v>
      </c>
      <c r="R60" s="72">
        <f>IF(F60=2,VLOOKUP(G60,'Product &amp; Receiver Master'!$B$2:$F$70,3,FALSE),0)</f>
        <v>0</v>
      </c>
      <c r="S60" s="72">
        <f t="shared" si="4"/>
        <v>0</v>
      </c>
    </row>
    <row r="61" spans="1:19">
      <c r="A61" s="33"/>
      <c r="B61" s="65">
        <f>IFERROR(VLOOKUP(A61,'Sale Master'!$A$7:$C$90,2,),0)</f>
        <v>0</v>
      </c>
      <c r="C61" s="65">
        <f>IFERROR(VLOOKUP(A61,'Sale Master'!$A$7:$C$90,3,),0)</f>
        <v>0</v>
      </c>
      <c r="D61" s="65">
        <f>IFERROR(VLOOKUP(C61,'Sale Master'!$C$7:$D$90,2,),0)</f>
        <v>0</v>
      </c>
      <c r="E61" s="65">
        <f>IFERROR(VLOOKUP(C61,'Sale Master'!$C$7:$E$90,3,),0)</f>
        <v>0</v>
      </c>
      <c r="F61" s="37"/>
      <c r="G61" s="33"/>
      <c r="H61" s="68">
        <f>IFERROR(VLOOKUP(G61,'Product &amp; Receiver Master'!$B$2:$F$70,2,),0)</f>
        <v>0</v>
      </c>
      <c r="I61" s="38"/>
      <c r="J61" s="39"/>
      <c r="K61" s="72">
        <f t="shared" si="0"/>
        <v>0</v>
      </c>
      <c r="L61" s="39">
        <v>0</v>
      </c>
      <c r="M61" s="72">
        <f t="shared" si="1"/>
        <v>0</v>
      </c>
      <c r="N61" s="72">
        <f>IF(F61=1,VLOOKUP(G61,'Product &amp; Receiver Master'!$B$2:$F$70,5,),0)</f>
        <v>0</v>
      </c>
      <c r="O61" s="68">
        <f t="shared" si="2"/>
        <v>0</v>
      </c>
      <c r="P61" s="72">
        <f>IF(F61=1,VLOOKUP(G61,'Product &amp; Receiver Master'!$B$2:$F$70,4,FALSE),0)</f>
        <v>0</v>
      </c>
      <c r="Q61" s="72">
        <f t="shared" si="3"/>
        <v>0</v>
      </c>
      <c r="R61" s="72">
        <f>IF(F61=2,VLOOKUP(G61,'Product &amp; Receiver Master'!$B$2:$F$70,3,FALSE),0)</f>
        <v>0</v>
      </c>
      <c r="S61" s="72">
        <f t="shared" si="4"/>
        <v>0</v>
      </c>
    </row>
    <row r="62" spans="1:19">
      <c r="A62" s="33"/>
      <c r="B62" s="65">
        <f>IFERROR(VLOOKUP(A62,'Sale Master'!$A$7:$C$90,2,),0)</f>
        <v>0</v>
      </c>
      <c r="C62" s="65">
        <f>IFERROR(VLOOKUP(A62,'Sale Master'!$A$7:$C$90,3,),0)</f>
        <v>0</v>
      </c>
      <c r="D62" s="65">
        <f>IFERROR(VLOOKUP(C62,'Sale Master'!$C$7:$D$90,2,),0)</f>
        <v>0</v>
      </c>
      <c r="E62" s="65">
        <f>IFERROR(VLOOKUP(C62,'Sale Master'!$C$7:$E$90,3,),0)</f>
        <v>0</v>
      </c>
      <c r="F62" s="37"/>
      <c r="G62" s="33"/>
      <c r="H62" s="68">
        <f>IFERROR(VLOOKUP(G62,'Product &amp; Receiver Master'!$B$2:$F$70,2,),0)</f>
        <v>0</v>
      </c>
      <c r="I62" s="38"/>
      <c r="J62" s="39"/>
      <c r="K62" s="72">
        <f t="shared" si="0"/>
        <v>0</v>
      </c>
      <c r="L62" s="39">
        <v>0</v>
      </c>
      <c r="M62" s="72">
        <f t="shared" si="1"/>
        <v>0</v>
      </c>
      <c r="N62" s="72">
        <f>IF(F62=1,VLOOKUP(G62,'Product &amp; Receiver Master'!$B$2:$F$70,5,),0)</f>
        <v>0</v>
      </c>
      <c r="O62" s="68">
        <f t="shared" si="2"/>
        <v>0</v>
      </c>
      <c r="P62" s="72">
        <f>IF(F62=1,VLOOKUP(G62,'Product &amp; Receiver Master'!$B$2:$F$70,4,FALSE),0)</f>
        <v>0</v>
      </c>
      <c r="Q62" s="72">
        <f t="shared" si="3"/>
        <v>0</v>
      </c>
      <c r="R62" s="72">
        <f>IF(F62=2,VLOOKUP(G62,'Product &amp; Receiver Master'!$B$2:$F$70,3,FALSE),0)</f>
        <v>0</v>
      </c>
      <c r="S62" s="72">
        <f t="shared" si="4"/>
        <v>0</v>
      </c>
    </row>
    <row r="63" spans="1:19">
      <c r="A63" s="33"/>
      <c r="B63" s="65">
        <f>IFERROR(VLOOKUP(A63,'Sale Master'!$A$7:$C$90,2,),0)</f>
        <v>0</v>
      </c>
      <c r="C63" s="65">
        <f>IFERROR(VLOOKUP(A63,'Sale Master'!$A$7:$C$90,3,),0)</f>
        <v>0</v>
      </c>
      <c r="D63" s="65">
        <f>IFERROR(VLOOKUP(C63,'Sale Master'!$C$7:$D$90,2,),0)</f>
        <v>0</v>
      </c>
      <c r="E63" s="65">
        <f>IFERROR(VLOOKUP(C63,'Sale Master'!$C$7:$E$90,3,),0)</f>
        <v>0</v>
      </c>
      <c r="F63" s="37"/>
      <c r="G63" s="33"/>
      <c r="H63" s="68">
        <f>IFERROR(VLOOKUP(G63,'Product &amp; Receiver Master'!$B$2:$F$70,2,),0)</f>
        <v>0</v>
      </c>
      <c r="I63" s="38"/>
      <c r="J63" s="39"/>
      <c r="K63" s="72">
        <f t="shared" si="0"/>
        <v>0</v>
      </c>
      <c r="L63" s="39">
        <v>0</v>
      </c>
      <c r="M63" s="72">
        <f t="shared" si="1"/>
        <v>0</v>
      </c>
      <c r="N63" s="72">
        <f>IF(F63=1,VLOOKUP(G63,'Product &amp; Receiver Master'!$B$2:$F$70,5,),0)</f>
        <v>0</v>
      </c>
      <c r="O63" s="68">
        <f t="shared" si="2"/>
        <v>0</v>
      </c>
      <c r="P63" s="72">
        <f>IF(F63=1,VLOOKUP(G63,'Product &amp; Receiver Master'!$B$2:$F$70,4,FALSE),0)</f>
        <v>0</v>
      </c>
      <c r="Q63" s="72">
        <f t="shared" si="3"/>
        <v>0</v>
      </c>
      <c r="R63" s="72">
        <f>IF(F63=2,VLOOKUP(G63,'Product &amp; Receiver Master'!$B$2:$F$70,3,FALSE),0)</f>
        <v>0</v>
      </c>
      <c r="S63" s="72">
        <f t="shared" si="4"/>
        <v>0</v>
      </c>
    </row>
    <row r="64" spans="1:19">
      <c r="A64" s="33"/>
      <c r="B64" s="65">
        <f>IFERROR(VLOOKUP(A64,'Sale Master'!$A$7:$C$90,2,),0)</f>
        <v>0</v>
      </c>
      <c r="C64" s="65">
        <f>IFERROR(VLOOKUP(A64,'Sale Master'!$A$7:$C$90,3,),0)</f>
        <v>0</v>
      </c>
      <c r="D64" s="65">
        <f>IFERROR(VLOOKUP(C64,'Sale Master'!$C$7:$D$90,2,),0)</f>
        <v>0</v>
      </c>
      <c r="E64" s="65">
        <f>IFERROR(VLOOKUP(C64,'Sale Master'!$C$7:$E$90,3,),0)</f>
        <v>0</v>
      </c>
      <c r="F64" s="37"/>
      <c r="G64" s="33"/>
      <c r="H64" s="68">
        <f>IFERROR(VLOOKUP(G64,'Product &amp; Receiver Master'!$B$2:$F$70,2,),0)</f>
        <v>0</v>
      </c>
      <c r="I64" s="38"/>
      <c r="J64" s="39"/>
      <c r="K64" s="72">
        <f t="shared" si="0"/>
        <v>0</v>
      </c>
      <c r="L64" s="39">
        <v>0</v>
      </c>
      <c r="M64" s="72">
        <f t="shared" si="1"/>
        <v>0</v>
      </c>
      <c r="N64" s="72">
        <f>IF(F64=1,VLOOKUP(G64,'Product &amp; Receiver Master'!$B$2:$F$70,5,),0)</f>
        <v>0</v>
      </c>
      <c r="O64" s="68">
        <f t="shared" si="2"/>
        <v>0</v>
      </c>
      <c r="P64" s="72">
        <f>IF(F64=1,VLOOKUP(G64,'Product &amp; Receiver Master'!$B$2:$F$70,4,FALSE),0)</f>
        <v>0</v>
      </c>
      <c r="Q64" s="72">
        <f t="shared" si="3"/>
        <v>0</v>
      </c>
      <c r="R64" s="72">
        <f>IF(F64=2,VLOOKUP(G64,'Product &amp; Receiver Master'!$B$2:$F$70,3,FALSE),0)</f>
        <v>0</v>
      </c>
      <c r="S64" s="72">
        <f t="shared" si="4"/>
        <v>0</v>
      </c>
    </row>
    <row r="65" spans="1:19">
      <c r="A65" s="33"/>
      <c r="B65" s="65">
        <f>IFERROR(VLOOKUP(A65,'Sale Master'!$A$7:$C$90,2,),0)</f>
        <v>0</v>
      </c>
      <c r="C65" s="65">
        <f>IFERROR(VLOOKUP(A65,'Sale Master'!$A$7:$C$90,3,),0)</f>
        <v>0</v>
      </c>
      <c r="D65" s="65">
        <f>IFERROR(VLOOKUP(C65,'Sale Master'!$C$7:$D$90,2,),0)</f>
        <v>0</v>
      </c>
      <c r="E65" s="65">
        <f>IFERROR(VLOOKUP(C65,'Sale Master'!$C$7:$E$90,3,),0)</f>
        <v>0</v>
      </c>
      <c r="F65" s="37"/>
      <c r="G65" s="33"/>
      <c r="H65" s="68">
        <f>IFERROR(VLOOKUP(G65,'Product &amp; Receiver Master'!$B$2:$F$70,2,),0)</f>
        <v>0</v>
      </c>
      <c r="I65" s="38"/>
      <c r="J65" s="39"/>
      <c r="K65" s="72">
        <f t="shared" si="0"/>
        <v>0</v>
      </c>
      <c r="L65" s="39">
        <v>0</v>
      </c>
      <c r="M65" s="72">
        <f t="shared" si="1"/>
        <v>0</v>
      </c>
      <c r="N65" s="72">
        <f>IF(F65=1,VLOOKUP(G65,'Product &amp; Receiver Master'!$B$2:$F$70,5,),0)</f>
        <v>0</v>
      </c>
      <c r="O65" s="68">
        <f t="shared" si="2"/>
        <v>0</v>
      </c>
      <c r="P65" s="72">
        <f>IF(F65=1,VLOOKUP(G65,'Product &amp; Receiver Master'!$B$2:$F$70,4,FALSE),0)</f>
        <v>0</v>
      </c>
      <c r="Q65" s="72">
        <f t="shared" si="3"/>
        <v>0</v>
      </c>
      <c r="R65" s="72">
        <f>IF(F65=2,VLOOKUP(G65,'Product &amp; Receiver Master'!$B$2:$F$70,3,FALSE),0)</f>
        <v>0</v>
      </c>
      <c r="S65" s="72">
        <f t="shared" si="4"/>
        <v>0</v>
      </c>
    </row>
    <row r="66" spans="1:19">
      <c r="A66" s="33"/>
      <c r="B66" s="65">
        <f>IFERROR(VLOOKUP(A66,'Sale Master'!$A$7:$C$90,2,),0)</f>
        <v>0</v>
      </c>
      <c r="C66" s="65">
        <f>IFERROR(VLOOKUP(A66,'Sale Master'!$A$7:$C$90,3,),0)</f>
        <v>0</v>
      </c>
      <c r="D66" s="65">
        <f>IFERROR(VLOOKUP(C66,'Sale Master'!$C$7:$D$90,2,),0)</f>
        <v>0</v>
      </c>
      <c r="E66" s="65">
        <f>IFERROR(VLOOKUP(C66,'Sale Master'!$C$7:$E$90,3,),0)</f>
        <v>0</v>
      </c>
      <c r="F66" s="37"/>
      <c r="G66" s="33"/>
      <c r="H66" s="68">
        <f>IFERROR(VLOOKUP(G66,'Product &amp; Receiver Master'!$B$2:$F$70,2,),0)</f>
        <v>0</v>
      </c>
      <c r="I66" s="38"/>
      <c r="J66" s="39"/>
      <c r="K66" s="72">
        <f t="shared" si="0"/>
        <v>0</v>
      </c>
      <c r="L66" s="39">
        <v>0</v>
      </c>
      <c r="M66" s="72">
        <f t="shared" si="1"/>
        <v>0</v>
      </c>
      <c r="N66" s="72">
        <f>IF(F66=1,VLOOKUP(G66,'Product &amp; Receiver Master'!$B$2:$F$70,5,),0)</f>
        <v>0</v>
      </c>
      <c r="O66" s="68">
        <f t="shared" si="2"/>
        <v>0</v>
      </c>
      <c r="P66" s="72">
        <f>IF(F66=1,VLOOKUP(G66,'Product &amp; Receiver Master'!$B$2:$F$70,4,FALSE),0)</f>
        <v>0</v>
      </c>
      <c r="Q66" s="72">
        <f t="shared" si="3"/>
        <v>0</v>
      </c>
      <c r="R66" s="72">
        <f>IF(F66=2,VLOOKUP(G66,'Product &amp; Receiver Master'!$B$2:$F$70,3,FALSE),0)</f>
        <v>0</v>
      </c>
      <c r="S66" s="72">
        <f t="shared" si="4"/>
        <v>0</v>
      </c>
    </row>
    <row r="67" spans="1:19">
      <c r="A67" s="33"/>
      <c r="B67" s="65">
        <f>IFERROR(VLOOKUP(A67,'Sale Master'!$A$7:$C$90,2,),0)</f>
        <v>0</v>
      </c>
      <c r="C67" s="65">
        <f>IFERROR(VLOOKUP(A67,'Sale Master'!$A$7:$C$90,3,),0)</f>
        <v>0</v>
      </c>
      <c r="D67" s="65">
        <f>IFERROR(VLOOKUP(C67,'Sale Master'!$C$7:$D$90,2,),0)</f>
        <v>0</v>
      </c>
      <c r="E67" s="65">
        <f>IFERROR(VLOOKUP(C67,'Sale Master'!$C$7:$E$90,3,),0)</f>
        <v>0</v>
      </c>
      <c r="F67" s="37"/>
      <c r="G67" s="33"/>
      <c r="H67" s="68">
        <f>IFERROR(VLOOKUP(G67,'Product &amp; Receiver Master'!$B$2:$F$70,2,),0)</f>
        <v>0</v>
      </c>
      <c r="I67" s="38"/>
      <c r="J67" s="39"/>
      <c r="K67" s="72">
        <f t="shared" si="0"/>
        <v>0</v>
      </c>
      <c r="L67" s="39">
        <v>0</v>
      </c>
      <c r="M67" s="72">
        <f t="shared" si="1"/>
        <v>0</v>
      </c>
      <c r="N67" s="72">
        <f>IF(F67=1,VLOOKUP(G67,'Product &amp; Receiver Master'!$B$2:$F$70,5,),0)</f>
        <v>0</v>
      </c>
      <c r="O67" s="68">
        <f t="shared" si="2"/>
        <v>0</v>
      </c>
      <c r="P67" s="72">
        <f>IF(F67=1,VLOOKUP(G67,'Product &amp; Receiver Master'!$B$2:$F$70,4,FALSE),0)</f>
        <v>0</v>
      </c>
      <c r="Q67" s="72">
        <f t="shared" si="3"/>
        <v>0</v>
      </c>
      <c r="R67" s="72">
        <f>IF(F67=2,VLOOKUP(G67,'Product &amp; Receiver Master'!$B$2:$F$70,3,FALSE),0)</f>
        <v>0</v>
      </c>
      <c r="S67" s="72">
        <f t="shared" si="4"/>
        <v>0</v>
      </c>
    </row>
    <row r="68" spans="1:19">
      <c r="A68" s="33"/>
      <c r="B68" s="65">
        <f>IFERROR(VLOOKUP(A68,'Sale Master'!$A$7:$C$90,2,),0)</f>
        <v>0</v>
      </c>
      <c r="C68" s="65">
        <f>IFERROR(VLOOKUP(A68,'Sale Master'!$A$7:$C$90,3,),0)</f>
        <v>0</v>
      </c>
      <c r="D68" s="65">
        <f>IFERROR(VLOOKUP(C68,'Sale Master'!$C$7:$D$90,2,),0)</f>
        <v>0</v>
      </c>
      <c r="E68" s="65">
        <f>IFERROR(VLOOKUP(C68,'Sale Master'!$C$7:$E$90,3,),0)</f>
        <v>0</v>
      </c>
      <c r="F68" s="37"/>
      <c r="G68" s="33"/>
      <c r="H68" s="68">
        <f>IFERROR(VLOOKUP(G68,'Product &amp; Receiver Master'!$B$2:$F$70,2,),0)</f>
        <v>0</v>
      </c>
      <c r="I68" s="38"/>
      <c r="J68" s="39"/>
      <c r="K68" s="72">
        <f t="shared" si="0"/>
        <v>0</v>
      </c>
      <c r="L68" s="39">
        <v>0</v>
      </c>
      <c r="M68" s="72">
        <f t="shared" si="1"/>
        <v>0</v>
      </c>
      <c r="N68" s="72">
        <f>IF(F68=1,VLOOKUP(G68,'Product &amp; Receiver Master'!$B$2:$F$70,5,),0)</f>
        <v>0</v>
      </c>
      <c r="O68" s="68">
        <f t="shared" si="2"/>
        <v>0</v>
      </c>
      <c r="P68" s="72">
        <f>IF(F68=1,VLOOKUP(G68,'Product &amp; Receiver Master'!$B$2:$F$70,4,FALSE),0)</f>
        <v>0</v>
      </c>
      <c r="Q68" s="72">
        <f t="shared" si="3"/>
        <v>0</v>
      </c>
      <c r="R68" s="72">
        <f>IF(F68=2,VLOOKUP(G68,'Product &amp; Receiver Master'!$B$2:$F$70,3,FALSE),0)</f>
        <v>0</v>
      </c>
      <c r="S68" s="72">
        <f t="shared" si="4"/>
        <v>0</v>
      </c>
    </row>
    <row r="69" spans="1:19">
      <c r="A69" s="33"/>
      <c r="B69" s="65">
        <f>IFERROR(VLOOKUP(A69,'Sale Master'!$A$7:$C$90,2,),0)</f>
        <v>0</v>
      </c>
      <c r="C69" s="65">
        <f>IFERROR(VLOOKUP(A69,'Sale Master'!$A$7:$C$90,3,),0)</f>
        <v>0</v>
      </c>
      <c r="D69" s="65">
        <f>IFERROR(VLOOKUP(C69,'Sale Master'!$C$7:$D$90,2,),0)</f>
        <v>0</v>
      </c>
      <c r="E69" s="65">
        <f>IFERROR(VLOOKUP(C69,'Sale Master'!$C$7:$E$90,3,),0)</f>
        <v>0</v>
      </c>
      <c r="F69" s="37"/>
      <c r="G69" s="33"/>
      <c r="H69" s="68">
        <f>IFERROR(VLOOKUP(G69,'Product &amp; Receiver Master'!$B$2:$F$70,2,),0)</f>
        <v>0</v>
      </c>
      <c r="I69" s="38"/>
      <c r="J69" s="39"/>
      <c r="K69" s="72">
        <f t="shared" si="0"/>
        <v>0</v>
      </c>
      <c r="L69" s="39">
        <v>0</v>
      </c>
      <c r="M69" s="72">
        <f t="shared" si="1"/>
        <v>0</v>
      </c>
      <c r="N69" s="72">
        <f>IF(F69=1,VLOOKUP(G69,'Product &amp; Receiver Master'!$B$2:$F$70,5,),0)</f>
        <v>0</v>
      </c>
      <c r="O69" s="68">
        <f t="shared" si="2"/>
        <v>0</v>
      </c>
      <c r="P69" s="72">
        <f>IF(F69=1,VLOOKUP(G69,'Product &amp; Receiver Master'!$B$2:$F$70,4,FALSE),0)</f>
        <v>0</v>
      </c>
      <c r="Q69" s="72">
        <f t="shared" si="3"/>
        <v>0</v>
      </c>
      <c r="R69" s="72">
        <f>IF(F69=2,VLOOKUP(G69,'Product &amp; Receiver Master'!$B$2:$F$70,3,FALSE),0)</f>
        <v>0</v>
      </c>
      <c r="S69" s="72">
        <f t="shared" si="4"/>
        <v>0</v>
      </c>
    </row>
    <row r="70" spans="1:19">
      <c r="A70" s="33"/>
      <c r="B70" s="65">
        <f>IFERROR(VLOOKUP(A70,'Sale Master'!$A$7:$C$90,2,),0)</f>
        <v>0</v>
      </c>
      <c r="C70" s="65">
        <f>IFERROR(VLOOKUP(A70,'Sale Master'!$A$7:$C$90,3,),0)</f>
        <v>0</v>
      </c>
      <c r="D70" s="65">
        <f>IFERROR(VLOOKUP(C70,'Sale Master'!$C$7:$D$90,2,),0)</f>
        <v>0</v>
      </c>
      <c r="E70" s="65">
        <f>IFERROR(VLOOKUP(C70,'Sale Master'!$C$7:$E$90,3,),0)</f>
        <v>0</v>
      </c>
      <c r="F70" s="37"/>
      <c r="G70" s="33"/>
      <c r="H70" s="68">
        <f>IFERROR(VLOOKUP(G70,'Product &amp; Receiver Master'!$B$2:$F$70,2,),0)</f>
        <v>0</v>
      </c>
      <c r="I70" s="38"/>
      <c r="J70" s="39"/>
      <c r="K70" s="72">
        <f t="shared" ref="K70:K88" si="5">I70*J70</f>
        <v>0</v>
      </c>
      <c r="L70" s="39">
        <v>0</v>
      </c>
      <c r="M70" s="72">
        <f t="shared" ref="M70:M88" si="6">K70-L70</f>
        <v>0</v>
      </c>
      <c r="N70" s="72">
        <f>IF(F70=1,VLOOKUP(G70,'Product &amp; Receiver Master'!$B$2:$F$70,5,),0)</f>
        <v>0</v>
      </c>
      <c r="O70" s="68">
        <f t="shared" ref="O70:O88" si="7">M70*N70%</f>
        <v>0</v>
      </c>
      <c r="P70" s="72">
        <f>IF(F70=1,VLOOKUP(G70,'Product &amp; Receiver Master'!$B$2:$F$70,4,FALSE),0)</f>
        <v>0</v>
      </c>
      <c r="Q70" s="72">
        <f t="shared" ref="Q70:Q88" si="8">M70*P70%</f>
        <v>0</v>
      </c>
      <c r="R70" s="72">
        <f>IF(F70=2,VLOOKUP(G70,'Product &amp; Receiver Master'!$B$2:$F$70,3,FALSE),0)</f>
        <v>0</v>
      </c>
      <c r="S70" s="72">
        <f t="shared" ref="S70:S88" si="9">M70*R70%</f>
        <v>0</v>
      </c>
    </row>
    <row r="71" spans="1:19">
      <c r="A71" s="33"/>
      <c r="B71" s="65">
        <f>IFERROR(VLOOKUP(A71,'Sale Master'!$A$7:$C$90,2,),0)</f>
        <v>0</v>
      </c>
      <c r="C71" s="65">
        <f>IFERROR(VLOOKUP(A71,'Sale Master'!$A$7:$C$90,3,),0)</f>
        <v>0</v>
      </c>
      <c r="D71" s="65">
        <f>IFERROR(VLOOKUP(C71,'Sale Master'!$C$7:$D$90,2,),0)</f>
        <v>0</v>
      </c>
      <c r="E71" s="65">
        <f>IFERROR(VLOOKUP(C71,'Sale Master'!$C$7:$E$90,3,),0)</f>
        <v>0</v>
      </c>
      <c r="F71" s="37"/>
      <c r="G71" s="33"/>
      <c r="H71" s="68">
        <f>IFERROR(VLOOKUP(G71,'Product &amp; Receiver Master'!$B$2:$F$70,2,),0)</f>
        <v>0</v>
      </c>
      <c r="I71" s="38"/>
      <c r="J71" s="39"/>
      <c r="K71" s="72">
        <f t="shared" si="5"/>
        <v>0</v>
      </c>
      <c r="L71" s="39">
        <v>0</v>
      </c>
      <c r="M71" s="72">
        <f t="shared" si="6"/>
        <v>0</v>
      </c>
      <c r="N71" s="72">
        <f>IF(F71=1,VLOOKUP(G71,'Product &amp; Receiver Master'!$B$2:$F$70,5,),0)</f>
        <v>0</v>
      </c>
      <c r="O71" s="68">
        <f t="shared" si="7"/>
        <v>0</v>
      </c>
      <c r="P71" s="72">
        <f>IF(F71=1,VLOOKUP(G71,'Product &amp; Receiver Master'!$B$2:$F$70,4,FALSE),0)</f>
        <v>0</v>
      </c>
      <c r="Q71" s="72">
        <f t="shared" si="8"/>
        <v>0</v>
      </c>
      <c r="R71" s="72">
        <f>IF(F71=2,VLOOKUP(G71,'Product &amp; Receiver Master'!$B$2:$F$70,3,FALSE),0)</f>
        <v>0</v>
      </c>
      <c r="S71" s="72">
        <f t="shared" si="9"/>
        <v>0</v>
      </c>
    </row>
    <row r="72" spans="1:19">
      <c r="A72" s="33"/>
      <c r="B72" s="65">
        <f>IFERROR(VLOOKUP(A72,'Sale Master'!$A$7:$C$90,2,),0)</f>
        <v>0</v>
      </c>
      <c r="C72" s="65">
        <f>IFERROR(VLOOKUP(A72,'Sale Master'!$A$7:$C$90,3,),0)</f>
        <v>0</v>
      </c>
      <c r="D72" s="65">
        <f>IFERROR(VLOOKUP(C72,'Sale Master'!$C$7:$D$90,2,),0)</f>
        <v>0</v>
      </c>
      <c r="E72" s="65">
        <f>IFERROR(VLOOKUP(C72,'Sale Master'!$C$7:$E$90,3,),0)</f>
        <v>0</v>
      </c>
      <c r="F72" s="37"/>
      <c r="G72" s="33"/>
      <c r="H72" s="68">
        <f>IFERROR(VLOOKUP(G72,'Product &amp; Receiver Master'!$B$2:$F$70,2,),0)</f>
        <v>0</v>
      </c>
      <c r="I72" s="38"/>
      <c r="J72" s="39"/>
      <c r="K72" s="72">
        <f t="shared" si="5"/>
        <v>0</v>
      </c>
      <c r="L72" s="39">
        <v>0</v>
      </c>
      <c r="M72" s="72">
        <f t="shared" si="6"/>
        <v>0</v>
      </c>
      <c r="N72" s="72">
        <f>IF(F72=1,VLOOKUP(G72,'Product &amp; Receiver Master'!$B$2:$F$70,5,),0)</f>
        <v>0</v>
      </c>
      <c r="O72" s="68">
        <f t="shared" si="7"/>
        <v>0</v>
      </c>
      <c r="P72" s="72">
        <f>IF(F72=1,VLOOKUP(G72,'Product &amp; Receiver Master'!$B$2:$F$70,4,FALSE),0)</f>
        <v>0</v>
      </c>
      <c r="Q72" s="72">
        <f t="shared" si="8"/>
        <v>0</v>
      </c>
      <c r="R72" s="72">
        <f>IF(F72=2,VLOOKUP(G72,'Product &amp; Receiver Master'!$B$2:$F$70,3,FALSE),0)</f>
        <v>0</v>
      </c>
      <c r="S72" s="72">
        <f t="shared" si="9"/>
        <v>0</v>
      </c>
    </row>
    <row r="73" spans="1:19">
      <c r="A73" s="33"/>
      <c r="B73" s="65">
        <f>IFERROR(VLOOKUP(A73,'Sale Master'!$A$7:$C$90,2,),0)</f>
        <v>0</v>
      </c>
      <c r="C73" s="65">
        <f>IFERROR(VLOOKUP(A73,'Sale Master'!$A$7:$C$90,3,),0)</f>
        <v>0</v>
      </c>
      <c r="D73" s="65">
        <f>IFERROR(VLOOKUP(C73,'Sale Master'!$C$7:$D$90,2,),0)</f>
        <v>0</v>
      </c>
      <c r="E73" s="65">
        <f>IFERROR(VLOOKUP(C73,'Sale Master'!$C$7:$E$90,3,),0)</f>
        <v>0</v>
      </c>
      <c r="F73" s="37"/>
      <c r="G73" s="33"/>
      <c r="H73" s="68">
        <f>IFERROR(VLOOKUP(G73,'Product &amp; Receiver Master'!$B$2:$F$70,2,),0)</f>
        <v>0</v>
      </c>
      <c r="I73" s="38"/>
      <c r="J73" s="39"/>
      <c r="K73" s="72">
        <f t="shared" si="5"/>
        <v>0</v>
      </c>
      <c r="L73" s="39">
        <v>0</v>
      </c>
      <c r="M73" s="72">
        <f t="shared" si="6"/>
        <v>0</v>
      </c>
      <c r="N73" s="72">
        <f>IF(F73=1,VLOOKUP(G73,'Product &amp; Receiver Master'!$B$2:$F$70,5,),0)</f>
        <v>0</v>
      </c>
      <c r="O73" s="68">
        <f t="shared" si="7"/>
        <v>0</v>
      </c>
      <c r="P73" s="72">
        <f>IF(F73=1,VLOOKUP(G73,'Product &amp; Receiver Master'!$B$2:$F$70,4,FALSE),0)</f>
        <v>0</v>
      </c>
      <c r="Q73" s="72">
        <f t="shared" si="8"/>
        <v>0</v>
      </c>
      <c r="R73" s="72">
        <f>IF(F73=2,VLOOKUP(G73,'Product &amp; Receiver Master'!$B$2:$F$70,3,FALSE),0)</f>
        <v>0</v>
      </c>
      <c r="S73" s="72">
        <f t="shared" si="9"/>
        <v>0</v>
      </c>
    </row>
    <row r="74" spans="1:19">
      <c r="A74" s="33"/>
      <c r="B74" s="65">
        <f>IFERROR(VLOOKUP(A74,'Sale Master'!$A$7:$C$90,2,),0)</f>
        <v>0</v>
      </c>
      <c r="C74" s="65">
        <f>IFERROR(VLOOKUP(A74,'Sale Master'!$A$7:$C$90,3,),0)</f>
        <v>0</v>
      </c>
      <c r="D74" s="65">
        <f>IFERROR(VLOOKUP(C74,'Sale Master'!$C$7:$D$90,2,),0)</f>
        <v>0</v>
      </c>
      <c r="E74" s="65">
        <f>IFERROR(VLOOKUP(C74,'Sale Master'!$C$7:$E$90,3,),0)</f>
        <v>0</v>
      </c>
      <c r="F74" s="37"/>
      <c r="G74" s="33"/>
      <c r="H74" s="68">
        <f>IFERROR(VLOOKUP(G74,'Product &amp; Receiver Master'!$B$2:$F$70,2,),0)</f>
        <v>0</v>
      </c>
      <c r="I74" s="38"/>
      <c r="J74" s="39"/>
      <c r="K74" s="72">
        <f t="shared" si="5"/>
        <v>0</v>
      </c>
      <c r="L74" s="39">
        <v>0</v>
      </c>
      <c r="M74" s="72">
        <f t="shared" si="6"/>
        <v>0</v>
      </c>
      <c r="N74" s="72">
        <f>IF(F74=1,VLOOKUP(G74,'Product &amp; Receiver Master'!$B$2:$F$70,5,),0)</f>
        <v>0</v>
      </c>
      <c r="O74" s="68">
        <f t="shared" si="7"/>
        <v>0</v>
      </c>
      <c r="P74" s="72">
        <f>IF(F74=1,VLOOKUP(G74,'Product &amp; Receiver Master'!$B$2:$F$70,4,FALSE),0)</f>
        <v>0</v>
      </c>
      <c r="Q74" s="72">
        <f t="shared" si="8"/>
        <v>0</v>
      </c>
      <c r="R74" s="72">
        <f>IF(F74=2,VLOOKUP(G74,'Product &amp; Receiver Master'!$B$2:$F$70,3,FALSE),0)</f>
        <v>0</v>
      </c>
      <c r="S74" s="72">
        <f t="shared" si="9"/>
        <v>0</v>
      </c>
    </row>
    <row r="75" spans="1:19">
      <c r="A75" s="33"/>
      <c r="B75" s="65">
        <f>IFERROR(VLOOKUP(A75,'Sale Master'!$A$7:$C$90,2,),0)</f>
        <v>0</v>
      </c>
      <c r="C75" s="65">
        <f>IFERROR(VLOOKUP(A75,'Sale Master'!$A$7:$C$90,3,),0)</f>
        <v>0</v>
      </c>
      <c r="D75" s="65">
        <f>IFERROR(VLOOKUP(C75,'Sale Master'!$C$7:$D$90,2,),0)</f>
        <v>0</v>
      </c>
      <c r="E75" s="65">
        <f>IFERROR(VLOOKUP(C75,'Sale Master'!$C$7:$E$90,3,),0)</f>
        <v>0</v>
      </c>
      <c r="F75" s="37"/>
      <c r="G75" s="33"/>
      <c r="H75" s="68">
        <f>IFERROR(VLOOKUP(G75,'Product &amp; Receiver Master'!$B$2:$F$70,2,),0)</f>
        <v>0</v>
      </c>
      <c r="I75" s="38"/>
      <c r="J75" s="39"/>
      <c r="K75" s="72">
        <f t="shared" si="5"/>
        <v>0</v>
      </c>
      <c r="L75" s="39">
        <v>0</v>
      </c>
      <c r="M75" s="72">
        <f t="shared" si="6"/>
        <v>0</v>
      </c>
      <c r="N75" s="72">
        <f>IF(F75=1,VLOOKUP(G75,'Product &amp; Receiver Master'!$B$2:$F$70,5,),0)</f>
        <v>0</v>
      </c>
      <c r="O75" s="68">
        <f t="shared" si="7"/>
        <v>0</v>
      </c>
      <c r="P75" s="72">
        <f>IF(F75=1,VLOOKUP(G75,'Product &amp; Receiver Master'!$B$2:$F$70,4,FALSE),0)</f>
        <v>0</v>
      </c>
      <c r="Q75" s="72">
        <f t="shared" si="8"/>
        <v>0</v>
      </c>
      <c r="R75" s="72">
        <f>IF(F75=2,VLOOKUP(G75,'Product &amp; Receiver Master'!$B$2:$F$70,3,FALSE),0)</f>
        <v>0</v>
      </c>
      <c r="S75" s="72">
        <f t="shared" si="9"/>
        <v>0</v>
      </c>
    </row>
    <row r="76" spans="1:19">
      <c r="A76" s="33"/>
      <c r="B76" s="65">
        <f>IFERROR(VLOOKUP(A76,'Sale Master'!$A$7:$C$90,2,),0)</f>
        <v>0</v>
      </c>
      <c r="C76" s="65">
        <f>IFERROR(VLOOKUP(A76,'Sale Master'!$A$7:$C$90,3,),0)</f>
        <v>0</v>
      </c>
      <c r="D76" s="65">
        <f>IFERROR(VLOOKUP(C76,'Sale Master'!$C$7:$D$90,2,),0)</f>
        <v>0</v>
      </c>
      <c r="E76" s="65">
        <f>IFERROR(VLOOKUP(C76,'Sale Master'!$C$7:$E$90,3,),0)</f>
        <v>0</v>
      </c>
      <c r="F76" s="37"/>
      <c r="G76" s="33"/>
      <c r="H76" s="68">
        <f>IFERROR(VLOOKUP(G76,'Product &amp; Receiver Master'!$B$2:$F$70,2,),0)</f>
        <v>0</v>
      </c>
      <c r="I76" s="38"/>
      <c r="J76" s="39"/>
      <c r="K76" s="72">
        <f t="shared" si="5"/>
        <v>0</v>
      </c>
      <c r="L76" s="39">
        <v>0</v>
      </c>
      <c r="M76" s="72">
        <f t="shared" si="6"/>
        <v>0</v>
      </c>
      <c r="N76" s="72">
        <f>IF(F76=1,VLOOKUP(G76,'Product &amp; Receiver Master'!$B$2:$F$70,5,),0)</f>
        <v>0</v>
      </c>
      <c r="O76" s="68">
        <f t="shared" si="7"/>
        <v>0</v>
      </c>
      <c r="P76" s="72">
        <f>IF(F76=1,VLOOKUP(G76,'Product &amp; Receiver Master'!$B$2:$F$70,4,FALSE),0)</f>
        <v>0</v>
      </c>
      <c r="Q76" s="72">
        <f t="shared" si="8"/>
        <v>0</v>
      </c>
      <c r="R76" s="72">
        <f>IF(F76=2,VLOOKUP(G76,'Product &amp; Receiver Master'!$B$2:$F$70,3,FALSE),0)</f>
        <v>0</v>
      </c>
      <c r="S76" s="72">
        <f t="shared" si="9"/>
        <v>0</v>
      </c>
    </row>
    <row r="77" spans="1:19">
      <c r="A77" s="33"/>
      <c r="B77" s="65">
        <f>IFERROR(VLOOKUP(A77,'Sale Master'!$A$7:$C$90,2,),0)</f>
        <v>0</v>
      </c>
      <c r="C77" s="65">
        <f>IFERROR(VLOOKUP(A77,'Sale Master'!$A$7:$C$90,3,),0)</f>
        <v>0</v>
      </c>
      <c r="D77" s="65">
        <f>IFERROR(VLOOKUP(C77,'Sale Master'!$C$7:$D$90,2,),0)</f>
        <v>0</v>
      </c>
      <c r="E77" s="65">
        <f>IFERROR(VLOOKUP(C77,'Sale Master'!$C$7:$E$90,3,),0)</f>
        <v>0</v>
      </c>
      <c r="F77" s="37"/>
      <c r="G77" s="33"/>
      <c r="H77" s="68">
        <f>IFERROR(VLOOKUP(G77,'Product &amp; Receiver Master'!$B$2:$F$70,2,),0)</f>
        <v>0</v>
      </c>
      <c r="I77" s="38"/>
      <c r="J77" s="39"/>
      <c r="K77" s="72">
        <f t="shared" si="5"/>
        <v>0</v>
      </c>
      <c r="L77" s="39">
        <v>0</v>
      </c>
      <c r="M77" s="72">
        <f t="shared" si="6"/>
        <v>0</v>
      </c>
      <c r="N77" s="72">
        <f>IF(F77=1,VLOOKUP(G77,'Product &amp; Receiver Master'!$B$2:$F$70,5,),0)</f>
        <v>0</v>
      </c>
      <c r="O77" s="68">
        <f t="shared" si="7"/>
        <v>0</v>
      </c>
      <c r="P77" s="72">
        <f>IF(F77=1,VLOOKUP(G77,'Product &amp; Receiver Master'!$B$2:$F$70,4,FALSE),0)</f>
        <v>0</v>
      </c>
      <c r="Q77" s="72">
        <f t="shared" si="8"/>
        <v>0</v>
      </c>
      <c r="R77" s="72">
        <f>IF(F77=2,VLOOKUP(G77,'Product &amp; Receiver Master'!$B$2:$F$70,3,FALSE),0)</f>
        <v>0</v>
      </c>
      <c r="S77" s="72">
        <f t="shared" si="9"/>
        <v>0</v>
      </c>
    </row>
    <row r="78" spans="1:19">
      <c r="A78" s="33"/>
      <c r="B78" s="65">
        <f>IFERROR(VLOOKUP(A78,'Sale Master'!$A$7:$C$90,2,),0)</f>
        <v>0</v>
      </c>
      <c r="C78" s="65">
        <f>IFERROR(VLOOKUP(A78,'Sale Master'!$A$7:$C$90,3,),0)</f>
        <v>0</v>
      </c>
      <c r="D78" s="65">
        <f>IFERROR(VLOOKUP(C78,'Sale Master'!$C$7:$D$90,2,),0)</f>
        <v>0</v>
      </c>
      <c r="E78" s="65">
        <f>IFERROR(VLOOKUP(C78,'Sale Master'!$C$7:$E$90,3,),0)</f>
        <v>0</v>
      </c>
      <c r="F78" s="37"/>
      <c r="G78" s="33"/>
      <c r="H78" s="68">
        <f>IFERROR(VLOOKUP(G78,'Product &amp; Receiver Master'!$B$2:$F$70,2,),0)</f>
        <v>0</v>
      </c>
      <c r="I78" s="38"/>
      <c r="J78" s="39"/>
      <c r="K78" s="72">
        <f t="shared" si="5"/>
        <v>0</v>
      </c>
      <c r="L78" s="39">
        <v>0</v>
      </c>
      <c r="M78" s="72">
        <f t="shared" si="6"/>
        <v>0</v>
      </c>
      <c r="N78" s="72">
        <f>IF(F78=1,VLOOKUP(G78,'Product &amp; Receiver Master'!$B$2:$F$70,5,),0)</f>
        <v>0</v>
      </c>
      <c r="O78" s="68">
        <f t="shared" si="7"/>
        <v>0</v>
      </c>
      <c r="P78" s="72">
        <f>IF(F78=1,VLOOKUP(G78,'Product &amp; Receiver Master'!$B$2:$F$70,4,FALSE),0)</f>
        <v>0</v>
      </c>
      <c r="Q78" s="72">
        <f t="shared" si="8"/>
        <v>0</v>
      </c>
      <c r="R78" s="72">
        <f>IF(F78=2,VLOOKUP(G78,'Product &amp; Receiver Master'!$B$2:$F$70,3,FALSE),0)</f>
        <v>0</v>
      </c>
      <c r="S78" s="72">
        <f t="shared" si="9"/>
        <v>0</v>
      </c>
    </row>
    <row r="79" spans="1:19">
      <c r="A79" s="33"/>
      <c r="B79" s="65">
        <f>IFERROR(VLOOKUP(A79,'Sale Master'!$A$7:$C$90,2,),0)</f>
        <v>0</v>
      </c>
      <c r="C79" s="65">
        <f>IFERROR(VLOOKUP(A79,'Sale Master'!$A$7:$C$90,3,),0)</f>
        <v>0</v>
      </c>
      <c r="D79" s="65">
        <f>IFERROR(VLOOKUP(C79,'Sale Master'!$C$7:$D$90,2,),0)</f>
        <v>0</v>
      </c>
      <c r="E79" s="65">
        <f>IFERROR(VLOOKUP(C79,'Sale Master'!$C$7:$E$90,3,),0)</f>
        <v>0</v>
      </c>
      <c r="F79" s="37"/>
      <c r="G79" s="33"/>
      <c r="H79" s="68">
        <f>IFERROR(VLOOKUP(G79,'Product &amp; Receiver Master'!$B$2:$F$70,2,),0)</f>
        <v>0</v>
      </c>
      <c r="I79" s="38"/>
      <c r="J79" s="39"/>
      <c r="K79" s="72">
        <f>I79*J79</f>
        <v>0</v>
      </c>
      <c r="L79" s="39">
        <v>0</v>
      </c>
      <c r="M79" s="72">
        <f t="shared" si="6"/>
        <v>0</v>
      </c>
      <c r="N79" s="72">
        <f>IF(F79=1,VLOOKUP(G79,'Product &amp; Receiver Master'!$B$2:$F$70,5,),0)</f>
        <v>0</v>
      </c>
      <c r="O79" s="68">
        <f t="shared" si="7"/>
        <v>0</v>
      </c>
      <c r="P79" s="72">
        <f>IF(F79=1,VLOOKUP(G79,'Product &amp; Receiver Master'!$B$2:$F$70,4,FALSE),0)</f>
        <v>0</v>
      </c>
      <c r="Q79" s="72">
        <f t="shared" si="8"/>
        <v>0</v>
      </c>
      <c r="R79" s="72">
        <f>IF(F79=2,VLOOKUP(G79,'Product &amp; Receiver Master'!$B$2:$F$70,3,FALSE),0)</f>
        <v>0</v>
      </c>
      <c r="S79" s="72">
        <f t="shared" si="9"/>
        <v>0</v>
      </c>
    </row>
    <row r="80" spans="1:19">
      <c r="A80" s="33"/>
      <c r="B80" s="65">
        <f>IFERROR(VLOOKUP(A80,'Sale Master'!$A$7:$C$90,2,),0)</f>
        <v>0</v>
      </c>
      <c r="C80" s="65">
        <f>IFERROR(VLOOKUP(A80,'Sale Master'!$A$7:$C$90,3,),0)</f>
        <v>0</v>
      </c>
      <c r="D80" s="65">
        <f>IFERROR(VLOOKUP(C80,'Sale Master'!$C$7:$D$90,2,),0)</f>
        <v>0</v>
      </c>
      <c r="E80" s="65">
        <f>IFERROR(VLOOKUP(C80,'Sale Master'!$C$7:$E$90,3,),0)</f>
        <v>0</v>
      </c>
      <c r="F80" s="37"/>
      <c r="G80" s="33"/>
      <c r="H80" s="68">
        <f>IFERROR(VLOOKUP(G80,'Product &amp; Receiver Master'!$B$2:$F$70,2,),0)</f>
        <v>0</v>
      </c>
      <c r="I80" s="38"/>
      <c r="J80" s="39"/>
      <c r="K80" s="72">
        <f t="shared" si="5"/>
        <v>0</v>
      </c>
      <c r="L80" s="39">
        <v>0</v>
      </c>
      <c r="M80" s="72">
        <f t="shared" si="6"/>
        <v>0</v>
      </c>
      <c r="N80" s="72">
        <f>IF(F80=1,VLOOKUP(G80,'Product &amp; Receiver Master'!$B$2:$F$70,5,),0)</f>
        <v>0</v>
      </c>
      <c r="O80" s="68">
        <f t="shared" si="7"/>
        <v>0</v>
      </c>
      <c r="P80" s="72">
        <f>IF(F80=1,VLOOKUP(G80,'Product &amp; Receiver Master'!$B$2:$F$70,4,FALSE),0)</f>
        <v>0</v>
      </c>
      <c r="Q80" s="72">
        <f t="shared" si="8"/>
        <v>0</v>
      </c>
      <c r="R80" s="72">
        <f>IF(F80=2,VLOOKUP(G80,'Product &amp; Receiver Master'!$B$2:$F$70,3,FALSE),0)</f>
        <v>0</v>
      </c>
      <c r="S80" s="72">
        <f t="shared" si="9"/>
        <v>0</v>
      </c>
    </row>
    <row r="81" spans="1:19">
      <c r="A81" s="33"/>
      <c r="B81" s="65">
        <f>IFERROR(VLOOKUP(A81,'Sale Master'!$A$7:$C$90,2,),0)</f>
        <v>0</v>
      </c>
      <c r="C81" s="65">
        <f>IFERROR(VLOOKUP(A81,'Sale Master'!$A$7:$C$90,3,),0)</f>
        <v>0</v>
      </c>
      <c r="D81" s="65">
        <f>IFERROR(VLOOKUP(C81,'Sale Master'!$C$7:$D$90,2,),0)</f>
        <v>0</v>
      </c>
      <c r="E81" s="65">
        <f>IFERROR(VLOOKUP(C81,'Sale Master'!$C$7:$E$90,3,),0)</f>
        <v>0</v>
      </c>
      <c r="F81" s="37"/>
      <c r="G81" s="33"/>
      <c r="H81" s="68">
        <f>IFERROR(VLOOKUP(G81,'Product &amp; Receiver Master'!$B$2:$F$70,2,),0)</f>
        <v>0</v>
      </c>
      <c r="I81" s="38"/>
      <c r="J81" s="39"/>
      <c r="K81" s="72">
        <f t="shared" si="5"/>
        <v>0</v>
      </c>
      <c r="L81" s="39">
        <v>0</v>
      </c>
      <c r="M81" s="72">
        <f t="shared" si="6"/>
        <v>0</v>
      </c>
      <c r="N81" s="72">
        <f>IF(F81=1,VLOOKUP(G81,'Product &amp; Receiver Master'!$B$2:$F$70,5,),0)</f>
        <v>0</v>
      </c>
      <c r="O81" s="68">
        <f t="shared" si="7"/>
        <v>0</v>
      </c>
      <c r="P81" s="72">
        <f>IF(F81=1,VLOOKUP(G81,'Product &amp; Receiver Master'!$B$2:$F$70,4,FALSE),0)</f>
        <v>0</v>
      </c>
      <c r="Q81" s="72">
        <f t="shared" si="8"/>
        <v>0</v>
      </c>
      <c r="R81" s="72">
        <f>IF(F81=2,VLOOKUP(G81,'Product &amp; Receiver Master'!$B$2:$F$70,3,FALSE),0)</f>
        <v>0</v>
      </c>
      <c r="S81" s="72">
        <f t="shared" si="9"/>
        <v>0</v>
      </c>
    </row>
    <row r="82" spans="1:19">
      <c r="A82" s="33"/>
      <c r="B82" s="65">
        <f>IFERROR(VLOOKUP(A82,'Sale Master'!$A$7:$C$90,2,),0)</f>
        <v>0</v>
      </c>
      <c r="C82" s="65">
        <f>IFERROR(VLOOKUP(A82,'Sale Master'!$A$7:$C$90,3,),0)</f>
        <v>0</v>
      </c>
      <c r="D82" s="65">
        <f>IFERROR(VLOOKUP(C82,'Sale Master'!$C$7:$D$90,2,),0)</f>
        <v>0</v>
      </c>
      <c r="E82" s="65">
        <f>IFERROR(VLOOKUP(C82,'Sale Master'!$C$7:$E$90,3,),0)</f>
        <v>0</v>
      </c>
      <c r="F82" s="37"/>
      <c r="G82" s="33"/>
      <c r="H82" s="68">
        <f>IFERROR(VLOOKUP(G82,'Product &amp; Receiver Master'!$B$2:$F$70,2,),0)</f>
        <v>0</v>
      </c>
      <c r="I82" s="38"/>
      <c r="J82" s="39"/>
      <c r="K82" s="72">
        <f t="shared" si="5"/>
        <v>0</v>
      </c>
      <c r="L82" s="39">
        <v>0</v>
      </c>
      <c r="M82" s="72">
        <f t="shared" si="6"/>
        <v>0</v>
      </c>
      <c r="N82" s="72">
        <f>IF(F82=1,VLOOKUP(G82,'Product &amp; Receiver Master'!$B$2:$F$70,5,),0)</f>
        <v>0</v>
      </c>
      <c r="O82" s="68">
        <f t="shared" si="7"/>
        <v>0</v>
      </c>
      <c r="P82" s="72">
        <f>IF(F82=1,VLOOKUP(G82,'Product &amp; Receiver Master'!$B$2:$F$70,4,FALSE),0)</f>
        <v>0</v>
      </c>
      <c r="Q82" s="72">
        <f t="shared" si="8"/>
        <v>0</v>
      </c>
      <c r="R82" s="72">
        <f>IF(F82=2,VLOOKUP(G82,'Product &amp; Receiver Master'!$B$2:$F$70,3,FALSE),0)</f>
        <v>0</v>
      </c>
      <c r="S82" s="72">
        <f t="shared" si="9"/>
        <v>0</v>
      </c>
    </row>
    <row r="83" spans="1:19">
      <c r="A83" s="33"/>
      <c r="B83" s="65">
        <f>IFERROR(VLOOKUP(A83,'Sale Master'!$A$7:$C$90,2,),0)</f>
        <v>0</v>
      </c>
      <c r="C83" s="65">
        <f>IFERROR(VLOOKUP(A83,'Sale Master'!$A$7:$C$90,3,),0)</f>
        <v>0</v>
      </c>
      <c r="D83" s="65">
        <f>IFERROR(VLOOKUP(C83,'Sale Master'!$C$7:$D$90,2,),0)</f>
        <v>0</v>
      </c>
      <c r="E83" s="65">
        <f>IFERROR(VLOOKUP(C83,'Sale Master'!$C$7:$E$90,3,),0)</f>
        <v>0</v>
      </c>
      <c r="F83" s="37"/>
      <c r="G83" s="33"/>
      <c r="H83" s="68">
        <f>IFERROR(VLOOKUP(G83,'Product &amp; Receiver Master'!$B$2:$F$70,2,),0)</f>
        <v>0</v>
      </c>
      <c r="I83" s="38"/>
      <c r="J83" s="39"/>
      <c r="K83" s="72">
        <f t="shared" si="5"/>
        <v>0</v>
      </c>
      <c r="L83" s="39">
        <v>0</v>
      </c>
      <c r="M83" s="72">
        <f t="shared" si="6"/>
        <v>0</v>
      </c>
      <c r="N83" s="72">
        <f>IF(F83=1,VLOOKUP(G83,'Product &amp; Receiver Master'!$B$2:$F$70,5,),0)</f>
        <v>0</v>
      </c>
      <c r="O83" s="68">
        <f t="shared" si="7"/>
        <v>0</v>
      </c>
      <c r="P83" s="72">
        <f>IF(F83=1,VLOOKUP(G83,'Product &amp; Receiver Master'!$B$2:$F$70,4,FALSE),0)</f>
        <v>0</v>
      </c>
      <c r="Q83" s="72">
        <f t="shared" si="8"/>
        <v>0</v>
      </c>
      <c r="R83" s="72">
        <f>IF(F83=2,VLOOKUP(G83,'Product &amp; Receiver Master'!$B$2:$F$70,3,FALSE),0)</f>
        <v>0</v>
      </c>
      <c r="S83" s="72">
        <f>M83*R83%</f>
        <v>0</v>
      </c>
    </row>
    <row r="84" spans="1:19">
      <c r="A84" s="33"/>
      <c r="B84" s="65">
        <f>IFERROR(VLOOKUP(A84,'Sale Master'!$A$7:$C$90,2,),0)</f>
        <v>0</v>
      </c>
      <c r="C84" s="65">
        <f>IFERROR(VLOOKUP(A84,'Sale Master'!$A$7:$C$90,3,),0)</f>
        <v>0</v>
      </c>
      <c r="D84" s="65">
        <f>IFERROR(VLOOKUP(C84,'Sale Master'!$C$7:$D$90,2,),0)</f>
        <v>0</v>
      </c>
      <c r="E84" s="65">
        <f>IFERROR(VLOOKUP(C84,'Sale Master'!$C$7:$E$90,3,),0)</f>
        <v>0</v>
      </c>
      <c r="F84" s="37"/>
      <c r="G84" s="33"/>
      <c r="H84" s="68">
        <f>IFERROR(VLOOKUP(G84,'Product &amp; Receiver Master'!$B$2:$F$70,2,),0)</f>
        <v>0</v>
      </c>
      <c r="I84" s="38"/>
      <c r="J84" s="39"/>
      <c r="K84" s="72">
        <f t="shared" si="5"/>
        <v>0</v>
      </c>
      <c r="L84" s="39">
        <v>0</v>
      </c>
      <c r="M84" s="72">
        <f t="shared" si="6"/>
        <v>0</v>
      </c>
      <c r="N84" s="72">
        <f>IF(F84=1,VLOOKUP(G84,'Product &amp; Receiver Master'!$B$2:$F$70,5,),0)</f>
        <v>0</v>
      </c>
      <c r="O84" s="68">
        <f t="shared" si="7"/>
        <v>0</v>
      </c>
      <c r="P84" s="72">
        <f>IF(F84=1,VLOOKUP(G84,'Product &amp; Receiver Master'!$B$2:$F$70,4,FALSE),0)</f>
        <v>0</v>
      </c>
      <c r="Q84" s="72">
        <f t="shared" si="8"/>
        <v>0</v>
      </c>
      <c r="R84" s="72">
        <f>IF(F84=2,VLOOKUP(G84,'Product &amp; Receiver Master'!$B$2:$F$70,3,FALSE),0)</f>
        <v>0</v>
      </c>
      <c r="S84" s="72">
        <f t="shared" si="9"/>
        <v>0</v>
      </c>
    </row>
    <row r="85" spans="1:19">
      <c r="A85" s="33"/>
      <c r="B85" s="65">
        <f>IFERROR(VLOOKUP(A85,'Sale Master'!$A$7:$C$90,2,),0)</f>
        <v>0</v>
      </c>
      <c r="C85" s="65">
        <f>IFERROR(VLOOKUP(A85,'Sale Master'!$A$7:$C$90,3,),0)</f>
        <v>0</v>
      </c>
      <c r="D85" s="65">
        <f>IFERROR(VLOOKUP(C85,'Sale Master'!$C$7:$D$90,2,),0)</f>
        <v>0</v>
      </c>
      <c r="E85" s="65">
        <f>IFERROR(VLOOKUP(C85,'Sale Master'!$C$7:$E$90,3,),0)</f>
        <v>0</v>
      </c>
      <c r="F85" s="37"/>
      <c r="G85" s="33"/>
      <c r="H85" s="68">
        <f>IFERROR(VLOOKUP(G85,'Product &amp; Receiver Master'!$B$2:$F$70,2,),0)</f>
        <v>0</v>
      </c>
      <c r="I85" s="38"/>
      <c r="J85" s="39"/>
      <c r="K85" s="72">
        <f t="shared" si="5"/>
        <v>0</v>
      </c>
      <c r="L85" s="39">
        <v>0</v>
      </c>
      <c r="M85" s="72">
        <f t="shared" si="6"/>
        <v>0</v>
      </c>
      <c r="N85" s="72">
        <f>IF(F85=1,VLOOKUP(G85,'Product &amp; Receiver Master'!$B$2:$F$70,5,),0)</f>
        <v>0</v>
      </c>
      <c r="O85" s="68">
        <f t="shared" si="7"/>
        <v>0</v>
      </c>
      <c r="P85" s="72">
        <f>IF(F85=1,VLOOKUP(G85,'Product &amp; Receiver Master'!$B$2:$F$70,4,FALSE),0)</f>
        <v>0</v>
      </c>
      <c r="Q85" s="72">
        <f t="shared" si="8"/>
        <v>0</v>
      </c>
      <c r="R85" s="72">
        <f>IF(F85=2,VLOOKUP(G85,'Product &amp; Receiver Master'!$B$2:$F$70,3,FALSE),0)</f>
        <v>0</v>
      </c>
      <c r="S85" s="72">
        <f t="shared" si="9"/>
        <v>0</v>
      </c>
    </row>
    <row r="86" spans="1:19">
      <c r="A86" s="33"/>
      <c r="B86" s="65">
        <f>IFERROR(VLOOKUP(A86,'Sale Master'!$A$7:$C$90,2,),0)</f>
        <v>0</v>
      </c>
      <c r="C86" s="65">
        <f>IFERROR(VLOOKUP(A86,'Sale Master'!$A$7:$C$90,3,),0)</f>
        <v>0</v>
      </c>
      <c r="D86" s="65">
        <f>IFERROR(VLOOKUP(C86,'Sale Master'!$C$7:$D$90,2,),0)</f>
        <v>0</v>
      </c>
      <c r="E86" s="65">
        <f>IFERROR(VLOOKUP(C86,'Sale Master'!$C$7:$E$90,3,),0)</f>
        <v>0</v>
      </c>
      <c r="F86" s="37"/>
      <c r="G86" s="33"/>
      <c r="H86" s="68">
        <f>IFERROR(VLOOKUP(G86,'Product &amp; Receiver Master'!$B$2:$F$70,2,),0)</f>
        <v>0</v>
      </c>
      <c r="I86" s="38"/>
      <c r="J86" s="39"/>
      <c r="K86" s="72">
        <f t="shared" si="5"/>
        <v>0</v>
      </c>
      <c r="L86" s="39">
        <v>0</v>
      </c>
      <c r="M86" s="72">
        <f t="shared" si="6"/>
        <v>0</v>
      </c>
      <c r="N86" s="72">
        <f>IF(F86=1,VLOOKUP(G86,'Product &amp; Receiver Master'!$B$2:$F$70,5,),0)</f>
        <v>0</v>
      </c>
      <c r="O86" s="68">
        <f t="shared" si="7"/>
        <v>0</v>
      </c>
      <c r="P86" s="72">
        <f>IF(F86=1,VLOOKUP(G86,'Product &amp; Receiver Master'!$B$2:$F$70,4,FALSE),0)</f>
        <v>0</v>
      </c>
      <c r="Q86" s="72">
        <f t="shared" si="8"/>
        <v>0</v>
      </c>
      <c r="R86" s="72">
        <f>IF(F86=2,VLOOKUP(G86,'Product &amp; Receiver Master'!$B$2:$F$70,3,FALSE),0)</f>
        <v>0</v>
      </c>
      <c r="S86" s="72">
        <f t="shared" si="9"/>
        <v>0</v>
      </c>
    </row>
    <row r="87" spans="1:19">
      <c r="A87" s="33"/>
      <c r="B87" s="65">
        <f>IFERROR(VLOOKUP(A87,'Sale Master'!$A$7:$C$90,2,),0)</f>
        <v>0</v>
      </c>
      <c r="C87" s="65">
        <f>IFERROR(VLOOKUP(A87,'Sale Master'!$A$7:$C$90,3,),0)</f>
        <v>0</v>
      </c>
      <c r="D87" s="65">
        <f>IFERROR(VLOOKUP(C87,'Sale Master'!$C$7:$D$90,2,),0)</f>
        <v>0</v>
      </c>
      <c r="E87" s="65">
        <f>IFERROR(VLOOKUP(C87,'Sale Master'!$C$7:$E$90,3,),0)</f>
        <v>0</v>
      </c>
      <c r="F87" s="37"/>
      <c r="G87" s="33"/>
      <c r="H87" s="68">
        <f>IFERROR(VLOOKUP(G87,'Product &amp; Receiver Master'!$B$2:$F$70,2,),0)</f>
        <v>0</v>
      </c>
      <c r="I87" s="38"/>
      <c r="J87" s="39"/>
      <c r="K87" s="72">
        <f t="shared" si="5"/>
        <v>0</v>
      </c>
      <c r="L87" s="39">
        <v>0</v>
      </c>
      <c r="M87" s="72">
        <f t="shared" si="6"/>
        <v>0</v>
      </c>
      <c r="N87" s="72">
        <f>IF(F87=1,VLOOKUP(G87,'Product &amp; Receiver Master'!$B$2:$F$70,5,),0)</f>
        <v>0</v>
      </c>
      <c r="O87" s="68">
        <f t="shared" si="7"/>
        <v>0</v>
      </c>
      <c r="P87" s="72">
        <f>IF(F87=1,VLOOKUP(G87,'Product &amp; Receiver Master'!$B$2:$F$70,4,FALSE),0)</f>
        <v>0</v>
      </c>
      <c r="Q87" s="72">
        <f t="shared" si="8"/>
        <v>0</v>
      </c>
      <c r="R87" s="72">
        <f>IF(F87=2,VLOOKUP(G87,'Product &amp; Receiver Master'!$B$2:$F$70,3,FALSE),0)</f>
        <v>0</v>
      </c>
      <c r="S87" s="72">
        <f t="shared" si="9"/>
        <v>0</v>
      </c>
    </row>
    <row r="88" spans="1:19">
      <c r="A88" s="33"/>
      <c r="B88" s="65">
        <f>IFERROR(VLOOKUP(A88,'Sale Master'!$A$7:$C$90,2,),0)</f>
        <v>0</v>
      </c>
      <c r="C88" s="65">
        <f>IFERROR(VLOOKUP(A88,'Sale Master'!$A$7:$C$90,3,),0)</f>
        <v>0</v>
      </c>
      <c r="D88" s="65">
        <f>IFERROR(VLOOKUP(C88,'Sale Master'!$C$7:$D$90,2,),0)</f>
        <v>0</v>
      </c>
      <c r="E88" s="65">
        <f>IFERROR(VLOOKUP(C88,'Sale Master'!$C$7:$E$90,3,),0)</f>
        <v>0</v>
      </c>
      <c r="F88" s="37"/>
      <c r="G88" s="42"/>
      <c r="H88" s="69">
        <f>IFERROR(VLOOKUP(G88,'Product &amp; Receiver Master'!$B$2:$F$70,2,),0)</f>
        <v>0</v>
      </c>
      <c r="I88" s="43"/>
      <c r="J88" s="44"/>
      <c r="K88" s="69">
        <f t="shared" si="5"/>
        <v>0</v>
      </c>
      <c r="L88" s="39">
        <v>0</v>
      </c>
      <c r="M88" s="69">
        <f t="shared" si="6"/>
        <v>0</v>
      </c>
      <c r="N88" s="72">
        <f>IF(F88=1,VLOOKUP(G88,'Product &amp; Receiver Master'!$B$2:$F$70,5,),0)</f>
        <v>0</v>
      </c>
      <c r="O88" s="69">
        <f t="shared" si="7"/>
        <v>0</v>
      </c>
      <c r="P88" s="72">
        <f>IF(F88=1,VLOOKUP(G88,'Product &amp; Receiver Master'!$B$2:$F$70,4,FALSE),0)</f>
        <v>0</v>
      </c>
      <c r="Q88" s="74">
        <f t="shared" si="8"/>
        <v>0</v>
      </c>
      <c r="R88" s="72">
        <f>IF(F88=2,VLOOKUP(G88,'Product &amp; Receiver Master'!$B$2:$F$70,3,FALSE),0)</f>
        <v>0</v>
      </c>
      <c r="S88" s="74">
        <f t="shared" si="9"/>
        <v>0</v>
      </c>
    </row>
    <row r="89" spans="1:19">
      <c r="A89" s="175" t="s">
        <v>48</v>
      </c>
      <c r="B89" s="176"/>
      <c r="C89" s="176"/>
      <c r="D89" s="176"/>
      <c r="E89" s="176"/>
      <c r="F89" s="176"/>
      <c r="G89" s="176"/>
      <c r="H89" s="176"/>
      <c r="I89" s="176"/>
      <c r="J89" s="177"/>
      <c r="K89" s="45">
        <f>SUM(K5:K88)</f>
        <v>0</v>
      </c>
      <c r="L89" s="45">
        <f t="shared" ref="L89:M89" si="10">SUM(L5:L88)</f>
        <v>0</v>
      </c>
      <c r="M89" s="45">
        <f t="shared" si="10"/>
        <v>0</v>
      </c>
      <c r="N89" s="46">
        <f>SUM(O5:O88)</f>
        <v>0</v>
      </c>
      <c r="O89" s="47"/>
      <c r="P89" s="46">
        <f>SUM(Q5:Q88)</f>
        <v>0</v>
      </c>
      <c r="Q89" s="47"/>
      <c r="R89" s="46">
        <f>SUM(S5:S88)</f>
        <v>0</v>
      </c>
      <c r="S89" s="47"/>
    </row>
  </sheetData>
  <sheetProtection password="CC16" sheet="1" objects="1" scenarios="1"/>
  <mergeCells count="4">
    <mergeCell ref="N2:O2"/>
    <mergeCell ref="P2:Q2"/>
    <mergeCell ref="R2:S2"/>
    <mergeCell ref="A89:J89"/>
  </mergeCells>
  <dataValidations count="3">
    <dataValidation type="list" allowBlank="1" showInputMessage="1" showErrorMessage="1" prompt="SELECT FROM DROP LIST&#10;" sqref="G5:G88">
      <formula1>unique</formula1>
    </dataValidation>
    <dataValidation type="list" allowBlank="1" showInputMessage="1" showErrorMessage="1" sqref="F5:F88">
      <formula1>inter</formula1>
    </dataValidation>
    <dataValidation type="list" allowBlank="1" showInputMessage="1" showErrorMessage="1" sqref="A5:A88">
      <formula1>invoice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>
    <tabColor rgb="FF00B0F0"/>
  </sheetPr>
  <dimension ref="A1:Q203"/>
  <sheetViews>
    <sheetView view="pageBreakPreview" topLeftCell="E1" zoomScale="90" zoomScaleSheetLayoutView="90" workbookViewId="0">
      <pane ySplit="2" topLeftCell="A12" activePane="bottomLeft" state="frozen"/>
      <selection pane="bottomLeft" activeCell="I5" sqref="I5"/>
    </sheetView>
  </sheetViews>
  <sheetFormatPr defaultRowHeight="15"/>
  <cols>
    <col min="1" max="1" width="11.85546875" customWidth="1"/>
    <col min="2" max="2" width="11.85546875" style="2" customWidth="1"/>
    <col min="3" max="3" width="22.7109375" customWidth="1"/>
    <col min="4" max="4" width="16.85546875" style="2" customWidth="1"/>
    <col min="5" max="5" width="16.140625" customWidth="1"/>
    <col min="6" max="6" width="13.42578125" customWidth="1"/>
    <col min="7" max="7" width="14.7109375" customWidth="1"/>
    <col min="9" max="9" width="11" customWidth="1"/>
    <col min="11" max="11" width="12.28515625" customWidth="1"/>
    <col min="13" max="13" width="12.5703125" customWidth="1"/>
    <col min="17" max="17" width="11.140625" bestFit="1" customWidth="1"/>
  </cols>
  <sheetData>
    <row r="1" spans="1:17" ht="32.25" customHeight="1">
      <c r="A1" s="200" t="s">
        <v>49</v>
      </c>
      <c r="B1" s="200" t="s">
        <v>51</v>
      </c>
      <c r="C1" s="188" t="s">
        <v>50</v>
      </c>
      <c r="D1" s="188" t="s">
        <v>52</v>
      </c>
      <c r="E1" s="200" t="s">
        <v>34</v>
      </c>
      <c r="F1" s="188" t="s">
        <v>53</v>
      </c>
      <c r="G1" s="188" t="s">
        <v>46</v>
      </c>
      <c r="H1" s="197" t="s">
        <v>9</v>
      </c>
      <c r="I1" s="198"/>
      <c r="J1" s="199" t="s">
        <v>8</v>
      </c>
      <c r="K1" s="198"/>
      <c r="L1" s="199" t="s">
        <v>10</v>
      </c>
      <c r="M1" s="198"/>
      <c r="N1" s="193" t="s">
        <v>56</v>
      </c>
      <c r="O1" s="194"/>
      <c r="P1" s="194"/>
      <c r="Q1" s="195" t="s">
        <v>57</v>
      </c>
    </row>
    <row r="2" spans="1:17" ht="38.25" customHeight="1">
      <c r="A2" s="201"/>
      <c r="B2" s="201"/>
      <c r="C2" s="189"/>
      <c r="D2" s="189"/>
      <c r="E2" s="201"/>
      <c r="F2" s="189"/>
      <c r="G2" s="189"/>
      <c r="H2" s="5" t="s">
        <v>12</v>
      </c>
      <c r="I2" s="5" t="s">
        <v>47</v>
      </c>
      <c r="J2" s="5" t="s">
        <v>12</v>
      </c>
      <c r="K2" s="5" t="s">
        <v>47</v>
      </c>
      <c r="L2" s="5" t="s">
        <v>12</v>
      </c>
      <c r="M2" s="11" t="s">
        <v>47</v>
      </c>
      <c r="N2" s="17" t="s">
        <v>9</v>
      </c>
      <c r="O2" s="5" t="s">
        <v>8</v>
      </c>
      <c r="P2" s="11" t="s">
        <v>10</v>
      </c>
      <c r="Q2" s="196"/>
    </row>
    <row r="3" spans="1:17">
      <c r="A3" s="3"/>
      <c r="B3" s="3"/>
      <c r="C3" s="3"/>
      <c r="D3" s="3"/>
      <c r="E3" s="3"/>
      <c r="F3" s="3"/>
      <c r="G3" s="9"/>
      <c r="H3" s="3"/>
      <c r="I3" s="9">
        <f>G3*H3%</f>
        <v>0</v>
      </c>
      <c r="J3" s="3"/>
      <c r="K3" s="9">
        <f>G3*J3%</f>
        <v>0</v>
      </c>
      <c r="L3" s="1"/>
      <c r="M3" s="12">
        <f>G3*L3%</f>
        <v>0</v>
      </c>
      <c r="N3" s="18">
        <f>IF(F3=1,I3,0)</f>
        <v>0</v>
      </c>
      <c r="O3" s="18">
        <f>IF(F3=1,K3,0)</f>
        <v>0</v>
      </c>
      <c r="P3" s="18">
        <f>IF(F3=1,M3,0)</f>
        <v>0</v>
      </c>
      <c r="Q3" s="9">
        <f>+G3+I3+K3+M3</f>
        <v>0</v>
      </c>
    </row>
    <row r="4" spans="1:17">
      <c r="A4" s="3"/>
      <c r="B4" s="3"/>
      <c r="C4" s="3"/>
      <c r="D4" s="3"/>
      <c r="E4" s="3"/>
      <c r="F4" s="3"/>
      <c r="G4" s="9"/>
      <c r="H4" s="3"/>
      <c r="I4" s="9">
        <f t="shared" ref="I4:I67" si="0">G4*H4%</f>
        <v>0</v>
      </c>
      <c r="J4" s="3"/>
      <c r="K4" s="9">
        <f t="shared" ref="K4:K67" si="1">G4*J4</f>
        <v>0</v>
      </c>
      <c r="L4" s="1"/>
      <c r="M4" s="7">
        <f t="shared" ref="M4:M67" si="2">G4*L4%</f>
        <v>0</v>
      </c>
      <c r="N4" s="18">
        <f t="shared" ref="N4:N67" si="3">IF(F4=1,I4,0)</f>
        <v>0</v>
      </c>
      <c r="O4" s="18">
        <f t="shared" ref="O4:O67" si="4">IF(F4=1,K4,0)</f>
        <v>0</v>
      </c>
      <c r="P4" s="18">
        <f t="shared" ref="P4:P67" si="5">IF(F4=1,M4,0)</f>
        <v>0</v>
      </c>
      <c r="Q4" s="9">
        <f t="shared" ref="Q4:Q67" si="6">+G4+I4+K4+M4</f>
        <v>0</v>
      </c>
    </row>
    <row r="5" spans="1:17">
      <c r="A5" s="3"/>
      <c r="B5" s="3"/>
      <c r="C5" s="3"/>
      <c r="D5" s="3"/>
      <c r="E5" s="3"/>
      <c r="F5" s="3"/>
      <c r="G5" s="9"/>
      <c r="H5" s="3"/>
      <c r="I5" s="9">
        <f t="shared" si="0"/>
        <v>0</v>
      </c>
      <c r="J5" s="3"/>
      <c r="K5" s="9">
        <f t="shared" si="1"/>
        <v>0</v>
      </c>
      <c r="L5" s="1"/>
      <c r="M5" s="7">
        <f t="shared" si="2"/>
        <v>0</v>
      </c>
      <c r="N5" s="18">
        <f t="shared" si="3"/>
        <v>0</v>
      </c>
      <c r="O5" s="18">
        <f t="shared" si="4"/>
        <v>0</v>
      </c>
      <c r="P5" s="18">
        <f t="shared" si="5"/>
        <v>0</v>
      </c>
      <c r="Q5" s="9">
        <f t="shared" si="6"/>
        <v>0</v>
      </c>
    </row>
    <row r="6" spans="1:17">
      <c r="A6" s="3"/>
      <c r="B6" s="3"/>
      <c r="C6" s="3"/>
      <c r="D6" s="3"/>
      <c r="E6" s="3"/>
      <c r="F6" s="3"/>
      <c r="G6" s="9"/>
      <c r="H6" s="3"/>
      <c r="I6" s="9">
        <f t="shared" si="0"/>
        <v>0</v>
      </c>
      <c r="J6" s="3"/>
      <c r="K6" s="9">
        <f t="shared" si="1"/>
        <v>0</v>
      </c>
      <c r="L6" s="1"/>
      <c r="M6" s="7">
        <f t="shared" si="2"/>
        <v>0</v>
      </c>
      <c r="N6" s="18">
        <f t="shared" si="3"/>
        <v>0</v>
      </c>
      <c r="O6" s="18">
        <f t="shared" si="4"/>
        <v>0</v>
      </c>
      <c r="P6" s="18">
        <f t="shared" si="5"/>
        <v>0</v>
      </c>
      <c r="Q6" s="9">
        <f t="shared" si="6"/>
        <v>0</v>
      </c>
    </row>
    <row r="7" spans="1:17">
      <c r="A7" s="3"/>
      <c r="B7" s="3"/>
      <c r="C7" s="3"/>
      <c r="D7" s="3"/>
      <c r="E7" s="3"/>
      <c r="F7" s="3"/>
      <c r="G7" s="9"/>
      <c r="H7" s="3"/>
      <c r="I7" s="9">
        <f t="shared" si="0"/>
        <v>0</v>
      </c>
      <c r="J7" s="3"/>
      <c r="K7" s="9">
        <f t="shared" si="1"/>
        <v>0</v>
      </c>
      <c r="L7" s="1"/>
      <c r="M7" s="7">
        <f t="shared" si="2"/>
        <v>0</v>
      </c>
      <c r="N7" s="18">
        <f t="shared" si="3"/>
        <v>0</v>
      </c>
      <c r="O7" s="18">
        <f t="shared" si="4"/>
        <v>0</v>
      </c>
      <c r="P7" s="18">
        <f t="shared" si="5"/>
        <v>0</v>
      </c>
      <c r="Q7" s="9">
        <f t="shared" si="6"/>
        <v>0</v>
      </c>
    </row>
    <row r="8" spans="1:17">
      <c r="A8" s="3"/>
      <c r="B8" s="3"/>
      <c r="C8" s="3"/>
      <c r="D8" s="3"/>
      <c r="E8" s="3"/>
      <c r="F8" s="3"/>
      <c r="G8" s="9"/>
      <c r="H8" s="3"/>
      <c r="I8" s="9">
        <f t="shared" si="0"/>
        <v>0</v>
      </c>
      <c r="J8" s="3"/>
      <c r="K8" s="9">
        <f t="shared" si="1"/>
        <v>0</v>
      </c>
      <c r="L8" s="1"/>
      <c r="M8" s="7">
        <f t="shared" si="2"/>
        <v>0</v>
      </c>
      <c r="N8" s="18">
        <f t="shared" si="3"/>
        <v>0</v>
      </c>
      <c r="O8" s="18">
        <f t="shared" si="4"/>
        <v>0</v>
      </c>
      <c r="P8" s="18">
        <f t="shared" si="5"/>
        <v>0</v>
      </c>
      <c r="Q8" s="9">
        <f t="shared" si="6"/>
        <v>0</v>
      </c>
    </row>
    <row r="9" spans="1:17">
      <c r="A9" s="3"/>
      <c r="B9" s="3"/>
      <c r="C9" s="3"/>
      <c r="D9" s="3"/>
      <c r="E9" s="3"/>
      <c r="F9" s="3"/>
      <c r="G9" s="9"/>
      <c r="H9" s="3"/>
      <c r="I9" s="9">
        <f t="shared" si="0"/>
        <v>0</v>
      </c>
      <c r="J9" s="3"/>
      <c r="K9" s="9">
        <f t="shared" si="1"/>
        <v>0</v>
      </c>
      <c r="L9" s="1"/>
      <c r="M9" s="7">
        <f t="shared" si="2"/>
        <v>0</v>
      </c>
      <c r="N9" s="18">
        <f t="shared" si="3"/>
        <v>0</v>
      </c>
      <c r="O9" s="18">
        <f t="shared" si="4"/>
        <v>0</v>
      </c>
      <c r="P9" s="18">
        <f t="shared" si="5"/>
        <v>0</v>
      </c>
      <c r="Q9" s="9">
        <f t="shared" si="6"/>
        <v>0</v>
      </c>
    </row>
    <row r="10" spans="1:17">
      <c r="A10" s="3"/>
      <c r="B10" s="3"/>
      <c r="C10" s="3"/>
      <c r="D10" s="3"/>
      <c r="E10" s="3"/>
      <c r="F10" s="3"/>
      <c r="G10" s="9"/>
      <c r="H10" s="3"/>
      <c r="I10" s="9">
        <f t="shared" si="0"/>
        <v>0</v>
      </c>
      <c r="J10" s="3"/>
      <c r="K10" s="9">
        <f t="shared" si="1"/>
        <v>0</v>
      </c>
      <c r="L10" s="1"/>
      <c r="M10" s="7">
        <f t="shared" si="2"/>
        <v>0</v>
      </c>
      <c r="N10" s="18">
        <f t="shared" si="3"/>
        <v>0</v>
      </c>
      <c r="O10" s="18">
        <f t="shared" si="4"/>
        <v>0</v>
      </c>
      <c r="P10" s="18">
        <f t="shared" si="5"/>
        <v>0</v>
      </c>
      <c r="Q10" s="9">
        <f t="shared" si="6"/>
        <v>0</v>
      </c>
    </row>
    <row r="11" spans="1:17">
      <c r="A11" s="3"/>
      <c r="B11" s="3"/>
      <c r="C11" s="3"/>
      <c r="D11" s="3"/>
      <c r="E11" s="3"/>
      <c r="F11" s="3"/>
      <c r="G11" s="9"/>
      <c r="H11" s="3"/>
      <c r="I11" s="9">
        <f t="shared" si="0"/>
        <v>0</v>
      </c>
      <c r="J11" s="3"/>
      <c r="K11" s="9">
        <f t="shared" si="1"/>
        <v>0</v>
      </c>
      <c r="L11" s="1"/>
      <c r="M11" s="7">
        <f t="shared" si="2"/>
        <v>0</v>
      </c>
      <c r="N11" s="18">
        <f t="shared" si="3"/>
        <v>0</v>
      </c>
      <c r="O11" s="18">
        <f t="shared" si="4"/>
        <v>0</v>
      </c>
      <c r="P11" s="18">
        <f t="shared" si="5"/>
        <v>0</v>
      </c>
      <c r="Q11" s="9">
        <f t="shared" si="6"/>
        <v>0</v>
      </c>
    </row>
    <row r="12" spans="1:17">
      <c r="A12" s="3"/>
      <c r="B12" s="3"/>
      <c r="C12" s="3"/>
      <c r="D12" s="3"/>
      <c r="E12" s="3"/>
      <c r="F12" s="3"/>
      <c r="G12" s="9"/>
      <c r="H12" s="3"/>
      <c r="I12" s="9">
        <f t="shared" si="0"/>
        <v>0</v>
      </c>
      <c r="J12" s="3"/>
      <c r="K12" s="9">
        <f t="shared" si="1"/>
        <v>0</v>
      </c>
      <c r="L12" s="1"/>
      <c r="M12" s="7">
        <f t="shared" si="2"/>
        <v>0</v>
      </c>
      <c r="N12" s="18">
        <f t="shared" si="3"/>
        <v>0</v>
      </c>
      <c r="O12" s="18">
        <f t="shared" si="4"/>
        <v>0</v>
      </c>
      <c r="P12" s="18">
        <f t="shared" si="5"/>
        <v>0</v>
      </c>
      <c r="Q12" s="9">
        <f t="shared" si="6"/>
        <v>0</v>
      </c>
    </row>
    <row r="13" spans="1:17">
      <c r="A13" s="3"/>
      <c r="B13" s="3"/>
      <c r="C13" s="3"/>
      <c r="D13" s="3"/>
      <c r="E13" s="3"/>
      <c r="F13" s="3"/>
      <c r="G13" s="9"/>
      <c r="H13" s="3"/>
      <c r="I13" s="9">
        <f t="shared" si="0"/>
        <v>0</v>
      </c>
      <c r="J13" s="3"/>
      <c r="K13" s="9">
        <f t="shared" si="1"/>
        <v>0</v>
      </c>
      <c r="L13" s="1"/>
      <c r="M13" s="7">
        <f t="shared" si="2"/>
        <v>0</v>
      </c>
      <c r="N13" s="18">
        <f t="shared" si="3"/>
        <v>0</v>
      </c>
      <c r="O13" s="18">
        <f t="shared" si="4"/>
        <v>0</v>
      </c>
      <c r="P13" s="18">
        <f t="shared" si="5"/>
        <v>0</v>
      </c>
      <c r="Q13" s="9">
        <f t="shared" si="6"/>
        <v>0</v>
      </c>
    </row>
    <row r="14" spans="1:17">
      <c r="A14" s="3"/>
      <c r="B14" s="3"/>
      <c r="C14" s="3"/>
      <c r="D14" s="3"/>
      <c r="E14" s="3"/>
      <c r="F14" s="3"/>
      <c r="G14" s="9"/>
      <c r="H14" s="3"/>
      <c r="I14" s="9">
        <f t="shared" si="0"/>
        <v>0</v>
      </c>
      <c r="J14" s="3"/>
      <c r="K14" s="9">
        <f t="shared" si="1"/>
        <v>0</v>
      </c>
      <c r="L14" s="1"/>
      <c r="M14" s="7">
        <f t="shared" si="2"/>
        <v>0</v>
      </c>
      <c r="N14" s="18">
        <f t="shared" si="3"/>
        <v>0</v>
      </c>
      <c r="O14" s="18">
        <f t="shared" si="4"/>
        <v>0</v>
      </c>
      <c r="P14" s="18">
        <f t="shared" si="5"/>
        <v>0</v>
      </c>
      <c r="Q14" s="9">
        <f t="shared" si="6"/>
        <v>0</v>
      </c>
    </row>
    <row r="15" spans="1:17">
      <c r="A15" s="3"/>
      <c r="B15" s="3"/>
      <c r="C15" s="3"/>
      <c r="D15" s="3"/>
      <c r="E15" s="3"/>
      <c r="F15" s="3"/>
      <c r="G15" s="9"/>
      <c r="H15" s="3"/>
      <c r="I15" s="9">
        <f t="shared" si="0"/>
        <v>0</v>
      </c>
      <c r="J15" s="3"/>
      <c r="K15" s="9">
        <f t="shared" si="1"/>
        <v>0</v>
      </c>
      <c r="L15" s="1"/>
      <c r="M15" s="7">
        <f t="shared" si="2"/>
        <v>0</v>
      </c>
      <c r="N15" s="18">
        <f t="shared" si="3"/>
        <v>0</v>
      </c>
      <c r="O15" s="18">
        <f t="shared" si="4"/>
        <v>0</v>
      </c>
      <c r="P15" s="18">
        <f t="shared" si="5"/>
        <v>0</v>
      </c>
      <c r="Q15" s="9">
        <f t="shared" si="6"/>
        <v>0</v>
      </c>
    </row>
    <row r="16" spans="1:17">
      <c r="A16" s="3"/>
      <c r="B16" s="3"/>
      <c r="C16" s="3"/>
      <c r="D16" s="3"/>
      <c r="E16" s="3"/>
      <c r="F16" s="3"/>
      <c r="G16" s="9"/>
      <c r="H16" s="3"/>
      <c r="I16" s="9">
        <f t="shared" si="0"/>
        <v>0</v>
      </c>
      <c r="J16" s="3"/>
      <c r="K16" s="9">
        <f t="shared" si="1"/>
        <v>0</v>
      </c>
      <c r="L16" s="1"/>
      <c r="M16" s="7">
        <f t="shared" si="2"/>
        <v>0</v>
      </c>
      <c r="N16" s="18">
        <f t="shared" si="3"/>
        <v>0</v>
      </c>
      <c r="O16" s="18">
        <f t="shared" si="4"/>
        <v>0</v>
      </c>
      <c r="P16" s="18">
        <f t="shared" si="5"/>
        <v>0</v>
      </c>
      <c r="Q16" s="9">
        <f t="shared" si="6"/>
        <v>0</v>
      </c>
    </row>
    <row r="17" spans="1:17">
      <c r="A17" s="3"/>
      <c r="B17" s="3"/>
      <c r="C17" s="3"/>
      <c r="D17" s="3"/>
      <c r="E17" s="3"/>
      <c r="F17" s="3"/>
      <c r="G17" s="9"/>
      <c r="H17" s="3"/>
      <c r="I17" s="9">
        <f t="shared" si="0"/>
        <v>0</v>
      </c>
      <c r="J17" s="3"/>
      <c r="K17" s="9">
        <f t="shared" si="1"/>
        <v>0</v>
      </c>
      <c r="L17" s="1"/>
      <c r="M17" s="7">
        <f t="shared" si="2"/>
        <v>0</v>
      </c>
      <c r="N17" s="18">
        <f t="shared" si="3"/>
        <v>0</v>
      </c>
      <c r="O17" s="18">
        <f t="shared" si="4"/>
        <v>0</v>
      </c>
      <c r="P17" s="18">
        <f t="shared" si="5"/>
        <v>0</v>
      </c>
      <c r="Q17" s="9">
        <f t="shared" si="6"/>
        <v>0</v>
      </c>
    </row>
    <row r="18" spans="1:17">
      <c r="A18" s="3"/>
      <c r="B18" s="3"/>
      <c r="C18" s="3"/>
      <c r="D18" s="3"/>
      <c r="E18" s="3"/>
      <c r="F18" s="3"/>
      <c r="G18" s="9"/>
      <c r="H18" s="3"/>
      <c r="I18" s="9">
        <f t="shared" si="0"/>
        <v>0</v>
      </c>
      <c r="J18" s="3"/>
      <c r="K18" s="9">
        <f t="shared" si="1"/>
        <v>0</v>
      </c>
      <c r="L18" s="1"/>
      <c r="M18" s="7">
        <f t="shared" si="2"/>
        <v>0</v>
      </c>
      <c r="N18" s="18">
        <f t="shared" si="3"/>
        <v>0</v>
      </c>
      <c r="O18" s="18">
        <f t="shared" si="4"/>
        <v>0</v>
      </c>
      <c r="P18" s="18">
        <f t="shared" si="5"/>
        <v>0</v>
      </c>
      <c r="Q18" s="9">
        <f t="shared" si="6"/>
        <v>0</v>
      </c>
    </row>
    <row r="19" spans="1:17">
      <c r="A19" s="3"/>
      <c r="B19" s="3"/>
      <c r="C19" s="3"/>
      <c r="D19" s="3"/>
      <c r="E19" s="3"/>
      <c r="F19" s="3"/>
      <c r="G19" s="9"/>
      <c r="H19" s="3"/>
      <c r="I19" s="9">
        <f t="shared" si="0"/>
        <v>0</v>
      </c>
      <c r="J19" s="3"/>
      <c r="K19" s="9">
        <f t="shared" si="1"/>
        <v>0</v>
      </c>
      <c r="L19" s="1"/>
      <c r="M19" s="7">
        <f t="shared" si="2"/>
        <v>0</v>
      </c>
      <c r="N19" s="18">
        <f t="shared" si="3"/>
        <v>0</v>
      </c>
      <c r="O19" s="18">
        <f t="shared" si="4"/>
        <v>0</v>
      </c>
      <c r="P19" s="18">
        <f t="shared" si="5"/>
        <v>0</v>
      </c>
      <c r="Q19" s="9">
        <f t="shared" si="6"/>
        <v>0</v>
      </c>
    </row>
    <row r="20" spans="1:17">
      <c r="A20" s="3"/>
      <c r="B20" s="3"/>
      <c r="C20" s="3"/>
      <c r="D20" s="3"/>
      <c r="E20" s="3"/>
      <c r="F20" s="3"/>
      <c r="G20" s="9"/>
      <c r="H20" s="3"/>
      <c r="I20" s="9">
        <f t="shared" si="0"/>
        <v>0</v>
      </c>
      <c r="J20" s="3"/>
      <c r="K20" s="9">
        <f t="shared" si="1"/>
        <v>0</v>
      </c>
      <c r="L20" s="1"/>
      <c r="M20" s="7">
        <f t="shared" si="2"/>
        <v>0</v>
      </c>
      <c r="N20" s="18">
        <f t="shared" si="3"/>
        <v>0</v>
      </c>
      <c r="O20" s="18">
        <f t="shared" si="4"/>
        <v>0</v>
      </c>
      <c r="P20" s="18">
        <f t="shared" si="5"/>
        <v>0</v>
      </c>
      <c r="Q20" s="9">
        <f t="shared" si="6"/>
        <v>0</v>
      </c>
    </row>
    <row r="21" spans="1:17">
      <c r="A21" s="3"/>
      <c r="B21" s="3"/>
      <c r="C21" s="3"/>
      <c r="D21" s="3"/>
      <c r="E21" s="3"/>
      <c r="F21" s="3"/>
      <c r="G21" s="9"/>
      <c r="H21" s="3"/>
      <c r="I21" s="9">
        <f t="shared" si="0"/>
        <v>0</v>
      </c>
      <c r="J21" s="3"/>
      <c r="K21" s="9">
        <f t="shared" si="1"/>
        <v>0</v>
      </c>
      <c r="L21" s="1"/>
      <c r="M21" s="7">
        <f t="shared" si="2"/>
        <v>0</v>
      </c>
      <c r="N21" s="18">
        <f t="shared" si="3"/>
        <v>0</v>
      </c>
      <c r="O21" s="18">
        <f t="shared" si="4"/>
        <v>0</v>
      </c>
      <c r="P21" s="18">
        <f t="shared" si="5"/>
        <v>0</v>
      </c>
      <c r="Q21" s="9">
        <f t="shared" si="6"/>
        <v>0</v>
      </c>
    </row>
    <row r="22" spans="1:17">
      <c r="A22" s="3"/>
      <c r="B22" s="3"/>
      <c r="C22" s="3"/>
      <c r="D22" s="3"/>
      <c r="E22" s="3"/>
      <c r="F22" s="3"/>
      <c r="G22" s="9"/>
      <c r="H22" s="3"/>
      <c r="I22" s="9">
        <f t="shared" si="0"/>
        <v>0</v>
      </c>
      <c r="J22" s="3"/>
      <c r="K22" s="9">
        <f t="shared" si="1"/>
        <v>0</v>
      </c>
      <c r="L22" s="1"/>
      <c r="M22" s="7">
        <f t="shared" si="2"/>
        <v>0</v>
      </c>
      <c r="N22" s="18">
        <f t="shared" si="3"/>
        <v>0</v>
      </c>
      <c r="O22" s="18">
        <f t="shared" si="4"/>
        <v>0</v>
      </c>
      <c r="P22" s="18">
        <f t="shared" si="5"/>
        <v>0</v>
      </c>
      <c r="Q22" s="9">
        <f t="shared" si="6"/>
        <v>0</v>
      </c>
    </row>
    <row r="23" spans="1:17">
      <c r="A23" s="3"/>
      <c r="B23" s="3"/>
      <c r="C23" s="3"/>
      <c r="D23" s="3"/>
      <c r="E23" s="3"/>
      <c r="F23" s="3"/>
      <c r="G23" s="9"/>
      <c r="H23" s="3"/>
      <c r="I23" s="9">
        <f t="shared" si="0"/>
        <v>0</v>
      </c>
      <c r="J23" s="3"/>
      <c r="K23" s="9">
        <f t="shared" si="1"/>
        <v>0</v>
      </c>
      <c r="L23" s="1"/>
      <c r="M23" s="7">
        <f t="shared" si="2"/>
        <v>0</v>
      </c>
      <c r="N23" s="18">
        <f t="shared" si="3"/>
        <v>0</v>
      </c>
      <c r="O23" s="18">
        <f t="shared" si="4"/>
        <v>0</v>
      </c>
      <c r="P23" s="18">
        <f t="shared" si="5"/>
        <v>0</v>
      </c>
      <c r="Q23" s="9">
        <f t="shared" si="6"/>
        <v>0</v>
      </c>
    </row>
    <row r="24" spans="1:17">
      <c r="A24" s="3"/>
      <c r="B24" s="3"/>
      <c r="C24" s="3"/>
      <c r="D24" s="3"/>
      <c r="E24" s="3"/>
      <c r="F24" s="3"/>
      <c r="G24" s="9"/>
      <c r="H24" s="3"/>
      <c r="I24" s="9">
        <f t="shared" si="0"/>
        <v>0</v>
      </c>
      <c r="J24" s="3"/>
      <c r="K24" s="9">
        <f t="shared" si="1"/>
        <v>0</v>
      </c>
      <c r="L24" s="1"/>
      <c r="M24" s="7">
        <f t="shared" si="2"/>
        <v>0</v>
      </c>
      <c r="N24" s="18">
        <f t="shared" si="3"/>
        <v>0</v>
      </c>
      <c r="O24" s="18">
        <f t="shared" si="4"/>
        <v>0</v>
      </c>
      <c r="P24" s="18">
        <f t="shared" si="5"/>
        <v>0</v>
      </c>
      <c r="Q24" s="9">
        <f t="shared" si="6"/>
        <v>0</v>
      </c>
    </row>
    <row r="25" spans="1:17">
      <c r="A25" s="3"/>
      <c r="B25" s="3"/>
      <c r="C25" s="3"/>
      <c r="D25" s="3"/>
      <c r="E25" s="3"/>
      <c r="F25" s="3"/>
      <c r="G25" s="9"/>
      <c r="H25" s="3"/>
      <c r="I25" s="9">
        <f t="shared" si="0"/>
        <v>0</v>
      </c>
      <c r="J25" s="3"/>
      <c r="K25" s="9">
        <f t="shared" si="1"/>
        <v>0</v>
      </c>
      <c r="L25" s="1"/>
      <c r="M25" s="7">
        <f t="shared" si="2"/>
        <v>0</v>
      </c>
      <c r="N25" s="18">
        <f t="shared" si="3"/>
        <v>0</v>
      </c>
      <c r="O25" s="18">
        <f t="shared" si="4"/>
        <v>0</v>
      </c>
      <c r="P25" s="18">
        <f t="shared" si="5"/>
        <v>0</v>
      </c>
      <c r="Q25" s="9">
        <f t="shared" si="6"/>
        <v>0</v>
      </c>
    </row>
    <row r="26" spans="1:17">
      <c r="A26" s="3"/>
      <c r="B26" s="3"/>
      <c r="C26" s="3"/>
      <c r="D26" s="3"/>
      <c r="E26" s="3"/>
      <c r="F26" s="3"/>
      <c r="G26" s="9"/>
      <c r="H26" s="3"/>
      <c r="I26" s="9">
        <f t="shared" si="0"/>
        <v>0</v>
      </c>
      <c r="J26" s="3"/>
      <c r="K26" s="9">
        <f t="shared" si="1"/>
        <v>0</v>
      </c>
      <c r="L26" s="1"/>
      <c r="M26" s="7">
        <f t="shared" si="2"/>
        <v>0</v>
      </c>
      <c r="N26" s="18">
        <f t="shared" si="3"/>
        <v>0</v>
      </c>
      <c r="O26" s="18">
        <f t="shared" si="4"/>
        <v>0</v>
      </c>
      <c r="P26" s="18">
        <f t="shared" si="5"/>
        <v>0</v>
      </c>
      <c r="Q26" s="9">
        <f t="shared" si="6"/>
        <v>0</v>
      </c>
    </row>
    <row r="27" spans="1:17">
      <c r="A27" s="3"/>
      <c r="B27" s="3"/>
      <c r="C27" s="3"/>
      <c r="D27" s="3"/>
      <c r="E27" s="3"/>
      <c r="F27" s="3"/>
      <c r="G27" s="9"/>
      <c r="H27" s="3"/>
      <c r="I27" s="9">
        <f t="shared" si="0"/>
        <v>0</v>
      </c>
      <c r="J27" s="3"/>
      <c r="K27" s="9">
        <f t="shared" si="1"/>
        <v>0</v>
      </c>
      <c r="L27" s="1"/>
      <c r="M27" s="7">
        <f t="shared" si="2"/>
        <v>0</v>
      </c>
      <c r="N27" s="18">
        <f t="shared" si="3"/>
        <v>0</v>
      </c>
      <c r="O27" s="18">
        <f t="shared" si="4"/>
        <v>0</v>
      </c>
      <c r="P27" s="18">
        <f t="shared" si="5"/>
        <v>0</v>
      </c>
      <c r="Q27" s="9">
        <f t="shared" si="6"/>
        <v>0</v>
      </c>
    </row>
    <row r="28" spans="1:17">
      <c r="A28" s="3"/>
      <c r="B28" s="3"/>
      <c r="C28" s="3"/>
      <c r="D28" s="3"/>
      <c r="E28" s="3"/>
      <c r="F28" s="3"/>
      <c r="G28" s="9"/>
      <c r="H28" s="3"/>
      <c r="I28" s="9">
        <f t="shared" si="0"/>
        <v>0</v>
      </c>
      <c r="J28" s="3"/>
      <c r="K28" s="9">
        <f t="shared" si="1"/>
        <v>0</v>
      </c>
      <c r="L28" s="1"/>
      <c r="M28" s="7">
        <f t="shared" si="2"/>
        <v>0</v>
      </c>
      <c r="N28" s="18">
        <f t="shared" si="3"/>
        <v>0</v>
      </c>
      <c r="O28" s="18">
        <f t="shared" si="4"/>
        <v>0</v>
      </c>
      <c r="P28" s="18">
        <f t="shared" si="5"/>
        <v>0</v>
      </c>
      <c r="Q28" s="9">
        <f t="shared" si="6"/>
        <v>0</v>
      </c>
    </row>
    <row r="29" spans="1:17">
      <c r="A29" s="3"/>
      <c r="B29" s="3"/>
      <c r="C29" s="3"/>
      <c r="D29" s="3"/>
      <c r="E29" s="3"/>
      <c r="F29" s="3"/>
      <c r="G29" s="9"/>
      <c r="H29" s="3"/>
      <c r="I29" s="9">
        <f t="shared" si="0"/>
        <v>0</v>
      </c>
      <c r="J29" s="3"/>
      <c r="K29" s="9">
        <f t="shared" si="1"/>
        <v>0</v>
      </c>
      <c r="L29" s="1"/>
      <c r="M29" s="7">
        <f t="shared" si="2"/>
        <v>0</v>
      </c>
      <c r="N29" s="18">
        <f t="shared" si="3"/>
        <v>0</v>
      </c>
      <c r="O29" s="18">
        <f t="shared" si="4"/>
        <v>0</v>
      </c>
      <c r="P29" s="18">
        <f t="shared" si="5"/>
        <v>0</v>
      </c>
      <c r="Q29" s="9">
        <f t="shared" si="6"/>
        <v>0</v>
      </c>
    </row>
    <row r="30" spans="1:17">
      <c r="A30" s="3"/>
      <c r="B30" s="3"/>
      <c r="C30" s="3"/>
      <c r="D30" s="3"/>
      <c r="E30" s="3"/>
      <c r="F30" s="3"/>
      <c r="G30" s="9"/>
      <c r="H30" s="3"/>
      <c r="I30" s="9">
        <f t="shared" si="0"/>
        <v>0</v>
      </c>
      <c r="J30" s="3"/>
      <c r="K30" s="9">
        <f t="shared" si="1"/>
        <v>0</v>
      </c>
      <c r="L30" s="1"/>
      <c r="M30" s="7">
        <f t="shared" si="2"/>
        <v>0</v>
      </c>
      <c r="N30" s="18">
        <f t="shared" si="3"/>
        <v>0</v>
      </c>
      <c r="O30" s="18">
        <f t="shared" si="4"/>
        <v>0</v>
      </c>
      <c r="P30" s="18">
        <f t="shared" si="5"/>
        <v>0</v>
      </c>
      <c r="Q30" s="9">
        <f t="shared" si="6"/>
        <v>0</v>
      </c>
    </row>
    <row r="31" spans="1:17">
      <c r="A31" s="3"/>
      <c r="B31" s="3"/>
      <c r="C31" s="3"/>
      <c r="D31" s="3"/>
      <c r="E31" s="3"/>
      <c r="F31" s="3"/>
      <c r="G31" s="9"/>
      <c r="H31" s="3"/>
      <c r="I31" s="9">
        <f t="shared" si="0"/>
        <v>0</v>
      </c>
      <c r="J31" s="3"/>
      <c r="K31" s="9">
        <f t="shared" si="1"/>
        <v>0</v>
      </c>
      <c r="L31" s="1"/>
      <c r="M31" s="7">
        <f t="shared" si="2"/>
        <v>0</v>
      </c>
      <c r="N31" s="18">
        <f t="shared" si="3"/>
        <v>0</v>
      </c>
      <c r="O31" s="18">
        <f t="shared" si="4"/>
        <v>0</v>
      </c>
      <c r="P31" s="18">
        <f t="shared" si="5"/>
        <v>0</v>
      </c>
      <c r="Q31" s="9">
        <f t="shared" si="6"/>
        <v>0</v>
      </c>
    </row>
    <row r="32" spans="1:17">
      <c r="A32" s="3"/>
      <c r="B32" s="3"/>
      <c r="C32" s="3"/>
      <c r="D32" s="3"/>
      <c r="E32" s="3"/>
      <c r="F32" s="3"/>
      <c r="G32" s="9"/>
      <c r="H32" s="3"/>
      <c r="I32" s="9">
        <f t="shared" si="0"/>
        <v>0</v>
      </c>
      <c r="J32" s="3"/>
      <c r="K32" s="9">
        <f t="shared" si="1"/>
        <v>0</v>
      </c>
      <c r="L32" s="1"/>
      <c r="M32" s="7">
        <f t="shared" si="2"/>
        <v>0</v>
      </c>
      <c r="N32" s="18">
        <f t="shared" si="3"/>
        <v>0</v>
      </c>
      <c r="O32" s="18">
        <f t="shared" si="4"/>
        <v>0</v>
      </c>
      <c r="P32" s="18">
        <f t="shared" si="5"/>
        <v>0</v>
      </c>
      <c r="Q32" s="9">
        <f t="shared" si="6"/>
        <v>0</v>
      </c>
    </row>
    <row r="33" spans="1:17">
      <c r="A33" s="3"/>
      <c r="B33" s="3"/>
      <c r="C33" s="3"/>
      <c r="D33" s="3"/>
      <c r="E33" s="3"/>
      <c r="F33" s="3"/>
      <c r="G33" s="9"/>
      <c r="H33" s="3"/>
      <c r="I33" s="9">
        <f t="shared" si="0"/>
        <v>0</v>
      </c>
      <c r="J33" s="3"/>
      <c r="K33" s="9">
        <f t="shared" si="1"/>
        <v>0</v>
      </c>
      <c r="L33" s="1"/>
      <c r="M33" s="7">
        <f t="shared" si="2"/>
        <v>0</v>
      </c>
      <c r="N33" s="18">
        <f t="shared" si="3"/>
        <v>0</v>
      </c>
      <c r="O33" s="18">
        <f t="shared" si="4"/>
        <v>0</v>
      </c>
      <c r="P33" s="18">
        <f t="shared" si="5"/>
        <v>0</v>
      </c>
      <c r="Q33" s="9">
        <f t="shared" si="6"/>
        <v>0</v>
      </c>
    </row>
    <row r="34" spans="1:17">
      <c r="A34" s="3"/>
      <c r="B34" s="3"/>
      <c r="C34" s="3"/>
      <c r="D34" s="3"/>
      <c r="E34" s="3"/>
      <c r="F34" s="3"/>
      <c r="G34" s="9"/>
      <c r="H34" s="3"/>
      <c r="I34" s="9">
        <f t="shared" si="0"/>
        <v>0</v>
      </c>
      <c r="J34" s="3"/>
      <c r="K34" s="9">
        <f t="shared" si="1"/>
        <v>0</v>
      </c>
      <c r="L34" s="1"/>
      <c r="M34" s="7">
        <f t="shared" si="2"/>
        <v>0</v>
      </c>
      <c r="N34" s="18">
        <f t="shared" si="3"/>
        <v>0</v>
      </c>
      <c r="O34" s="18">
        <f t="shared" si="4"/>
        <v>0</v>
      </c>
      <c r="P34" s="18">
        <f t="shared" si="5"/>
        <v>0</v>
      </c>
      <c r="Q34" s="9">
        <f t="shared" si="6"/>
        <v>0</v>
      </c>
    </row>
    <row r="35" spans="1:17">
      <c r="A35" s="3"/>
      <c r="B35" s="3"/>
      <c r="C35" s="3"/>
      <c r="D35" s="3"/>
      <c r="E35" s="3"/>
      <c r="F35" s="3"/>
      <c r="G35" s="9"/>
      <c r="H35" s="3"/>
      <c r="I35" s="9">
        <f t="shared" si="0"/>
        <v>0</v>
      </c>
      <c r="J35" s="3"/>
      <c r="K35" s="9">
        <f t="shared" si="1"/>
        <v>0</v>
      </c>
      <c r="L35" s="1"/>
      <c r="M35" s="7">
        <f t="shared" si="2"/>
        <v>0</v>
      </c>
      <c r="N35" s="18">
        <f t="shared" si="3"/>
        <v>0</v>
      </c>
      <c r="O35" s="18">
        <f t="shared" si="4"/>
        <v>0</v>
      </c>
      <c r="P35" s="18">
        <f t="shared" si="5"/>
        <v>0</v>
      </c>
      <c r="Q35" s="9">
        <f t="shared" si="6"/>
        <v>0</v>
      </c>
    </row>
    <row r="36" spans="1:17">
      <c r="A36" s="3"/>
      <c r="B36" s="3"/>
      <c r="C36" s="3"/>
      <c r="D36" s="3"/>
      <c r="E36" s="3"/>
      <c r="F36" s="3"/>
      <c r="G36" s="9"/>
      <c r="H36" s="3"/>
      <c r="I36" s="9">
        <f t="shared" si="0"/>
        <v>0</v>
      </c>
      <c r="J36" s="3"/>
      <c r="K36" s="9">
        <f t="shared" si="1"/>
        <v>0</v>
      </c>
      <c r="L36" s="1"/>
      <c r="M36" s="7">
        <f t="shared" si="2"/>
        <v>0</v>
      </c>
      <c r="N36" s="18">
        <f t="shared" si="3"/>
        <v>0</v>
      </c>
      <c r="O36" s="18">
        <f t="shared" si="4"/>
        <v>0</v>
      </c>
      <c r="P36" s="18">
        <f t="shared" si="5"/>
        <v>0</v>
      </c>
      <c r="Q36" s="9">
        <f t="shared" si="6"/>
        <v>0</v>
      </c>
    </row>
    <row r="37" spans="1:17">
      <c r="A37" s="3"/>
      <c r="B37" s="3"/>
      <c r="C37" s="3"/>
      <c r="D37" s="3"/>
      <c r="E37" s="3"/>
      <c r="F37" s="3"/>
      <c r="G37" s="9"/>
      <c r="H37" s="3"/>
      <c r="I37" s="9">
        <f t="shared" si="0"/>
        <v>0</v>
      </c>
      <c r="J37" s="3"/>
      <c r="K37" s="9">
        <f t="shared" si="1"/>
        <v>0</v>
      </c>
      <c r="L37" s="1"/>
      <c r="M37" s="7">
        <f t="shared" si="2"/>
        <v>0</v>
      </c>
      <c r="N37" s="18">
        <f t="shared" si="3"/>
        <v>0</v>
      </c>
      <c r="O37" s="18">
        <f t="shared" si="4"/>
        <v>0</v>
      </c>
      <c r="P37" s="18">
        <f t="shared" si="5"/>
        <v>0</v>
      </c>
      <c r="Q37" s="9">
        <f t="shared" si="6"/>
        <v>0</v>
      </c>
    </row>
    <row r="38" spans="1:17">
      <c r="A38" s="3"/>
      <c r="B38" s="3"/>
      <c r="C38" s="3"/>
      <c r="D38" s="3"/>
      <c r="E38" s="3"/>
      <c r="F38" s="3"/>
      <c r="G38" s="9"/>
      <c r="H38" s="3"/>
      <c r="I38" s="9">
        <f t="shared" si="0"/>
        <v>0</v>
      </c>
      <c r="J38" s="3"/>
      <c r="K38" s="9">
        <f t="shared" si="1"/>
        <v>0</v>
      </c>
      <c r="L38" s="1"/>
      <c r="M38" s="7">
        <f t="shared" si="2"/>
        <v>0</v>
      </c>
      <c r="N38" s="18">
        <f t="shared" si="3"/>
        <v>0</v>
      </c>
      <c r="O38" s="18">
        <f t="shared" si="4"/>
        <v>0</v>
      </c>
      <c r="P38" s="18">
        <f t="shared" si="5"/>
        <v>0</v>
      </c>
      <c r="Q38" s="9">
        <f t="shared" si="6"/>
        <v>0</v>
      </c>
    </row>
    <row r="39" spans="1:17">
      <c r="A39" s="3"/>
      <c r="B39" s="3"/>
      <c r="C39" s="3"/>
      <c r="D39" s="3"/>
      <c r="E39" s="3"/>
      <c r="F39" s="3"/>
      <c r="G39" s="9"/>
      <c r="H39" s="3"/>
      <c r="I39" s="9">
        <f t="shared" si="0"/>
        <v>0</v>
      </c>
      <c r="J39" s="3"/>
      <c r="K39" s="9">
        <f t="shared" si="1"/>
        <v>0</v>
      </c>
      <c r="L39" s="1"/>
      <c r="M39" s="7">
        <f t="shared" si="2"/>
        <v>0</v>
      </c>
      <c r="N39" s="18">
        <f t="shared" si="3"/>
        <v>0</v>
      </c>
      <c r="O39" s="18">
        <f t="shared" si="4"/>
        <v>0</v>
      </c>
      <c r="P39" s="18">
        <f t="shared" si="5"/>
        <v>0</v>
      </c>
      <c r="Q39" s="9">
        <f t="shared" si="6"/>
        <v>0</v>
      </c>
    </row>
    <row r="40" spans="1:17">
      <c r="A40" s="3"/>
      <c r="B40" s="3"/>
      <c r="C40" s="3"/>
      <c r="D40" s="3"/>
      <c r="E40" s="3"/>
      <c r="F40" s="3"/>
      <c r="G40" s="9"/>
      <c r="H40" s="3"/>
      <c r="I40" s="9">
        <f t="shared" si="0"/>
        <v>0</v>
      </c>
      <c r="J40" s="3"/>
      <c r="K40" s="9">
        <f t="shared" si="1"/>
        <v>0</v>
      </c>
      <c r="L40" s="1"/>
      <c r="M40" s="7">
        <f t="shared" si="2"/>
        <v>0</v>
      </c>
      <c r="N40" s="18">
        <f t="shared" si="3"/>
        <v>0</v>
      </c>
      <c r="O40" s="18">
        <f t="shared" si="4"/>
        <v>0</v>
      </c>
      <c r="P40" s="18">
        <f t="shared" si="5"/>
        <v>0</v>
      </c>
      <c r="Q40" s="9">
        <f t="shared" si="6"/>
        <v>0</v>
      </c>
    </row>
    <row r="41" spans="1:17">
      <c r="A41" s="3"/>
      <c r="B41" s="3"/>
      <c r="C41" s="3"/>
      <c r="D41" s="3"/>
      <c r="E41" s="3"/>
      <c r="F41" s="3"/>
      <c r="G41" s="9"/>
      <c r="H41" s="3"/>
      <c r="I41" s="9">
        <f t="shared" si="0"/>
        <v>0</v>
      </c>
      <c r="J41" s="3"/>
      <c r="K41" s="9">
        <f t="shared" si="1"/>
        <v>0</v>
      </c>
      <c r="L41" s="1"/>
      <c r="M41" s="7">
        <f t="shared" si="2"/>
        <v>0</v>
      </c>
      <c r="N41" s="18">
        <f t="shared" si="3"/>
        <v>0</v>
      </c>
      <c r="O41" s="18">
        <f t="shared" si="4"/>
        <v>0</v>
      </c>
      <c r="P41" s="18">
        <f t="shared" si="5"/>
        <v>0</v>
      </c>
      <c r="Q41" s="9">
        <f t="shared" si="6"/>
        <v>0</v>
      </c>
    </row>
    <row r="42" spans="1:17">
      <c r="A42" s="3"/>
      <c r="B42" s="3"/>
      <c r="C42" s="3"/>
      <c r="D42" s="3"/>
      <c r="E42" s="3"/>
      <c r="F42" s="3"/>
      <c r="G42" s="9"/>
      <c r="H42" s="3"/>
      <c r="I42" s="9">
        <f t="shared" si="0"/>
        <v>0</v>
      </c>
      <c r="J42" s="3"/>
      <c r="K42" s="9">
        <f t="shared" si="1"/>
        <v>0</v>
      </c>
      <c r="L42" s="1"/>
      <c r="M42" s="7">
        <f t="shared" si="2"/>
        <v>0</v>
      </c>
      <c r="N42" s="18">
        <f t="shared" si="3"/>
        <v>0</v>
      </c>
      <c r="O42" s="18">
        <f t="shared" si="4"/>
        <v>0</v>
      </c>
      <c r="P42" s="18">
        <f t="shared" si="5"/>
        <v>0</v>
      </c>
      <c r="Q42" s="9">
        <f t="shared" si="6"/>
        <v>0</v>
      </c>
    </row>
    <row r="43" spans="1:17">
      <c r="A43" s="3"/>
      <c r="B43" s="3"/>
      <c r="C43" s="3"/>
      <c r="D43" s="3"/>
      <c r="E43" s="3"/>
      <c r="F43" s="3"/>
      <c r="G43" s="9"/>
      <c r="H43" s="3"/>
      <c r="I43" s="9">
        <f t="shared" si="0"/>
        <v>0</v>
      </c>
      <c r="J43" s="3"/>
      <c r="K43" s="9">
        <f t="shared" si="1"/>
        <v>0</v>
      </c>
      <c r="L43" s="1"/>
      <c r="M43" s="7">
        <f t="shared" si="2"/>
        <v>0</v>
      </c>
      <c r="N43" s="18">
        <f t="shared" si="3"/>
        <v>0</v>
      </c>
      <c r="O43" s="18">
        <f t="shared" si="4"/>
        <v>0</v>
      </c>
      <c r="P43" s="18">
        <f t="shared" si="5"/>
        <v>0</v>
      </c>
      <c r="Q43" s="9">
        <f t="shared" si="6"/>
        <v>0</v>
      </c>
    </row>
    <row r="44" spans="1:17">
      <c r="A44" s="3"/>
      <c r="B44" s="3"/>
      <c r="C44" s="3"/>
      <c r="D44" s="3"/>
      <c r="E44" s="3"/>
      <c r="F44" s="3"/>
      <c r="G44" s="9"/>
      <c r="H44" s="3"/>
      <c r="I44" s="9">
        <f t="shared" si="0"/>
        <v>0</v>
      </c>
      <c r="J44" s="3"/>
      <c r="K44" s="9">
        <f t="shared" si="1"/>
        <v>0</v>
      </c>
      <c r="L44" s="1"/>
      <c r="M44" s="7">
        <f t="shared" si="2"/>
        <v>0</v>
      </c>
      <c r="N44" s="18">
        <f t="shared" si="3"/>
        <v>0</v>
      </c>
      <c r="O44" s="18">
        <f t="shared" si="4"/>
        <v>0</v>
      </c>
      <c r="P44" s="18">
        <f t="shared" si="5"/>
        <v>0</v>
      </c>
      <c r="Q44" s="9">
        <f t="shared" si="6"/>
        <v>0</v>
      </c>
    </row>
    <row r="45" spans="1:17">
      <c r="A45" s="3"/>
      <c r="B45" s="3"/>
      <c r="C45" s="3"/>
      <c r="D45" s="3"/>
      <c r="E45" s="3"/>
      <c r="F45" s="3"/>
      <c r="G45" s="9"/>
      <c r="H45" s="3"/>
      <c r="I45" s="9">
        <f t="shared" si="0"/>
        <v>0</v>
      </c>
      <c r="J45" s="3"/>
      <c r="K45" s="9">
        <f t="shared" si="1"/>
        <v>0</v>
      </c>
      <c r="L45" s="1"/>
      <c r="M45" s="7">
        <f t="shared" si="2"/>
        <v>0</v>
      </c>
      <c r="N45" s="18">
        <f t="shared" si="3"/>
        <v>0</v>
      </c>
      <c r="O45" s="18">
        <f t="shared" si="4"/>
        <v>0</v>
      </c>
      <c r="P45" s="18">
        <f t="shared" si="5"/>
        <v>0</v>
      </c>
      <c r="Q45" s="9">
        <f t="shared" si="6"/>
        <v>0</v>
      </c>
    </row>
    <row r="46" spans="1:17">
      <c r="A46" s="3"/>
      <c r="B46" s="3"/>
      <c r="C46" s="3"/>
      <c r="D46" s="3"/>
      <c r="E46" s="3"/>
      <c r="F46" s="3"/>
      <c r="G46" s="9"/>
      <c r="H46" s="3"/>
      <c r="I46" s="9">
        <f t="shared" si="0"/>
        <v>0</v>
      </c>
      <c r="J46" s="3"/>
      <c r="K46" s="9">
        <f t="shared" si="1"/>
        <v>0</v>
      </c>
      <c r="L46" s="1"/>
      <c r="M46" s="7">
        <f t="shared" si="2"/>
        <v>0</v>
      </c>
      <c r="N46" s="18">
        <f t="shared" si="3"/>
        <v>0</v>
      </c>
      <c r="O46" s="18">
        <f t="shared" si="4"/>
        <v>0</v>
      </c>
      <c r="P46" s="18">
        <f t="shared" si="5"/>
        <v>0</v>
      </c>
      <c r="Q46" s="9">
        <f t="shared" si="6"/>
        <v>0</v>
      </c>
    </row>
    <row r="47" spans="1:17">
      <c r="A47" s="3"/>
      <c r="B47" s="3"/>
      <c r="C47" s="3"/>
      <c r="D47" s="3"/>
      <c r="E47" s="3"/>
      <c r="F47" s="3"/>
      <c r="G47" s="9"/>
      <c r="H47" s="3"/>
      <c r="I47" s="9">
        <f t="shared" si="0"/>
        <v>0</v>
      </c>
      <c r="J47" s="3"/>
      <c r="K47" s="9">
        <f t="shared" si="1"/>
        <v>0</v>
      </c>
      <c r="L47" s="1"/>
      <c r="M47" s="7">
        <f t="shared" si="2"/>
        <v>0</v>
      </c>
      <c r="N47" s="18">
        <f t="shared" si="3"/>
        <v>0</v>
      </c>
      <c r="O47" s="18">
        <f t="shared" si="4"/>
        <v>0</v>
      </c>
      <c r="P47" s="18">
        <f t="shared" si="5"/>
        <v>0</v>
      </c>
      <c r="Q47" s="9">
        <f t="shared" si="6"/>
        <v>0</v>
      </c>
    </row>
    <row r="48" spans="1:17">
      <c r="A48" s="3"/>
      <c r="B48" s="3"/>
      <c r="C48" s="3"/>
      <c r="D48" s="3"/>
      <c r="E48" s="3"/>
      <c r="F48" s="3"/>
      <c r="G48" s="9"/>
      <c r="H48" s="3"/>
      <c r="I48" s="9">
        <f t="shared" si="0"/>
        <v>0</v>
      </c>
      <c r="J48" s="3"/>
      <c r="K48" s="9">
        <f t="shared" si="1"/>
        <v>0</v>
      </c>
      <c r="L48" s="1"/>
      <c r="M48" s="7">
        <f t="shared" si="2"/>
        <v>0</v>
      </c>
      <c r="N48" s="18">
        <f t="shared" si="3"/>
        <v>0</v>
      </c>
      <c r="O48" s="18">
        <f t="shared" si="4"/>
        <v>0</v>
      </c>
      <c r="P48" s="18">
        <f t="shared" si="5"/>
        <v>0</v>
      </c>
      <c r="Q48" s="9">
        <f t="shared" si="6"/>
        <v>0</v>
      </c>
    </row>
    <row r="49" spans="1:17">
      <c r="A49" s="3"/>
      <c r="B49" s="3"/>
      <c r="C49" s="3"/>
      <c r="D49" s="3"/>
      <c r="E49" s="3"/>
      <c r="F49" s="3"/>
      <c r="G49" s="9"/>
      <c r="H49" s="3"/>
      <c r="I49" s="9">
        <f t="shared" si="0"/>
        <v>0</v>
      </c>
      <c r="J49" s="3"/>
      <c r="K49" s="9">
        <f t="shared" si="1"/>
        <v>0</v>
      </c>
      <c r="L49" s="1"/>
      <c r="M49" s="7">
        <f t="shared" si="2"/>
        <v>0</v>
      </c>
      <c r="N49" s="18">
        <f t="shared" si="3"/>
        <v>0</v>
      </c>
      <c r="O49" s="18">
        <f t="shared" si="4"/>
        <v>0</v>
      </c>
      <c r="P49" s="18">
        <f t="shared" si="5"/>
        <v>0</v>
      </c>
      <c r="Q49" s="9">
        <f t="shared" si="6"/>
        <v>0</v>
      </c>
    </row>
    <row r="50" spans="1:17">
      <c r="A50" s="3"/>
      <c r="B50" s="3"/>
      <c r="C50" s="3"/>
      <c r="D50" s="3"/>
      <c r="E50" s="3"/>
      <c r="F50" s="3"/>
      <c r="G50" s="9"/>
      <c r="H50" s="3"/>
      <c r="I50" s="9">
        <f t="shared" si="0"/>
        <v>0</v>
      </c>
      <c r="J50" s="3"/>
      <c r="K50" s="9">
        <f t="shared" si="1"/>
        <v>0</v>
      </c>
      <c r="L50" s="1"/>
      <c r="M50" s="7">
        <f t="shared" si="2"/>
        <v>0</v>
      </c>
      <c r="N50" s="18">
        <f t="shared" si="3"/>
        <v>0</v>
      </c>
      <c r="O50" s="18">
        <f t="shared" si="4"/>
        <v>0</v>
      </c>
      <c r="P50" s="18">
        <f t="shared" si="5"/>
        <v>0</v>
      </c>
      <c r="Q50" s="9">
        <f t="shared" si="6"/>
        <v>0</v>
      </c>
    </row>
    <row r="51" spans="1:17">
      <c r="A51" s="3"/>
      <c r="B51" s="3"/>
      <c r="C51" s="3"/>
      <c r="D51" s="3"/>
      <c r="E51" s="3"/>
      <c r="F51" s="3"/>
      <c r="G51" s="9"/>
      <c r="H51" s="3"/>
      <c r="I51" s="9">
        <f t="shared" si="0"/>
        <v>0</v>
      </c>
      <c r="J51" s="3"/>
      <c r="K51" s="9">
        <f t="shared" si="1"/>
        <v>0</v>
      </c>
      <c r="L51" s="1"/>
      <c r="M51" s="7">
        <f t="shared" si="2"/>
        <v>0</v>
      </c>
      <c r="N51" s="18">
        <f t="shared" si="3"/>
        <v>0</v>
      </c>
      <c r="O51" s="18">
        <f t="shared" si="4"/>
        <v>0</v>
      </c>
      <c r="P51" s="18">
        <f t="shared" si="5"/>
        <v>0</v>
      </c>
      <c r="Q51" s="9">
        <f t="shared" si="6"/>
        <v>0</v>
      </c>
    </row>
    <row r="52" spans="1:17">
      <c r="A52" s="3"/>
      <c r="B52" s="3"/>
      <c r="C52" s="3"/>
      <c r="D52" s="3"/>
      <c r="E52" s="3"/>
      <c r="F52" s="3"/>
      <c r="G52" s="9"/>
      <c r="H52" s="3"/>
      <c r="I52" s="9">
        <f t="shared" si="0"/>
        <v>0</v>
      </c>
      <c r="J52" s="3"/>
      <c r="K52" s="9">
        <f t="shared" si="1"/>
        <v>0</v>
      </c>
      <c r="L52" s="1"/>
      <c r="M52" s="7">
        <f t="shared" si="2"/>
        <v>0</v>
      </c>
      <c r="N52" s="18">
        <f t="shared" si="3"/>
        <v>0</v>
      </c>
      <c r="O52" s="18">
        <f t="shared" si="4"/>
        <v>0</v>
      </c>
      <c r="P52" s="18">
        <f t="shared" si="5"/>
        <v>0</v>
      </c>
      <c r="Q52" s="9">
        <f t="shared" si="6"/>
        <v>0</v>
      </c>
    </row>
    <row r="53" spans="1:17">
      <c r="A53" s="3"/>
      <c r="B53" s="3"/>
      <c r="C53" s="3"/>
      <c r="D53" s="3"/>
      <c r="E53" s="3"/>
      <c r="F53" s="3"/>
      <c r="G53" s="9"/>
      <c r="H53" s="3"/>
      <c r="I53" s="9">
        <f t="shared" si="0"/>
        <v>0</v>
      </c>
      <c r="J53" s="3"/>
      <c r="K53" s="9">
        <f t="shared" si="1"/>
        <v>0</v>
      </c>
      <c r="L53" s="1"/>
      <c r="M53" s="7">
        <f t="shared" si="2"/>
        <v>0</v>
      </c>
      <c r="N53" s="18">
        <f t="shared" si="3"/>
        <v>0</v>
      </c>
      <c r="O53" s="18">
        <f t="shared" si="4"/>
        <v>0</v>
      </c>
      <c r="P53" s="18">
        <f t="shared" si="5"/>
        <v>0</v>
      </c>
      <c r="Q53" s="9">
        <f t="shared" si="6"/>
        <v>0</v>
      </c>
    </row>
    <row r="54" spans="1:17">
      <c r="A54" s="3"/>
      <c r="B54" s="3"/>
      <c r="C54" s="3"/>
      <c r="D54" s="3"/>
      <c r="E54" s="3"/>
      <c r="F54" s="3"/>
      <c r="G54" s="9"/>
      <c r="H54" s="3"/>
      <c r="I54" s="9">
        <f t="shared" si="0"/>
        <v>0</v>
      </c>
      <c r="J54" s="3"/>
      <c r="K54" s="9">
        <f t="shared" si="1"/>
        <v>0</v>
      </c>
      <c r="L54" s="1"/>
      <c r="M54" s="7">
        <f t="shared" si="2"/>
        <v>0</v>
      </c>
      <c r="N54" s="18">
        <f t="shared" si="3"/>
        <v>0</v>
      </c>
      <c r="O54" s="18">
        <f t="shared" si="4"/>
        <v>0</v>
      </c>
      <c r="P54" s="18">
        <f t="shared" si="5"/>
        <v>0</v>
      </c>
      <c r="Q54" s="9">
        <f t="shared" si="6"/>
        <v>0</v>
      </c>
    </row>
    <row r="55" spans="1:17">
      <c r="A55" s="3"/>
      <c r="B55" s="3"/>
      <c r="C55" s="3"/>
      <c r="D55" s="3"/>
      <c r="E55" s="3"/>
      <c r="F55" s="3"/>
      <c r="G55" s="9"/>
      <c r="H55" s="3"/>
      <c r="I55" s="9">
        <f t="shared" si="0"/>
        <v>0</v>
      </c>
      <c r="J55" s="3"/>
      <c r="K55" s="9">
        <f t="shared" si="1"/>
        <v>0</v>
      </c>
      <c r="L55" s="1"/>
      <c r="M55" s="7">
        <f t="shared" si="2"/>
        <v>0</v>
      </c>
      <c r="N55" s="18">
        <f t="shared" si="3"/>
        <v>0</v>
      </c>
      <c r="O55" s="18">
        <f t="shared" si="4"/>
        <v>0</v>
      </c>
      <c r="P55" s="18">
        <f t="shared" si="5"/>
        <v>0</v>
      </c>
      <c r="Q55" s="9">
        <f t="shared" si="6"/>
        <v>0</v>
      </c>
    </row>
    <row r="56" spans="1:17">
      <c r="A56" s="3"/>
      <c r="B56" s="3"/>
      <c r="C56" s="3"/>
      <c r="D56" s="3"/>
      <c r="E56" s="3"/>
      <c r="F56" s="3"/>
      <c r="G56" s="9"/>
      <c r="H56" s="3"/>
      <c r="I56" s="9">
        <f t="shared" si="0"/>
        <v>0</v>
      </c>
      <c r="J56" s="3"/>
      <c r="K56" s="9">
        <f t="shared" si="1"/>
        <v>0</v>
      </c>
      <c r="L56" s="1"/>
      <c r="M56" s="7">
        <f t="shared" si="2"/>
        <v>0</v>
      </c>
      <c r="N56" s="18">
        <f t="shared" si="3"/>
        <v>0</v>
      </c>
      <c r="O56" s="18">
        <f t="shared" si="4"/>
        <v>0</v>
      </c>
      <c r="P56" s="18">
        <f t="shared" si="5"/>
        <v>0</v>
      </c>
      <c r="Q56" s="9">
        <f t="shared" si="6"/>
        <v>0</v>
      </c>
    </row>
    <row r="57" spans="1:17">
      <c r="A57" s="3"/>
      <c r="B57" s="3"/>
      <c r="C57" s="3"/>
      <c r="D57" s="3"/>
      <c r="E57" s="3"/>
      <c r="F57" s="3"/>
      <c r="G57" s="9"/>
      <c r="H57" s="3"/>
      <c r="I57" s="9">
        <f t="shared" si="0"/>
        <v>0</v>
      </c>
      <c r="J57" s="3"/>
      <c r="K57" s="9">
        <f t="shared" si="1"/>
        <v>0</v>
      </c>
      <c r="L57" s="1"/>
      <c r="M57" s="7">
        <f t="shared" si="2"/>
        <v>0</v>
      </c>
      <c r="N57" s="18">
        <f t="shared" si="3"/>
        <v>0</v>
      </c>
      <c r="O57" s="18">
        <f t="shared" si="4"/>
        <v>0</v>
      </c>
      <c r="P57" s="18">
        <f t="shared" si="5"/>
        <v>0</v>
      </c>
      <c r="Q57" s="9">
        <f t="shared" si="6"/>
        <v>0</v>
      </c>
    </row>
    <row r="58" spans="1:17">
      <c r="A58" s="3"/>
      <c r="B58" s="3"/>
      <c r="C58" s="3"/>
      <c r="D58" s="3"/>
      <c r="E58" s="3"/>
      <c r="F58" s="3"/>
      <c r="G58" s="9"/>
      <c r="H58" s="3"/>
      <c r="I58" s="9">
        <f t="shared" si="0"/>
        <v>0</v>
      </c>
      <c r="J58" s="3"/>
      <c r="K58" s="9">
        <f t="shared" si="1"/>
        <v>0</v>
      </c>
      <c r="L58" s="1"/>
      <c r="M58" s="7">
        <f t="shared" si="2"/>
        <v>0</v>
      </c>
      <c r="N58" s="18">
        <f t="shared" si="3"/>
        <v>0</v>
      </c>
      <c r="O58" s="18">
        <f t="shared" si="4"/>
        <v>0</v>
      </c>
      <c r="P58" s="18">
        <f t="shared" si="5"/>
        <v>0</v>
      </c>
      <c r="Q58" s="9">
        <f t="shared" si="6"/>
        <v>0</v>
      </c>
    </row>
    <row r="59" spans="1:17">
      <c r="A59" s="3"/>
      <c r="B59" s="3"/>
      <c r="C59" s="3"/>
      <c r="D59" s="3"/>
      <c r="E59" s="3"/>
      <c r="F59" s="3"/>
      <c r="G59" s="9"/>
      <c r="H59" s="3"/>
      <c r="I59" s="9">
        <f t="shared" si="0"/>
        <v>0</v>
      </c>
      <c r="J59" s="3"/>
      <c r="K59" s="9">
        <f t="shared" si="1"/>
        <v>0</v>
      </c>
      <c r="L59" s="1"/>
      <c r="M59" s="7">
        <f t="shared" si="2"/>
        <v>0</v>
      </c>
      <c r="N59" s="18">
        <f t="shared" si="3"/>
        <v>0</v>
      </c>
      <c r="O59" s="18">
        <f t="shared" si="4"/>
        <v>0</v>
      </c>
      <c r="P59" s="18">
        <f t="shared" si="5"/>
        <v>0</v>
      </c>
      <c r="Q59" s="9">
        <f t="shared" si="6"/>
        <v>0</v>
      </c>
    </row>
    <row r="60" spans="1:17">
      <c r="A60" s="3"/>
      <c r="B60" s="3"/>
      <c r="C60" s="3"/>
      <c r="D60" s="3"/>
      <c r="E60" s="3"/>
      <c r="F60" s="3"/>
      <c r="G60" s="9"/>
      <c r="H60" s="3"/>
      <c r="I60" s="9">
        <f t="shared" si="0"/>
        <v>0</v>
      </c>
      <c r="J60" s="3"/>
      <c r="K60" s="9">
        <f t="shared" si="1"/>
        <v>0</v>
      </c>
      <c r="L60" s="1"/>
      <c r="M60" s="7">
        <f t="shared" si="2"/>
        <v>0</v>
      </c>
      <c r="N60" s="18">
        <f t="shared" si="3"/>
        <v>0</v>
      </c>
      <c r="O60" s="18">
        <f t="shared" si="4"/>
        <v>0</v>
      </c>
      <c r="P60" s="18">
        <f t="shared" si="5"/>
        <v>0</v>
      </c>
      <c r="Q60" s="9">
        <f t="shared" si="6"/>
        <v>0</v>
      </c>
    </row>
    <row r="61" spans="1:17">
      <c r="A61" s="3"/>
      <c r="B61" s="3"/>
      <c r="C61" s="3"/>
      <c r="D61" s="3"/>
      <c r="E61" s="3"/>
      <c r="F61" s="3"/>
      <c r="G61" s="9"/>
      <c r="H61" s="3"/>
      <c r="I61" s="9">
        <f t="shared" si="0"/>
        <v>0</v>
      </c>
      <c r="J61" s="3"/>
      <c r="K61" s="9">
        <f t="shared" si="1"/>
        <v>0</v>
      </c>
      <c r="L61" s="1"/>
      <c r="M61" s="7">
        <f t="shared" si="2"/>
        <v>0</v>
      </c>
      <c r="N61" s="18">
        <f t="shared" si="3"/>
        <v>0</v>
      </c>
      <c r="O61" s="18">
        <f t="shared" si="4"/>
        <v>0</v>
      </c>
      <c r="P61" s="18">
        <f t="shared" si="5"/>
        <v>0</v>
      </c>
      <c r="Q61" s="9">
        <f t="shared" si="6"/>
        <v>0</v>
      </c>
    </row>
    <row r="62" spans="1:17">
      <c r="A62" s="3"/>
      <c r="B62" s="3"/>
      <c r="C62" s="3"/>
      <c r="D62" s="3"/>
      <c r="E62" s="3"/>
      <c r="F62" s="3"/>
      <c r="G62" s="9"/>
      <c r="H62" s="3"/>
      <c r="I62" s="9">
        <f t="shared" si="0"/>
        <v>0</v>
      </c>
      <c r="J62" s="3"/>
      <c r="K62" s="9">
        <f t="shared" si="1"/>
        <v>0</v>
      </c>
      <c r="L62" s="1"/>
      <c r="M62" s="7">
        <f t="shared" si="2"/>
        <v>0</v>
      </c>
      <c r="N62" s="18">
        <f t="shared" si="3"/>
        <v>0</v>
      </c>
      <c r="O62" s="18">
        <f t="shared" si="4"/>
        <v>0</v>
      </c>
      <c r="P62" s="18">
        <f t="shared" si="5"/>
        <v>0</v>
      </c>
      <c r="Q62" s="9">
        <f t="shared" si="6"/>
        <v>0</v>
      </c>
    </row>
    <row r="63" spans="1:17">
      <c r="A63" s="3"/>
      <c r="B63" s="3"/>
      <c r="C63" s="3"/>
      <c r="D63" s="3"/>
      <c r="E63" s="3"/>
      <c r="F63" s="3"/>
      <c r="G63" s="9"/>
      <c r="H63" s="3"/>
      <c r="I63" s="9">
        <f t="shared" si="0"/>
        <v>0</v>
      </c>
      <c r="J63" s="3"/>
      <c r="K63" s="9">
        <f t="shared" si="1"/>
        <v>0</v>
      </c>
      <c r="L63" s="1"/>
      <c r="M63" s="7">
        <f t="shared" si="2"/>
        <v>0</v>
      </c>
      <c r="N63" s="18">
        <f t="shared" si="3"/>
        <v>0</v>
      </c>
      <c r="O63" s="18">
        <f t="shared" si="4"/>
        <v>0</v>
      </c>
      <c r="P63" s="18">
        <f t="shared" si="5"/>
        <v>0</v>
      </c>
      <c r="Q63" s="9">
        <f t="shared" si="6"/>
        <v>0</v>
      </c>
    </row>
    <row r="64" spans="1:17">
      <c r="A64" s="3"/>
      <c r="B64" s="3"/>
      <c r="C64" s="3"/>
      <c r="D64" s="3"/>
      <c r="E64" s="3"/>
      <c r="F64" s="3"/>
      <c r="G64" s="9"/>
      <c r="H64" s="3"/>
      <c r="I64" s="9">
        <f t="shared" si="0"/>
        <v>0</v>
      </c>
      <c r="J64" s="3"/>
      <c r="K64" s="9">
        <f t="shared" si="1"/>
        <v>0</v>
      </c>
      <c r="L64" s="1"/>
      <c r="M64" s="7">
        <f t="shared" si="2"/>
        <v>0</v>
      </c>
      <c r="N64" s="18">
        <f t="shared" si="3"/>
        <v>0</v>
      </c>
      <c r="O64" s="18">
        <f t="shared" si="4"/>
        <v>0</v>
      </c>
      <c r="P64" s="18">
        <f t="shared" si="5"/>
        <v>0</v>
      </c>
      <c r="Q64" s="9">
        <f t="shared" si="6"/>
        <v>0</v>
      </c>
    </row>
    <row r="65" spans="1:17">
      <c r="A65" s="3"/>
      <c r="B65" s="3"/>
      <c r="C65" s="3"/>
      <c r="D65" s="3"/>
      <c r="E65" s="3"/>
      <c r="F65" s="3"/>
      <c r="G65" s="9"/>
      <c r="H65" s="3"/>
      <c r="I65" s="9">
        <f t="shared" si="0"/>
        <v>0</v>
      </c>
      <c r="J65" s="3"/>
      <c r="K65" s="9">
        <f t="shared" si="1"/>
        <v>0</v>
      </c>
      <c r="L65" s="1"/>
      <c r="M65" s="7">
        <f t="shared" si="2"/>
        <v>0</v>
      </c>
      <c r="N65" s="18">
        <f t="shared" si="3"/>
        <v>0</v>
      </c>
      <c r="O65" s="18">
        <f t="shared" si="4"/>
        <v>0</v>
      </c>
      <c r="P65" s="18">
        <f t="shared" si="5"/>
        <v>0</v>
      </c>
      <c r="Q65" s="9">
        <f t="shared" si="6"/>
        <v>0</v>
      </c>
    </row>
    <row r="66" spans="1:17">
      <c r="A66" s="3"/>
      <c r="B66" s="3"/>
      <c r="C66" s="3"/>
      <c r="D66" s="3"/>
      <c r="E66" s="3"/>
      <c r="F66" s="3"/>
      <c r="G66" s="9"/>
      <c r="H66" s="3"/>
      <c r="I66" s="9">
        <f t="shared" si="0"/>
        <v>0</v>
      </c>
      <c r="J66" s="3"/>
      <c r="K66" s="9">
        <f t="shared" si="1"/>
        <v>0</v>
      </c>
      <c r="L66" s="1"/>
      <c r="M66" s="7">
        <f t="shared" si="2"/>
        <v>0</v>
      </c>
      <c r="N66" s="18">
        <f t="shared" si="3"/>
        <v>0</v>
      </c>
      <c r="O66" s="18">
        <f t="shared" si="4"/>
        <v>0</v>
      </c>
      <c r="P66" s="18">
        <f t="shared" si="5"/>
        <v>0</v>
      </c>
      <c r="Q66" s="9">
        <f t="shared" si="6"/>
        <v>0</v>
      </c>
    </row>
    <row r="67" spans="1:17">
      <c r="A67" s="3"/>
      <c r="B67" s="3"/>
      <c r="C67" s="3"/>
      <c r="D67" s="3"/>
      <c r="E67" s="3"/>
      <c r="F67" s="3"/>
      <c r="G67" s="9"/>
      <c r="H67" s="3"/>
      <c r="I67" s="9">
        <f t="shared" si="0"/>
        <v>0</v>
      </c>
      <c r="J67" s="3"/>
      <c r="K67" s="9">
        <f t="shared" si="1"/>
        <v>0</v>
      </c>
      <c r="L67" s="1"/>
      <c r="M67" s="7">
        <f t="shared" si="2"/>
        <v>0</v>
      </c>
      <c r="N67" s="18">
        <f t="shared" si="3"/>
        <v>0</v>
      </c>
      <c r="O67" s="18">
        <f t="shared" si="4"/>
        <v>0</v>
      </c>
      <c r="P67" s="18">
        <f t="shared" si="5"/>
        <v>0</v>
      </c>
      <c r="Q67" s="9">
        <f t="shared" si="6"/>
        <v>0</v>
      </c>
    </row>
    <row r="68" spans="1:17">
      <c r="A68" s="3"/>
      <c r="B68" s="3"/>
      <c r="C68" s="3"/>
      <c r="D68" s="3"/>
      <c r="E68" s="3"/>
      <c r="F68" s="3"/>
      <c r="G68" s="9"/>
      <c r="H68" s="3"/>
      <c r="I68" s="9">
        <f t="shared" ref="I68:I131" si="7">G68*H68%</f>
        <v>0</v>
      </c>
      <c r="J68" s="3"/>
      <c r="K68" s="9">
        <f t="shared" ref="K68:K131" si="8">G68*J68</f>
        <v>0</v>
      </c>
      <c r="L68" s="1"/>
      <c r="M68" s="7">
        <f t="shared" ref="M68:M131" si="9">G68*L68%</f>
        <v>0</v>
      </c>
      <c r="N68" s="18">
        <f t="shared" ref="N68:N131" si="10">IF(F68=1,I68,0)</f>
        <v>0</v>
      </c>
      <c r="O68" s="18">
        <f t="shared" ref="O68:O131" si="11">IF(F68=1,K68,0)</f>
        <v>0</v>
      </c>
      <c r="P68" s="18">
        <f t="shared" ref="P68:P131" si="12">IF(F68=1,M68,0)</f>
        <v>0</v>
      </c>
      <c r="Q68" s="9">
        <f t="shared" ref="Q68:Q131" si="13">+G68+I68+K68+M68</f>
        <v>0</v>
      </c>
    </row>
    <row r="69" spans="1:17">
      <c r="A69" s="3"/>
      <c r="B69" s="3"/>
      <c r="C69" s="3"/>
      <c r="D69" s="3"/>
      <c r="E69" s="3"/>
      <c r="F69" s="3"/>
      <c r="G69" s="9"/>
      <c r="H69" s="3"/>
      <c r="I69" s="9">
        <f t="shared" si="7"/>
        <v>0</v>
      </c>
      <c r="J69" s="3"/>
      <c r="K69" s="9">
        <f t="shared" si="8"/>
        <v>0</v>
      </c>
      <c r="L69" s="1"/>
      <c r="M69" s="7">
        <f t="shared" si="9"/>
        <v>0</v>
      </c>
      <c r="N69" s="18">
        <f t="shared" si="10"/>
        <v>0</v>
      </c>
      <c r="O69" s="18">
        <f t="shared" si="11"/>
        <v>0</v>
      </c>
      <c r="P69" s="18">
        <f t="shared" si="12"/>
        <v>0</v>
      </c>
      <c r="Q69" s="9">
        <f t="shared" si="13"/>
        <v>0</v>
      </c>
    </row>
    <row r="70" spans="1:17">
      <c r="A70" s="3"/>
      <c r="B70" s="3"/>
      <c r="C70" s="3"/>
      <c r="D70" s="3"/>
      <c r="E70" s="3"/>
      <c r="F70" s="3"/>
      <c r="G70" s="9"/>
      <c r="H70" s="3"/>
      <c r="I70" s="9">
        <f t="shared" si="7"/>
        <v>0</v>
      </c>
      <c r="J70" s="3"/>
      <c r="K70" s="9">
        <f t="shared" si="8"/>
        <v>0</v>
      </c>
      <c r="L70" s="1"/>
      <c r="M70" s="7">
        <f t="shared" si="9"/>
        <v>0</v>
      </c>
      <c r="N70" s="18">
        <f t="shared" si="10"/>
        <v>0</v>
      </c>
      <c r="O70" s="18">
        <f t="shared" si="11"/>
        <v>0</v>
      </c>
      <c r="P70" s="18">
        <f t="shared" si="12"/>
        <v>0</v>
      </c>
      <c r="Q70" s="9">
        <f t="shared" si="13"/>
        <v>0</v>
      </c>
    </row>
    <row r="71" spans="1:17">
      <c r="A71" s="3"/>
      <c r="B71" s="3"/>
      <c r="C71" s="3"/>
      <c r="D71" s="3"/>
      <c r="E71" s="3"/>
      <c r="F71" s="3"/>
      <c r="G71" s="9"/>
      <c r="H71" s="3"/>
      <c r="I71" s="9">
        <f t="shared" si="7"/>
        <v>0</v>
      </c>
      <c r="J71" s="3"/>
      <c r="K71" s="9">
        <f t="shared" si="8"/>
        <v>0</v>
      </c>
      <c r="L71" s="1"/>
      <c r="M71" s="7">
        <f t="shared" si="9"/>
        <v>0</v>
      </c>
      <c r="N71" s="18">
        <f t="shared" si="10"/>
        <v>0</v>
      </c>
      <c r="O71" s="18">
        <f t="shared" si="11"/>
        <v>0</v>
      </c>
      <c r="P71" s="18">
        <f t="shared" si="12"/>
        <v>0</v>
      </c>
      <c r="Q71" s="9">
        <f t="shared" si="13"/>
        <v>0</v>
      </c>
    </row>
    <row r="72" spans="1:17">
      <c r="A72" s="3"/>
      <c r="B72" s="3"/>
      <c r="C72" s="3"/>
      <c r="D72" s="3"/>
      <c r="E72" s="3"/>
      <c r="F72" s="3"/>
      <c r="G72" s="9"/>
      <c r="H72" s="3"/>
      <c r="I72" s="9">
        <f t="shared" si="7"/>
        <v>0</v>
      </c>
      <c r="J72" s="3"/>
      <c r="K72" s="9">
        <f t="shared" si="8"/>
        <v>0</v>
      </c>
      <c r="L72" s="1"/>
      <c r="M72" s="7">
        <f t="shared" si="9"/>
        <v>0</v>
      </c>
      <c r="N72" s="18">
        <f t="shared" si="10"/>
        <v>0</v>
      </c>
      <c r="O72" s="18">
        <f t="shared" si="11"/>
        <v>0</v>
      </c>
      <c r="P72" s="18">
        <f t="shared" si="12"/>
        <v>0</v>
      </c>
      <c r="Q72" s="9">
        <f t="shared" si="13"/>
        <v>0</v>
      </c>
    </row>
    <row r="73" spans="1:17">
      <c r="A73" s="3"/>
      <c r="B73" s="3"/>
      <c r="C73" s="3"/>
      <c r="D73" s="3"/>
      <c r="E73" s="3"/>
      <c r="F73" s="3"/>
      <c r="G73" s="9"/>
      <c r="H73" s="3"/>
      <c r="I73" s="9">
        <f t="shared" si="7"/>
        <v>0</v>
      </c>
      <c r="J73" s="3"/>
      <c r="K73" s="9">
        <f t="shared" si="8"/>
        <v>0</v>
      </c>
      <c r="L73" s="1"/>
      <c r="M73" s="7">
        <f t="shared" si="9"/>
        <v>0</v>
      </c>
      <c r="N73" s="18">
        <f t="shared" si="10"/>
        <v>0</v>
      </c>
      <c r="O73" s="18">
        <f t="shared" si="11"/>
        <v>0</v>
      </c>
      <c r="P73" s="18">
        <f t="shared" si="12"/>
        <v>0</v>
      </c>
      <c r="Q73" s="9">
        <f t="shared" si="13"/>
        <v>0</v>
      </c>
    </row>
    <row r="74" spans="1:17">
      <c r="A74" s="3"/>
      <c r="B74" s="3"/>
      <c r="C74" s="3"/>
      <c r="D74" s="3"/>
      <c r="E74" s="3"/>
      <c r="F74" s="3"/>
      <c r="G74" s="9"/>
      <c r="H74" s="3"/>
      <c r="I74" s="9">
        <f t="shared" si="7"/>
        <v>0</v>
      </c>
      <c r="J74" s="3"/>
      <c r="K74" s="9">
        <f t="shared" si="8"/>
        <v>0</v>
      </c>
      <c r="L74" s="1"/>
      <c r="M74" s="7">
        <f t="shared" si="9"/>
        <v>0</v>
      </c>
      <c r="N74" s="18">
        <f t="shared" si="10"/>
        <v>0</v>
      </c>
      <c r="O74" s="18">
        <f t="shared" si="11"/>
        <v>0</v>
      </c>
      <c r="P74" s="18">
        <f t="shared" si="12"/>
        <v>0</v>
      </c>
      <c r="Q74" s="9">
        <f t="shared" si="13"/>
        <v>0</v>
      </c>
    </row>
    <row r="75" spans="1:17">
      <c r="A75" s="3"/>
      <c r="B75" s="3"/>
      <c r="C75" s="3"/>
      <c r="D75" s="3"/>
      <c r="E75" s="3"/>
      <c r="F75" s="3"/>
      <c r="G75" s="9"/>
      <c r="H75" s="3"/>
      <c r="I75" s="9">
        <f t="shared" si="7"/>
        <v>0</v>
      </c>
      <c r="J75" s="3"/>
      <c r="K75" s="9">
        <f t="shared" si="8"/>
        <v>0</v>
      </c>
      <c r="L75" s="1"/>
      <c r="M75" s="7">
        <f t="shared" si="9"/>
        <v>0</v>
      </c>
      <c r="N75" s="18">
        <f t="shared" si="10"/>
        <v>0</v>
      </c>
      <c r="O75" s="18">
        <f t="shared" si="11"/>
        <v>0</v>
      </c>
      <c r="P75" s="18">
        <f t="shared" si="12"/>
        <v>0</v>
      </c>
      <c r="Q75" s="9">
        <f t="shared" si="13"/>
        <v>0</v>
      </c>
    </row>
    <row r="76" spans="1:17">
      <c r="A76" s="3"/>
      <c r="B76" s="3"/>
      <c r="C76" s="3"/>
      <c r="D76" s="3"/>
      <c r="E76" s="3"/>
      <c r="F76" s="3"/>
      <c r="G76" s="9"/>
      <c r="H76" s="3"/>
      <c r="I76" s="9">
        <f t="shared" si="7"/>
        <v>0</v>
      </c>
      <c r="J76" s="3"/>
      <c r="K76" s="9">
        <f t="shared" si="8"/>
        <v>0</v>
      </c>
      <c r="L76" s="1"/>
      <c r="M76" s="7">
        <f t="shared" si="9"/>
        <v>0</v>
      </c>
      <c r="N76" s="18">
        <f t="shared" si="10"/>
        <v>0</v>
      </c>
      <c r="O76" s="18">
        <f t="shared" si="11"/>
        <v>0</v>
      </c>
      <c r="P76" s="18">
        <f t="shared" si="12"/>
        <v>0</v>
      </c>
      <c r="Q76" s="9">
        <f t="shared" si="13"/>
        <v>0</v>
      </c>
    </row>
    <row r="77" spans="1:17">
      <c r="A77" s="3"/>
      <c r="B77" s="3"/>
      <c r="C77" s="3"/>
      <c r="D77" s="3"/>
      <c r="E77" s="3"/>
      <c r="F77" s="3"/>
      <c r="G77" s="9"/>
      <c r="H77" s="3"/>
      <c r="I77" s="9">
        <f t="shared" si="7"/>
        <v>0</v>
      </c>
      <c r="J77" s="3"/>
      <c r="K77" s="9">
        <f t="shared" si="8"/>
        <v>0</v>
      </c>
      <c r="L77" s="1"/>
      <c r="M77" s="7">
        <f t="shared" si="9"/>
        <v>0</v>
      </c>
      <c r="N77" s="18">
        <f t="shared" si="10"/>
        <v>0</v>
      </c>
      <c r="O77" s="18">
        <f t="shared" si="11"/>
        <v>0</v>
      </c>
      <c r="P77" s="18">
        <f t="shared" si="12"/>
        <v>0</v>
      </c>
      <c r="Q77" s="9">
        <f t="shared" si="13"/>
        <v>0</v>
      </c>
    </row>
    <row r="78" spans="1:17">
      <c r="A78" s="3"/>
      <c r="B78" s="3"/>
      <c r="C78" s="3"/>
      <c r="D78" s="3"/>
      <c r="E78" s="3"/>
      <c r="F78" s="3"/>
      <c r="G78" s="9"/>
      <c r="H78" s="3"/>
      <c r="I78" s="9">
        <f t="shared" si="7"/>
        <v>0</v>
      </c>
      <c r="J78" s="3"/>
      <c r="K78" s="9">
        <f t="shared" si="8"/>
        <v>0</v>
      </c>
      <c r="L78" s="1"/>
      <c r="M78" s="7">
        <f t="shared" si="9"/>
        <v>0</v>
      </c>
      <c r="N78" s="18">
        <f t="shared" si="10"/>
        <v>0</v>
      </c>
      <c r="O78" s="18">
        <f t="shared" si="11"/>
        <v>0</v>
      </c>
      <c r="P78" s="18">
        <f t="shared" si="12"/>
        <v>0</v>
      </c>
      <c r="Q78" s="9">
        <f t="shared" si="13"/>
        <v>0</v>
      </c>
    </row>
    <row r="79" spans="1:17">
      <c r="A79" s="3"/>
      <c r="B79" s="3"/>
      <c r="C79" s="3"/>
      <c r="D79" s="3"/>
      <c r="E79" s="3"/>
      <c r="F79" s="3"/>
      <c r="G79" s="9"/>
      <c r="H79" s="3"/>
      <c r="I79" s="9">
        <f t="shared" si="7"/>
        <v>0</v>
      </c>
      <c r="J79" s="3"/>
      <c r="K79" s="9">
        <f t="shared" si="8"/>
        <v>0</v>
      </c>
      <c r="L79" s="1"/>
      <c r="M79" s="7">
        <f t="shared" si="9"/>
        <v>0</v>
      </c>
      <c r="N79" s="18">
        <f t="shared" si="10"/>
        <v>0</v>
      </c>
      <c r="O79" s="18">
        <f t="shared" si="11"/>
        <v>0</v>
      </c>
      <c r="P79" s="18">
        <f t="shared" si="12"/>
        <v>0</v>
      </c>
      <c r="Q79" s="9">
        <f t="shared" si="13"/>
        <v>0</v>
      </c>
    </row>
    <row r="80" spans="1:17">
      <c r="A80" s="3"/>
      <c r="B80" s="3"/>
      <c r="C80" s="3"/>
      <c r="D80" s="3"/>
      <c r="E80" s="3"/>
      <c r="F80" s="3"/>
      <c r="G80" s="9"/>
      <c r="H80" s="3"/>
      <c r="I80" s="9">
        <f t="shared" si="7"/>
        <v>0</v>
      </c>
      <c r="J80" s="3"/>
      <c r="K80" s="9">
        <f t="shared" si="8"/>
        <v>0</v>
      </c>
      <c r="L80" s="1"/>
      <c r="M80" s="7">
        <f t="shared" si="9"/>
        <v>0</v>
      </c>
      <c r="N80" s="18">
        <f t="shared" si="10"/>
        <v>0</v>
      </c>
      <c r="O80" s="18">
        <f t="shared" si="11"/>
        <v>0</v>
      </c>
      <c r="P80" s="18">
        <f t="shared" si="12"/>
        <v>0</v>
      </c>
      <c r="Q80" s="9">
        <f t="shared" si="13"/>
        <v>0</v>
      </c>
    </row>
    <row r="81" spans="1:17">
      <c r="A81" s="3"/>
      <c r="B81" s="3"/>
      <c r="C81" s="3"/>
      <c r="D81" s="3"/>
      <c r="E81" s="3"/>
      <c r="F81" s="3"/>
      <c r="G81" s="9"/>
      <c r="H81" s="3"/>
      <c r="I81" s="9">
        <f t="shared" si="7"/>
        <v>0</v>
      </c>
      <c r="J81" s="3"/>
      <c r="K81" s="9">
        <f t="shared" si="8"/>
        <v>0</v>
      </c>
      <c r="L81" s="1"/>
      <c r="M81" s="7">
        <f t="shared" si="9"/>
        <v>0</v>
      </c>
      <c r="N81" s="18">
        <f t="shared" si="10"/>
        <v>0</v>
      </c>
      <c r="O81" s="18">
        <f t="shared" si="11"/>
        <v>0</v>
      </c>
      <c r="P81" s="18">
        <f t="shared" si="12"/>
        <v>0</v>
      </c>
      <c r="Q81" s="9">
        <f t="shared" si="13"/>
        <v>0</v>
      </c>
    </row>
    <row r="82" spans="1:17">
      <c r="A82" s="3"/>
      <c r="B82" s="3"/>
      <c r="C82" s="3"/>
      <c r="D82" s="3"/>
      <c r="E82" s="3"/>
      <c r="F82" s="3"/>
      <c r="G82" s="9"/>
      <c r="H82" s="3"/>
      <c r="I82" s="9">
        <f t="shared" si="7"/>
        <v>0</v>
      </c>
      <c r="J82" s="3"/>
      <c r="K82" s="9">
        <f t="shared" si="8"/>
        <v>0</v>
      </c>
      <c r="L82" s="1"/>
      <c r="M82" s="7">
        <f t="shared" si="9"/>
        <v>0</v>
      </c>
      <c r="N82" s="18">
        <f t="shared" si="10"/>
        <v>0</v>
      </c>
      <c r="O82" s="18">
        <f t="shared" si="11"/>
        <v>0</v>
      </c>
      <c r="P82" s="18">
        <f t="shared" si="12"/>
        <v>0</v>
      </c>
      <c r="Q82" s="9">
        <f t="shared" si="13"/>
        <v>0</v>
      </c>
    </row>
    <row r="83" spans="1:17">
      <c r="A83" s="3"/>
      <c r="B83" s="3"/>
      <c r="C83" s="3"/>
      <c r="D83" s="3"/>
      <c r="E83" s="3"/>
      <c r="F83" s="3"/>
      <c r="G83" s="9"/>
      <c r="H83" s="3"/>
      <c r="I83" s="9">
        <f t="shared" si="7"/>
        <v>0</v>
      </c>
      <c r="J83" s="3"/>
      <c r="K83" s="9">
        <f t="shared" si="8"/>
        <v>0</v>
      </c>
      <c r="L83" s="1"/>
      <c r="M83" s="7">
        <f t="shared" si="9"/>
        <v>0</v>
      </c>
      <c r="N83" s="18">
        <f t="shared" si="10"/>
        <v>0</v>
      </c>
      <c r="O83" s="18">
        <f t="shared" si="11"/>
        <v>0</v>
      </c>
      <c r="P83" s="18">
        <f t="shared" si="12"/>
        <v>0</v>
      </c>
      <c r="Q83" s="9">
        <f t="shared" si="13"/>
        <v>0</v>
      </c>
    </row>
    <row r="84" spans="1:17">
      <c r="A84" s="3"/>
      <c r="B84" s="3"/>
      <c r="C84" s="3"/>
      <c r="D84" s="3"/>
      <c r="E84" s="3"/>
      <c r="F84" s="3"/>
      <c r="G84" s="9"/>
      <c r="H84" s="3"/>
      <c r="I84" s="9">
        <f t="shared" si="7"/>
        <v>0</v>
      </c>
      <c r="J84" s="3"/>
      <c r="K84" s="9">
        <f t="shared" si="8"/>
        <v>0</v>
      </c>
      <c r="L84" s="1"/>
      <c r="M84" s="7">
        <f t="shared" si="9"/>
        <v>0</v>
      </c>
      <c r="N84" s="18">
        <f t="shared" si="10"/>
        <v>0</v>
      </c>
      <c r="O84" s="18">
        <f t="shared" si="11"/>
        <v>0</v>
      </c>
      <c r="P84" s="18">
        <f t="shared" si="12"/>
        <v>0</v>
      </c>
      <c r="Q84" s="9">
        <f t="shared" si="13"/>
        <v>0</v>
      </c>
    </row>
    <row r="85" spans="1:17">
      <c r="A85" s="3"/>
      <c r="B85" s="3"/>
      <c r="C85" s="3"/>
      <c r="D85" s="3"/>
      <c r="E85" s="3"/>
      <c r="F85" s="3"/>
      <c r="G85" s="9"/>
      <c r="H85" s="3"/>
      <c r="I85" s="9">
        <f t="shared" si="7"/>
        <v>0</v>
      </c>
      <c r="J85" s="3"/>
      <c r="K85" s="9">
        <f t="shared" si="8"/>
        <v>0</v>
      </c>
      <c r="L85" s="1"/>
      <c r="M85" s="7">
        <f t="shared" si="9"/>
        <v>0</v>
      </c>
      <c r="N85" s="18">
        <f t="shared" si="10"/>
        <v>0</v>
      </c>
      <c r="O85" s="18">
        <f t="shared" si="11"/>
        <v>0</v>
      </c>
      <c r="P85" s="18">
        <f t="shared" si="12"/>
        <v>0</v>
      </c>
      <c r="Q85" s="9">
        <f t="shared" si="13"/>
        <v>0</v>
      </c>
    </row>
    <row r="86" spans="1:17">
      <c r="A86" s="3"/>
      <c r="B86" s="3"/>
      <c r="C86" s="3"/>
      <c r="D86" s="3"/>
      <c r="E86" s="3"/>
      <c r="F86" s="3"/>
      <c r="G86" s="9"/>
      <c r="H86" s="3"/>
      <c r="I86" s="9">
        <f t="shared" si="7"/>
        <v>0</v>
      </c>
      <c r="J86" s="3"/>
      <c r="K86" s="9">
        <f t="shared" si="8"/>
        <v>0</v>
      </c>
      <c r="L86" s="1"/>
      <c r="M86" s="7">
        <f t="shared" si="9"/>
        <v>0</v>
      </c>
      <c r="N86" s="18">
        <f t="shared" si="10"/>
        <v>0</v>
      </c>
      <c r="O86" s="18">
        <f t="shared" si="11"/>
        <v>0</v>
      </c>
      <c r="P86" s="18">
        <f t="shared" si="12"/>
        <v>0</v>
      </c>
      <c r="Q86" s="9">
        <f t="shared" si="13"/>
        <v>0</v>
      </c>
    </row>
    <row r="87" spans="1:17">
      <c r="A87" s="3"/>
      <c r="B87" s="3"/>
      <c r="C87" s="3"/>
      <c r="D87" s="3"/>
      <c r="E87" s="3"/>
      <c r="F87" s="3"/>
      <c r="G87" s="9"/>
      <c r="H87" s="3"/>
      <c r="I87" s="9">
        <f t="shared" si="7"/>
        <v>0</v>
      </c>
      <c r="J87" s="3"/>
      <c r="K87" s="9">
        <f t="shared" si="8"/>
        <v>0</v>
      </c>
      <c r="L87" s="1"/>
      <c r="M87" s="7">
        <f t="shared" si="9"/>
        <v>0</v>
      </c>
      <c r="N87" s="18">
        <f t="shared" si="10"/>
        <v>0</v>
      </c>
      <c r="O87" s="18">
        <f t="shared" si="11"/>
        <v>0</v>
      </c>
      <c r="P87" s="18">
        <f t="shared" si="12"/>
        <v>0</v>
      </c>
      <c r="Q87" s="9">
        <f t="shared" si="13"/>
        <v>0</v>
      </c>
    </row>
    <row r="88" spans="1:17">
      <c r="A88" s="3"/>
      <c r="B88" s="3"/>
      <c r="C88" s="3"/>
      <c r="D88" s="3"/>
      <c r="E88" s="3"/>
      <c r="F88" s="3"/>
      <c r="G88" s="9"/>
      <c r="H88" s="3"/>
      <c r="I88" s="9">
        <f t="shared" si="7"/>
        <v>0</v>
      </c>
      <c r="J88" s="3"/>
      <c r="K88" s="9">
        <f t="shared" si="8"/>
        <v>0</v>
      </c>
      <c r="L88" s="1"/>
      <c r="M88" s="7">
        <f t="shared" si="9"/>
        <v>0</v>
      </c>
      <c r="N88" s="18">
        <f t="shared" si="10"/>
        <v>0</v>
      </c>
      <c r="O88" s="18">
        <f t="shared" si="11"/>
        <v>0</v>
      </c>
      <c r="P88" s="18">
        <f t="shared" si="12"/>
        <v>0</v>
      </c>
      <c r="Q88" s="9">
        <f t="shared" si="13"/>
        <v>0</v>
      </c>
    </row>
    <row r="89" spans="1:17">
      <c r="A89" s="3"/>
      <c r="B89" s="3"/>
      <c r="C89" s="3"/>
      <c r="D89" s="3"/>
      <c r="E89" s="3"/>
      <c r="F89" s="3"/>
      <c r="G89" s="9"/>
      <c r="H89" s="3"/>
      <c r="I89" s="9">
        <f t="shared" si="7"/>
        <v>0</v>
      </c>
      <c r="J89" s="3"/>
      <c r="K89" s="9">
        <f t="shared" si="8"/>
        <v>0</v>
      </c>
      <c r="L89" s="1"/>
      <c r="M89" s="7">
        <f t="shared" si="9"/>
        <v>0</v>
      </c>
      <c r="N89" s="18">
        <f t="shared" si="10"/>
        <v>0</v>
      </c>
      <c r="O89" s="18">
        <f t="shared" si="11"/>
        <v>0</v>
      </c>
      <c r="P89" s="18">
        <f t="shared" si="12"/>
        <v>0</v>
      </c>
      <c r="Q89" s="9">
        <f t="shared" si="13"/>
        <v>0</v>
      </c>
    </row>
    <row r="90" spans="1:17">
      <c r="A90" s="3"/>
      <c r="B90" s="3"/>
      <c r="C90" s="3"/>
      <c r="D90" s="3"/>
      <c r="E90" s="3"/>
      <c r="F90" s="3"/>
      <c r="G90" s="9"/>
      <c r="H90" s="3"/>
      <c r="I90" s="9">
        <f t="shared" si="7"/>
        <v>0</v>
      </c>
      <c r="J90" s="3"/>
      <c r="K90" s="9">
        <f t="shared" si="8"/>
        <v>0</v>
      </c>
      <c r="L90" s="1"/>
      <c r="M90" s="7">
        <f t="shared" si="9"/>
        <v>0</v>
      </c>
      <c r="N90" s="18">
        <f t="shared" si="10"/>
        <v>0</v>
      </c>
      <c r="O90" s="18">
        <f t="shared" si="11"/>
        <v>0</v>
      </c>
      <c r="P90" s="18">
        <f t="shared" si="12"/>
        <v>0</v>
      </c>
      <c r="Q90" s="9">
        <f t="shared" si="13"/>
        <v>0</v>
      </c>
    </row>
    <row r="91" spans="1:17">
      <c r="A91" s="3"/>
      <c r="B91" s="3"/>
      <c r="C91" s="3"/>
      <c r="D91" s="3"/>
      <c r="E91" s="3"/>
      <c r="F91" s="3"/>
      <c r="G91" s="9"/>
      <c r="H91" s="3"/>
      <c r="I91" s="9">
        <f t="shared" si="7"/>
        <v>0</v>
      </c>
      <c r="J91" s="3"/>
      <c r="K91" s="9">
        <f t="shared" si="8"/>
        <v>0</v>
      </c>
      <c r="L91" s="1"/>
      <c r="M91" s="7">
        <f t="shared" si="9"/>
        <v>0</v>
      </c>
      <c r="N91" s="18">
        <f t="shared" si="10"/>
        <v>0</v>
      </c>
      <c r="O91" s="18">
        <f t="shared" si="11"/>
        <v>0</v>
      </c>
      <c r="P91" s="18">
        <f t="shared" si="12"/>
        <v>0</v>
      </c>
      <c r="Q91" s="9">
        <f t="shared" si="13"/>
        <v>0</v>
      </c>
    </row>
    <row r="92" spans="1:17">
      <c r="A92" s="3"/>
      <c r="B92" s="3"/>
      <c r="C92" s="3"/>
      <c r="D92" s="3"/>
      <c r="E92" s="3"/>
      <c r="F92" s="3"/>
      <c r="G92" s="9"/>
      <c r="H92" s="3"/>
      <c r="I92" s="9">
        <f t="shared" si="7"/>
        <v>0</v>
      </c>
      <c r="J92" s="3"/>
      <c r="K92" s="9">
        <f t="shared" si="8"/>
        <v>0</v>
      </c>
      <c r="L92" s="1"/>
      <c r="M92" s="7">
        <f t="shared" si="9"/>
        <v>0</v>
      </c>
      <c r="N92" s="18">
        <f t="shared" si="10"/>
        <v>0</v>
      </c>
      <c r="O92" s="18">
        <f t="shared" si="11"/>
        <v>0</v>
      </c>
      <c r="P92" s="18">
        <f t="shared" si="12"/>
        <v>0</v>
      </c>
      <c r="Q92" s="9">
        <f t="shared" si="13"/>
        <v>0</v>
      </c>
    </row>
    <row r="93" spans="1:17">
      <c r="A93" s="3"/>
      <c r="B93" s="3"/>
      <c r="C93" s="3"/>
      <c r="D93" s="3"/>
      <c r="E93" s="3"/>
      <c r="F93" s="3"/>
      <c r="G93" s="9"/>
      <c r="H93" s="3"/>
      <c r="I93" s="9">
        <f t="shared" si="7"/>
        <v>0</v>
      </c>
      <c r="J93" s="3"/>
      <c r="K93" s="9">
        <f t="shared" si="8"/>
        <v>0</v>
      </c>
      <c r="L93" s="1"/>
      <c r="M93" s="7">
        <f t="shared" si="9"/>
        <v>0</v>
      </c>
      <c r="N93" s="18">
        <f t="shared" si="10"/>
        <v>0</v>
      </c>
      <c r="O93" s="18">
        <f t="shared" si="11"/>
        <v>0</v>
      </c>
      <c r="P93" s="18">
        <f t="shared" si="12"/>
        <v>0</v>
      </c>
      <c r="Q93" s="9">
        <f t="shared" si="13"/>
        <v>0</v>
      </c>
    </row>
    <row r="94" spans="1:17">
      <c r="A94" s="3"/>
      <c r="B94" s="3"/>
      <c r="C94" s="3"/>
      <c r="D94" s="3"/>
      <c r="E94" s="3"/>
      <c r="F94" s="3"/>
      <c r="G94" s="9"/>
      <c r="H94" s="3"/>
      <c r="I94" s="9">
        <f t="shared" si="7"/>
        <v>0</v>
      </c>
      <c r="J94" s="3"/>
      <c r="K94" s="9">
        <f t="shared" si="8"/>
        <v>0</v>
      </c>
      <c r="L94" s="1"/>
      <c r="M94" s="7">
        <f t="shared" si="9"/>
        <v>0</v>
      </c>
      <c r="N94" s="18">
        <f t="shared" si="10"/>
        <v>0</v>
      </c>
      <c r="O94" s="18">
        <f t="shared" si="11"/>
        <v>0</v>
      </c>
      <c r="P94" s="18">
        <f t="shared" si="12"/>
        <v>0</v>
      </c>
      <c r="Q94" s="9">
        <f t="shared" si="13"/>
        <v>0</v>
      </c>
    </row>
    <row r="95" spans="1:17">
      <c r="A95" s="3"/>
      <c r="B95" s="3"/>
      <c r="C95" s="3"/>
      <c r="D95" s="3"/>
      <c r="E95" s="3"/>
      <c r="F95" s="3"/>
      <c r="G95" s="9"/>
      <c r="H95" s="3"/>
      <c r="I95" s="9">
        <f t="shared" si="7"/>
        <v>0</v>
      </c>
      <c r="J95" s="3"/>
      <c r="K95" s="9">
        <f t="shared" si="8"/>
        <v>0</v>
      </c>
      <c r="L95" s="1"/>
      <c r="M95" s="7">
        <f t="shared" si="9"/>
        <v>0</v>
      </c>
      <c r="N95" s="18">
        <f t="shared" si="10"/>
        <v>0</v>
      </c>
      <c r="O95" s="18">
        <f t="shared" si="11"/>
        <v>0</v>
      </c>
      <c r="P95" s="18">
        <f t="shared" si="12"/>
        <v>0</v>
      </c>
      <c r="Q95" s="9">
        <f t="shared" si="13"/>
        <v>0</v>
      </c>
    </row>
    <row r="96" spans="1:17">
      <c r="A96" s="3"/>
      <c r="B96" s="3"/>
      <c r="C96" s="3"/>
      <c r="D96" s="3"/>
      <c r="E96" s="3"/>
      <c r="F96" s="3"/>
      <c r="G96" s="9"/>
      <c r="H96" s="3"/>
      <c r="I96" s="9">
        <f t="shared" si="7"/>
        <v>0</v>
      </c>
      <c r="J96" s="3"/>
      <c r="K96" s="9">
        <f t="shared" si="8"/>
        <v>0</v>
      </c>
      <c r="L96" s="1"/>
      <c r="M96" s="7">
        <f t="shared" si="9"/>
        <v>0</v>
      </c>
      <c r="N96" s="18">
        <f t="shared" si="10"/>
        <v>0</v>
      </c>
      <c r="O96" s="18">
        <f t="shared" si="11"/>
        <v>0</v>
      </c>
      <c r="P96" s="18">
        <f t="shared" si="12"/>
        <v>0</v>
      </c>
      <c r="Q96" s="9">
        <f t="shared" si="13"/>
        <v>0</v>
      </c>
    </row>
    <row r="97" spans="1:17">
      <c r="A97" s="3"/>
      <c r="B97" s="3"/>
      <c r="C97" s="3"/>
      <c r="D97" s="3"/>
      <c r="E97" s="3"/>
      <c r="F97" s="3"/>
      <c r="G97" s="9"/>
      <c r="H97" s="3"/>
      <c r="I97" s="9">
        <f t="shared" si="7"/>
        <v>0</v>
      </c>
      <c r="J97" s="3"/>
      <c r="K97" s="9">
        <f t="shared" si="8"/>
        <v>0</v>
      </c>
      <c r="L97" s="1"/>
      <c r="M97" s="7">
        <f t="shared" si="9"/>
        <v>0</v>
      </c>
      <c r="N97" s="18">
        <f t="shared" si="10"/>
        <v>0</v>
      </c>
      <c r="O97" s="18">
        <f t="shared" si="11"/>
        <v>0</v>
      </c>
      <c r="P97" s="18">
        <f t="shared" si="12"/>
        <v>0</v>
      </c>
      <c r="Q97" s="9">
        <f t="shared" si="13"/>
        <v>0</v>
      </c>
    </row>
    <row r="98" spans="1:17">
      <c r="A98" s="3"/>
      <c r="B98" s="3"/>
      <c r="C98" s="3"/>
      <c r="D98" s="3"/>
      <c r="E98" s="3"/>
      <c r="F98" s="3"/>
      <c r="G98" s="9"/>
      <c r="H98" s="3"/>
      <c r="I98" s="9">
        <f t="shared" si="7"/>
        <v>0</v>
      </c>
      <c r="J98" s="3"/>
      <c r="K98" s="9">
        <f t="shared" si="8"/>
        <v>0</v>
      </c>
      <c r="L98" s="1"/>
      <c r="M98" s="7">
        <f t="shared" si="9"/>
        <v>0</v>
      </c>
      <c r="N98" s="18">
        <f t="shared" si="10"/>
        <v>0</v>
      </c>
      <c r="O98" s="18">
        <f t="shared" si="11"/>
        <v>0</v>
      </c>
      <c r="P98" s="18">
        <f t="shared" si="12"/>
        <v>0</v>
      </c>
      <c r="Q98" s="9">
        <f t="shared" si="13"/>
        <v>0</v>
      </c>
    </row>
    <row r="99" spans="1:17">
      <c r="A99" s="3"/>
      <c r="B99" s="3"/>
      <c r="C99" s="3"/>
      <c r="D99" s="3"/>
      <c r="E99" s="3"/>
      <c r="F99" s="3"/>
      <c r="G99" s="9"/>
      <c r="H99" s="3"/>
      <c r="I99" s="9">
        <f t="shared" si="7"/>
        <v>0</v>
      </c>
      <c r="J99" s="3"/>
      <c r="K99" s="9">
        <f t="shared" si="8"/>
        <v>0</v>
      </c>
      <c r="L99" s="1"/>
      <c r="M99" s="7">
        <f t="shared" si="9"/>
        <v>0</v>
      </c>
      <c r="N99" s="18">
        <f t="shared" si="10"/>
        <v>0</v>
      </c>
      <c r="O99" s="18">
        <f t="shared" si="11"/>
        <v>0</v>
      </c>
      <c r="P99" s="18">
        <f t="shared" si="12"/>
        <v>0</v>
      </c>
      <c r="Q99" s="9">
        <f t="shared" si="13"/>
        <v>0</v>
      </c>
    </row>
    <row r="100" spans="1:17">
      <c r="A100" s="3"/>
      <c r="B100" s="3"/>
      <c r="C100" s="3"/>
      <c r="D100" s="3"/>
      <c r="E100" s="3"/>
      <c r="F100" s="3"/>
      <c r="G100" s="9"/>
      <c r="H100" s="3"/>
      <c r="I100" s="9">
        <f t="shared" si="7"/>
        <v>0</v>
      </c>
      <c r="J100" s="3"/>
      <c r="K100" s="9">
        <f t="shared" si="8"/>
        <v>0</v>
      </c>
      <c r="L100" s="1"/>
      <c r="M100" s="7">
        <f t="shared" si="9"/>
        <v>0</v>
      </c>
      <c r="N100" s="18">
        <f t="shared" si="10"/>
        <v>0</v>
      </c>
      <c r="O100" s="18">
        <f t="shared" si="11"/>
        <v>0</v>
      </c>
      <c r="P100" s="18">
        <f t="shared" si="12"/>
        <v>0</v>
      </c>
      <c r="Q100" s="9">
        <f t="shared" si="13"/>
        <v>0</v>
      </c>
    </row>
    <row r="101" spans="1:17">
      <c r="A101" s="3"/>
      <c r="B101" s="3"/>
      <c r="C101" s="3"/>
      <c r="D101" s="3"/>
      <c r="E101" s="3"/>
      <c r="F101" s="3"/>
      <c r="G101" s="9"/>
      <c r="H101" s="3"/>
      <c r="I101" s="9">
        <f t="shared" si="7"/>
        <v>0</v>
      </c>
      <c r="J101" s="3"/>
      <c r="K101" s="9">
        <f t="shared" si="8"/>
        <v>0</v>
      </c>
      <c r="L101" s="1"/>
      <c r="M101" s="7">
        <f t="shared" si="9"/>
        <v>0</v>
      </c>
      <c r="N101" s="18">
        <f t="shared" si="10"/>
        <v>0</v>
      </c>
      <c r="O101" s="18">
        <f t="shared" si="11"/>
        <v>0</v>
      </c>
      <c r="P101" s="18">
        <f t="shared" si="12"/>
        <v>0</v>
      </c>
      <c r="Q101" s="9">
        <f t="shared" si="13"/>
        <v>0</v>
      </c>
    </row>
    <row r="102" spans="1:17">
      <c r="A102" s="3"/>
      <c r="B102" s="3"/>
      <c r="C102" s="3"/>
      <c r="D102" s="3"/>
      <c r="E102" s="3"/>
      <c r="F102" s="3"/>
      <c r="G102" s="9"/>
      <c r="H102" s="3"/>
      <c r="I102" s="9">
        <f t="shared" si="7"/>
        <v>0</v>
      </c>
      <c r="J102" s="3"/>
      <c r="K102" s="9">
        <f t="shared" si="8"/>
        <v>0</v>
      </c>
      <c r="L102" s="1"/>
      <c r="M102" s="7">
        <f t="shared" si="9"/>
        <v>0</v>
      </c>
      <c r="N102" s="18">
        <f t="shared" si="10"/>
        <v>0</v>
      </c>
      <c r="O102" s="18">
        <f t="shared" si="11"/>
        <v>0</v>
      </c>
      <c r="P102" s="18">
        <f t="shared" si="12"/>
        <v>0</v>
      </c>
      <c r="Q102" s="9">
        <f t="shared" si="13"/>
        <v>0</v>
      </c>
    </row>
    <row r="103" spans="1:17">
      <c r="A103" s="3"/>
      <c r="B103" s="3"/>
      <c r="C103" s="3"/>
      <c r="D103" s="3"/>
      <c r="E103" s="3"/>
      <c r="F103" s="3"/>
      <c r="G103" s="9"/>
      <c r="H103" s="3"/>
      <c r="I103" s="9">
        <f t="shared" si="7"/>
        <v>0</v>
      </c>
      <c r="J103" s="3"/>
      <c r="K103" s="9">
        <f t="shared" si="8"/>
        <v>0</v>
      </c>
      <c r="L103" s="1"/>
      <c r="M103" s="7">
        <f t="shared" si="9"/>
        <v>0</v>
      </c>
      <c r="N103" s="18">
        <f t="shared" si="10"/>
        <v>0</v>
      </c>
      <c r="O103" s="18">
        <f t="shared" si="11"/>
        <v>0</v>
      </c>
      <c r="P103" s="18">
        <f t="shared" si="12"/>
        <v>0</v>
      </c>
      <c r="Q103" s="9">
        <f t="shared" si="13"/>
        <v>0</v>
      </c>
    </row>
    <row r="104" spans="1:17">
      <c r="A104" s="3"/>
      <c r="B104" s="3"/>
      <c r="C104" s="3"/>
      <c r="D104" s="3"/>
      <c r="E104" s="3"/>
      <c r="F104" s="3"/>
      <c r="G104" s="9"/>
      <c r="H104" s="3"/>
      <c r="I104" s="9">
        <f t="shared" si="7"/>
        <v>0</v>
      </c>
      <c r="J104" s="3"/>
      <c r="K104" s="9">
        <f t="shared" si="8"/>
        <v>0</v>
      </c>
      <c r="L104" s="1"/>
      <c r="M104" s="7">
        <f t="shared" si="9"/>
        <v>0</v>
      </c>
      <c r="N104" s="18">
        <f t="shared" si="10"/>
        <v>0</v>
      </c>
      <c r="O104" s="18">
        <f t="shared" si="11"/>
        <v>0</v>
      </c>
      <c r="P104" s="18">
        <f t="shared" si="12"/>
        <v>0</v>
      </c>
      <c r="Q104" s="9">
        <f t="shared" si="13"/>
        <v>0</v>
      </c>
    </row>
    <row r="105" spans="1:17">
      <c r="A105" s="3"/>
      <c r="B105" s="3"/>
      <c r="C105" s="3"/>
      <c r="D105" s="3"/>
      <c r="E105" s="3"/>
      <c r="F105" s="3"/>
      <c r="G105" s="9"/>
      <c r="H105" s="3"/>
      <c r="I105" s="9">
        <f t="shared" si="7"/>
        <v>0</v>
      </c>
      <c r="J105" s="3"/>
      <c r="K105" s="9">
        <f t="shared" si="8"/>
        <v>0</v>
      </c>
      <c r="L105" s="1"/>
      <c r="M105" s="7">
        <f t="shared" si="9"/>
        <v>0</v>
      </c>
      <c r="N105" s="18">
        <f t="shared" si="10"/>
        <v>0</v>
      </c>
      <c r="O105" s="18">
        <f t="shared" si="11"/>
        <v>0</v>
      </c>
      <c r="P105" s="18">
        <f t="shared" si="12"/>
        <v>0</v>
      </c>
      <c r="Q105" s="9">
        <f t="shared" si="13"/>
        <v>0</v>
      </c>
    </row>
    <row r="106" spans="1:17">
      <c r="A106" s="3"/>
      <c r="B106" s="3"/>
      <c r="C106" s="3"/>
      <c r="D106" s="3"/>
      <c r="E106" s="3"/>
      <c r="F106" s="3"/>
      <c r="G106" s="9"/>
      <c r="H106" s="3"/>
      <c r="I106" s="9">
        <f t="shared" si="7"/>
        <v>0</v>
      </c>
      <c r="J106" s="3"/>
      <c r="K106" s="9">
        <f t="shared" si="8"/>
        <v>0</v>
      </c>
      <c r="L106" s="1"/>
      <c r="M106" s="7">
        <f t="shared" si="9"/>
        <v>0</v>
      </c>
      <c r="N106" s="18">
        <f t="shared" si="10"/>
        <v>0</v>
      </c>
      <c r="O106" s="18">
        <f t="shared" si="11"/>
        <v>0</v>
      </c>
      <c r="P106" s="18">
        <f t="shared" si="12"/>
        <v>0</v>
      </c>
      <c r="Q106" s="9">
        <f t="shared" si="13"/>
        <v>0</v>
      </c>
    </row>
    <row r="107" spans="1:17">
      <c r="A107" s="3"/>
      <c r="B107" s="3"/>
      <c r="C107" s="3"/>
      <c r="D107" s="3"/>
      <c r="E107" s="3"/>
      <c r="F107" s="3"/>
      <c r="G107" s="9"/>
      <c r="H107" s="3"/>
      <c r="I107" s="9">
        <f t="shared" si="7"/>
        <v>0</v>
      </c>
      <c r="J107" s="3"/>
      <c r="K107" s="9">
        <f t="shared" si="8"/>
        <v>0</v>
      </c>
      <c r="L107" s="1"/>
      <c r="M107" s="7">
        <f t="shared" si="9"/>
        <v>0</v>
      </c>
      <c r="N107" s="18">
        <f t="shared" si="10"/>
        <v>0</v>
      </c>
      <c r="O107" s="18">
        <f t="shared" si="11"/>
        <v>0</v>
      </c>
      <c r="P107" s="18">
        <f t="shared" si="12"/>
        <v>0</v>
      </c>
      <c r="Q107" s="9">
        <f t="shared" si="13"/>
        <v>0</v>
      </c>
    </row>
    <row r="108" spans="1:17">
      <c r="A108" s="3"/>
      <c r="B108" s="3"/>
      <c r="C108" s="3"/>
      <c r="D108" s="3"/>
      <c r="E108" s="3"/>
      <c r="F108" s="3"/>
      <c r="G108" s="9"/>
      <c r="H108" s="3"/>
      <c r="I108" s="9">
        <f t="shared" si="7"/>
        <v>0</v>
      </c>
      <c r="J108" s="3"/>
      <c r="K108" s="9">
        <f t="shared" si="8"/>
        <v>0</v>
      </c>
      <c r="L108" s="1"/>
      <c r="M108" s="7">
        <f t="shared" si="9"/>
        <v>0</v>
      </c>
      <c r="N108" s="18">
        <f t="shared" si="10"/>
        <v>0</v>
      </c>
      <c r="O108" s="18">
        <f t="shared" si="11"/>
        <v>0</v>
      </c>
      <c r="P108" s="18">
        <f t="shared" si="12"/>
        <v>0</v>
      </c>
      <c r="Q108" s="9">
        <f t="shared" si="13"/>
        <v>0</v>
      </c>
    </row>
    <row r="109" spans="1:17">
      <c r="A109" s="3"/>
      <c r="B109" s="3"/>
      <c r="C109" s="3"/>
      <c r="D109" s="3"/>
      <c r="E109" s="3"/>
      <c r="F109" s="3"/>
      <c r="G109" s="9"/>
      <c r="H109" s="3"/>
      <c r="I109" s="9">
        <f t="shared" si="7"/>
        <v>0</v>
      </c>
      <c r="J109" s="3"/>
      <c r="K109" s="9">
        <f t="shared" si="8"/>
        <v>0</v>
      </c>
      <c r="L109" s="1"/>
      <c r="M109" s="7">
        <f t="shared" si="9"/>
        <v>0</v>
      </c>
      <c r="N109" s="18">
        <f t="shared" si="10"/>
        <v>0</v>
      </c>
      <c r="O109" s="18">
        <f t="shared" si="11"/>
        <v>0</v>
      </c>
      <c r="P109" s="18">
        <f t="shared" si="12"/>
        <v>0</v>
      </c>
      <c r="Q109" s="9">
        <f t="shared" si="13"/>
        <v>0</v>
      </c>
    </row>
    <row r="110" spans="1:17">
      <c r="A110" s="3"/>
      <c r="B110" s="3"/>
      <c r="C110" s="3"/>
      <c r="D110" s="3"/>
      <c r="E110" s="3"/>
      <c r="F110" s="3"/>
      <c r="G110" s="9"/>
      <c r="H110" s="3"/>
      <c r="I110" s="9">
        <f t="shared" si="7"/>
        <v>0</v>
      </c>
      <c r="J110" s="3"/>
      <c r="K110" s="9">
        <f t="shared" si="8"/>
        <v>0</v>
      </c>
      <c r="L110" s="1"/>
      <c r="M110" s="7">
        <f t="shared" si="9"/>
        <v>0</v>
      </c>
      <c r="N110" s="18">
        <f t="shared" si="10"/>
        <v>0</v>
      </c>
      <c r="O110" s="18">
        <f t="shared" si="11"/>
        <v>0</v>
      </c>
      <c r="P110" s="18">
        <f t="shared" si="12"/>
        <v>0</v>
      </c>
      <c r="Q110" s="9">
        <f t="shared" si="13"/>
        <v>0</v>
      </c>
    </row>
    <row r="111" spans="1:17">
      <c r="A111" s="3"/>
      <c r="B111" s="3"/>
      <c r="C111" s="3"/>
      <c r="D111" s="3"/>
      <c r="E111" s="3"/>
      <c r="F111" s="3"/>
      <c r="G111" s="9"/>
      <c r="H111" s="3"/>
      <c r="I111" s="9">
        <f t="shared" si="7"/>
        <v>0</v>
      </c>
      <c r="J111" s="3"/>
      <c r="K111" s="9">
        <f t="shared" si="8"/>
        <v>0</v>
      </c>
      <c r="L111" s="1"/>
      <c r="M111" s="7">
        <f t="shared" si="9"/>
        <v>0</v>
      </c>
      <c r="N111" s="18">
        <f t="shared" si="10"/>
        <v>0</v>
      </c>
      <c r="O111" s="18">
        <f t="shared" si="11"/>
        <v>0</v>
      </c>
      <c r="P111" s="18">
        <f t="shared" si="12"/>
        <v>0</v>
      </c>
      <c r="Q111" s="9">
        <f t="shared" si="13"/>
        <v>0</v>
      </c>
    </row>
    <row r="112" spans="1:17">
      <c r="A112" s="3"/>
      <c r="B112" s="3"/>
      <c r="C112" s="3"/>
      <c r="D112" s="3"/>
      <c r="E112" s="3"/>
      <c r="F112" s="3"/>
      <c r="G112" s="9"/>
      <c r="H112" s="3"/>
      <c r="I112" s="9">
        <f t="shared" si="7"/>
        <v>0</v>
      </c>
      <c r="J112" s="3"/>
      <c r="K112" s="9">
        <f t="shared" si="8"/>
        <v>0</v>
      </c>
      <c r="L112" s="1"/>
      <c r="M112" s="7">
        <f t="shared" si="9"/>
        <v>0</v>
      </c>
      <c r="N112" s="18">
        <f t="shared" si="10"/>
        <v>0</v>
      </c>
      <c r="O112" s="18">
        <f t="shared" si="11"/>
        <v>0</v>
      </c>
      <c r="P112" s="18">
        <f t="shared" si="12"/>
        <v>0</v>
      </c>
      <c r="Q112" s="9">
        <f t="shared" si="13"/>
        <v>0</v>
      </c>
    </row>
    <row r="113" spans="1:17">
      <c r="A113" s="3"/>
      <c r="B113" s="3"/>
      <c r="C113" s="3"/>
      <c r="D113" s="3"/>
      <c r="E113" s="3"/>
      <c r="F113" s="3"/>
      <c r="G113" s="9"/>
      <c r="H113" s="3"/>
      <c r="I113" s="9">
        <f t="shared" si="7"/>
        <v>0</v>
      </c>
      <c r="J113" s="3"/>
      <c r="K113" s="9">
        <f t="shared" si="8"/>
        <v>0</v>
      </c>
      <c r="L113" s="1"/>
      <c r="M113" s="7">
        <f t="shared" si="9"/>
        <v>0</v>
      </c>
      <c r="N113" s="18">
        <f t="shared" si="10"/>
        <v>0</v>
      </c>
      <c r="O113" s="18">
        <f t="shared" si="11"/>
        <v>0</v>
      </c>
      <c r="P113" s="18">
        <f t="shared" si="12"/>
        <v>0</v>
      </c>
      <c r="Q113" s="9">
        <f t="shared" si="13"/>
        <v>0</v>
      </c>
    </row>
    <row r="114" spans="1:17">
      <c r="A114" s="3"/>
      <c r="B114" s="3"/>
      <c r="C114" s="3"/>
      <c r="D114" s="3"/>
      <c r="E114" s="3"/>
      <c r="F114" s="3"/>
      <c r="G114" s="9"/>
      <c r="H114" s="3"/>
      <c r="I114" s="9">
        <f t="shared" si="7"/>
        <v>0</v>
      </c>
      <c r="J114" s="3"/>
      <c r="K114" s="9">
        <f t="shared" si="8"/>
        <v>0</v>
      </c>
      <c r="L114" s="1"/>
      <c r="M114" s="7">
        <f t="shared" si="9"/>
        <v>0</v>
      </c>
      <c r="N114" s="18">
        <f t="shared" si="10"/>
        <v>0</v>
      </c>
      <c r="O114" s="18">
        <f t="shared" si="11"/>
        <v>0</v>
      </c>
      <c r="P114" s="18">
        <f t="shared" si="12"/>
        <v>0</v>
      </c>
      <c r="Q114" s="9">
        <f t="shared" si="13"/>
        <v>0</v>
      </c>
    </row>
    <row r="115" spans="1:17">
      <c r="A115" s="3"/>
      <c r="B115" s="3"/>
      <c r="C115" s="3"/>
      <c r="D115" s="3"/>
      <c r="E115" s="3"/>
      <c r="F115" s="3"/>
      <c r="G115" s="9"/>
      <c r="H115" s="3"/>
      <c r="I115" s="9">
        <f t="shared" si="7"/>
        <v>0</v>
      </c>
      <c r="J115" s="3"/>
      <c r="K115" s="9">
        <f t="shared" si="8"/>
        <v>0</v>
      </c>
      <c r="L115" s="1"/>
      <c r="M115" s="7">
        <f t="shared" si="9"/>
        <v>0</v>
      </c>
      <c r="N115" s="18">
        <f t="shared" si="10"/>
        <v>0</v>
      </c>
      <c r="O115" s="18">
        <f t="shared" si="11"/>
        <v>0</v>
      </c>
      <c r="P115" s="18">
        <f t="shared" si="12"/>
        <v>0</v>
      </c>
      <c r="Q115" s="9">
        <f t="shared" si="13"/>
        <v>0</v>
      </c>
    </row>
    <row r="116" spans="1:17">
      <c r="A116" s="3"/>
      <c r="B116" s="3"/>
      <c r="C116" s="3"/>
      <c r="D116" s="3"/>
      <c r="E116" s="3"/>
      <c r="F116" s="3"/>
      <c r="G116" s="9"/>
      <c r="H116" s="3"/>
      <c r="I116" s="9">
        <f t="shared" si="7"/>
        <v>0</v>
      </c>
      <c r="J116" s="3"/>
      <c r="K116" s="9">
        <f t="shared" si="8"/>
        <v>0</v>
      </c>
      <c r="L116" s="1"/>
      <c r="M116" s="7">
        <f t="shared" si="9"/>
        <v>0</v>
      </c>
      <c r="N116" s="18">
        <f t="shared" si="10"/>
        <v>0</v>
      </c>
      <c r="O116" s="18">
        <f t="shared" si="11"/>
        <v>0</v>
      </c>
      <c r="P116" s="18">
        <f t="shared" si="12"/>
        <v>0</v>
      </c>
      <c r="Q116" s="9">
        <f t="shared" si="13"/>
        <v>0</v>
      </c>
    </row>
    <row r="117" spans="1:17">
      <c r="A117" s="3"/>
      <c r="B117" s="3"/>
      <c r="C117" s="3"/>
      <c r="D117" s="3"/>
      <c r="E117" s="3"/>
      <c r="F117" s="3"/>
      <c r="G117" s="9"/>
      <c r="H117" s="3"/>
      <c r="I117" s="9">
        <f t="shared" si="7"/>
        <v>0</v>
      </c>
      <c r="J117" s="3"/>
      <c r="K117" s="9">
        <f t="shared" si="8"/>
        <v>0</v>
      </c>
      <c r="L117" s="1"/>
      <c r="M117" s="7">
        <f t="shared" si="9"/>
        <v>0</v>
      </c>
      <c r="N117" s="18">
        <f t="shared" si="10"/>
        <v>0</v>
      </c>
      <c r="O117" s="18">
        <f t="shared" si="11"/>
        <v>0</v>
      </c>
      <c r="P117" s="18">
        <f t="shared" si="12"/>
        <v>0</v>
      </c>
      <c r="Q117" s="9">
        <f t="shared" si="13"/>
        <v>0</v>
      </c>
    </row>
    <row r="118" spans="1:17">
      <c r="A118" s="3"/>
      <c r="B118" s="3"/>
      <c r="C118" s="3"/>
      <c r="D118" s="3"/>
      <c r="E118" s="3"/>
      <c r="F118" s="3"/>
      <c r="G118" s="9"/>
      <c r="H118" s="3"/>
      <c r="I118" s="9">
        <f t="shared" si="7"/>
        <v>0</v>
      </c>
      <c r="J118" s="3"/>
      <c r="K118" s="9">
        <f t="shared" si="8"/>
        <v>0</v>
      </c>
      <c r="L118" s="1"/>
      <c r="M118" s="7">
        <f t="shared" si="9"/>
        <v>0</v>
      </c>
      <c r="N118" s="18">
        <f t="shared" si="10"/>
        <v>0</v>
      </c>
      <c r="O118" s="18">
        <f t="shared" si="11"/>
        <v>0</v>
      </c>
      <c r="P118" s="18">
        <f t="shared" si="12"/>
        <v>0</v>
      </c>
      <c r="Q118" s="9">
        <f t="shared" si="13"/>
        <v>0</v>
      </c>
    </row>
    <row r="119" spans="1:17">
      <c r="A119" s="3"/>
      <c r="B119" s="3"/>
      <c r="C119" s="3"/>
      <c r="D119" s="3"/>
      <c r="E119" s="3"/>
      <c r="F119" s="3"/>
      <c r="G119" s="9"/>
      <c r="H119" s="3"/>
      <c r="I119" s="9">
        <f t="shared" si="7"/>
        <v>0</v>
      </c>
      <c r="J119" s="3"/>
      <c r="K119" s="9">
        <f t="shared" si="8"/>
        <v>0</v>
      </c>
      <c r="L119" s="1"/>
      <c r="M119" s="7">
        <f t="shared" si="9"/>
        <v>0</v>
      </c>
      <c r="N119" s="18">
        <f t="shared" si="10"/>
        <v>0</v>
      </c>
      <c r="O119" s="18">
        <f t="shared" si="11"/>
        <v>0</v>
      </c>
      <c r="P119" s="18">
        <f t="shared" si="12"/>
        <v>0</v>
      </c>
      <c r="Q119" s="9">
        <f t="shared" si="13"/>
        <v>0</v>
      </c>
    </row>
    <row r="120" spans="1:17">
      <c r="A120" s="3"/>
      <c r="B120" s="3"/>
      <c r="C120" s="3"/>
      <c r="D120" s="3"/>
      <c r="E120" s="3"/>
      <c r="F120" s="3"/>
      <c r="G120" s="9"/>
      <c r="H120" s="3"/>
      <c r="I120" s="9">
        <f t="shared" si="7"/>
        <v>0</v>
      </c>
      <c r="J120" s="3"/>
      <c r="K120" s="9">
        <f t="shared" si="8"/>
        <v>0</v>
      </c>
      <c r="L120" s="1"/>
      <c r="M120" s="7">
        <f t="shared" si="9"/>
        <v>0</v>
      </c>
      <c r="N120" s="18">
        <f t="shared" si="10"/>
        <v>0</v>
      </c>
      <c r="O120" s="18">
        <f t="shared" si="11"/>
        <v>0</v>
      </c>
      <c r="P120" s="18">
        <f t="shared" si="12"/>
        <v>0</v>
      </c>
      <c r="Q120" s="9">
        <f t="shared" si="13"/>
        <v>0</v>
      </c>
    </row>
    <row r="121" spans="1:17">
      <c r="A121" s="3"/>
      <c r="B121" s="3"/>
      <c r="C121" s="3"/>
      <c r="D121" s="3"/>
      <c r="E121" s="3"/>
      <c r="F121" s="3"/>
      <c r="G121" s="9"/>
      <c r="H121" s="3"/>
      <c r="I121" s="9">
        <f t="shared" si="7"/>
        <v>0</v>
      </c>
      <c r="J121" s="3"/>
      <c r="K121" s="9">
        <f t="shared" si="8"/>
        <v>0</v>
      </c>
      <c r="L121" s="1"/>
      <c r="M121" s="7">
        <f t="shared" si="9"/>
        <v>0</v>
      </c>
      <c r="N121" s="18">
        <f t="shared" si="10"/>
        <v>0</v>
      </c>
      <c r="O121" s="18">
        <f t="shared" si="11"/>
        <v>0</v>
      </c>
      <c r="P121" s="18">
        <f t="shared" si="12"/>
        <v>0</v>
      </c>
      <c r="Q121" s="9">
        <f t="shared" si="13"/>
        <v>0</v>
      </c>
    </row>
    <row r="122" spans="1:17">
      <c r="A122" s="3"/>
      <c r="B122" s="3"/>
      <c r="C122" s="3"/>
      <c r="D122" s="3"/>
      <c r="E122" s="3"/>
      <c r="F122" s="3"/>
      <c r="G122" s="9"/>
      <c r="H122" s="3"/>
      <c r="I122" s="9">
        <f t="shared" si="7"/>
        <v>0</v>
      </c>
      <c r="J122" s="3"/>
      <c r="K122" s="9">
        <f t="shared" si="8"/>
        <v>0</v>
      </c>
      <c r="L122" s="1"/>
      <c r="M122" s="7">
        <f t="shared" si="9"/>
        <v>0</v>
      </c>
      <c r="N122" s="18">
        <f t="shared" si="10"/>
        <v>0</v>
      </c>
      <c r="O122" s="18">
        <f t="shared" si="11"/>
        <v>0</v>
      </c>
      <c r="P122" s="18">
        <f t="shared" si="12"/>
        <v>0</v>
      </c>
      <c r="Q122" s="9">
        <f t="shared" si="13"/>
        <v>0</v>
      </c>
    </row>
    <row r="123" spans="1:17">
      <c r="A123" s="3"/>
      <c r="B123" s="3"/>
      <c r="C123" s="3"/>
      <c r="D123" s="3"/>
      <c r="E123" s="3"/>
      <c r="F123" s="3"/>
      <c r="G123" s="9"/>
      <c r="H123" s="3"/>
      <c r="I123" s="9">
        <f t="shared" si="7"/>
        <v>0</v>
      </c>
      <c r="J123" s="3"/>
      <c r="K123" s="9">
        <f t="shared" si="8"/>
        <v>0</v>
      </c>
      <c r="L123" s="1"/>
      <c r="M123" s="7">
        <f t="shared" si="9"/>
        <v>0</v>
      </c>
      <c r="N123" s="18">
        <f t="shared" si="10"/>
        <v>0</v>
      </c>
      <c r="O123" s="18">
        <f t="shared" si="11"/>
        <v>0</v>
      </c>
      <c r="P123" s="18">
        <f t="shared" si="12"/>
        <v>0</v>
      </c>
      <c r="Q123" s="9">
        <f t="shared" si="13"/>
        <v>0</v>
      </c>
    </row>
    <row r="124" spans="1:17">
      <c r="A124" s="3"/>
      <c r="B124" s="3"/>
      <c r="C124" s="3"/>
      <c r="D124" s="3"/>
      <c r="E124" s="3"/>
      <c r="F124" s="3"/>
      <c r="G124" s="9"/>
      <c r="H124" s="3"/>
      <c r="I124" s="9">
        <f t="shared" si="7"/>
        <v>0</v>
      </c>
      <c r="J124" s="3"/>
      <c r="K124" s="9">
        <f t="shared" si="8"/>
        <v>0</v>
      </c>
      <c r="L124" s="1"/>
      <c r="M124" s="7">
        <f t="shared" si="9"/>
        <v>0</v>
      </c>
      <c r="N124" s="18">
        <f t="shared" si="10"/>
        <v>0</v>
      </c>
      <c r="O124" s="18">
        <f t="shared" si="11"/>
        <v>0</v>
      </c>
      <c r="P124" s="18">
        <f t="shared" si="12"/>
        <v>0</v>
      </c>
      <c r="Q124" s="9">
        <f t="shared" si="13"/>
        <v>0</v>
      </c>
    </row>
    <row r="125" spans="1:17">
      <c r="A125" s="3"/>
      <c r="B125" s="3"/>
      <c r="C125" s="3"/>
      <c r="D125" s="3"/>
      <c r="E125" s="3"/>
      <c r="F125" s="3"/>
      <c r="G125" s="9"/>
      <c r="H125" s="3"/>
      <c r="I125" s="9">
        <f t="shared" si="7"/>
        <v>0</v>
      </c>
      <c r="J125" s="3"/>
      <c r="K125" s="9">
        <f t="shared" si="8"/>
        <v>0</v>
      </c>
      <c r="L125" s="1"/>
      <c r="M125" s="7">
        <f t="shared" si="9"/>
        <v>0</v>
      </c>
      <c r="N125" s="18">
        <f t="shared" si="10"/>
        <v>0</v>
      </c>
      <c r="O125" s="18">
        <f t="shared" si="11"/>
        <v>0</v>
      </c>
      <c r="P125" s="18">
        <f t="shared" si="12"/>
        <v>0</v>
      </c>
      <c r="Q125" s="9">
        <f t="shared" si="13"/>
        <v>0</v>
      </c>
    </row>
    <row r="126" spans="1:17">
      <c r="A126" s="3"/>
      <c r="B126" s="3"/>
      <c r="C126" s="3"/>
      <c r="D126" s="3"/>
      <c r="E126" s="3"/>
      <c r="F126" s="3"/>
      <c r="G126" s="9"/>
      <c r="H126" s="3"/>
      <c r="I126" s="9">
        <f t="shared" si="7"/>
        <v>0</v>
      </c>
      <c r="J126" s="3"/>
      <c r="K126" s="9">
        <f t="shared" si="8"/>
        <v>0</v>
      </c>
      <c r="L126" s="1"/>
      <c r="M126" s="7">
        <f t="shared" si="9"/>
        <v>0</v>
      </c>
      <c r="N126" s="18">
        <f t="shared" si="10"/>
        <v>0</v>
      </c>
      <c r="O126" s="18">
        <f t="shared" si="11"/>
        <v>0</v>
      </c>
      <c r="P126" s="18">
        <f t="shared" si="12"/>
        <v>0</v>
      </c>
      <c r="Q126" s="9">
        <f t="shared" si="13"/>
        <v>0</v>
      </c>
    </row>
    <row r="127" spans="1:17">
      <c r="A127" s="3"/>
      <c r="B127" s="3"/>
      <c r="C127" s="3"/>
      <c r="D127" s="3"/>
      <c r="E127" s="3"/>
      <c r="F127" s="3"/>
      <c r="G127" s="9"/>
      <c r="H127" s="3"/>
      <c r="I127" s="9">
        <f t="shared" si="7"/>
        <v>0</v>
      </c>
      <c r="J127" s="3"/>
      <c r="K127" s="9">
        <f t="shared" si="8"/>
        <v>0</v>
      </c>
      <c r="L127" s="1"/>
      <c r="M127" s="7">
        <f t="shared" si="9"/>
        <v>0</v>
      </c>
      <c r="N127" s="18">
        <f t="shared" si="10"/>
        <v>0</v>
      </c>
      <c r="O127" s="18">
        <f t="shared" si="11"/>
        <v>0</v>
      </c>
      <c r="P127" s="18">
        <f t="shared" si="12"/>
        <v>0</v>
      </c>
      <c r="Q127" s="9">
        <f t="shared" si="13"/>
        <v>0</v>
      </c>
    </row>
    <row r="128" spans="1:17">
      <c r="A128" s="3"/>
      <c r="B128" s="3"/>
      <c r="C128" s="3"/>
      <c r="D128" s="3"/>
      <c r="E128" s="3"/>
      <c r="F128" s="3"/>
      <c r="G128" s="9"/>
      <c r="H128" s="3"/>
      <c r="I128" s="9">
        <f t="shared" si="7"/>
        <v>0</v>
      </c>
      <c r="J128" s="3"/>
      <c r="K128" s="9">
        <f t="shared" si="8"/>
        <v>0</v>
      </c>
      <c r="L128" s="1"/>
      <c r="M128" s="7">
        <f t="shared" si="9"/>
        <v>0</v>
      </c>
      <c r="N128" s="18">
        <f t="shared" si="10"/>
        <v>0</v>
      </c>
      <c r="O128" s="18">
        <f t="shared" si="11"/>
        <v>0</v>
      </c>
      <c r="P128" s="18">
        <f t="shared" si="12"/>
        <v>0</v>
      </c>
      <c r="Q128" s="9">
        <f t="shared" si="13"/>
        <v>0</v>
      </c>
    </row>
    <row r="129" spans="1:17">
      <c r="A129" s="3"/>
      <c r="B129" s="3"/>
      <c r="C129" s="3"/>
      <c r="D129" s="3"/>
      <c r="E129" s="3"/>
      <c r="F129" s="3"/>
      <c r="G129" s="9"/>
      <c r="H129" s="3"/>
      <c r="I129" s="9">
        <f t="shared" si="7"/>
        <v>0</v>
      </c>
      <c r="J129" s="3"/>
      <c r="K129" s="9">
        <f t="shared" si="8"/>
        <v>0</v>
      </c>
      <c r="L129" s="1"/>
      <c r="M129" s="7">
        <f t="shared" si="9"/>
        <v>0</v>
      </c>
      <c r="N129" s="18">
        <f t="shared" si="10"/>
        <v>0</v>
      </c>
      <c r="O129" s="18">
        <f t="shared" si="11"/>
        <v>0</v>
      </c>
      <c r="P129" s="18">
        <f t="shared" si="12"/>
        <v>0</v>
      </c>
      <c r="Q129" s="9">
        <f t="shared" si="13"/>
        <v>0</v>
      </c>
    </row>
    <row r="130" spans="1:17">
      <c r="A130" s="3"/>
      <c r="B130" s="3"/>
      <c r="C130" s="3"/>
      <c r="D130" s="3"/>
      <c r="E130" s="3"/>
      <c r="F130" s="3"/>
      <c r="G130" s="9"/>
      <c r="H130" s="3"/>
      <c r="I130" s="9">
        <f t="shared" si="7"/>
        <v>0</v>
      </c>
      <c r="J130" s="3"/>
      <c r="K130" s="9">
        <f t="shared" si="8"/>
        <v>0</v>
      </c>
      <c r="L130" s="1"/>
      <c r="M130" s="7">
        <f t="shared" si="9"/>
        <v>0</v>
      </c>
      <c r="N130" s="18">
        <f t="shared" si="10"/>
        <v>0</v>
      </c>
      <c r="O130" s="18">
        <f t="shared" si="11"/>
        <v>0</v>
      </c>
      <c r="P130" s="18">
        <f t="shared" si="12"/>
        <v>0</v>
      </c>
      <c r="Q130" s="9">
        <f t="shared" si="13"/>
        <v>0</v>
      </c>
    </row>
    <row r="131" spans="1:17">
      <c r="A131" s="3"/>
      <c r="B131" s="3"/>
      <c r="C131" s="3"/>
      <c r="D131" s="3"/>
      <c r="E131" s="3"/>
      <c r="F131" s="3"/>
      <c r="G131" s="9"/>
      <c r="H131" s="3"/>
      <c r="I131" s="9">
        <f t="shared" si="7"/>
        <v>0</v>
      </c>
      <c r="J131" s="3"/>
      <c r="K131" s="9">
        <f t="shared" si="8"/>
        <v>0</v>
      </c>
      <c r="L131" s="1"/>
      <c r="M131" s="7">
        <f t="shared" si="9"/>
        <v>0</v>
      </c>
      <c r="N131" s="18">
        <f t="shared" si="10"/>
        <v>0</v>
      </c>
      <c r="O131" s="18">
        <f t="shared" si="11"/>
        <v>0</v>
      </c>
      <c r="P131" s="18">
        <f t="shared" si="12"/>
        <v>0</v>
      </c>
      <c r="Q131" s="9">
        <f t="shared" si="13"/>
        <v>0</v>
      </c>
    </row>
    <row r="132" spans="1:17">
      <c r="A132" s="3"/>
      <c r="B132" s="3"/>
      <c r="C132" s="3"/>
      <c r="D132" s="3"/>
      <c r="E132" s="3"/>
      <c r="F132" s="3"/>
      <c r="G132" s="9"/>
      <c r="H132" s="3"/>
      <c r="I132" s="9">
        <f t="shared" ref="I132:I195" si="14">G132*H132%</f>
        <v>0</v>
      </c>
      <c r="J132" s="3"/>
      <c r="K132" s="9">
        <f t="shared" ref="K132:K195" si="15">G132*J132</f>
        <v>0</v>
      </c>
      <c r="L132" s="1"/>
      <c r="M132" s="7">
        <f t="shared" ref="M132:M195" si="16">G132*L132%</f>
        <v>0</v>
      </c>
      <c r="N132" s="18">
        <f t="shared" ref="N132:N195" si="17">IF(F132=1,I132,0)</f>
        <v>0</v>
      </c>
      <c r="O132" s="18">
        <f t="shared" ref="O132:O195" si="18">IF(F132=1,K132,0)</f>
        <v>0</v>
      </c>
      <c r="P132" s="18">
        <f t="shared" ref="P132:P195" si="19">IF(F132=1,M132,0)</f>
        <v>0</v>
      </c>
      <c r="Q132" s="9">
        <f t="shared" ref="Q132:Q195" si="20">+G132+I132+K132+M132</f>
        <v>0</v>
      </c>
    </row>
    <row r="133" spans="1:17">
      <c r="A133" s="3"/>
      <c r="B133" s="3"/>
      <c r="C133" s="3"/>
      <c r="D133" s="3"/>
      <c r="E133" s="3"/>
      <c r="F133" s="3"/>
      <c r="G133" s="9"/>
      <c r="H133" s="3"/>
      <c r="I133" s="9">
        <f t="shared" si="14"/>
        <v>0</v>
      </c>
      <c r="J133" s="3"/>
      <c r="K133" s="9">
        <f t="shared" si="15"/>
        <v>0</v>
      </c>
      <c r="L133" s="1"/>
      <c r="M133" s="7">
        <f t="shared" si="16"/>
        <v>0</v>
      </c>
      <c r="N133" s="18">
        <f t="shared" si="17"/>
        <v>0</v>
      </c>
      <c r="O133" s="18">
        <f t="shared" si="18"/>
        <v>0</v>
      </c>
      <c r="P133" s="18">
        <f t="shared" si="19"/>
        <v>0</v>
      </c>
      <c r="Q133" s="9">
        <f t="shared" si="20"/>
        <v>0</v>
      </c>
    </row>
    <row r="134" spans="1:17">
      <c r="A134" s="3"/>
      <c r="B134" s="3"/>
      <c r="C134" s="3"/>
      <c r="D134" s="3"/>
      <c r="E134" s="3"/>
      <c r="F134" s="3"/>
      <c r="G134" s="9"/>
      <c r="H134" s="3"/>
      <c r="I134" s="9">
        <f t="shared" si="14"/>
        <v>0</v>
      </c>
      <c r="J134" s="3"/>
      <c r="K134" s="9">
        <f t="shared" si="15"/>
        <v>0</v>
      </c>
      <c r="L134" s="1"/>
      <c r="M134" s="7">
        <f t="shared" si="16"/>
        <v>0</v>
      </c>
      <c r="N134" s="18">
        <f t="shared" si="17"/>
        <v>0</v>
      </c>
      <c r="O134" s="18">
        <f t="shared" si="18"/>
        <v>0</v>
      </c>
      <c r="P134" s="18">
        <f t="shared" si="19"/>
        <v>0</v>
      </c>
      <c r="Q134" s="9">
        <f t="shared" si="20"/>
        <v>0</v>
      </c>
    </row>
    <row r="135" spans="1:17">
      <c r="A135" s="3"/>
      <c r="B135" s="3"/>
      <c r="C135" s="3"/>
      <c r="D135" s="3"/>
      <c r="E135" s="3"/>
      <c r="F135" s="3"/>
      <c r="G135" s="9"/>
      <c r="H135" s="3"/>
      <c r="I135" s="9">
        <f t="shared" si="14"/>
        <v>0</v>
      </c>
      <c r="J135" s="3"/>
      <c r="K135" s="9">
        <f t="shared" si="15"/>
        <v>0</v>
      </c>
      <c r="L135" s="1"/>
      <c r="M135" s="7">
        <f t="shared" si="16"/>
        <v>0</v>
      </c>
      <c r="N135" s="18">
        <f t="shared" si="17"/>
        <v>0</v>
      </c>
      <c r="O135" s="18">
        <f t="shared" si="18"/>
        <v>0</v>
      </c>
      <c r="P135" s="18">
        <f t="shared" si="19"/>
        <v>0</v>
      </c>
      <c r="Q135" s="9">
        <f t="shared" si="20"/>
        <v>0</v>
      </c>
    </row>
    <row r="136" spans="1:17">
      <c r="A136" s="3"/>
      <c r="B136" s="3"/>
      <c r="C136" s="3"/>
      <c r="D136" s="3"/>
      <c r="E136" s="3"/>
      <c r="F136" s="3"/>
      <c r="G136" s="9"/>
      <c r="H136" s="3"/>
      <c r="I136" s="9">
        <f t="shared" si="14"/>
        <v>0</v>
      </c>
      <c r="J136" s="3"/>
      <c r="K136" s="9">
        <f t="shared" si="15"/>
        <v>0</v>
      </c>
      <c r="L136" s="1"/>
      <c r="M136" s="7">
        <f t="shared" si="16"/>
        <v>0</v>
      </c>
      <c r="N136" s="18">
        <f t="shared" si="17"/>
        <v>0</v>
      </c>
      <c r="O136" s="18">
        <f t="shared" si="18"/>
        <v>0</v>
      </c>
      <c r="P136" s="18">
        <f t="shared" si="19"/>
        <v>0</v>
      </c>
      <c r="Q136" s="9">
        <f t="shared" si="20"/>
        <v>0</v>
      </c>
    </row>
    <row r="137" spans="1:17">
      <c r="A137" s="3"/>
      <c r="B137" s="3"/>
      <c r="C137" s="3"/>
      <c r="D137" s="3"/>
      <c r="E137" s="3"/>
      <c r="F137" s="3"/>
      <c r="G137" s="9"/>
      <c r="H137" s="3"/>
      <c r="I137" s="9">
        <f t="shared" si="14"/>
        <v>0</v>
      </c>
      <c r="J137" s="3"/>
      <c r="K137" s="9">
        <f t="shared" si="15"/>
        <v>0</v>
      </c>
      <c r="L137" s="1"/>
      <c r="M137" s="7">
        <f t="shared" si="16"/>
        <v>0</v>
      </c>
      <c r="N137" s="18">
        <f t="shared" si="17"/>
        <v>0</v>
      </c>
      <c r="O137" s="18">
        <f t="shared" si="18"/>
        <v>0</v>
      </c>
      <c r="P137" s="18">
        <f t="shared" si="19"/>
        <v>0</v>
      </c>
      <c r="Q137" s="9">
        <f t="shared" si="20"/>
        <v>0</v>
      </c>
    </row>
    <row r="138" spans="1:17">
      <c r="A138" s="3"/>
      <c r="B138" s="3"/>
      <c r="C138" s="3"/>
      <c r="D138" s="3"/>
      <c r="E138" s="3"/>
      <c r="F138" s="3"/>
      <c r="G138" s="9"/>
      <c r="H138" s="3"/>
      <c r="I138" s="9">
        <f t="shared" si="14"/>
        <v>0</v>
      </c>
      <c r="J138" s="3"/>
      <c r="K138" s="9">
        <f t="shared" si="15"/>
        <v>0</v>
      </c>
      <c r="L138" s="1"/>
      <c r="M138" s="7">
        <f t="shared" si="16"/>
        <v>0</v>
      </c>
      <c r="N138" s="18">
        <f t="shared" si="17"/>
        <v>0</v>
      </c>
      <c r="O138" s="18">
        <f t="shared" si="18"/>
        <v>0</v>
      </c>
      <c r="P138" s="18">
        <f t="shared" si="19"/>
        <v>0</v>
      </c>
      <c r="Q138" s="9">
        <f t="shared" si="20"/>
        <v>0</v>
      </c>
    </row>
    <row r="139" spans="1:17">
      <c r="A139" s="3"/>
      <c r="B139" s="3"/>
      <c r="C139" s="3"/>
      <c r="D139" s="3"/>
      <c r="E139" s="3"/>
      <c r="F139" s="3"/>
      <c r="G139" s="9"/>
      <c r="H139" s="3"/>
      <c r="I139" s="9">
        <f t="shared" si="14"/>
        <v>0</v>
      </c>
      <c r="J139" s="3"/>
      <c r="K139" s="9">
        <f t="shared" si="15"/>
        <v>0</v>
      </c>
      <c r="L139" s="1"/>
      <c r="M139" s="7">
        <f t="shared" si="16"/>
        <v>0</v>
      </c>
      <c r="N139" s="18">
        <f t="shared" si="17"/>
        <v>0</v>
      </c>
      <c r="O139" s="18">
        <f t="shared" si="18"/>
        <v>0</v>
      </c>
      <c r="P139" s="18">
        <f t="shared" si="19"/>
        <v>0</v>
      </c>
      <c r="Q139" s="9">
        <f t="shared" si="20"/>
        <v>0</v>
      </c>
    </row>
    <row r="140" spans="1:17">
      <c r="A140" s="3"/>
      <c r="B140" s="3"/>
      <c r="C140" s="3"/>
      <c r="D140" s="3"/>
      <c r="E140" s="3"/>
      <c r="F140" s="3"/>
      <c r="G140" s="9"/>
      <c r="H140" s="3"/>
      <c r="I140" s="9">
        <f t="shared" si="14"/>
        <v>0</v>
      </c>
      <c r="J140" s="3"/>
      <c r="K140" s="9">
        <f t="shared" si="15"/>
        <v>0</v>
      </c>
      <c r="L140" s="1"/>
      <c r="M140" s="7">
        <f t="shared" si="16"/>
        <v>0</v>
      </c>
      <c r="N140" s="18">
        <f t="shared" si="17"/>
        <v>0</v>
      </c>
      <c r="O140" s="18">
        <f t="shared" si="18"/>
        <v>0</v>
      </c>
      <c r="P140" s="18">
        <f t="shared" si="19"/>
        <v>0</v>
      </c>
      <c r="Q140" s="9">
        <f t="shared" si="20"/>
        <v>0</v>
      </c>
    </row>
    <row r="141" spans="1:17">
      <c r="A141" s="3"/>
      <c r="B141" s="3"/>
      <c r="C141" s="3"/>
      <c r="D141" s="3"/>
      <c r="E141" s="3"/>
      <c r="F141" s="3"/>
      <c r="G141" s="9"/>
      <c r="H141" s="3"/>
      <c r="I141" s="9">
        <f t="shared" si="14"/>
        <v>0</v>
      </c>
      <c r="J141" s="3"/>
      <c r="K141" s="9">
        <f t="shared" si="15"/>
        <v>0</v>
      </c>
      <c r="L141" s="1"/>
      <c r="M141" s="7">
        <f t="shared" si="16"/>
        <v>0</v>
      </c>
      <c r="N141" s="18">
        <f t="shared" si="17"/>
        <v>0</v>
      </c>
      <c r="O141" s="18">
        <f t="shared" si="18"/>
        <v>0</v>
      </c>
      <c r="P141" s="18">
        <f t="shared" si="19"/>
        <v>0</v>
      </c>
      <c r="Q141" s="9">
        <f t="shared" si="20"/>
        <v>0</v>
      </c>
    </row>
    <row r="142" spans="1:17">
      <c r="A142" s="3"/>
      <c r="B142" s="3"/>
      <c r="C142" s="3"/>
      <c r="D142" s="3"/>
      <c r="E142" s="3"/>
      <c r="F142" s="3"/>
      <c r="G142" s="9"/>
      <c r="H142" s="3"/>
      <c r="I142" s="9">
        <f t="shared" si="14"/>
        <v>0</v>
      </c>
      <c r="J142" s="3"/>
      <c r="K142" s="9">
        <f t="shared" si="15"/>
        <v>0</v>
      </c>
      <c r="L142" s="1"/>
      <c r="M142" s="7">
        <f t="shared" si="16"/>
        <v>0</v>
      </c>
      <c r="N142" s="18">
        <f t="shared" si="17"/>
        <v>0</v>
      </c>
      <c r="O142" s="18">
        <f t="shared" si="18"/>
        <v>0</v>
      </c>
      <c r="P142" s="18">
        <f t="shared" si="19"/>
        <v>0</v>
      </c>
      <c r="Q142" s="9">
        <f t="shared" si="20"/>
        <v>0</v>
      </c>
    </row>
    <row r="143" spans="1:17">
      <c r="A143" s="3"/>
      <c r="B143" s="3"/>
      <c r="C143" s="3"/>
      <c r="D143" s="3"/>
      <c r="E143" s="3"/>
      <c r="F143" s="3"/>
      <c r="G143" s="9"/>
      <c r="H143" s="3"/>
      <c r="I143" s="9">
        <f t="shared" si="14"/>
        <v>0</v>
      </c>
      <c r="J143" s="3"/>
      <c r="K143" s="9">
        <f t="shared" si="15"/>
        <v>0</v>
      </c>
      <c r="L143" s="1"/>
      <c r="M143" s="7">
        <f t="shared" si="16"/>
        <v>0</v>
      </c>
      <c r="N143" s="18">
        <f t="shared" si="17"/>
        <v>0</v>
      </c>
      <c r="O143" s="18">
        <f t="shared" si="18"/>
        <v>0</v>
      </c>
      <c r="P143" s="18">
        <f t="shared" si="19"/>
        <v>0</v>
      </c>
      <c r="Q143" s="9">
        <f t="shared" si="20"/>
        <v>0</v>
      </c>
    </row>
    <row r="144" spans="1:17">
      <c r="A144" s="3"/>
      <c r="B144" s="3"/>
      <c r="C144" s="3"/>
      <c r="D144" s="3"/>
      <c r="E144" s="3"/>
      <c r="F144" s="3"/>
      <c r="G144" s="9"/>
      <c r="H144" s="3"/>
      <c r="I144" s="9">
        <f t="shared" si="14"/>
        <v>0</v>
      </c>
      <c r="J144" s="3"/>
      <c r="K144" s="9">
        <f t="shared" si="15"/>
        <v>0</v>
      </c>
      <c r="L144" s="1"/>
      <c r="M144" s="7">
        <f t="shared" si="16"/>
        <v>0</v>
      </c>
      <c r="N144" s="18">
        <f t="shared" si="17"/>
        <v>0</v>
      </c>
      <c r="O144" s="18">
        <f t="shared" si="18"/>
        <v>0</v>
      </c>
      <c r="P144" s="18">
        <f t="shared" si="19"/>
        <v>0</v>
      </c>
      <c r="Q144" s="9">
        <f t="shared" si="20"/>
        <v>0</v>
      </c>
    </row>
    <row r="145" spans="1:17">
      <c r="A145" s="3"/>
      <c r="B145" s="3"/>
      <c r="C145" s="3"/>
      <c r="D145" s="3"/>
      <c r="E145" s="3"/>
      <c r="F145" s="3"/>
      <c r="G145" s="9"/>
      <c r="H145" s="3"/>
      <c r="I145" s="9">
        <f t="shared" si="14"/>
        <v>0</v>
      </c>
      <c r="J145" s="3"/>
      <c r="K145" s="9">
        <f t="shared" si="15"/>
        <v>0</v>
      </c>
      <c r="L145" s="1"/>
      <c r="M145" s="7">
        <f t="shared" si="16"/>
        <v>0</v>
      </c>
      <c r="N145" s="18">
        <f t="shared" si="17"/>
        <v>0</v>
      </c>
      <c r="O145" s="18">
        <f t="shared" si="18"/>
        <v>0</v>
      </c>
      <c r="P145" s="18">
        <f t="shared" si="19"/>
        <v>0</v>
      </c>
      <c r="Q145" s="9">
        <f t="shared" si="20"/>
        <v>0</v>
      </c>
    </row>
    <row r="146" spans="1:17">
      <c r="A146" s="3"/>
      <c r="B146" s="3"/>
      <c r="C146" s="3"/>
      <c r="D146" s="3"/>
      <c r="E146" s="3"/>
      <c r="F146" s="3"/>
      <c r="G146" s="9"/>
      <c r="H146" s="3"/>
      <c r="I146" s="9">
        <f t="shared" si="14"/>
        <v>0</v>
      </c>
      <c r="J146" s="3"/>
      <c r="K146" s="9">
        <f t="shared" si="15"/>
        <v>0</v>
      </c>
      <c r="L146" s="1"/>
      <c r="M146" s="7">
        <f t="shared" si="16"/>
        <v>0</v>
      </c>
      <c r="N146" s="18">
        <f t="shared" si="17"/>
        <v>0</v>
      </c>
      <c r="O146" s="18">
        <f t="shared" si="18"/>
        <v>0</v>
      </c>
      <c r="P146" s="18">
        <f t="shared" si="19"/>
        <v>0</v>
      </c>
      <c r="Q146" s="9">
        <f t="shared" si="20"/>
        <v>0</v>
      </c>
    </row>
    <row r="147" spans="1:17">
      <c r="A147" s="3"/>
      <c r="B147" s="3"/>
      <c r="C147" s="3"/>
      <c r="D147" s="3"/>
      <c r="E147" s="3"/>
      <c r="F147" s="3"/>
      <c r="G147" s="9"/>
      <c r="H147" s="3"/>
      <c r="I147" s="9">
        <f t="shared" si="14"/>
        <v>0</v>
      </c>
      <c r="J147" s="3"/>
      <c r="K147" s="9">
        <f t="shared" si="15"/>
        <v>0</v>
      </c>
      <c r="L147" s="1"/>
      <c r="M147" s="7">
        <f t="shared" si="16"/>
        <v>0</v>
      </c>
      <c r="N147" s="18">
        <f t="shared" si="17"/>
        <v>0</v>
      </c>
      <c r="O147" s="18">
        <f t="shared" si="18"/>
        <v>0</v>
      </c>
      <c r="P147" s="18">
        <f t="shared" si="19"/>
        <v>0</v>
      </c>
      <c r="Q147" s="9">
        <f t="shared" si="20"/>
        <v>0</v>
      </c>
    </row>
    <row r="148" spans="1:17">
      <c r="A148" s="3"/>
      <c r="B148" s="3"/>
      <c r="C148" s="3"/>
      <c r="D148" s="3"/>
      <c r="E148" s="3"/>
      <c r="F148" s="3"/>
      <c r="G148" s="9"/>
      <c r="H148" s="3"/>
      <c r="I148" s="9">
        <f t="shared" si="14"/>
        <v>0</v>
      </c>
      <c r="J148" s="3"/>
      <c r="K148" s="9">
        <f t="shared" si="15"/>
        <v>0</v>
      </c>
      <c r="L148" s="1"/>
      <c r="M148" s="7">
        <f t="shared" si="16"/>
        <v>0</v>
      </c>
      <c r="N148" s="18">
        <f t="shared" si="17"/>
        <v>0</v>
      </c>
      <c r="O148" s="18">
        <f t="shared" si="18"/>
        <v>0</v>
      </c>
      <c r="P148" s="18">
        <f t="shared" si="19"/>
        <v>0</v>
      </c>
      <c r="Q148" s="9">
        <f t="shared" si="20"/>
        <v>0</v>
      </c>
    </row>
    <row r="149" spans="1:17">
      <c r="A149" s="3"/>
      <c r="B149" s="3"/>
      <c r="C149" s="3"/>
      <c r="D149" s="3"/>
      <c r="E149" s="3"/>
      <c r="F149" s="3"/>
      <c r="G149" s="9"/>
      <c r="H149" s="3"/>
      <c r="I149" s="9">
        <f t="shared" si="14"/>
        <v>0</v>
      </c>
      <c r="J149" s="3"/>
      <c r="K149" s="9">
        <f t="shared" si="15"/>
        <v>0</v>
      </c>
      <c r="L149" s="1"/>
      <c r="M149" s="7">
        <f t="shared" si="16"/>
        <v>0</v>
      </c>
      <c r="N149" s="18">
        <f t="shared" si="17"/>
        <v>0</v>
      </c>
      <c r="O149" s="18">
        <f t="shared" si="18"/>
        <v>0</v>
      </c>
      <c r="P149" s="18">
        <f t="shared" si="19"/>
        <v>0</v>
      </c>
      <c r="Q149" s="9">
        <f t="shared" si="20"/>
        <v>0</v>
      </c>
    </row>
    <row r="150" spans="1:17">
      <c r="A150" s="3"/>
      <c r="B150" s="3"/>
      <c r="C150" s="3"/>
      <c r="D150" s="3"/>
      <c r="E150" s="3"/>
      <c r="F150" s="3"/>
      <c r="G150" s="9"/>
      <c r="H150" s="3"/>
      <c r="I150" s="9">
        <f t="shared" si="14"/>
        <v>0</v>
      </c>
      <c r="J150" s="3"/>
      <c r="K150" s="9">
        <f t="shared" si="15"/>
        <v>0</v>
      </c>
      <c r="L150" s="1"/>
      <c r="M150" s="7">
        <f t="shared" si="16"/>
        <v>0</v>
      </c>
      <c r="N150" s="18">
        <f t="shared" si="17"/>
        <v>0</v>
      </c>
      <c r="O150" s="18">
        <f t="shared" si="18"/>
        <v>0</v>
      </c>
      <c r="P150" s="18">
        <f t="shared" si="19"/>
        <v>0</v>
      </c>
      <c r="Q150" s="9">
        <f t="shared" si="20"/>
        <v>0</v>
      </c>
    </row>
    <row r="151" spans="1:17">
      <c r="A151" s="3"/>
      <c r="B151" s="3"/>
      <c r="C151" s="3"/>
      <c r="D151" s="3"/>
      <c r="E151" s="3"/>
      <c r="F151" s="3"/>
      <c r="G151" s="9"/>
      <c r="H151" s="3"/>
      <c r="I151" s="9">
        <f t="shared" si="14"/>
        <v>0</v>
      </c>
      <c r="J151" s="3"/>
      <c r="K151" s="9">
        <f t="shared" si="15"/>
        <v>0</v>
      </c>
      <c r="L151" s="1"/>
      <c r="M151" s="7">
        <f t="shared" si="16"/>
        <v>0</v>
      </c>
      <c r="N151" s="18">
        <f t="shared" si="17"/>
        <v>0</v>
      </c>
      <c r="O151" s="18">
        <f t="shared" si="18"/>
        <v>0</v>
      </c>
      <c r="P151" s="18">
        <f t="shared" si="19"/>
        <v>0</v>
      </c>
      <c r="Q151" s="9">
        <f t="shared" si="20"/>
        <v>0</v>
      </c>
    </row>
    <row r="152" spans="1:17">
      <c r="A152" s="3"/>
      <c r="B152" s="3"/>
      <c r="C152" s="3"/>
      <c r="D152" s="3"/>
      <c r="E152" s="3"/>
      <c r="F152" s="3"/>
      <c r="G152" s="9"/>
      <c r="H152" s="3"/>
      <c r="I152" s="9">
        <f t="shared" si="14"/>
        <v>0</v>
      </c>
      <c r="J152" s="3"/>
      <c r="K152" s="9">
        <f t="shared" si="15"/>
        <v>0</v>
      </c>
      <c r="L152" s="1"/>
      <c r="M152" s="7">
        <f t="shared" si="16"/>
        <v>0</v>
      </c>
      <c r="N152" s="18">
        <f t="shared" si="17"/>
        <v>0</v>
      </c>
      <c r="O152" s="18">
        <f t="shared" si="18"/>
        <v>0</v>
      </c>
      <c r="P152" s="18">
        <f t="shared" si="19"/>
        <v>0</v>
      </c>
      <c r="Q152" s="9">
        <f t="shared" si="20"/>
        <v>0</v>
      </c>
    </row>
    <row r="153" spans="1:17">
      <c r="A153" s="3"/>
      <c r="B153" s="3"/>
      <c r="C153" s="3"/>
      <c r="D153" s="3"/>
      <c r="E153" s="3"/>
      <c r="F153" s="3"/>
      <c r="G153" s="9"/>
      <c r="H153" s="3"/>
      <c r="I153" s="9">
        <f t="shared" si="14"/>
        <v>0</v>
      </c>
      <c r="J153" s="3"/>
      <c r="K153" s="9">
        <f t="shared" si="15"/>
        <v>0</v>
      </c>
      <c r="L153" s="1"/>
      <c r="M153" s="7">
        <f t="shared" si="16"/>
        <v>0</v>
      </c>
      <c r="N153" s="18">
        <f t="shared" si="17"/>
        <v>0</v>
      </c>
      <c r="O153" s="18">
        <f t="shared" si="18"/>
        <v>0</v>
      </c>
      <c r="P153" s="18">
        <f t="shared" si="19"/>
        <v>0</v>
      </c>
      <c r="Q153" s="9">
        <f t="shared" si="20"/>
        <v>0</v>
      </c>
    </row>
    <row r="154" spans="1:17">
      <c r="A154" s="3"/>
      <c r="B154" s="3"/>
      <c r="C154" s="3"/>
      <c r="D154" s="3"/>
      <c r="E154" s="3"/>
      <c r="F154" s="3"/>
      <c r="G154" s="9"/>
      <c r="H154" s="3"/>
      <c r="I154" s="9">
        <f t="shared" si="14"/>
        <v>0</v>
      </c>
      <c r="J154" s="3"/>
      <c r="K154" s="9">
        <f t="shared" si="15"/>
        <v>0</v>
      </c>
      <c r="L154" s="1"/>
      <c r="M154" s="7">
        <f t="shared" si="16"/>
        <v>0</v>
      </c>
      <c r="N154" s="18">
        <f t="shared" si="17"/>
        <v>0</v>
      </c>
      <c r="O154" s="18">
        <f t="shared" si="18"/>
        <v>0</v>
      </c>
      <c r="P154" s="18">
        <f t="shared" si="19"/>
        <v>0</v>
      </c>
      <c r="Q154" s="9">
        <f t="shared" si="20"/>
        <v>0</v>
      </c>
    </row>
    <row r="155" spans="1:17">
      <c r="A155" s="3"/>
      <c r="B155" s="3"/>
      <c r="C155" s="3"/>
      <c r="D155" s="3"/>
      <c r="E155" s="3"/>
      <c r="F155" s="3"/>
      <c r="G155" s="9"/>
      <c r="H155" s="3"/>
      <c r="I155" s="9">
        <f t="shared" si="14"/>
        <v>0</v>
      </c>
      <c r="J155" s="3"/>
      <c r="K155" s="9">
        <f t="shared" si="15"/>
        <v>0</v>
      </c>
      <c r="L155" s="1"/>
      <c r="M155" s="7">
        <f t="shared" si="16"/>
        <v>0</v>
      </c>
      <c r="N155" s="18">
        <f t="shared" si="17"/>
        <v>0</v>
      </c>
      <c r="O155" s="18">
        <f t="shared" si="18"/>
        <v>0</v>
      </c>
      <c r="P155" s="18">
        <f t="shared" si="19"/>
        <v>0</v>
      </c>
      <c r="Q155" s="9">
        <f t="shared" si="20"/>
        <v>0</v>
      </c>
    </row>
    <row r="156" spans="1:17">
      <c r="A156" s="3"/>
      <c r="B156" s="3"/>
      <c r="C156" s="3"/>
      <c r="D156" s="3"/>
      <c r="E156" s="3"/>
      <c r="F156" s="3"/>
      <c r="G156" s="9"/>
      <c r="H156" s="3"/>
      <c r="I156" s="9">
        <f t="shared" si="14"/>
        <v>0</v>
      </c>
      <c r="J156" s="3"/>
      <c r="K156" s="9">
        <f t="shared" si="15"/>
        <v>0</v>
      </c>
      <c r="L156" s="1"/>
      <c r="M156" s="7">
        <f t="shared" si="16"/>
        <v>0</v>
      </c>
      <c r="N156" s="18">
        <f t="shared" si="17"/>
        <v>0</v>
      </c>
      <c r="O156" s="18">
        <f t="shared" si="18"/>
        <v>0</v>
      </c>
      <c r="P156" s="18">
        <f t="shared" si="19"/>
        <v>0</v>
      </c>
      <c r="Q156" s="9">
        <f t="shared" si="20"/>
        <v>0</v>
      </c>
    </row>
    <row r="157" spans="1:17">
      <c r="A157" s="3"/>
      <c r="B157" s="3"/>
      <c r="C157" s="3"/>
      <c r="D157" s="3"/>
      <c r="E157" s="3"/>
      <c r="F157" s="3"/>
      <c r="G157" s="9"/>
      <c r="H157" s="3"/>
      <c r="I157" s="9">
        <f t="shared" si="14"/>
        <v>0</v>
      </c>
      <c r="J157" s="3"/>
      <c r="K157" s="9">
        <f t="shared" si="15"/>
        <v>0</v>
      </c>
      <c r="L157" s="1"/>
      <c r="M157" s="7">
        <f t="shared" si="16"/>
        <v>0</v>
      </c>
      <c r="N157" s="18">
        <f t="shared" si="17"/>
        <v>0</v>
      </c>
      <c r="O157" s="18">
        <f t="shared" si="18"/>
        <v>0</v>
      </c>
      <c r="P157" s="18">
        <f t="shared" si="19"/>
        <v>0</v>
      </c>
      <c r="Q157" s="9">
        <f t="shared" si="20"/>
        <v>0</v>
      </c>
    </row>
    <row r="158" spans="1:17">
      <c r="A158" s="3"/>
      <c r="B158" s="3"/>
      <c r="C158" s="3"/>
      <c r="D158" s="3"/>
      <c r="E158" s="3"/>
      <c r="F158" s="3"/>
      <c r="G158" s="9"/>
      <c r="H158" s="3"/>
      <c r="I158" s="9">
        <f t="shared" si="14"/>
        <v>0</v>
      </c>
      <c r="J158" s="3"/>
      <c r="K158" s="9">
        <f t="shared" si="15"/>
        <v>0</v>
      </c>
      <c r="L158" s="1"/>
      <c r="M158" s="7">
        <f t="shared" si="16"/>
        <v>0</v>
      </c>
      <c r="N158" s="18">
        <f t="shared" si="17"/>
        <v>0</v>
      </c>
      <c r="O158" s="18">
        <f t="shared" si="18"/>
        <v>0</v>
      </c>
      <c r="P158" s="18">
        <f t="shared" si="19"/>
        <v>0</v>
      </c>
      <c r="Q158" s="9">
        <f t="shared" si="20"/>
        <v>0</v>
      </c>
    </row>
    <row r="159" spans="1:17">
      <c r="A159" s="3"/>
      <c r="B159" s="3"/>
      <c r="C159" s="3"/>
      <c r="D159" s="3"/>
      <c r="E159" s="3"/>
      <c r="F159" s="3"/>
      <c r="G159" s="9"/>
      <c r="H159" s="3"/>
      <c r="I159" s="9">
        <f t="shared" si="14"/>
        <v>0</v>
      </c>
      <c r="J159" s="3"/>
      <c r="K159" s="9">
        <f t="shared" si="15"/>
        <v>0</v>
      </c>
      <c r="L159" s="1"/>
      <c r="M159" s="7">
        <f t="shared" si="16"/>
        <v>0</v>
      </c>
      <c r="N159" s="18">
        <f t="shared" si="17"/>
        <v>0</v>
      </c>
      <c r="O159" s="18">
        <f t="shared" si="18"/>
        <v>0</v>
      </c>
      <c r="P159" s="18">
        <f t="shared" si="19"/>
        <v>0</v>
      </c>
      <c r="Q159" s="9">
        <f t="shared" si="20"/>
        <v>0</v>
      </c>
    </row>
    <row r="160" spans="1:17">
      <c r="A160" s="3"/>
      <c r="B160" s="3"/>
      <c r="C160" s="3"/>
      <c r="D160" s="3"/>
      <c r="E160" s="3"/>
      <c r="F160" s="3"/>
      <c r="G160" s="9"/>
      <c r="H160" s="3"/>
      <c r="I160" s="9">
        <f t="shared" si="14"/>
        <v>0</v>
      </c>
      <c r="J160" s="3"/>
      <c r="K160" s="9">
        <f t="shared" si="15"/>
        <v>0</v>
      </c>
      <c r="L160" s="1"/>
      <c r="M160" s="7">
        <f t="shared" si="16"/>
        <v>0</v>
      </c>
      <c r="N160" s="18">
        <f t="shared" si="17"/>
        <v>0</v>
      </c>
      <c r="O160" s="18">
        <f t="shared" si="18"/>
        <v>0</v>
      </c>
      <c r="P160" s="18">
        <f t="shared" si="19"/>
        <v>0</v>
      </c>
      <c r="Q160" s="9">
        <f t="shared" si="20"/>
        <v>0</v>
      </c>
    </row>
    <row r="161" spans="1:17">
      <c r="A161" s="3"/>
      <c r="B161" s="3"/>
      <c r="C161" s="3"/>
      <c r="D161" s="3"/>
      <c r="E161" s="3"/>
      <c r="F161" s="3"/>
      <c r="G161" s="9"/>
      <c r="H161" s="3"/>
      <c r="I161" s="9">
        <f t="shared" si="14"/>
        <v>0</v>
      </c>
      <c r="J161" s="3"/>
      <c r="K161" s="9">
        <f t="shared" si="15"/>
        <v>0</v>
      </c>
      <c r="L161" s="1"/>
      <c r="M161" s="7">
        <f t="shared" si="16"/>
        <v>0</v>
      </c>
      <c r="N161" s="18">
        <f t="shared" si="17"/>
        <v>0</v>
      </c>
      <c r="O161" s="18">
        <f t="shared" si="18"/>
        <v>0</v>
      </c>
      <c r="P161" s="18">
        <f t="shared" si="19"/>
        <v>0</v>
      </c>
      <c r="Q161" s="9">
        <f t="shared" si="20"/>
        <v>0</v>
      </c>
    </row>
    <row r="162" spans="1:17">
      <c r="A162" s="3"/>
      <c r="B162" s="3"/>
      <c r="C162" s="3"/>
      <c r="D162" s="3"/>
      <c r="E162" s="3"/>
      <c r="F162" s="3"/>
      <c r="G162" s="9"/>
      <c r="H162" s="3"/>
      <c r="I162" s="9">
        <f t="shared" si="14"/>
        <v>0</v>
      </c>
      <c r="J162" s="3"/>
      <c r="K162" s="9">
        <f t="shared" si="15"/>
        <v>0</v>
      </c>
      <c r="L162" s="1"/>
      <c r="M162" s="7">
        <f t="shared" si="16"/>
        <v>0</v>
      </c>
      <c r="N162" s="18">
        <f t="shared" si="17"/>
        <v>0</v>
      </c>
      <c r="O162" s="18">
        <f t="shared" si="18"/>
        <v>0</v>
      </c>
      <c r="P162" s="18">
        <f t="shared" si="19"/>
        <v>0</v>
      </c>
      <c r="Q162" s="9">
        <f t="shared" si="20"/>
        <v>0</v>
      </c>
    </row>
    <row r="163" spans="1:17">
      <c r="A163" s="3"/>
      <c r="B163" s="3"/>
      <c r="C163" s="3"/>
      <c r="D163" s="3"/>
      <c r="E163" s="3"/>
      <c r="F163" s="3"/>
      <c r="G163" s="9"/>
      <c r="H163" s="3"/>
      <c r="I163" s="9">
        <f t="shared" si="14"/>
        <v>0</v>
      </c>
      <c r="J163" s="3"/>
      <c r="K163" s="9">
        <f t="shared" si="15"/>
        <v>0</v>
      </c>
      <c r="L163" s="1"/>
      <c r="M163" s="7">
        <f t="shared" si="16"/>
        <v>0</v>
      </c>
      <c r="N163" s="18">
        <f t="shared" si="17"/>
        <v>0</v>
      </c>
      <c r="O163" s="18">
        <f t="shared" si="18"/>
        <v>0</v>
      </c>
      <c r="P163" s="18">
        <f t="shared" si="19"/>
        <v>0</v>
      </c>
      <c r="Q163" s="9">
        <f t="shared" si="20"/>
        <v>0</v>
      </c>
    </row>
    <row r="164" spans="1:17">
      <c r="A164" s="3"/>
      <c r="B164" s="3"/>
      <c r="C164" s="3"/>
      <c r="D164" s="3"/>
      <c r="E164" s="3"/>
      <c r="F164" s="3"/>
      <c r="G164" s="9"/>
      <c r="H164" s="3"/>
      <c r="I164" s="9">
        <f t="shared" si="14"/>
        <v>0</v>
      </c>
      <c r="J164" s="3"/>
      <c r="K164" s="9">
        <f t="shared" si="15"/>
        <v>0</v>
      </c>
      <c r="L164" s="1"/>
      <c r="M164" s="7">
        <f t="shared" si="16"/>
        <v>0</v>
      </c>
      <c r="N164" s="18">
        <f t="shared" si="17"/>
        <v>0</v>
      </c>
      <c r="O164" s="18">
        <f t="shared" si="18"/>
        <v>0</v>
      </c>
      <c r="P164" s="18">
        <f t="shared" si="19"/>
        <v>0</v>
      </c>
      <c r="Q164" s="9">
        <f t="shared" si="20"/>
        <v>0</v>
      </c>
    </row>
    <row r="165" spans="1:17">
      <c r="A165" s="3"/>
      <c r="B165" s="3"/>
      <c r="C165" s="3"/>
      <c r="D165" s="3"/>
      <c r="E165" s="3"/>
      <c r="F165" s="3"/>
      <c r="G165" s="9"/>
      <c r="H165" s="3"/>
      <c r="I165" s="9">
        <f t="shared" si="14"/>
        <v>0</v>
      </c>
      <c r="J165" s="3"/>
      <c r="K165" s="9">
        <f t="shared" si="15"/>
        <v>0</v>
      </c>
      <c r="L165" s="1"/>
      <c r="M165" s="7">
        <f t="shared" si="16"/>
        <v>0</v>
      </c>
      <c r="N165" s="18">
        <f t="shared" si="17"/>
        <v>0</v>
      </c>
      <c r="O165" s="18">
        <f t="shared" si="18"/>
        <v>0</v>
      </c>
      <c r="P165" s="18">
        <f t="shared" si="19"/>
        <v>0</v>
      </c>
      <c r="Q165" s="9">
        <f t="shared" si="20"/>
        <v>0</v>
      </c>
    </row>
    <row r="166" spans="1:17">
      <c r="A166" s="3"/>
      <c r="B166" s="3"/>
      <c r="C166" s="3"/>
      <c r="D166" s="3"/>
      <c r="E166" s="3"/>
      <c r="F166" s="3"/>
      <c r="G166" s="9"/>
      <c r="H166" s="3"/>
      <c r="I166" s="9">
        <f t="shared" si="14"/>
        <v>0</v>
      </c>
      <c r="J166" s="3"/>
      <c r="K166" s="9">
        <f t="shared" si="15"/>
        <v>0</v>
      </c>
      <c r="L166" s="1"/>
      <c r="M166" s="7">
        <f t="shared" si="16"/>
        <v>0</v>
      </c>
      <c r="N166" s="18">
        <f t="shared" si="17"/>
        <v>0</v>
      </c>
      <c r="O166" s="18">
        <f t="shared" si="18"/>
        <v>0</v>
      </c>
      <c r="P166" s="18">
        <f t="shared" si="19"/>
        <v>0</v>
      </c>
      <c r="Q166" s="9">
        <f t="shared" si="20"/>
        <v>0</v>
      </c>
    </row>
    <row r="167" spans="1:17">
      <c r="A167" s="3"/>
      <c r="B167" s="3"/>
      <c r="C167" s="3"/>
      <c r="D167" s="3"/>
      <c r="E167" s="3"/>
      <c r="F167" s="3"/>
      <c r="G167" s="9"/>
      <c r="H167" s="3"/>
      <c r="I167" s="9">
        <f t="shared" si="14"/>
        <v>0</v>
      </c>
      <c r="J167" s="3"/>
      <c r="K167" s="9">
        <f t="shared" si="15"/>
        <v>0</v>
      </c>
      <c r="L167" s="1"/>
      <c r="M167" s="7">
        <f t="shared" si="16"/>
        <v>0</v>
      </c>
      <c r="N167" s="18">
        <f t="shared" si="17"/>
        <v>0</v>
      </c>
      <c r="O167" s="18">
        <f t="shared" si="18"/>
        <v>0</v>
      </c>
      <c r="P167" s="18">
        <f t="shared" si="19"/>
        <v>0</v>
      </c>
      <c r="Q167" s="9">
        <f t="shared" si="20"/>
        <v>0</v>
      </c>
    </row>
    <row r="168" spans="1:17">
      <c r="A168" s="3"/>
      <c r="B168" s="3"/>
      <c r="C168" s="3"/>
      <c r="D168" s="3"/>
      <c r="E168" s="3"/>
      <c r="F168" s="3"/>
      <c r="G168" s="9"/>
      <c r="H168" s="3"/>
      <c r="I168" s="9">
        <f t="shared" si="14"/>
        <v>0</v>
      </c>
      <c r="J168" s="3"/>
      <c r="K168" s="9">
        <f t="shared" si="15"/>
        <v>0</v>
      </c>
      <c r="L168" s="1"/>
      <c r="M168" s="7">
        <f t="shared" si="16"/>
        <v>0</v>
      </c>
      <c r="N168" s="18">
        <f t="shared" si="17"/>
        <v>0</v>
      </c>
      <c r="O168" s="18">
        <f t="shared" si="18"/>
        <v>0</v>
      </c>
      <c r="P168" s="18">
        <f t="shared" si="19"/>
        <v>0</v>
      </c>
      <c r="Q168" s="9">
        <f t="shared" si="20"/>
        <v>0</v>
      </c>
    </row>
    <row r="169" spans="1:17">
      <c r="A169" s="3"/>
      <c r="B169" s="3"/>
      <c r="C169" s="3"/>
      <c r="D169" s="3"/>
      <c r="E169" s="3"/>
      <c r="F169" s="3"/>
      <c r="G169" s="9"/>
      <c r="H169" s="3"/>
      <c r="I169" s="9">
        <f t="shared" si="14"/>
        <v>0</v>
      </c>
      <c r="J169" s="3"/>
      <c r="K169" s="9">
        <f t="shared" si="15"/>
        <v>0</v>
      </c>
      <c r="L169" s="1"/>
      <c r="M169" s="7">
        <f t="shared" si="16"/>
        <v>0</v>
      </c>
      <c r="N169" s="18">
        <f t="shared" si="17"/>
        <v>0</v>
      </c>
      <c r="O169" s="18">
        <f t="shared" si="18"/>
        <v>0</v>
      </c>
      <c r="P169" s="18">
        <f t="shared" si="19"/>
        <v>0</v>
      </c>
      <c r="Q169" s="9">
        <f t="shared" si="20"/>
        <v>0</v>
      </c>
    </row>
    <row r="170" spans="1:17">
      <c r="A170" s="3"/>
      <c r="B170" s="3"/>
      <c r="C170" s="3"/>
      <c r="D170" s="3"/>
      <c r="E170" s="3"/>
      <c r="F170" s="3"/>
      <c r="G170" s="9"/>
      <c r="H170" s="3"/>
      <c r="I170" s="9">
        <f t="shared" si="14"/>
        <v>0</v>
      </c>
      <c r="J170" s="3"/>
      <c r="K170" s="9">
        <f t="shared" si="15"/>
        <v>0</v>
      </c>
      <c r="L170" s="1"/>
      <c r="M170" s="7">
        <f t="shared" si="16"/>
        <v>0</v>
      </c>
      <c r="N170" s="18">
        <f t="shared" si="17"/>
        <v>0</v>
      </c>
      <c r="O170" s="18">
        <f t="shared" si="18"/>
        <v>0</v>
      </c>
      <c r="P170" s="18">
        <f t="shared" si="19"/>
        <v>0</v>
      </c>
      <c r="Q170" s="9">
        <f t="shared" si="20"/>
        <v>0</v>
      </c>
    </row>
    <row r="171" spans="1:17">
      <c r="A171" s="3"/>
      <c r="B171" s="3"/>
      <c r="C171" s="3"/>
      <c r="D171" s="3"/>
      <c r="E171" s="3"/>
      <c r="F171" s="3"/>
      <c r="G171" s="9"/>
      <c r="H171" s="3"/>
      <c r="I171" s="9">
        <f t="shared" si="14"/>
        <v>0</v>
      </c>
      <c r="J171" s="3"/>
      <c r="K171" s="9">
        <f t="shared" si="15"/>
        <v>0</v>
      </c>
      <c r="L171" s="1"/>
      <c r="M171" s="7">
        <f t="shared" si="16"/>
        <v>0</v>
      </c>
      <c r="N171" s="18">
        <f t="shared" si="17"/>
        <v>0</v>
      </c>
      <c r="O171" s="18">
        <f t="shared" si="18"/>
        <v>0</v>
      </c>
      <c r="P171" s="18">
        <f t="shared" si="19"/>
        <v>0</v>
      </c>
      <c r="Q171" s="9">
        <f t="shared" si="20"/>
        <v>0</v>
      </c>
    </row>
    <row r="172" spans="1:17">
      <c r="A172" s="3"/>
      <c r="B172" s="3"/>
      <c r="C172" s="3"/>
      <c r="D172" s="3"/>
      <c r="E172" s="3"/>
      <c r="F172" s="3"/>
      <c r="G172" s="9"/>
      <c r="H172" s="3"/>
      <c r="I172" s="9">
        <f t="shared" si="14"/>
        <v>0</v>
      </c>
      <c r="J172" s="3"/>
      <c r="K172" s="9">
        <f t="shared" si="15"/>
        <v>0</v>
      </c>
      <c r="L172" s="1"/>
      <c r="M172" s="7">
        <f t="shared" si="16"/>
        <v>0</v>
      </c>
      <c r="N172" s="18">
        <f t="shared" si="17"/>
        <v>0</v>
      </c>
      <c r="O172" s="18">
        <f t="shared" si="18"/>
        <v>0</v>
      </c>
      <c r="P172" s="18">
        <f t="shared" si="19"/>
        <v>0</v>
      </c>
      <c r="Q172" s="9">
        <f t="shared" si="20"/>
        <v>0</v>
      </c>
    </row>
    <row r="173" spans="1:17">
      <c r="A173" s="3"/>
      <c r="B173" s="3"/>
      <c r="C173" s="3"/>
      <c r="D173" s="3"/>
      <c r="E173" s="3"/>
      <c r="F173" s="3"/>
      <c r="G173" s="9"/>
      <c r="H173" s="3"/>
      <c r="I173" s="9">
        <f t="shared" si="14"/>
        <v>0</v>
      </c>
      <c r="J173" s="3"/>
      <c r="K173" s="9">
        <f t="shared" si="15"/>
        <v>0</v>
      </c>
      <c r="L173" s="1"/>
      <c r="M173" s="7">
        <f t="shared" si="16"/>
        <v>0</v>
      </c>
      <c r="N173" s="18">
        <f t="shared" si="17"/>
        <v>0</v>
      </c>
      <c r="O173" s="18">
        <f t="shared" si="18"/>
        <v>0</v>
      </c>
      <c r="P173" s="18">
        <f t="shared" si="19"/>
        <v>0</v>
      </c>
      <c r="Q173" s="9">
        <f t="shared" si="20"/>
        <v>0</v>
      </c>
    </row>
    <row r="174" spans="1:17">
      <c r="A174" s="3"/>
      <c r="B174" s="3"/>
      <c r="C174" s="3"/>
      <c r="D174" s="3"/>
      <c r="E174" s="3"/>
      <c r="F174" s="3"/>
      <c r="G174" s="9"/>
      <c r="H174" s="3"/>
      <c r="I174" s="9">
        <f t="shared" si="14"/>
        <v>0</v>
      </c>
      <c r="J174" s="3"/>
      <c r="K174" s="9">
        <f t="shared" si="15"/>
        <v>0</v>
      </c>
      <c r="L174" s="1"/>
      <c r="M174" s="7">
        <f t="shared" si="16"/>
        <v>0</v>
      </c>
      <c r="N174" s="18">
        <f t="shared" si="17"/>
        <v>0</v>
      </c>
      <c r="O174" s="18">
        <f t="shared" si="18"/>
        <v>0</v>
      </c>
      <c r="P174" s="18">
        <f t="shared" si="19"/>
        <v>0</v>
      </c>
      <c r="Q174" s="9">
        <f t="shared" si="20"/>
        <v>0</v>
      </c>
    </row>
    <row r="175" spans="1:17">
      <c r="A175" s="3"/>
      <c r="B175" s="3"/>
      <c r="C175" s="3"/>
      <c r="D175" s="3"/>
      <c r="E175" s="3"/>
      <c r="F175" s="3"/>
      <c r="G175" s="9"/>
      <c r="H175" s="3"/>
      <c r="I175" s="9">
        <f t="shared" si="14"/>
        <v>0</v>
      </c>
      <c r="J175" s="3"/>
      <c r="K175" s="9">
        <f t="shared" si="15"/>
        <v>0</v>
      </c>
      <c r="L175" s="1"/>
      <c r="M175" s="7">
        <f t="shared" si="16"/>
        <v>0</v>
      </c>
      <c r="N175" s="18">
        <f t="shared" si="17"/>
        <v>0</v>
      </c>
      <c r="O175" s="18">
        <f t="shared" si="18"/>
        <v>0</v>
      </c>
      <c r="P175" s="18">
        <f t="shared" si="19"/>
        <v>0</v>
      </c>
      <c r="Q175" s="9">
        <f t="shared" si="20"/>
        <v>0</v>
      </c>
    </row>
    <row r="176" spans="1:17">
      <c r="A176" s="3"/>
      <c r="B176" s="3"/>
      <c r="C176" s="3"/>
      <c r="D176" s="3"/>
      <c r="E176" s="3"/>
      <c r="F176" s="3"/>
      <c r="G176" s="9"/>
      <c r="H176" s="3"/>
      <c r="I176" s="9">
        <f t="shared" si="14"/>
        <v>0</v>
      </c>
      <c r="J176" s="3"/>
      <c r="K176" s="9">
        <f t="shared" si="15"/>
        <v>0</v>
      </c>
      <c r="L176" s="1"/>
      <c r="M176" s="7">
        <f t="shared" si="16"/>
        <v>0</v>
      </c>
      <c r="N176" s="18">
        <f t="shared" si="17"/>
        <v>0</v>
      </c>
      <c r="O176" s="18">
        <f t="shared" si="18"/>
        <v>0</v>
      </c>
      <c r="P176" s="18">
        <f t="shared" si="19"/>
        <v>0</v>
      </c>
      <c r="Q176" s="9">
        <f t="shared" si="20"/>
        <v>0</v>
      </c>
    </row>
    <row r="177" spans="1:17">
      <c r="A177" s="3"/>
      <c r="B177" s="3"/>
      <c r="C177" s="3"/>
      <c r="D177" s="3"/>
      <c r="E177" s="3"/>
      <c r="F177" s="3"/>
      <c r="G177" s="9"/>
      <c r="H177" s="3"/>
      <c r="I177" s="9">
        <f t="shared" si="14"/>
        <v>0</v>
      </c>
      <c r="J177" s="3"/>
      <c r="K177" s="9">
        <f t="shared" si="15"/>
        <v>0</v>
      </c>
      <c r="L177" s="1"/>
      <c r="M177" s="7">
        <f t="shared" si="16"/>
        <v>0</v>
      </c>
      <c r="N177" s="18">
        <f t="shared" si="17"/>
        <v>0</v>
      </c>
      <c r="O177" s="18">
        <f t="shared" si="18"/>
        <v>0</v>
      </c>
      <c r="P177" s="18">
        <f t="shared" si="19"/>
        <v>0</v>
      </c>
      <c r="Q177" s="9">
        <f t="shared" si="20"/>
        <v>0</v>
      </c>
    </row>
    <row r="178" spans="1:17">
      <c r="A178" s="3"/>
      <c r="B178" s="3"/>
      <c r="C178" s="3"/>
      <c r="D178" s="3"/>
      <c r="E178" s="3"/>
      <c r="F178" s="3"/>
      <c r="G178" s="9"/>
      <c r="H178" s="3"/>
      <c r="I178" s="9">
        <f t="shared" si="14"/>
        <v>0</v>
      </c>
      <c r="J178" s="3"/>
      <c r="K178" s="9">
        <f t="shared" si="15"/>
        <v>0</v>
      </c>
      <c r="L178" s="1"/>
      <c r="M178" s="7">
        <f t="shared" si="16"/>
        <v>0</v>
      </c>
      <c r="N178" s="18">
        <f t="shared" si="17"/>
        <v>0</v>
      </c>
      <c r="O178" s="18">
        <f t="shared" si="18"/>
        <v>0</v>
      </c>
      <c r="P178" s="18">
        <f t="shared" si="19"/>
        <v>0</v>
      </c>
      <c r="Q178" s="9">
        <f t="shared" si="20"/>
        <v>0</v>
      </c>
    </row>
    <row r="179" spans="1:17">
      <c r="A179" s="3"/>
      <c r="B179" s="3"/>
      <c r="C179" s="3"/>
      <c r="D179" s="3"/>
      <c r="E179" s="3"/>
      <c r="F179" s="3"/>
      <c r="G179" s="9"/>
      <c r="H179" s="3"/>
      <c r="I179" s="9">
        <f t="shared" si="14"/>
        <v>0</v>
      </c>
      <c r="J179" s="3"/>
      <c r="K179" s="9">
        <f t="shared" si="15"/>
        <v>0</v>
      </c>
      <c r="L179" s="1"/>
      <c r="M179" s="7">
        <f t="shared" si="16"/>
        <v>0</v>
      </c>
      <c r="N179" s="18">
        <f t="shared" si="17"/>
        <v>0</v>
      </c>
      <c r="O179" s="18">
        <f t="shared" si="18"/>
        <v>0</v>
      </c>
      <c r="P179" s="18">
        <f t="shared" si="19"/>
        <v>0</v>
      </c>
      <c r="Q179" s="9">
        <f t="shared" si="20"/>
        <v>0</v>
      </c>
    </row>
    <row r="180" spans="1:17">
      <c r="A180" s="3"/>
      <c r="B180" s="3"/>
      <c r="C180" s="3"/>
      <c r="D180" s="3"/>
      <c r="E180" s="3"/>
      <c r="F180" s="3"/>
      <c r="G180" s="9"/>
      <c r="H180" s="3"/>
      <c r="I180" s="9">
        <f t="shared" si="14"/>
        <v>0</v>
      </c>
      <c r="J180" s="3"/>
      <c r="K180" s="9">
        <f t="shared" si="15"/>
        <v>0</v>
      </c>
      <c r="L180" s="1"/>
      <c r="M180" s="7">
        <f t="shared" si="16"/>
        <v>0</v>
      </c>
      <c r="N180" s="18">
        <f t="shared" si="17"/>
        <v>0</v>
      </c>
      <c r="O180" s="18">
        <f t="shared" si="18"/>
        <v>0</v>
      </c>
      <c r="P180" s="18">
        <f t="shared" si="19"/>
        <v>0</v>
      </c>
      <c r="Q180" s="9">
        <f t="shared" si="20"/>
        <v>0</v>
      </c>
    </row>
    <row r="181" spans="1:17">
      <c r="A181" s="3"/>
      <c r="B181" s="3"/>
      <c r="C181" s="3"/>
      <c r="D181" s="3"/>
      <c r="E181" s="3"/>
      <c r="F181" s="3"/>
      <c r="G181" s="9"/>
      <c r="H181" s="3"/>
      <c r="I181" s="9">
        <f t="shared" si="14"/>
        <v>0</v>
      </c>
      <c r="J181" s="3"/>
      <c r="K181" s="9">
        <f t="shared" si="15"/>
        <v>0</v>
      </c>
      <c r="L181" s="1"/>
      <c r="M181" s="7">
        <f t="shared" si="16"/>
        <v>0</v>
      </c>
      <c r="N181" s="18">
        <f t="shared" si="17"/>
        <v>0</v>
      </c>
      <c r="O181" s="18">
        <f t="shared" si="18"/>
        <v>0</v>
      </c>
      <c r="P181" s="18">
        <f t="shared" si="19"/>
        <v>0</v>
      </c>
      <c r="Q181" s="9">
        <f t="shared" si="20"/>
        <v>0</v>
      </c>
    </row>
    <row r="182" spans="1:17">
      <c r="A182" s="3"/>
      <c r="B182" s="3"/>
      <c r="C182" s="3"/>
      <c r="D182" s="3"/>
      <c r="E182" s="3"/>
      <c r="F182" s="3"/>
      <c r="G182" s="9"/>
      <c r="H182" s="3"/>
      <c r="I182" s="9">
        <f t="shared" si="14"/>
        <v>0</v>
      </c>
      <c r="J182" s="3"/>
      <c r="K182" s="9">
        <f t="shared" si="15"/>
        <v>0</v>
      </c>
      <c r="L182" s="1"/>
      <c r="M182" s="7">
        <f t="shared" si="16"/>
        <v>0</v>
      </c>
      <c r="N182" s="18">
        <f t="shared" si="17"/>
        <v>0</v>
      </c>
      <c r="O182" s="18">
        <f t="shared" si="18"/>
        <v>0</v>
      </c>
      <c r="P182" s="18">
        <f t="shared" si="19"/>
        <v>0</v>
      </c>
      <c r="Q182" s="9">
        <f t="shared" si="20"/>
        <v>0</v>
      </c>
    </row>
    <row r="183" spans="1:17">
      <c r="A183" s="3"/>
      <c r="B183" s="3"/>
      <c r="C183" s="3"/>
      <c r="D183" s="3"/>
      <c r="E183" s="3"/>
      <c r="F183" s="3"/>
      <c r="G183" s="9"/>
      <c r="H183" s="3"/>
      <c r="I183" s="9">
        <f t="shared" si="14"/>
        <v>0</v>
      </c>
      <c r="J183" s="3"/>
      <c r="K183" s="9">
        <f t="shared" si="15"/>
        <v>0</v>
      </c>
      <c r="L183" s="1"/>
      <c r="M183" s="7">
        <f t="shared" si="16"/>
        <v>0</v>
      </c>
      <c r="N183" s="18">
        <f t="shared" si="17"/>
        <v>0</v>
      </c>
      <c r="O183" s="18">
        <f t="shared" si="18"/>
        <v>0</v>
      </c>
      <c r="P183" s="18">
        <f t="shared" si="19"/>
        <v>0</v>
      </c>
      <c r="Q183" s="9">
        <f t="shared" si="20"/>
        <v>0</v>
      </c>
    </row>
    <row r="184" spans="1:17">
      <c r="A184" s="3"/>
      <c r="B184" s="3"/>
      <c r="C184" s="3"/>
      <c r="D184" s="3"/>
      <c r="E184" s="3"/>
      <c r="F184" s="3"/>
      <c r="G184" s="9"/>
      <c r="H184" s="3"/>
      <c r="I184" s="9">
        <f t="shared" si="14"/>
        <v>0</v>
      </c>
      <c r="J184" s="3"/>
      <c r="K184" s="9">
        <f t="shared" si="15"/>
        <v>0</v>
      </c>
      <c r="L184" s="1"/>
      <c r="M184" s="7">
        <f t="shared" si="16"/>
        <v>0</v>
      </c>
      <c r="N184" s="18">
        <f t="shared" si="17"/>
        <v>0</v>
      </c>
      <c r="O184" s="18">
        <f t="shared" si="18"/>
        <v>0</v>
      </c>
      <c r="P184" s="18">
        <f t="shared" si="19"/>
        <v>0</v>
      </c>
      <c r="Q184" s="9">
        <f t="shared" si="20"/>
        <v>0</v>
      </c>
    </row>
    <row r="185" spans="1:17">
      <c r="A185" s="3"/>
      <c r="B185" s="3"/>
      <c r="C185" s="3"/>
      <c r="D185" s="3"/>
      <c r="E185" s="3"/>
      <c r="F185" s="3"/>
      <c r="G185" s="9"/>
      <c r="H185" s="3"/>
      <c r="I185" s="9">
        <f t="shared" si="14"/>
        <v>0</v>
      </c>
      <c r="J185" s="3"/>
      <c r="K185" s="9">
        <f t="shared" si="15"/>
        <v>0</v>
      </c>
      <c r="L185" s="1"/>
      <c r="M185" s="7">
        <f t="shared" si="16"/>
        <v>0</v>
      </c>
      <c r="N185" s="18">
        <f t="shared" si="17"/>
        <v>0</v>
      </c>
      <c r="O185" s="18">
        <f t="shared" si="18"/>
        <v>0</v>
      </c>
      <c r="P185" s="18">
        <f t="shared" si="19"/>
        <v>0</v>
      </c>
      <c r="Q185" s="9">
        <f t="shared" si="20"/>
        <v>0</v>
      </c>
    </row>
    <row r="186" spans="1:17">
      <c r="A186" s="3"/>
      <c r="B186" s="3"/>
      <c r="C186" s="3"/>
      <c r="D186" s="3"/>
      <c r="E186" s="3"/>
      <c r="F186" s="3"/>
      <c r="G186" s="9"/>
      <c r="H186" s="3"/>
      <c r="I186" s="9">
        <f t="shared" si="14"/>
        <v>0</v>
      </c>
      <c r="J186" s="3"/>
      <c r="K186" s="9">
        <f t="shared" si="15"/>
        <v>0</v>
      </c>
      <c r="L186" s="1"/>
      <c r="M186" s="7">
        <f t="shared" si="16"/>
        <v>0</v>
      </c>
      <c r="N186" s="18">
        <f t="shared" si="17"/>
        <v>0</v>
      </c>
      <c r="O186" s="18">
        <f t="shared" si="18"/>
        <v>0</v>
      </c>
      <c r="P186" s="18">
        <f t="shared" si="19"/>
        <v>0</v>
      </c>
      <c r="Q186" s="9">
        <f t="shared" si="20"/>
        <v>0</v>
      </c>
    </row>
    <row r="187" spans="1:17">
      <c r="A187" s="3"/>
      <c r="B187" s="3"/>
      <c r="C187" s="3"/>
      <c r="D187" s="3"/>
      <c r="E187" s="3"/>
      <c r="F187" s="3"/>
      <c r="G187" s="9"/>
      <c r="H187" s="3"/>
      <c r="I187" s="9">
        <f t="shared" si="14"/>
        <v>0</v>
      </c>
      <c r="J187" s="3"/>
      <c r="K187" s="9">
        <f t="shared" si="15"/>
        <v>0</v>
      </c>
      <c r="L187" s="1"/>
      <c r="M187" s="7">
        <f t="shared" si="16"/>
        <v>0</v>
      </c>
      <c r="N187" s="18">
        <f t="shared" si="17"/>
        <v>0</v>
      </c>
      <c r="O187" s="18">
        <f t="shared" si="18"/>
        <v>0</v>
      </c>
      <c r="P187" s="18">
        <f t="shared" si="19"/>
        <v>0</v>
      </c>
      <c r="Q187" s="9">
        <f t="shared" si="20"/>
        <v>0</v>
      </c>
    </row>
    <row r="188" spans="1:17">
      <c r="A188" s="3"/>
      <c r="B188" s="3"/>
      <c r="C188" s="3"/>
      <c r="D188" s="3"/>
      <c r="E188" s="3"/>
      <c r="F188" s="3"/>
      <c r="G188" s="9"/>
      <c r="H188" s="3"/>
      <c r="I188" s="9">
        <f t="shared" si="14"/>
        <v>0</v>
      </c>
      <c r="J188" s="3"/>
      <c r="K188" s="9">
        <f t="shared" si="15"/>
        <v>0</v>
      </c>
      <c r="L188" s="1"/>
      <c r="M188" s="7">
        <f t="shared" si="16"/>
        <v>0</v>
      </c>
      <c r="N188" s="18">
        <f t="shared" si="17"/>
        <v>0</v>
      </c>
      <c r="O188" s="18">
        <f t="shared" si="18"/>
        <v>0</v>
      </c>
      <c r="P188" s="18">
        <f t="shared" si="19"/>
        <v>0</v>
      </c>
      <c r="Q188" s="9">
        <f t="shared" si="20"/>
        <v>0</v>
      </c>
    </row>
    <row r="189" spans="1:17">
      <c r="A189" s="3"/>
      <c r="B189" s="3"/>
      <c r="C189" s="3"/>
      <c r="D189" s="3"/>
      <c r="E189" s="3"/>
      <c r="F189" s="3"/>
      <c r="G189" s="9"/>
      <c r="H189" s="3"/>
      <c r="I189" s="9">
        <f t="shared" si="14"/>
        <v>0</v>
      </c>
      <c r="J189" s="3"/>
      <c r="K189" s="9">
        <f t="shared" si="15"/>
        <v>0</v>
      </c>
      <c r="L189" s="1"/>
      <c r="M189" s="7">
        <f t="shared" si="16"/>
        <v>0</v>
      </c>
      <c r="N189" s="18">
        <f t="shared" si="17"/>
        <v>0</v>
      </c>
      <c r="O189" s="18">
        <f t="shared" si="18"/>
        <v>0</v>
      </c>
      <c r="P189" s="18">
        <f t="shared" si="19"/>
        <v>0</v>
      </c>
      <c r="Q189" s="9">
        <f t="shared" si="20"/>
        <v>0</v>
      </c>
    </row>
    <row r="190" spans="1:17">
      <c r="A190" s="3"/>
      <c r="B190" s="3"/>
      <c r="C190" s="3"/>
      <c r="D190" s="3"/>
      <c r="E190" s="3"/>
      <c r="F190" s="3"/>
      <c r="G190" s="9"/>
      <c r="H190" s="3"/>
      <c r="I190" s="9">
        <f t="shared" si="14"/>
        <v>0</v>
      </c>
      <c r="J190" s="3"/>
      <c r="K190" s="9">
        <f t="shared" si="15"/>
        <v>0</v>
      </c>
      <c r="L190" s="1"/>
      <c r="M190" s="7">
        <f t="shared" si="16"/>
        <v>0</v>
      </c>
      <c r="N190" s="18">
        <f t="shared" si="17"/>
        <v>0</v>
      </c>
      <c r="O190" s="18">
        <f t="shared" si="18"/>
        <v>0</v>
      </c>
      <c r="P190" s="18">
        <f t="shared" si="19"/>
        <v>0</v>
      </c>
      <c r="Q190" s="9">
        <f t="shared" si="20"/>
        <v>0</v>
      </c>
    </row>
    <row r="191" spans="1:17">
      <c r="A191" s="3"/>
      <c r="B191" s="3"/>
      <c r="C191" s="3"/>
      <c r="D191" s="3"/>
      <c r="E191" s="3"/>
      <c r="F191" s="3"/>
      <c r="G191" s="9"/>
      <c r="H191" s="3"/>
      <c r="I191" s="9">
        <f t="shared" si="14"/>
        <v>0</v>
      </c>
      <c r="J191" s="3"/>
      <c r="K191" s="9">
        <f t="shared" si="15"/>
        <v>0</v>
      </c>
      <c r="L191" s="1"/>
      <c r="M191" s="7">
        <f t="shared" si="16"/>
        <v>0</v>
      </c>
      <c r="N191" s="18">
        <f t="shared" si="17"/>
        <v>0</v>
      </c>
      <c r="O191" s="18">
        <f t="shared" si="18"/>
        <v>0</v>
      </c>
      <c r="P191" s="18">
        <f t="shared" si="19"/>
        <v>0</v>
      </c>
      <c r="Q191" s="9">
        <f t="shared" si="20"/>
        <v>0</v>
      </c>
    </row>
    <row r="192" spans="1:17">
      <c r="A192" s="3"/>
      <c r="B192" s="3"/>
      <c r="C192" s="3"/>
      <c r="D192" s="3"/>
      <c r="E192" s="3"/>
      <c r="F192" s="3"/>
      <c r="G192" s="9"/>
      <c r="H192" s="3"/>
      <c r="I192" s="9">
        <f t="shared" si="14"/>
        <v>0</v>
      </c>
      <c r="J192" s="3"/>
      <c r="K192" s="9">
        <f t="shared" si="15"/>
        <v>0</v>
      </c>
      <c r="L192" s="1"/>
      <c r="M192" s="7">
        <f t="shared" si="16"/>
        <v>0</v>
      </c>
      <c r="N192" s="18">
        <f t="shared" si="17"/>
        <v>0</v>
      </c>
      <c r="O192" s="18">
        <f t="shared" si="18"/>
        <v>0</v>
      </c>
      <c r="P192" s="18">
        <f t="shared" si="19"/>
        <v>0</v>
      </c>
      <c r="Q192" s="9">
        <f t="shared" si="20"/>
        <v>0</v>
      </c>
    </row>
    <row r="193" spans="1:17">
      <c r="A193" s="3"/>
      <c r="B193" s="3"/>
      <c r="C193" s="3"/>
      <c r="D193" s="3"/>
      <c r="E193" s="3"/>
      <c r="F193" s="3"/>
      <c r="G193" s="9"/>
      <c r="H193" s="3"/>
      <c r="I193" s="9">
        <f t="shared" si="14"/>
        <v>0</v>
      </c>
      <c r="J193" s="3"/>
      <c r="K193" s="9">
        <f t="shared" si="15"/>
        <v>0</v>
      </c>
      <c r="L193" s="1"/>
      <c r="M193" s="7">
        <f t="shared" si="16"/>
        <v>0</v>
      </c>
      <c r="N193" s="18">
        <f t="shared" si="17"/>
        <v>0</v>
      </c>
      <c r="O193" s="18">
        <f t="shared" si="18"/>
        <v>0</v>
      </c>
      <c r="P193" s="18">
        <f t="shared" si="19"/>
        <v>0</v>
      </c>
      <c r="Q193" s="9">
        <f t="shared" si="20"/>
        <v>0</v>
      </c>
    </row>
    <row r="194" spans="1:17">
      <c r="A194" s="3"/>
      <c r="B194" s="3"/>
      <c r="C194" s="3"/>
      <c r="D194" s="3"/>
      <c r="E194" s="3"/>
      <c r="F194" s="3"/>
      <c r="G194" s="9"/>
      <c r="H194" s="3"/>
      <c r="I194" s="9">
        <f t="shared" si="14"/>
        <v>0</v>
      </c>
      <c r="J194" s="3"/>
      <c r="K194" s="9">
        <f t="shared" si="15"/>
        <v>0</v>
      </c>
      <c r="L194" s="1"/>
      <c r="M194" s="7">
        <f t="shared" si="16"/>
        <v>0</v>
      </c>
      <c r="N194" s="18">
        <f t="shared" si="17"/>
        <v>0</v>
      </c>
      <c r="O194" s="18">
        <f t="shared" si="18"/>
        <v>0</v>
      </c>
      <c r="P194" s="18">
        <f t="shared" si="19"/>
        <v>0</v>
      </c>
      <c r="Q194" s="9">
        <f t="shared" si="20"/>
        <v>0</v>
      </c>
    </row>
    <row r="195" spans="1:17">
      <c r="A195" s="3"/>
      <c r="B195" s="3"/>
      <c r="C195" s="3"/>
      <c r="D195" s="3"/>
      <c r="E195" s="3"/>
      <c r="F195" s="3"/>
      <c r="G195" s="9"/>
      <c r="H195" s="3"/>
      <c r="I195" s="9">
        <f t="shared" si="14"/>
        <v>0</v>
      </c>
      <c r="J195" s="3"/>
      <c r="K195" s="9">
        <f t="shared" si="15"/>
        <v>0</v>
      </c>
      <c r="L195" s="1"/>
      <c r="M195" s="7">
        <f t="shared" si="16"/>
        <v>0</v>
      </c>
      <c r="N195" s="18">
        <f t="shared" si="17"/>
        <v>0</v>
      </c>
      <c r="O195" s="18">
        <f t="shared" si="18"/>
        <v>0</v>
      </c>
      <c r="P195" s="18">
        <f t="shared" si="19"/>
        <v>0</v>
      </c>
      <c r="Q195" s="9">
        <f t="shared" si="20"/>
        <v>0</v>
      </c>
    </row>
    <row r="196" spans="1:17">
      <c r="A196" s="3"/>
      <c r="B196" s="3"/>
      <c r="C196" s="3"/>
      <c r="D196" s="3"/>
      <c r="E196" s="3"/>
      <c r="F196" s="3"/>
      <c r="G196" s="9"/>
      <c r="H196" s="3"/>
      <c r="I196" s="9">
        <f t="shared" ref="I196:I202" si="21">G196*H196%</f>
        <v>0</v>
      </c>
      <c r="J196" s="3"/>
      <c r="K196" s="9">
        <f t="shared" ref="K196:K202" si="22">G196*J196</f>
        <v>0</v>
      </c>
      <c r="L196" s="1"/>
      <c r="M196" s="7">
        <f t="shared" ref="M196:M202" si="23">G196*L196%</f>
        <v>0</v>
      </c>
      <c r="N196" s="18">
        <f t="shared" ref="N196:N202" si="24">IF(F196=1,I196,0)</f>
        <v>0</v>
      </c>
      <c r="O196" s="18">
        <f t="shared" ref="O196:O202" si="25">IF(F196=1,K196,0)</f>
        <v>0</v>
      </c>
      <c r="P196" s="18">
        <f t="shared" ref="P196:P202" si="26">IF(F196=1,M196,0)</f>
        <v>0</v>
      </c>
      <c r="Q196" s="9">
        <f t="shared" ref="Q196:Q202" si="27">+G196+I196+K196+M196</f>
        <v>0</v>
      </c>
    </row>
    <row r="197" spans="1:17">
      <c r="A197" s="3"/>
      <c r="B197" s="3"/>
      <c r="C197" s="3"/>
      <c r="D197" s="3"/>
      <c r="E197" s="3"/>
      <c r="F197" s="3"/>
      <c r="G197" s="9"/>
      <c r="H197" s="3"/>
      <c r="I197" s="9">
        <f t="shared" si="21"/>
        <v>0</v>
      </c>
      <c r="J197" s="3"/>
      <c r="K197" s="9">
        <f t="shared" si="22"/>
        <v>0</v>
      </c>
      <c r="L197" s="1"/>
      <c r="M197" s="7">
        <f t="shared" si="23"/>
        <v>0</v>
      </c>
      <c r="N197" s="18">
        <f t="shared" si="24"/>
        <v>0</v>
      </c>
      <c r="O197" s="18">
        <f t="shared" si="25"/>
        <v>0</v>
      </c>
      <c r="P197" s="18">
        <f t="shared" si="26"/>
        <v>0</v>
      </c>
      <c r="Q197" s="9">
        <f t="shared" si="27"/>
        <v>0</v>
      </c>
    </row>
    <row r="198" spans="1:17">
      <c r="A198" s="3"/>
      <c r="B198" s="3"/>
      <c r="C198" s="3"/>
      <c r="D198" s="3"/>
      <c r="E198" s="3"/>
      <c r="F198" s="3"/>
      <c r="G198" s="9"/>
      <c r="H198" s="3"/>
      <c r="I198" s="9">
        <f t="shared" si="21"/>
        <v>0</v>
      </c>
      <c r="J198" s="3"/>
      <c r="K198" s="9">
        <f t="shared" si="22"/>
        <v>0</v>
      </c>
      <c r="L198" s="1"/>
      <c r="M198" s="7">
        <f t="shared" si="23"/>
        <v>0</v>
      </c>
      <c r="N198" s="18">
        <f t="shared" si="24"/>
        <v>0</v>
      </c>
      <c r="O198" s="18">
        <f t="shared" si="25"/>
        <v>0</v>
      </c>
      <c r="P198" s="18">
        <f t="shared" si="26"/>
        <v>0</v>
      </c>
      <c r="Q198" s="9">
        <f t="shared" si="27"/>
        <v>0</v>
      </c>
    </row>
    <row r="199" spans="1:17">
      <c r="A199" s="3"/>
      <c r="B199" s="3"/>
      <c r="C199" s="3"/>
      <c r="D199" s="3"/>
      <c r="E199" s="3"/>
      <c r="F199" s="3"/>
      <c r="G199" s="9"/>
      <c r="H199" s="3"/>
      <c r="I199" s="9">
        <f t="shared" si="21"/>
        <v>0</v>
      </c>
      <c r="J199" s="3"/>
      <c r="K199" s="9">
        <f t="shared" si="22"/>
        <v>0</v>
      </c>
      <c r="L199" s="1"/>
      <c r="M199" s="7">
        <f t="shared" si="23"/>
        <v>0</v>
      </c>
      <c r="N199" s="18">
        <f t="shared" si="24"/>
        <v>0</v>
      </c>
      <c r="O199" s="18">
        <f t="shared" si="25"/>
        <v>0</v>
      </c>
      <c r="P199" s="18">
        <f t="shared" si="26"/>
        <v>0</v>
      </c>
      <c r="Q199" s="9">
        <f t="shared" si="27"/>
        <v>0</v>
      </c>
    </row>
    <row r="200" spans="1:17">
      <c r="A200" s="3"/>
      <c r="B200" s="3"/>
      <c r="C200" s="3"/>
      <c r="D200" s="3"/>
      <c r="E200" s="3"/>
      <c r="F200" s="3"/>
      <c r="G200" s="9"/>
      <c r="H200" s="3"/>
      <c r="I200" s="9">
        <f t="shared" si="21"/>
        <v>0</v>
      </c>
      <c r="J200" s="3"/>
      <c r="K200" s="9">
        <f t="shared" si="22"/>
        <v>0</v>
      </c>
      <c r="L200" s="1"/>
      <c r="M200" s="7">
        <f t="shared" si="23"/>
        <v>0</v>
      </c>
      <c r="N200" s="18">
        <f t="shared" si="24"/>
        <v>0</v>
      </c>
      <c r="O200" s="18">
        <f t="shared" si="25"/>
        <v>0</v>
      </c>
      <c r="P200" s="18">
        <f t="shared" si="26"/>
        <v>0</v>
      </c>
      <c r="Q200" s="9">
        <f t="shared" si="27"/>
        <v>0</v>
      </c>
    </row>
    <row r="201" spans="1:17">
      <c r="A201" s="3"/>
      <c r="B201" s="3"/>
      <c r="C201" s="3"/>
      <c r="D201" s="3"/>
      <c r="E201" s="3"/>
      <c r="F201" s="3"/>
      <c r="G201" s="9"/>
      <c r="H201" s="3"/>
      <c r="I201" s="9">
        <f t="shared" si="21"/>
        <v>0</v>
      </c>
      <c r="J201" s="3"/>
      <c r="K201" s="9">
        <f t="shared" si="22"/>
        <v>0</v>
      </c>
      <c r="L201" s="1"/>
      <c r="M201" s="7">
        <f t="shared" si="23"/>
        <v>0</v>
      </c>
      <c r="N201" s="18">
        <f t="shared" si="24"/>
        <v>0</v>
      </c>
      <c r="O201" s="18">
        <f t="shared" si="25"/>
        <v>0</v>
      </c>
      <c r="P201" s="18">
        <f t="shared" si="26"/>
        <v>0</v>
      </c>
      <c r="Q201" s="9">
        <f t="shared" si="27"/>
        <v>0</v>
      </c>
    </row>
    <row r="202" spans="1:17">
      <c r="A202" s="3"/>
      <c r="B202" s="3"/>
      <c r="C202" s="3"/>
      <c r="D202" s="3"/>
      <c r="E202" s="3"/>
      <c r="F202" s="3"/>
      <c r="G202" s="9"/>
      <c r="H202" s="3"/>
      <c r="I202" s="9">
        <f t="shared" si="21"/>
        <v>0</v>
      </c>
      <c r="J202" s="3"/>
      <c r="K202" s="9">
        <f t="shared" si="22"/>
        <v>0</v>
      </c>
      <c r="L202" s="1"/>
      <c r="M202" s="8">
        <f t="shared" si="23"/>
        <v>0</v>
      </c>
      <c r="N202" s="18">
        <f t="shared" si="24"/>
        <v>0</v>
      </c>
      <c r="O202" s="18">
        <f t="shared" si="25"/>
        <v>0</v>
      </c>
      <c r="P202" s="18">
        <f t="shared" si="26"/>
        <v>0</v>
      </c>
      <c r="Q202" s="9">
        <f t="shared" si="27"/>
        <v>0</v>
      </c>
    </row>
    <row r="203" spans="1:17" ht="25.5" customHeight="1">
      <c r="A203" s="190" t="s">
        <v>54</v>
      </c>
      <c r="B203" s="191"/>
      <c r="C203" s="191"/>
      <c r="D203" s="191"/>
      <c r="E203" s="191"/>
      <c r="F203" s="192"/>
      <c r="G203" s="20">
        <f>SUM(G3:G202)</f>
        <v>0</v>
      </c>
      <c r="H203" s="14"/>
      <c r="I203" s="15">
        <f>SUM(I3:I202)</f>
        <v>0</v>
      </c>
      <c r="J203" s="14"/>
      <c r="K203" s="15">
        <f>SUM(K3:K202)</f>
        <v>0</v>
      </c>
      <c r="L203" s="16"/>
      <c r="M203" s="15">
        <f>SUM(M3:M202)</f>
        <v>0</v>
      </c>
      <c r="N203" s="13">
        <f>SUM(N3:N202)</f>
        <v>0</v>
      </c>
      <c r="O203" s="13">
        <f t="shared" ref="O203:P203" si="28">SUM(O3:O202)</f>
        <v>0</v>
      </c>
      <c r="P203" s="13">
        <f t="shared" si="28"/>
        <v>0</v>
      </c>
      <c r="Q203" s="19">
        <f>SUM(Q3:Q202)</f>
        <v>0</v>
      </c>
    </row>
  </sheetData>
  <customSheetViews>
    <customSheetView guid="{215CA274-B823-4E4C-899E-36393A22EB1E}" scale="90" showPageBreaks="1" printArea="1" view="pageBreakPreview">
      <pane ySplit="2" topLeftCell="A3" activePane="bottomLeft" state="frozen"/>
      <selection pane="bottomLeft" activeCell="C25" sqref="C25"/>
      <rowBreaks count="1" manualBreakCount="1">
        <brk id="90" max="16" man="1"/>
      </rowBreaks>
      <pageMargins left="0.7" right="0.7" top="0.75" bottom="0.75" header="0.3" footer="0.3"/>
      <pageSetup scale="37" orientation="portrait" copies="0" r:id="rId1"/>
    </customSheetView>
  </customSheetViews>
  <mergeCells count="13">
    <mergeCell ref="G1:G2"/>
    <mergeCell ref="A203:F203"/>
    <mergeCell ref="N1:P1"/>
    <mergeCell ref="Q1:Q2"/>
    <mergeCell ref="H1:I1"/>
    <mergeCell ref="J1:K1"/>
    <mergeCell ref="L1:M1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F3:F203">
      <formula1>inter</formula1>
    </dataValidation>
  </dataValidations>
  <pageMargins left="0.7" right="0.7" top="0.75" bottom="0.75" header="0.3" footer="0.3"/>
  <pageSetup scale="37" orientation="portrait" r:id="rId2"/>
  <rowBreaks count="1" manualBreakCount="1">
    <brk id="90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>
    <tabColor rgb="FFFFFF00"/>
  </sheetPr>
  <dimension ref="A1:F17"/>
  <sheetViews>
    <sheetView workbookViewId="0">
      <selection activeCell="H15" sqref="H15"/>
    </sheetView>
  </sheetViews>
  <sheetFormatPr defaultRowHeight="15"/>
  <cols>
    <col min="1" max="4" width="9.140625" style="89"/>
    <col min="5" max="5" width="15.5703125" style="89" customWidth="1"/>
    <col min="6" max="6" width="13.85546875" style="89" customWidth="1"/>
    <col min="7" max="16384" width="9.140625" style="89"/>
  </cols>
  <sheetData>
    <row r="1" spans="1:6">
      <c r="A1" s="124"/>
      <c r="B1" s="125"/>
      <c r="C1" s="125"/>
      <c r="D1" s="125"/>
      <c r="E1" s="126" t="s">
        <v>273</v>
      </c>
      <c r="F1" s="127" t="s">
        <v>274</v>
      </c>
    </row>
    <row r="2" spans="1:6">
      <c r="A2" s="114"/>
      <c r="B2" s="92"/>
      <c r="C2" s="92"/>
      <c r="D2" s="92"/>
      <c r="E2" s="128" t="s">
        <v>11</v>
      </c>
      <c r="F2" s="129" t="s">
        <v>47</v>
      </c>
    </row>
    <row r="3" spans="1:6">
      <c r="A3" s="130" t="s">
        <v>269</v>
      </c>
      <c r="B3" s="92"/>
      <c r="C3" s="92"/>
      <c r="D3" s="92"/>
      <c r="E3" s="135">
        <f>+'Sale Master'!M91+'Sale 1'!M89+'Sale 2'!M89</f>
        <v>0</v>
      </c>
      <c r="F3" s="136">
        <f>+'Sale Master'!M91+'Sale Master'!N91+'Sale Master'!P91+'Sale Master'!R91+'Sale 1'!M89+'Sale 1'!N89+'Sale 1'!P89+'Sale 1'!R89+'Sale 2'!M89+'Sale 2'!N89+'Sale 2'!P89+'Sale 2'!R89</f>
        <v>0</v>
      </c>
    </row>
    <row r="4" spans="1:6">
      <c r="A4" s="130" t="s">
        <v>270</v>
      </c>
      <c r="B4" s="92"/>
      <c r="C4" s="92"/>
      <c r="D4" s="92"/>
      <c r="E4" s="137">
        <f>+'Purchase register'!G203</f>
        <v>0</v>
      </c>
      <c r="F4" s="138">
        <f>+'Purchase register'!Q203</f>
        <v>0</v>
      </c>
    </row>
    <row r="5" spans="1:6">
      <c r="A5" s="114"/>
      <c r="B5" s="92"/>
      <c r="C5" s="92"/>
      <c r="D5" s="92"/>
      <c r="E5" s="92"/>
      <c r="F5" s="93"/>
    </row>
    <row r="6" spans="1:6">
      <c r="A6" s="114"/>
      <c r="B6" s="92"/>
      <c r="C6" s="92"/>
      <c r="D6" s="92"/>
      <c r="E6" s="92"/>
      <c r="F6" s="93"/>
    </row>
    <row r="7" spans="1:6">
      <c r="A7" s="132" t="s">
        <v>271</v>
      </c>
      <c r="B7" s="92"/>
      <c r="C7" s="92"/>
      <c r="D7" s="92"/>
      <c r="E7" s="133" t="s">
        <v>47</v>
      </c>
      <c r="F7" s="93"/>
    </row>
    <row r="8" spans="1:6">
      <c r="A8" s="114"/>
      <c r="B8" s="92"/>
      <c r="C8" s="92"/>
      <c r="D8" s="137"/>
      <c r="E8" s="135"/>
      <c r="F8" s="131"/>
    </row>
    <row r="9" spans="1:6">
      <c r="A9" s="114" t="s">
        <v>9</v>
      </c>
      <c r="B9" s="92"/>
      <c r="C9" s="92"/>
      <c r="D9" s="137"/>
      <c r="E9" s="135">
        <f>+'Sale Master'!N91+'Sale 1'!N89+'Sale 2'!N89</f>
        <v>0</v>
      </c>
      <c r="F9" s="131"/>
    </row>
    <row r="10" spans="1:6">
      <c r="A10" s="114" t="s">
        <v>8</v>
      </c>
      <c r="B10" s="92"/>
      <c r="C10" s="92"/>
      <c r="D10" s="137"/>
      <c r="E10" s="135">
        <f>+'Sale Master'!P91+'Sale 1'!P89+'Sale 2'!P89</f>
        <v>0</v>
      </c>
      <c r="F10" s="131"/>
    </row>
    <row r="11" spans="1:6">
      <c r="A11" s="114" t="s">
        <v>10</v>
      </c>
      <c r="B11" s="92"/>
      <c r="C11" s="92"/>
      <c r="D11" s="137"/>
      <c r="E11" s="135">
        <f>+'Sale Master'!R91+'Sale 1'!R89+'Sale 2'!R89</f>
        <v>0</v>
      </c>
      <c r="F11" s="131"/>
    </row>
    <row r="12" spans="1:6">
      <c r="A12" s="114"/>
      <c r="B12" s="92"/>
      <c r="C12" s="92"/>
      <c r="D12" s="137"/>
      <c r="E12" s="135"/>
      <c r="F12" s="131"/>
    </row>
    <row r="13" spans="1:6" ht="17.25">
      <c r="A13" s="132" t="s">
        <v>272</v>
      </c>
      <c r="B13" s="92"/>
      <c r="C13" s="92"/>
      <c r="D13" s="92"/>
      <c r="E13" s="134" t="s">
        <v>47</v>
      </c>
      <c r="F13" s="131"/>
    </row>
    <row r="14" spans="1:6">
      <c r="A14" s="114"/>
      <c r="B14" s="92"/>
      <c r="C14" s="92"/>
      <c r="D14" s="92"/>
      <c r="E14" s="135"/>
      <c r="F14" s="131"/>
    </row>
    <row r="15" spans="1:6">
      <c r="A15" s="114" t="s">
        <v>9</v>
      </c>
      <c r="B15" s="92"/>
      <c r="C15" s="92"/>
      <c r="D15" s="92"/>
      <c r="E15" s="135">
        <f>+'Purchase register'!N203</f>
        <v>0</v>
      </c>
      <c r="F15" s="131"/>
    </row>
    <row r="16" spans="1:6">
      <c r="A16" s="114" t="s">
        <v>8</v>
      </c>
      <c r="B16" s="92"/>
      <c r="C16" s="92"/>
      <c r="D16" s="92"/>
      <c r="E16" s="135">
        <f>+'Purchase register'!O203</f>
        <v>0</v>
      </c>
      <c r="F16" s="131"/>
    </row>
    <row r="17" spans="1:6">
      <c r="A17" s="115" t="s">
        <v>10</v>
      </c>
      <c r="B17" s="108"/>
      <c r="C17" s="108"/>
      <c r="D17" s="108"/>
      <c r="E17" s="139">
        <f>+'Purchase register'!P203</f>
        <v>0</v>
      </c>
      <c r="F17" s="109"/>
    </row>
  </sheetData>
  <sheetProtection password="CC1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Tax Invoice</vt:lpstr>
      <vt:lpstr>Product &amp; Receiver Master</vt:lpstr>
      <vt:lpstr>Sale Master</vt:lpstr>
      <vt:lpstr>Sale 1</vt:lpstr>
      <vt:lpstr>Sale 2</vt:lpstr>
      <vt:lpstr>Purchase register</vt:lpstr>
      <vt:lpstr>SUMMARY</vt:lpstr>
      <vt:lpstr>inter</vt:lpstr>
      <vt:lpstr>invoice</vt:lpstr>
      <vt:lpstr>name</vt:lpstr>
      <vt:lpstr>'Product &amp; Receiver Master'!Print_Area</vt:lpstr>
      <vt:lpstr>'Purchase register'!Print_Area</vt:lpstr>
      <vt:lpstr>'Tax Invoice'!Print_Area</vt:lpstr>
      <vt:lpstr>receiver</vt:lpstr>
      <vt:lpstr>unique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Gauri</dc:creator>
  <cp:lastModifiedBy>Gauri</cp:lastModifiedBy>
  <cp:lastPrinted>2017-06-13T07:27:12Z</cp:lastPrinted>
  <dcterms:created xsi:type="dcterms:W3CDTF">2017-06-12T07:21:38Z</dcterms:created>
  <dcterms:modified xsi:type="dcterms:W3CDTF">2017-06-13T09:17:47Z</dcterms:modified>
</cp:coreProperties>
</file>