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30" windowWidth="20055" windowHeight="7680"/>
  </bookViews>
  <sheets>
    <sheet name="Final Partnership Firm" sheetId="4" r:id="rId1"/>
  </sheets>
  <externalReferences>
    <externalReference r:id="rId2"/>
  </externalReferences>
  <definedNames>
    <definedName name="dd_items" localSheetId="0">#REF!</definedName>
    <definedName name="dd_items">#REF!</definedName>
    <definedName name="dd_items1" localSheetId="0">#REF!</definedName>
    <definedName name="dd_items1">#REF!</definedName>
    <definedName name="_xlnm.Print_Area" localSheetId="0">'Final Partnership Firm'!$A$1:$K$17</definedName>
  </definedNames>
  <calcPr calcId="124519"/>
</workbook>
</file>

<file path=xl/calcChain.xml><?xml version="1.0" encoding="utf-8"?>
<calcChain xmlns="http://schemas.openxmlformats.org/spreadsheetml/2006/main">
  <c r="K3" i="4"/>
  <c r="G5"/>
  <c r="G8" s="1"/>
  <c r="H9" s="1"/>
  <c r="G6"/>
  <c r="G7"/>
  <c r="F8"/>
  <c r="K8"/>
  <c r="I8" s="1"/>
  <c r="H12" s="1"/>
  <c r="U8"/>
  <c r="I9"/>
  <c r="G13" l="1"/>
  <c r="K9"/>
  <c r="I10"/>
  <c r="H10" s="1"/>
  <c r="G14" l="1"/>
  <c r="H16"/>
  <c r="H17" s="1"/>
  <c r="G15"/>
  <c r="J5" l="1"/>
  <c r="J6"/>
  <c r="J7"/>
  <c r="J8" l="1"/>
</calcChain>
</file>

<file path=xl/sharedStrings.xml><?xml version="1.0" encoding="utf-8"?>
<sst xmlns="http://schemas.openxmlformats.org/spreadsheetml/2006/main" count="27" uniqueCount="27">
  <si>
    <t>TAX CALCULATION FOR PARTNERSHIP FIRM</t>
  </si>
  <si>
    <t>GROSS RECEIPTS</t>
  </si>
  <si>
    <t>PLEASE ENTER VALUE ON ONLY YELLOW CELLS</t>
  </si>
  <si>
    <t>BUSSINESS INCOME AS PER PROV OF UNDER SECTION 44AD</t>
  </si>
  <si>
    <t>MINIMUN BUSSINESS INCOME</t>
  </si>
  <si>
    <t>NAME OF THE PARTNERS</t>
  </si>
  <si>
    <t>PAN NUMBER</t>
  </si>
  <si>
    <t>SHARE PROFIT(%GE)</t>
  </si>
  <si>
    <t>INITIAL CAPITAL</t>
  </si>
  <si>
    <t>INTEREST</t>
  </si>
  <si>
    <t>REMUNERATION PAID</t>
  </si>
  <si>
    <t>SHARE PROFIT</t>
  </si>
  <si>
    <t>A</t>
  </si>
  <si>
    <t>B</t>
  </si>
  <si>
    <t>C</t>
  </si>
  <si>
    <t xml:space="preserve">TOTAL CAPITAL </t>
  </si>
  <si>
    <t>NET GAIN</t>
  </si>
  <si>
    <t>MAX REMUNERATION ALLOWABLE</t>
  </si>
  <si>
    <t>BUT RESTRICTED TO</t>
  </si>
  <si>
    <t>LIMIT ON WHICH TAX WILL BE PAID</t>
  </si>
  <si>
    <t xml:space="preserve">NET INCOME  </t>
  </si>
  <si>
    <t>INCOME TAX PAYABLE @ 30%</t>
  </si>
  <si>
    <t>DEVELOPED BY MUKESH KURIYAL SYSTEMS ANALYST</t>
  </si>
  <si>
    <t>EDUCATION CESS @ 2%</t>
  </si>
  <si>
    <t>SECONDARY AND HIGHEREDUCATION CESS @ 1%</t>
  </si>
  <si>
    <t>TOTAL TAX</t>
  </si>
  <si>
    <t>NET PROFIT DIVIDED AMONG THE PARTNERS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</si>
</sst>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0"/>
      <color theme="1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3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 applyProtection="1">
      <alignment vertical="center" wrapText="1"/>
      <protection locked="0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vertical="center" wrapText="1"/>
    </xf>
    <xf numFmtId="0" fontId="1" fillId="3" borderId="8" xfId="0" applyFont="1" applyFill="1" applyBorder="1" applyAlignment="1">
      <alignment horizontal="center" vertical="center"/>
    </xf>
    <xf numFmtId="0" fontId="1" fillId="3" borderId="9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/>
    </xf>
    <xf numFmtId="0" fontId="1" fillId="3" borderId="12" xfId="0" applyFont="1" applyFill="1" applyBorder="1" applyAlignment="1">
      <alignment horizontal="center" vertical="center"/>
    </xf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1" fontId="1" fillId="2" borderId="6" xfId="0" applyNumberFormat="1" applyFont="1" applyFill="1" applyBorder="1" applyAlignment="1" applyProtection="1">
      <protection locked="0"/>
    </xf>
    <xf numFmtId="0" fontId="1" fillId="3" borderId="7" xfId="0" applyFont="1" applyFill="1" applyBorder="1" applyAlignment="1"/>
    <xf numFmtId="0" fontId="3" fillId="3" borderId="13" xfId="0" applyFont="1" applyFill="1" applyBorder="1" applyAlignment="1">
      <alignment horizontal="center"/>
    </xf>
    <xf numFmtId="0" fontId="1" fillId="2" borderId="12" xfId="0" applyFont="1" applyFill="1" applyBorder="1" applyAlignment="1" applyProtection="1">
      <protection locked="0"/>
    </xf>
    <xf numFmtId="1" fontId="1" fillId="3" borderId="12" xfId="0" applyNumberFormat="1" applyFont="1" applyFill="1" applyBorder="1" applyAlignment="1"/>
    <xf numFmtId="0" fontId="3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1" fontId="1" fillId="2" borderId="17" xfId="0" applyNumberFormat="1" applyFont="1" applyFill="1" applyBorder="1" applyAlignment="1" applyProtection="1">
      <protection locked="0"/>
    </xf>
    <xf numFmtId="0" fontId="1" fillId="3" borderId="18" xfId="0" applyFont="1" applyFill="1" applyBorder="1" applyAlignment="1"/>
    <xf numFmtId="0" fontId="1" fillId="2" borderId="19" xfId="0" applyFont="1" applyFill="1" applyBorder="1" applyAlignment="1" applyProtection="1">
      <protection locked="0"/>
    </xf>
    <xf numFmtId="1" fontId="1" fillId="3" borderId="19" xfId="0" applyNumberFormat="1" applyFont="1" applyFill="1" applyBorder="1" applyAlignment="1"/>
    <xf numFmtId="0" fontId="1" fillId="3" borderId="1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0" fontId="1" fillId="3" borderId="6" xfId="0" applyFont="1" applyFill="1" applyBorder="1" applyAlignment="1">
      <alignment horizontal="center"/>
    </xf>
    <xf numFmtId="1" fontId="1" fillId="3" borderId="6" xfId="0" applyNumberFormat="1" applyFont="1" applyFill="1" applyBorder="1" applyAlignment="1"/>
    <xf numFmtId="0" fontId="1" fillId="3" borderId="20" xfId="0" applyFont="1" applyFill="1" applyBorder="1" applyAlignment="1"/>
    <xf numFmtId="0" fontId="3" fillId="3" borderId="21" xfId="0" applyFont="1" applyFill="1" applyBorder="1" applyAlignment="1">
      <alignment horizontal="center"/>
    </xf>
    <xf numFmtId="0" fontId="1" fillId="3" borderId="9" xfId="0" applyFont="1" applyFill="1" applyBorder="1" applyAlignment="1"/>
    <xf numFmtId="0" fontId="1" fillId="3" borderId="2" xfId="0" applyFont="1" applyFill="1" applyBorder="1" applyAlignment="1">
      <alignment vertical="center" wrapText="1"/>
    </xf>
    <xf numFmtId="0" fontId="1" fillId="3" borderId="4" xfId="0" applyFont="1" applyFill="1" applyBorder="1"/>
    <xf numFmtId="0" fontId="1" fillId="3" borderId="22" xfId="0" applyFont="1" applyFill="1" applyBorder="1" applyAlignment="1"/>
    <xf numFmtId="0" fontId="1" fillId="4" borderId="23" xfId="0" applyFont="1" applyFill="1" applyBorder="1" applyAlignment="1"/>
    <xf numFmtId="0" fontId="1" fillId="4" borderId="14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left"/>
    </xf>
    <xf numFmtId="0" fontId="1" fillId="3" borderId="3" xfId="0" applyFont="1" applyFill="1" applyBorder="1" applyAlignment="1"/>
    <xf numFmtId="0" fontId="1" fillId="4" borderId="22" xfId="0" applyFont="1" applyFill="1" applyBorder="1" applyAlignment="1"/>
    <xf numFmtId="0" fontId="1" fillId="4" borderId="24" xfId="0" applyFont="1" applyFill="1" applyBorder="1" applyAlignment="1">
      <alignment horizontal="center" vertical="center"/>
    </xf>
    <xf numFmtId="0" fontId="1" fillId="2" borderId="4" xfId="0" applyFont="1" applyFill="1" applyBorder="1"/>
    <xf numFmtId="0" fontId="4" fillId="4" borderId="25" xfId="0" applyFont="1" applyFill="1" applyBorder="1" applyAlignment="1">
      <alignment horizontal="center" vertical="center" wrapText="1"/>
    </xf>
    <xf numFmtId="0" fontId="1" fillId="4" borderId="26" xfId="0" applyFont="1" applyFill="1" applyBorder="1" applyAlignment="1"/>
    <xf numFmtId="0" fontId="4" fillId="4" borderId="27" xfId="0" applyFont="1" applyFill="1" applyBorder="1" applyAlignment="1">
      <alignment horizontal="center" vertical="center" wrapText="1"/>
    </xf>
    <xf numFmtId="0" fontId="1" fillId="4" borderId="28" xfId="0" applyFont="1" applyFill="1" applyBorder="1" applyAlignment="1"/>
    <xf numFmtId="0" fontId="1" fillId="4" borderId="23" xfId="0" applyFont="1" applyFill="1" applyBorder="1" applyAlignment="1">
      <alignment horizontal="center" vertical="center"/>
    </xf>
    <xf numFmtId="0" fontId="1" fillId="3" borderId="29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3" borderId="20" xfId="0" applyFont="1" applyFill="1" applyBorder="1" applyAlignment="1">
      <alignment horizontal="left"/>
    </xf>
    <xf numFmtId="0" fontId="1" fillId="3" borderId="29" xfId="0" applyFont="1" applyFill="1" applyBorder="1" applyAlignment="1">
      <alignment horizontal="center"/>
    </xf>
    <xf numFmtId="0" fontId="1" fillId="5" borderId="30" xfId="0" applyFont="1" applyFill="1" applyBorder="1" applyAlignment="1">
      <alignment horizontal="center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4" xfId="0" applyFont="1" applyFill="1" applyBorder="1" applyAlignment="1">
      <alignment horizontal="center" vertical="center" wrapText="1"/>
    </xf>
    <xf numFmtId="1" fontId="1" fillId="3" borderId="4" xfId="0" applyNumberFormat="1" applyFont="1" applyFill="1" applyBorder="1"/>
    <xf numFmtId="0" fontId="1" fillId="3" borderId="12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/>
    </xf>
    <xf numFmtId="0" fontId="1" fillId="3" borderId="31" xfId="0" applyFont="1" applyFill="1" applyBorder="1" applyAlignment="1">
      <alignment horizontal="center" vertical="center"/>
    </xf>
    <xf numFmtId="0" fontId="1" fillId="3" borderId="32" xfId="0" applyFont="1" applyFill="1" applyBorder="1" applyAlignment="1">
      <alignment horizontal="left"/>
    </xf>
    <xf numFmtId="0" fontId="1" fillId="5" borderId="33" xfId="0" applyFont="1" applyFill="1" applyBorder="1" applyAlignment="1">
      <alignment horizontal="center" vertical="center" wrapText="1"/>
    </xf>
    <xf numFmtId="0" fontId="1" fillId="5" borderId="34" xfId="0" applyFont="1" applyFill="1" applyBorder="1" applyAlignment="1">
      <alignment horizontal="center" vertical="center" wrapText="1"/>
    </xf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1" fontId="3" fillId="0" borderId="0" xfId="0" applyNumberFormat="1" applyFont="1" applyAlignment="1"/>
    <xf numFmtId="1" fontId="3" fillId="0" borderId="0" xfId="0" applyNumberFormat="1" applyFont="1" applyAlignment="1"/>
    <xf numFmtId="0" fontId="3" fillId="0" borderId="0" xfId="0" applyFont="1" applyAlignment="1">
      <alignment horizontal="left"/>
    </xf>
    <xf numFmtId="0" fontId="3" fillId="0" borderId="0" xfId="0" applyFont="1" applyAlignment="1"/>
    <xf numFmtId="1" fontId="3" fillId="0" borderId="0" xfId="0" applyNumberFormat="1" applyFont="1" applyAlignment="1">
      <alignment horizontal="right"/>
    </xf>
    <xf numFmtId="1" fontId="3" fillId="0" borderId="0" xfId="0" applyNumberFormat="1" applyFont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Office%20work\Partnership%20Firm.xlsm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/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6"/>
  <dimension ref="A1:W18"/>
  <sheetViews>
    <sheetView tabSelected="1" workbookViewId="0">
      <selection activeCell="M3" sqref="M3"/>
    </sheetView>
  </sheetViews>
  <sheetFormatPr defaultRowHeight="18.75"/>
  <cols>
    <col min="1" max="1" width="9.140625" style="77"/>
    <col min="2" max="2" width="3" style="77" customWidth="1"/>
    <col min="3" max="3" width="25.7109375" style="77" customWidth="1"/>
    <col min="4" max="4" width="22.85546875" style="77" customWidth="1"/>
    <col min="5" max="5" width="19.7109375" style="77" customWidth="1"/>
    <col min="6" max="6" width="18" style="77" customWidth="1"/>
    <col min="7" max="7" width="16" style="77" customWidth="1"/>
    <col min="8" max="8" width="13.42578125" style="77" customWidth="1"/>
    <col min="9" max="9" width="24.7109375" style="77" customWidth="1"/>
    <col min="10" max="10" width="13" style="77" customWidth="1"/>
    <col min="11" max="11" width="15.85546875" style="77" customWidth="1"/>
    <col min="12" max="12" width="4" style="77" customWidth="1"/>
    <col min="13" max="13" width="27.42578125" style="77" customWidth="1"/>
    <col min="14" max="16384" width="9.140625" style="77"/>
  </cols>
  <sheetData>
    <row r="1" spans="1:23" ht="35.25" customHeight="1" thickBo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3"/>
      <c r="L1" s="84"/>
      <c r="M1" s="84"/>
      <c r="N1" s="84"/>
      <c r="O1" s="84"/>
    </row>
    <row r="2" spans="1:23" ht="45" customHeight="1" thickBot="1">
      <c r="A2" s="4">
        <v>1</v>
      </c>
      <c r="B2" s="5" t="s">
        <v>1</v>
      </c>
      <c r="C2" s="5"/>
      <c r="D2" s="5"/>
      <c r="E2" s="5"/>
      <c r="F2" s="5"/>
      <c r="G2" s="5"/>
      <c r="H2" s="6">
        <v>12100000</v>
      </c>
      <c r="I2" s="7" t="s">
        <v>2</v>
      </c>
      <c r="J2" s="8"/>
      <c r="K2" s="9"/>
      <c r="L2" s="87"/>
      <c r="M2" s="84"/>
      <c r="N2" s="86"/>
    </row>
    <row r="3" spans="1:23" ht="23.25" customHeight="1" thickBot="1">
      <c r="A3" s="4">
        <v>2</v>
      </c>
      <c r="B3" s="5" t="s">
        <v>3</v>
      </c>
      <c r="C3" s="5"/>
      <c r="D3" s="5"/>
      <c r="E3" s="5"/>
      <c r="F3" s="5"/>
      <c r="G3" s="5"/>
      <c r="H3" s="6">
        <v>10820000</v>
      </c>
      <c r="I3" s="10" t="s">
        <v>4</v>
      </c>
      <c r="J3" s="11"/>
      <c r="K3" s="12">
        <f>H2*8/100</f>
        <v>968000</v>
      </c>
      <c r="L3" s="87"/>
      <c r="M3" s="83"/>
      <c r="N3" s="86"/>
    </row>
    <row r="4" spans="1:23" ht="39.75" customHeight="1" thickBot="1">
      <c r="A4" s="13">
        <v>3</v>
      </c>
      <c r="B4" s="14" t="s">
        <v>5</v>
      </c>
      <c r="C4" s="15"/>
      <c r="D4" s="16" t="s">
        <v>6</v>
      </c>
      <c r="E4" s="16" t="s">
        <v>7</v>
      </c>
      <c r="F4" s="16" t="s">
        <v>8</v>
      </c>
      <c r="G4" s="17" t="s">
        <v>9</v>
      </c>
      <c r="H4" s="18"/>
      <c r="I4" s="19" t="s">
        <v>10</v>
      </c>
      <c r="J4" s="19" t="s">
        <v>11</v>
      </c>
      <c r="K4" s="20"/>
    </row>
    <row r="5" spans="1:23" ht="19.5" thickBot="1">
      <c r="A5" s="21"/>
      <c r="B5" s="4">
        <v>1</v>
      </c>
      <c r="C5" s="22" t="s">
        <v>12</v>
      </c>
      <c r="D5" s="23"/>
      <c r="E5" s="24">
        <v>50</v>
      </c>
      <c r="F5" s="25">
        <v>4000000</v>
      </c>
      <c r="G5" s="26">
        <f>F5*12/100</f>
        <v>480000</v>
      </c>
      <c r="H5" s="27"/>
      <c r="I5" s="28">
        <v>0</v>
      </c>
      <c r="J5" s="29">
        <f>H17*E5/100</f>
        <v>3489550</v>
      </c>
      <c r="K5" s="30"/>
      <c r="L5" s="84"/>
      <c r="M5" s="84"/>
      <c r="N5" s="84"/>
      <c r="O5" s="85"/>
      <c r="P5" s="85"/>
      <c r="Q5" s="85"/>
    </row>
    <row r="6" spans="1:23" ht="19.5" thickBot="1">
      <c r="A6" s="21"/>
      <c r="B6" s="4">
        <v>2</v>
      </c>
      <c r="C6" s="22" t="s">
        <v>13</v>
      </c>
      <c r="D6" s="23"/>
      <c r="E6" s="24">
        <v>40</v>
      </c>
      <c r="F6" s="25">
        <v>1000000</v>
      </c>
      <c r="G6" s="26">
        <f>F6*12/100</f>
        <v>120000</v>
      </c>
      <c r="H6" s="27"/>
      <c r="I6" s="28">
        <v>0</v>
      </c>
      <c r="J6" s="29">
        <f>H17*E6/100</f>
        <v>2791640</v>
      </c>
      <c r="K6" s="30"/>
      <c r="L6" s="84"/>
      <c r="M6" s="84"/>
      <c r="N6" s="84"/>
      <c r="O6" s="85"/>
      <c r="P6" s="85"/>
      <c r="Q6" s="85"/>
    </row>
    <row r="7" spans="1:23" ht="19.5" thickBot="1">
      <c r="A7" s="21"/>
      <c r="B7" s="31">
        <v>3</v>
      </c>
      <c r="C7" s="32" t="s">
        <v>14</v>
      </c>
      <c r="D7" s="33"/>
      <c r="E7" s="34">
        <v>10</v>
      </c>
      <c r="F7" s="35">
        <v>0</v>
      </c>
      <c r="G7" s="36">
        <f>F7*12/100</f>
        <v>0</v>
      </c>
      <c r="H7" s="27"/>
      <c r="I7" s="37">
        <v>120000</v>
      </c>
      <c r="J7" s="38">
        <f>H17*E7/100</f>
        <v>697910</v>
      </c>
      <c r="K7" s="30"/>
      <c r="L7" s="84"/>
      <c r="M7" s="84"/>
      <c r="N7" s="84"/>
      <c r="O7" s="81"/>
      <c r="P7" s="81"/>
      <c r="Q7" s="81"/>
    </row>
    <row r="8" spans="1:23" ht="19.5" thickBot="1">
      <c r="A8" s="39"/>
      <c r="B8" s="40" t="s">
        <v>15</v>
      </c>
      <c r="C8" s="41"/>
      <c r="D8" s="41"/>
      <c r="E8" s="42">
        <v>100</v>
      </c>
      <c r="F8" s="43">
        <f>SUM(F5:F7)</f>
        <v>5000000</v>
      </c>
      <c r="G8" s="44">
        <f>SUM(G5:G7)</f>
        <v>600000</v>
      </c>
      <c r="H8" s="45"/>
      <c r="I8" s="46">
        <f>IF(I9-K8=0,K8,"#NA")</f>
        <v>120000</v>
      </c>
      <c r="J8" s="43">
        <f>SUM(J5:J7)</f>
        <v>6979100</v>
      </c>
      <c r="K8" s="26">
        <f>I5+I6+I7</f>
        <v>120000</v>
      </c>
      <c r="L8" s="84"/>
      <c r="M8" s="83"/>
      <c r="N8" s="82"/>
      <c r="O8" s="78"/>
      <c r="P8" s="78"/>
      <c r="Q8" s="78"/>
      <c r="R8" s="78"/>
      <c r="S8" s="78"/>
      <c r="T8" s="78"/>
      <c r="U8" s="81">
        <f>SUM(O5:Q7)</f>
        <v>0</v>
      </c>
      <c r="V8" s="80"/>
      <c r="W8" s="80"/>
    </row>
    <row r="9" spans="1:23" ht="18.75" customHeight="1" thickBot="1">
      <c r="A9" s="4">
        <v>4</v>
      </c>
      <c r="B9" s="47" t="s">
        <v>16</v>
      </c>
      <c r="C9" s="47"/>
      <c r="D9" s="47"/>
      <c r="E9" s="47"/>
      <c r="F9" s="47"/>
      <c r="G9" s="47"/>
      <c r="H9" s="48">
        <f>H3-G8</f>
        <v>10220000</v>
      </c>
      <c r="I9" s="49">
        <f>H11</f>
        <v>120000</v>
      </c>
      <c r="J9" s="50">
        <v>135000</v>
      </c>
      <c r="K9" s="51">
        <f>300000-H9</f>
        <v>-9920000</v>
      </c>
    </row>
    <row r="10" spans="1:23" ht="19.5" thickBot="1">
      <c r="A10" s="4">
        <v>5</v>
      </c>
      <c r="B10" s="52" t="s">
        <v>17</v>
      </c>
      <c r="C10" s="52"/>
      <c r="D10" s="52"/>
      <c r="E10" s="52"/>
      <c r="F10" s="52"/>
      <c r="G10" s="52"/>
      <c r="H10" s="48">
        <f>I10</f>
        <v>6222000</v>
      </c>
      <c r="I10" s="53">
        <f>IF(H9&lt;=300000,H9*90/100,J10-K9*60/100)</f>
        <v>6222000</v>
      </c>
      <c r="J10" s="54">
        <v>270000</v>
      </c>
      <c r="K10" s="55"/>
    </row>
    <row r="11" spans="1:23" ht="19.5" thickBot="1">
      <c r="A11" s="4">
        <v>6</v>
      </c>
      <c r="B11" s="52" t="s">
        <v>18</v>
      </c>
      <c r="C11" s="52"/>
      <c r="D11" s="52"/>
      <c r="E11" s="52"/>
      <c r="F11" s="52"/>
      <c r="G11" s="52"/>
      <c r="H11" s="56">
        <v>120000</v>
      </c>
      <c r="I11" s="57" t="s">
        <v>19</v>
      </c>
      <c r="J11" s="58">
        <v>150000</v>
      </c>
      <c r="K11" s="55"/>
    </row>
    <row r="12" spans="1:23" ht="19.5" thickBot="1">
      <c r="A12" s="4">
        <v>7</v>
      </c>
      <c r="B12" s="52" t="s">
        <v>20</v>
      </c>
      <c r="C12" s="52"/>
      <c r="D12" s="52"/>
      <c r="E12" s="52"/>
      <c r="F12" s="52"/>
      <c r="G12" s="52"/>
      <c r="H12" s="48">
        <f>IF(H11=I8,H9-H11,0)</f>
        <v>10100000</v>
      </c>
      <c r="I12" s="59"/>
      <c r="J12" s="60">
        <v>300000</v>
      </c>
      <c r="K12" s="61"/>
      <c r="M12" s="79"/>
      <c r="N12" s="79"/>
      <c r="O12" s="79"/>
      <c r="P12" s="79"/>
      <c r="Q12" s="79"/>
    </row>
    <row r="13" spans="1:23" ht="19.5" thickBot="1">
      <c r="A13" s="62">
        <v>8</v>
      </c>
      <c r="B13" s="4">
        <v>1</v>
      </c>
      <c r="C13" s="63" t="s">
        <v>21</v>
      </c>
      <c r="D13" s="64"/>
      <c r="E13" s="64"/>
      <c r="F13" s="65"/>
      <c r="G13" s="48">
        <f>H12*30/100</f>
        <v>3030000</v>
      </c>
      <c r="H13" s="66"/>
      <c r="I13" s="67" t="s">
        <v>22</v>
      </c>
      <c r="J13" s="68"/>
      <c r="K13" s="69"/>
    </row>
    <row r="14" spans="1:23" ht="19.5" thickBot="1">
      <c r="A14" s="21"/>
      <c r="B14" s="4">
        <v>2</v>
      </c>
      <c r="C14" s="63" t="s">
        <v>23</v>
      </c>
      <c r="D14" s="64"/>
      <c r="E14" s="64"/>
      <c r="F14" s="65"/>
      <c r="G14" s="70">
        <f>G13*2/100</f>
        <v>60600</v>
      </c>
      <c r="H14" s="71"/>
      <c r="I14" s="68"/>
      <c r="J14" s="68"/>
      <c r="K14" s="69"/>
    </row>
    <row r="15" spans="1:23" ht="19.5" thickBot="1">
      <c r="A15" s="21"/>
      <c r="B15" s="4">
        <v>3</v>
      </c>
      <c r="C15" s="63" t="s">
        <v>24</v>
      </c>
      <c r="D15" s="64"/>
      <c r="E15" s="64"/>
      <c r="F15" s="65"/>
      <c r="G15" s="70">
        <f>G13*1/100</f>
        <v>30300</v>
      </c>
      <c r="H15" s="72"/>
      <c r="I15" s="68"/>
      <c r="J15" s="68"/>
      <c r="K15" s="69"/>
    </row>
    <row r="16" spans="1:23" ht="19.5" thickBot="1">
      <c r="A16" s="73"/>
      <c r="B16" s="74" t="s">
        <v>25</v>
      </c>
      <c r="C16" s="74"/>
      <c r="D16" s="74"/>
      <c r="E16" s="74"/>
      <c r="F16" s="74"/>
      <c r="G16" s="74"/>
      <c r="H16" s="70">
        <f>G13+G14+G15</f>
        <v>3120900</v>
      </c>
      <c r="I16" s="68"/>
      <c r="J16" s="68"/>
      <c r="K16" s="69"/>
    </row>
    <row r="17" spans="1:11" ht="19.5" thickBot="1">
      <c r="A17" s="4">
        <v>9</v>
      </c>
      <c r="B17" s="52" t="s">
        <v>26</v>
      </c>
      <c r="C17" s="52"/>
      <c r="D17" s="52"/>
      <c r="E17" s="52"/>
      <c r="F17" s="52"/>
      <c r="G17" s="52"/>
      <c r="H17" s="48">
        <f>H12-H16</f>
        <v>6979100</v>
      </c>
      <c r="I17" s="75"/>
      <c r="J17" s="75"/>
      <c r="K17" s="76"/>
    </row>
    <row r="18" spans="1:11">
      <c r="E18" s="78"/>
      <c r="F18" s="78"/>
      <c r="G18" s="78"/>
      <c r="H18" s="78"/>
    </row>
  </sheetData>
  <sheetProtection password="9F2E" sheet="1" objects="1" scenarios="1"/>
  <dataConsolidate/>
  <mergeCells count="31">
    <mergeCell ref="O5:Q5"/>
    <mergeCell ref="O6:Q6"/>
    <mergeCell ref="O7:Q7"/>
    <mergeCell ref="B8:D8"/>
    <mergeCell ref="O8:T8"/>
    <mergeCell ref="U8:W8"/>
    <mergeCell ref="A1:K1"/>
    <mergeCell ref="B2:G2"/>
    <mergeCell ref="I2:K2"/>
    <mergeCell ref="B3:G3"/>
    <mergeCell ref="I3:J3"/>
    <mergeCell ref="A4:A8"/>
    <mergeCell ref="B4:C4"/>
    <mergeCell ref="H4:H8"/>
    <mergeCell ref="K4:K7"/>
    <mergeCell ref="B17:G17"/>
    <mergeCell ref="B9:G9"/>
    <mergeCell ref="B10:G10"/>
    <mergeCell ref="B11:G11"/>
    <mergeCell ref="I11:I12"/>
    <mergeCell ref="B12:G12"/>
    <mergeCell ref="E18:H18"/>
    <mergeCell ref="K9:K12"/>
    <mergeCell ref="M12:Q12"/>
    <mergeCell ref="A13:A16"/>
    <mergeCell ref="C13:F13"/>
    <mergeCell ref="H13:H15"/>
    <mergeCell ref="I13:K17"/>
    <mergeCell ref="C14:F14"/>
    <mergeCell ref="C15:F15"/>
    <mergeCell ref="B16:G16"/>
  </mergeCells>
  <dataValidations count="11">
    <dataValidation type="whole" showInputMessage="1" showErrorMessage="1" sqref="H2">
      <formula1>0</formula1>
      <formula2>100000000</formula2>
    </dataValidation>
    <dataValidation type="textLength" errorStyle="warning" operator="equal" showInputMessage="1" showErrorMessage="1" error="PAN NUMBER LENGTH SHOULD BE EQUAL TO 10 DIGITS" prompt="PAN NUMBER LENGTH SHOULD BE EQUAL TO 10 DIGITS" sqref="D5:D7">
      <formula1>10</formula1>
    </dataValidation>
    <dataValidation type="whole" errorStyle="warning" operator="equal" allowBlank="1" showInputMessage="1" showErrorMessage="1" error="TOTAL REMUNERATION SHOULD BE EQUAL TO  SNO 6" prompt="TOTAL REMUNERATION SHOULD BE EQUAL TO  SNO 6" sqref="I8">
      <formula1>I9</formula1>
    </dataValidation>
    <dataValidation type="whole" allowBlank="1" showInputMessage="1" showErrorMessage="1" sqref="I7">
      <formula1>0</formula1>
      <formula2>I9-(I5+I6)</formula2>
    </dataValidation>
    <dataValidation type="whole" allowBlank="1" showInputMessage="1" showErrorMessage="1" sqref="I6">
      <formula1>0</formula1>
      <formula2>I9-(I5+I7)</formula2>
    </dataValidation>
    <dataValidation type="whole" allowBlank="1" showInputMessage="1" showErrorMessage="1" sqref="I5">
      <formula1>0</formula1>
      <formula2>I9-(I6+I7)</formula2>
    </dataValidation>
    <dataValidation type="whole" errorStyle="warning" operator="lessThanOrEqual" allowBlank="1" showInputMessage="1" showErrorMessage="1" error="THE TOTAL SHARE PROFIT SHOULD NOT EXCEED THEN 100%" prompt="THE TOTAL SHARE PROFIT SHOULD NOT EXCEED THEN 100%" sqref="E7">
      <formula1>E8-(E5+E6)</formula1>
    </dataValidation>
    <dataValidation type="whole" errorStyle="warning" operator="lessThanOrEqual" allowBlank="1" showInputMessage="1" showErrorMessage="1" error="THE TOTAL SHARE PROFIT SHOULD NOT EXCEED THEN 100%" prompt="THE TOTAL SHARE PROFIT SHOULD NOT EXCEED THEN 100%" sqref="E6">
      <formula1>E8-(E5+E7)</formula1>
    </dataValidation>
    <dataValidation type="whole" errorStyle="warning" operator="lessThanOrEqual" allowBlank="1" showInputMessage="1" showErrorMessage="1" error="THE TOTAL SHARE PROFIT SHOULD NOT EXCEED THEN 100%" prompt="THE TOTAL SHARE PROFIT SHOULD NOT EXCEED THEN 100%" sqref="E5">
      <formula1>E8-(E6+E7)</formula1>
    </dataValidation>
    <dataValidation type="whole" errorStyle="warning" showInputMessage="1" showErrorMessage="1" error="PROFIT SHOULD BE GREATER THEN 8% AND LESS THEN EQUAL TO 100%" prompt="PROFIT SHOULD BE GREATER THEN 8% AND LESS THEN EQUAL TO 100%" sqref="H3">
      <formula1>K3</formula1>
      <formula2>H2</formula2>
    </dataValidation>
    <dataValidation type="whole" errorStyle="warning" operator="lessThanOrEqual" allowBlank="1" showInputMessage="1" showErrorMessage="1" error="THIS VALUE SHOULD NOT BE GREATER THEN MAX RENUMERATION ALLOWABLE" prompt="THIS VALUE SHOULD NOT BE GREATER THEN MAX RENUMERATION ALLOWABLE" sqref="H11">
      <formula1>H10</formula1>
    </dataValidation>
  </dataValidations>
  <pageMargins left="0.31" right="0.19" top="0.75" bottom="0.32" header="0.3" footer="0.3"/>
  <pageSetup scale="72" orientation="landscape" horizontalDpi="0" verticalDpi="0" r:id="rId1"/>
  <headerFooter>
    <oddFooter>&amp;CDEVELOPED BY MUKESH KURIYAL SYSTEMS ANALYST&amp;REMAIL ID:kudiyal@gmail.com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Final Partnership Firm</vt:lpstr>
      <vt:lpstr>'Final Partnership Firm'!Print_Area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Welcome</dc:creator>
  <cp:lastModifiedBy>Welcome</cp:lastModifiedBy>
  <dcterms:created xsi:type="dcterms:W3CDTF">2015-11-23T10:24:55Z</dcterms:created>
  <dcterms:modified xsi:type="dcterms:W3CDTF">2015-11-23T10:28:49Z</dcterms:modified>
</cp:coreProperties>
</file>