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40" yWindow="60" windowWidth="20115" windowHeight="8010"/>
  </bookViews>
  <sheets>
    <sheet name="PT &amp; Interest" sheetId="1" r:id="rId1"/>
  </sheets>
  <calcPr calcId="145621"/>
</workbook>
</file>

<file path=xl/calcChain.xml><?xml version="1.0" encoding="utf-8"?>
<calcChain xmlns="http://schemas.openxmlformats.org/spreadsheetml/2006/main">
  <c r="E11" i="1" l="1"/>
  <c r="F17" i="1" l="1"/>
  <c r="E14" i="1" l="1"/>
  <c r="B25" i="1" l="1"/>
  <c r="B24" i="1"/>
  <c r="B23" i="1"/>
  <c r="B22" i="1"/>
  <c r="B16" i="1"/>
  <c r="B15" i="1"/>
  <c r="B14" i="1"/>
  <c r="B13" i="1"/>
  <c r="B12" i="1"/>
  <c r="B11" i="1"/>
  <c r="B10" i="1"/>
  <c r="B9" i="1"/>
  <c r="B8" i="1"/>
  <c r="E8" i="1"/>
  <c r="E12" i="1"/>
  <c r="E10" i="1"/>
  <c r="E9" i="1"/>
  <c r="E16" i="1"/>
  <c r="E15" i="1"/>
  <c r="E13" i="1"/>
  <c r="F13" i="1" s="1"/>
  <c r="E25" i="1"/>
  <c r="E24" i="1"/>
  <c r="F24" i="1" s="1"/>
  <c r="G24" i="1" s="1"/>
  <c r="E23" i="1"/>
  <c r="F23" i="1" s="1"/>
  <c r="G23" i="1" s="1"/>
  <c r="E22" i="1"/>
  <c r="F10" i="1" l="1"/>
  <c r="G10" i="1" s="1"/>
  <c r="F9" i="1"/>
  <c r="G9" i="1" s="1"/>
  <c r="F11" i="1"/>
  <c r="G11" i="1" s="1"/>
  <c r="F15" i="1"/>
  <c r="G15" i="1" s="1"/>
  <c r="B26" i="1"/>
  <c r="F25" i="1"/>
  <c r="G25" i="1" s="1"/>
  <c r="F22" i="1"/>
  <c r="G22" i="1" s="1"/>
  <c r="F14" i="1"/>
  <c r="G14" i="1" s="1"/>
  <c r="B17" i="1"/>
  <c r="F16" i="1"/>
  <c r="G16" i="1" s="1"/>
  <c r="F12" i="1"/>
  <c r="G12" i="1" s="1"/>
  <c r="F8" i="1"/>
  <c r="G13" i="1"/>
  <c r="F26" i="1" l="1"/>
  <c r="G26" i="1" s="1"/>
  <c r="G8" i="1"/>
  <c r="G17" i="1" s="1"/>
</calcChain>
</file>

<file path=xl/sharedStrings.xml><?xml version="1.0" encoding="utf-8"?>
<sst xmlns="http://schemas.openxmlformats.org/spreadsheetml/2006/main" count="36" uniqueCount="24">
  <si>
    <t>Financial Year</t>
  </si>
  <si>
    <t>2013-2014</t>
  </si>
  <si>
    <t>2014-2015</t>
  </si>
  <si>
    <t>2015-2016</t>
  </si>
  <si>
    <t>2016-2017</t>
  </si>
  <si>
    <t>Due Date</t>
  </si>
  <si>
    <t>Date of Payment</t>
  </si>
  <si>
    <t>Delay in Months</t>
  </si>
  <si>
    <t>Interest @ 1.25% pm</t>
  </si>
  <si>
    <t>Profession Tax</t>
  </si>
  <si>
    <t>Total</t>
  </si>
  <si>
    <t>Tax Interest payable under Amnesty Scheme</t>
  </si>
  <si>
    <t>Tax Interest payable without Amnesty Scheme</t>
  </si>
  <si>
    <t>2012-2013</t>
  </si>
  <si>
    <t>2011-2012</t>
  </si>
  <si>
    <t>2010-2011</t>
  </si>
  <si>
    <t>2009-2010</t>
  </si>
  <si>
    <t>2008-2009</t>
  </si>
  <si>
    <t xml:space="preserve">If no benefit of amnesty scheme is taken then one has to pay profession tax of previous eight years with interest which will be Rs 36000 (Tax Rs 22500 + Int 13500) so it is advisable to take benefit of the scheme and pay Rs 11250 now </t>
  </si>
  <si>
    <t>Profession Tax Enrolment Amnesty Scheme 2016 Maharashtra</t>
  </si>
  <si>
    <t>Year of Commencement (YYYY-YYYY)</t>
  </si>
  <si>
    <t>Dinesh Malvi</t>
  </si>
  <si>
    <t>dineshmalvi25@gmail.com</t>
  </si>
  <si>
    <t>M: 9167036274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</si>
</sst>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3" fillId="0" borderId="0" xfId="0" applyFont="1"/>
    <xf numFmtId="0" fontId="2" fillId="2" borderId="1" xfId="0" applyFont="1" applyFill="1" applyBorder="1" applyAlignment="1">
      <alignment horizontal="left" vertical="top" wrapText="1"/>
    </xf>
    <xf numFmtId="164" fontId="2" fillId="2" borderId="1" xfId="1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/>
    </xf>
    <xf numFmtId="164" fontId="0" fillId="0" borderId="1" xfId="1" applyNumberFormat="1" applyFon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/>
    <xf numFmtId="0" fontId="5" fillId="0" borderId="0" xfId="0" applyFont="1"/>
    <xf numFmtId="0" fontId="2" fillId="0" borderId="0" xfId="0" applyFont="1" applyAlignment="1"/>
    <xf numFmtId="14" fontId="0" fillId="3" borderId="1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6" fillId="0" borderId="0" xfId="2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neshmalvi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tabSelected="1" zoomScaleNormal="100" zoomScaleSheetLayoutView="100" workbookViewId="0">
      <selection activeCell="D10" sqref="D10"/>
    </sheetView>
  </sheetViews>
  <sheetFormatPr defaultRowHeight="15" x14ac:dyDescent="0.25"/>
  <cols>
    <col min="1" max="1" width="16.5703125" customWidth="1"/>
    <col min="2" max="2" width="13.140625" style="1" customWidth="1"/>
    <col min="3" max="5" width="13.140625" customWidth="1"/>
    <col min="6" max="6" width="13.140625" style="1" customWidth="1"/>
    <col min="7" max="7" width="13.140625" customWidth="1"/>
  </cols>
  <sheetData>
    <row r="1" spans="1:7" ht="15.75" x14ac:dyDescent="0.25">
      <c r="A1" s="20" t="s">
        <v>19</v>
      </c>
      <c r="F1" s="24" t="s">
        <v>21</v>
      </c>
      <c r="G1" s="24"/>
    </row>
    <row r="2" spans="1:7" x14ac:dyDescent="0.25">
      <c r="F2" s="24" t="s">
        <v>23</v>
      </c>
      <c r="G2" s="24"/>
    </row>
    <row r="3" spans="1:7" x14ac:dyDescent="0.25">
      <c r="A3" s="21" t="s">
        <v>20</v>
      </c>
      <c r="B3" s="21"/>
      <c r="D3" s="22" t="s">
        <v>13</v>
      </c>
      <c r="F3" s="25" t="s">
        <v>22</v>
      </c>
      <c r="G3" s="25"/>
    </row>
    <row r="5" spans="1:7" x14ac:dyDescent="0.25">
      <c r="A5" s="11" t="s">
        <v>12</v>
      </c>
    </row>
    <row r="7" spans="1:7" ht="30" x14ac:dyDescent="0.25">
      <c r="A7" s="12" t="s">
        <v>0</v>
      </c>
      <c r="B7" s="13" t="s">
        <v>9</v>
      </c>
      <c r="C7" s="14" t="s">
        <v>5</v>
      </c>
      <c r="D7" s="14" t="s">
        <v>6</v>
      </c>
      <c r="E7" s="14" t="s">
        <v>7</v>
      </c>
      <c r="F7" s="13" t="s">
        <v>8</v>
      </c>
      <c r="G7" s="14" t="s">
        <v>10</v>
      </c>
    </row>
    <row r="8" spans="1:7" x14ac:dyDescent="0.25">
      <c r="A8" s="7" t="s">
        <v>17</v>
      </c>
      <c r="B8" s="2">
        <f t="shared" ref="B8:B16" si="0">+IF(A8&gt;=$D$3,2500,0)</f>
        <v>0</v>
      </c>
      <c r="C8" s="3">
        <v>39629</v>
      </c>
      <c r="D8" s="22">
        <v>42602</v>
      </c>
      <c r="E8" s="4">
        <f t="shared" ref="E8:E16" si="1">(YEAR(D8)-YEAR(C8))*12+MONTH(D8)-MONTH(C8)</f>
        <v>98</v>
      </c>
      <c r="F8" s="2">
        <f t="shared" ref="F8:F16" si="2">+B8*1.25%*E8</f>
        <v>0</v>
      </c>
      <c r="G8" s="6">
        <f t="shared" ref="G8:G16" si="3">+B8+F8</f>
        <v>0</v>
      </c>
    </row>
    <row r="9" spans="1:7" x14ac:dyDescent="0.25">
      <c r="A9" s="7" t="s">
        <v>16</v>
      </c>
      <c r="B9" s="2">
        <f t="shared" si="0"/>
        <v>0</v>
      </c>
      <c r="C9" s="3">
        <v>39994</v>
      </c>
      <c r="D9" s="22">
        <v>42602</v>
      </c>
      <c r="E9" s="4">
        <f t="shared" si="1"/>
        <v>86</v>
      </c>
      <c r="F9" s="2">
        <f t="shared" si="2"/>
        <v>0</v>
      </c>
      <c r="G9" s="6">
        <f t="shared" si="3"/>
        <v>0</v>
      </c>
    </row>
    <row r="10" spans="1:7" x14ac:dyDescent="0.25">
      <c r="A10" s="7" t="s">
        <v>15</v>
      </c>
      <c r="B10" s="2">
        <f t="shared" si="0"/>
        <v>0</v>
      </c>
      <c r="C10" s="3">
        <v>40359</v>
      </c>
      <c r="D10" s="22">
        <v>42602</v>
      </c>
      <c r="E10" s="4">
        <f t="shared" si="1"/>
        <v>74</v>
      </c>
      <c r="F10" s="2">
        <f t="shared" si="2"/>
        <v>0</v>
      </c>
      <c r="G10" s="6">
        <f t="shared" si="3"/>
        <v>0</v>
      </c>
    </row>
    <row r="11" spans="1:7" x14ac:dyDescent="0.25">
      <c r="A11" s="7" t="s">
        <v>14</v>
      </c>
      <c r="B11" s="2">
        <f t="shared" si="0"/>
        <v>0</v>
      </c>
      <c r="C11" s="3">
        <v>40724</v>
      </c>
      <c r="D11" s="22">
        <v>42602</v>
      </c>
      <c r="E11" s="4">
        <f>(YEAR(D11)-YEAR(C11))*12+MONTH(D11)-MONTH(C11)</f>
        <v>62</v>
      </c>
      <c r="F11" s="2">
        <f t="shared" si="2"/>
        <v>0</v>
      </c>
      <c r="G11" s="6">
        <f t="shared" si="3"/>
        <v>0</v>
      </c>
    </row>
    <row r="12" spans="1:7" x14ac:dyDescent="0.25">
      <c r="A12" s="7" t="s">
        <v>13</v>
      </c>
      <c r="B12" s="2">
        <f t="shared" si="0"/>
        <v>2500</v>
      </c>
      <c r="C12" s="3">
        <v>41090</v>
      </c>
      <c r="D12" s="22">
        <v>42602</v>
      </c>
      <c r="E12" s="4">
        <f t="shared" si="1"/>
        <v>50</v>
      </c>
      <c r="F12" s="2">
        <f t="shared" si="2"/>
        <v>1562.5</v>
      </c>
      <c r="G12" s="6">
        <f t="shared" si="3"/>
        <v>4062.5</v>
      </c>
    </row>
    <row r="13" spans="1:7" x14ac:dyDescent="0.25">
      <c r="A13" s="7" t="s">
        <v>1</v>
      </c>
      <c r="B13" s="2">
        <f t="shared" si="0"/>
        <v>2500</v>
      </c>
      <c r="C13" s="3">
        <v>41455</v>
      </c>
      <c r="D13" s="22">
        <v>42602</v>
      </c>
      <c r="E13" s="4">
        <f t="shared" si="1"/>
        <v>38</v>
      </c>
      <c r="F13" s="2">
        <f t="shared" si="2"/>
        <v>1187.5</v>
      </c>
      <c r="G13" s="6">
        <f t="shared" si="3"/>
        <v>3687.5</v>
      </c>
    </row>
    <row r="14" spans="1:7" x14ac:dyDescent="0.25">
      <c r="A14" s="7" t="s">
        <v>2</v>
      </c>
      <c r="B14" s="2">
        <f t="shared" si="0"/>
        <v>2500</v>
      </c>
      <c r="C14" s="3">
        <v>41820</v>
      </c>
      <c r="D14" s="22">
        <v>42602</v>
      </c>
      <c r="E14" s="4">
        <f>(YEAR(D14)-YEAR(C14))*12+MONTH(D14)-MONTH(C14)</f>
        <v>26</v>
      </c>
      <c r="F14" s="2">
        <f t="shared" si="2"/>
        <v>812.5</v>
      </c>
      <c r="G14" s="6">
        <f t="shared" si="3"/>
        <v>3312.5</v>
      </c>
    </row>
    <row r="15" spans="1:7" x14ac:dyDescent="0.25">
      <c r="A15" s="7" t="s">
        <v>3</v>
      </c>
      <c r="B15" s="2">
        <f t="shared" si="0"/>
        <v>2500</v>
      </c>
      <c r="C15" s="3">
        <v>42185</v>
      </c>
      <c r="D15" s="22">
        <v>42602</v>
      </c>
      <c r="E15" s="4">
        <f t="shared" si="1"/>
        <v>14</v>
      </c>
      <c r="F15" s="2">
        <f t="shared" si="2"/>
        <v>437.5</v>
      </c>
      <c r="G15" s="6">
        <f t="shared" si="3"/>
        <v>2937.5</v>
      </c>
    </row>
    <row r="16" spans="1:7" x14ac:dyDescent="0.25">
      <c r="A16" s="15" t="s">
        <v>4</v>
      </c>
      <c r="B16" s="2">
        <f t="shared" si="0"/>
        <v>2500</v>
      </c>
      <c r="C16" s="17">
        <v>42551</v>
      </c>
      <c r="D16" s="22">
        <v>42602</v>
      </c>
      <c r="E16" s="18">
        <f t="shared" si="1"/>
        <v>2</v>
      </c>
      <c r="F16" s="16">
        <f t="shared" si="2"/>
        <v>62.5</v>
      </c>
      <c r="G16" s="19">
        <f t="shared" si="3"/>
        <v>2562.5</v>
      </c>
    </row>
    <row r="17" spans="1:7" x14ac:dyDescent="0.25">
      <c r="A17" s="5"/>
      <c r="B17" s="8">
        <f>SUM(B8:B16)</f>
        <v>12500</v>
      </c>
      <c r="C17" s="9"/>
      <c r="D17" s="9"/>
      <c r="E17" s="9"/>
      <c r="F17" s="8">
        <f>SUM(F8:F16)</f>
        <v>4062.5</v>
      </c>
      <c r="G17" s="8">
        <f>SUM(G8:G16)</f>
        <v>16562.5</v>
      </c>
    </row>
    <row r="19" spans="1:7" x14ac:dyDescent="0.25">
      <c r="A19" s="11" t="s">
        <v>11</v>
      </c>
    </row>
    <row r="21" spans="1:7" ht="30" x14ac:dyDescent="0.25">
      <c r="A21" s="12" t="s">
        <v>0</v>
      </c>
      <c r="B21" s="13" t="s">
        <v>9</v>
      </c>
      <c r="C21" s="14" t="s">
        <v>5</v>
      </c>
      <c r="D21" s="14" t="s">
        <v>6</v>
      </c>
      <c r="E21" s="14" t="s">
        <v>7</v>
      </c>
      <c r="F21" s="13" t="s">
        <v>8</v>
      </c>
      <c r="G21" s="14" t="s">
        <v>10</v>
      </c>
    </row>
    <row r="22" spans="1:7" x14ac:dyDescent="0.25">
      <c r="A22" s="7" t="s">
        <v>1</v>
      </c>
      <c r="B22" s="2">
        <f>+IF(A22&gt;=$D$3,2500,0)</f>
        <v>2500</v>
      </c>
      <c r="C22" s="3">
        <v>41455</v>
      </c>
      <c r="D22" s="22">
        <v>42602</v>
      </c>
      <c r="E22" s="4">
        <f>(YEAR(D22)-YEAR(C22))*12+MONTH(D22)-MONTH(C22)</f>
        <v>38</v>
      </c>
      <c r="F22" s="2">
        <f>+B22*1.25%*E22</f>
        <v>1187.5</v>
      </c>
      <c r="G22" s="6">
        <f>+B22+F22</f>
        <v>3687.5</v>
      </c>
    </row>
    <row r="23" spans="1:7" x14ac:dyDescent="0.25">
      <c r="A23" s="7" t="s">
        <v>2</v>
      </c>
      <c r="B23" s="2">
        <f>+IF(A23&gt;=$D$3,2500,0)</f>
        <v>2500</v>
      </c>
      <c r="C23" s="3">
        <v>41820</v>
      </c>
      <c r="D23" s="22">
        <v>42602</v>
      </c>
      <c r="E23" s="4">
        <f>(YEAR(D23)-YEAR(C23))*12+MONTH(D23)-MONTH(C23)</f>
        <v>26</v>
      </c>
      <c r="F23" s="2">
        <f>+B23*1.25%*E23</f>
        <v>812.5</v>
      </c>
      <c r="G23" s="6">
        <f>+B23+F23</f>
        <v>3312.5</v>
      </c>
    </row>
    <row r="24" spans="1:7" x14ac:dyDescent="0.25">
      <c r="A24" s="7" t="s">
        <v>3</v>
      </c>
      <c r="B24" s="2">
        <f>+IF(A24&gt;=$D$3,2500,0)</f>
        <v>2500</v>
      </c>
      <c r="C24" s="3">
        <v>42185</v>
      </c>
      <c r="D24" s="22">
        <v>42602</v>
      </c>
      <c r="E24" s="4">
        <f>(YEAR(D24)-YEAR(C24))*12+MONTH(D24)-MONTH(C24)</f>
        <v>14</v>
      </c>
      <c r="F24" s="2">
        <f>+B24*1.25%*E24</f>
        <v>437.5</v>
      </c>
      <c r="G24" s="6">
        <f>+B24+F24</f>
        <v>2937.5</v>
      </c>
    </row>
    <row r="25" spans="1:7" x14ac:dyDescent="0.25">
      <c r="A25" s="15" t="s">
        <v>4</v>
      </c>
      <c r="B25" s="2">
        <f>+IF(A25&gt;=$D$3,2500,0)</f>
        <v>2500</v>
      </c>
      <c r="C25" s="17">
        <v>42551</v>
      </c>
      <c r="D25" s="22">
        <v>42602</v>
      </c>
      <c r="E25" s="18">
        <f>(YEAR(D25)-YEAR(C25))*12+MONTH(D25)-MONTH(C25)</f>
        <v>2</v>
      </c>
      <c r="F25" s="16">
        <f>+B25*1.25%*E25</f>
        <v>62.5</v>
      </c>
      <c r="G25" s="19">
        <f>+B25+F25</f>
        <v>2562.5</v>
      </c>
    </row>
    <row r="26" spans="1:7" x14ac:dyDescent="0.25">
      <c r="A26" s="5"/>
      <c r="B26" s="8">
        <f>SUM(B22:B25)</f>
        <v>10000</v>
      </c>
      <c r="C26" s="9"/>
      <c r="D26" s="9"/>
      <c r="E26" s="9"/>
      <c r="F26" s="8">
        <f>SUM(F22:F25)</f>
        <v>2500</v>
      </c>
      <c r="G26" s="10">
        <f>+B26+F26</f>
        <v>12500</v>
      </c>
    </row>
    <row r="28" spans="1:7" ht="45" customHeight="1" x14ac:dyDescent="0.25">
      <c r="A28" s="23" t="s">
        <v>18</v>
      </c>
      <c r="B28" s="23"/>
      <c r="C28" s="23"/>
      <c r="D28" s="23"/>
      <c r="E28" s="23"/>
      <c r="F28" s="23"/>
      <c r="G28" s="23"/>
    </row>
    <row r="32" spans="1:7" ht="21" customHeight="1" x14ac:dyDescent="0.25"/>
    <row r="34" spans="9:9" ht="21" customHeight="1" x14ac:dyDescent="0.25"/>
    <row r="36" spans="9:9" ht="21" customHeight="1" x14ac:dyDescent="0.25"/>
    <row r="43" spans="9:9" ht="21" customHeight="1" x14ac:dyDescent="0.25">
      <c r="I43" s="1"/>
    </row>
    <row r="44" spans="9:9" ht="21" customHeight="1" x14ac:dyDescent="0.25"/>
    <row r="45" spans="9:9" ht="21" customHeight="1" x14ac:dyDescent="0.25"/>
    <row r="49" ht="21" customHeight="1" x14ac:dyDescent="0.25"/>
    <row r="50" ht="21" customHeight="1" x14ac:dyDescent="0.25"/>
    <row r="51" ht="21" customHeight="1" x14ac:dyDescent="0.25"/>
    <row r="55" ht="21" customHeight="1" x14ac:dyDescent="0.25"/>
  </sheetData>
  <sheetProtection selectLockedCells="1"/>
  <protectedRanges>
    <protectedRange password="C630" sqref="D3" name="Range1"/>
    <protectedRange password="C630" sqref="D8:D16" name="Range2"/>
    <protectedRange password="C630" sqref="D22:D25" name="Range3"/>
  </protectedRanges>
  <mergeCells count="4">
    <mergeCell ref="A28:G28"/>
    <mergeCell ref="F1:G1"/>
    <mergeCell ref="F2:G2"/>
    <mergeCell ref="F3:G3"/>
  </mergeCells>
  <hyperlinks>
    <hyperlink ref="F3" r:id="rId1"/>
  </hyperlinks>
  <pageMargins left="0.7" right="0.7" top="0.75" bottom="0.75" header="0.3" footer="0.3"/>
  <pageSetup scale="9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 &amp; Interest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Dinesh Malvi</dc:creator>
  <cp:lastModifiedBy>Dinesh Malvi</cp:lastModifiedBy>
  <dcterms:created xsi:type="dcterms:W3CDTF">2016-08-10T17:02:04Z</dcterms:created>
  <dcterms:modified xsi:type="dcterms:W3CDTF">2016-08-13T14:33:35Z</dcterms:modified>
</cp:coreProperties>
</file>