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5" windowWidth="15195" windowHeight="8445" firstSheet="1" activeTab="2"/>
  </bookViews>
  <sheets>
    <sheet name="RETURN SAMPLE" sheetId="1" r:id="rId1"/>
    <sheet name="GUJARAT VAT RETURN SAMPLE" sheetId="2" r:id="rId2"/>
    <sheet name="Example" sheetId="3" r:id="rId3"/>
  </sheets>
  <definedNames>
    <definedName name="_xlnm.Print_Area" localSheetId="1">'GUJARAT VAT RETURN SAMPLE'!$A$1:$L$41</definedName>
    <definedName name="_xlnm.Print_Area" localSheetId="0">'RETURN SAMPLE'!$A$2:$J$40</definedName>
  </definedNames>
  <calcPr calcId="144525"/>
</workbook>
</file>

<file path=xl/calcChain.xml><?xml version="1.0" encoding="utf-8"?>
<calcChain xmlns="http://schemas.openxmlformats.org/spreadsheetml/2006/main">
  <c r="K12" i="3" l="1"/>
  <c r="J12" i="3"/>
  <c r="J13" i="2"/>
  <c r="C25" i="2"/>
  <c r="K13" i="2"/>
  <c r="D18" i="2"/>
  <c r="K18" i="2"/>
  <c r="K20" i="2" s="1"/>
  <c r="J18" i="2"/>
  <c r="J20" i="2" s="1"/>
  <c r="K24" i="2"/>
  <c r="L19" i="2"/>
  <c r="I20" i="2"/>
  <c r="J23" i="2"/>
  <c r="L23" i="2" s="1"/>
  <c r="F11" i="2"/>
  <c r="F10" i="2"/>
  <c r="I15" i="2"/>
  <c r="K14" i="2"/>
  <c r="J14" i="2"/>
  <c r="K12" i="2"/>
  <c r="J12" i="2"/>
  <c r="I12" i="2"/>
  <c r="L11" i="2"/>
  <c r="E12" i="2"/>
  <c r="D12" i="2"/>
  <c r="C12" i="2"/>
  <c r="E14" i="2"/>
  <c r="D14" i="2"/>
  <c r="C15" i="2"/>
  <c r="E13" i="2"/>
  <c r="D13" i="2"/>
  <c r="J22" i="2"/>
  <c r="L22" i="2" s="1"/>
  <c r="E21" i="2"/>
  <c r="E24" i="2"/>
  <c r="E11" i="3"/>
  <c r="E15" i="3" s="1"/>
  <c r="E21" i="3"/>
  <c r="C22" i="3"/>
  <c r="I15" i="3"/>
  <c r="C37" i="3" s="1"/>
  <c r="F40" i="3"/>
  <c r="L22" i="3"/>
  <c r="I22" i="3"/>
  <c r="E20" i="3"/>
  <c r="E19" i="3"/>
  <c r="E17" i="3"/>
  <c r="C15" i="3"/>
  <c r="C31" i="3" s="1"/>
  <c r="I25" i="3" s="1"/>
  <c r="K14" i="3"/>
  <c r="L14" i="3" s="1"/>
  <c r="E14" i="3"/>
  <c r="D14" i="3"/>
  <c r="K13" i="3"/>
  <c r="J13" i="3"/>
  <c r="L13" i="3" s="1"/>
  <c r="E13" i="3"/>
  <c r="J15" i="3"/>
  <c r="E12" i="3"/>
  <c r="D12" i="3"/>
  <c r="K11" i="3"/>
  <c r="L11" i="3" s="1"/>
  <c r="J11" i="3"/>
  <c r="D11" i="3"/>
  <c r="D15" i="3" s="1"/>
  <c r="H26" i="3" s="1"/>
  <c r="L10" i="3"/>
  <c r="E22" i="2"/>
  <c r="E23" i="2"/>
  <c r="E18" i="2"/>
  <c r="L10" i="2"/>
  <c r="L12" i="2" s="1"/>
  <c r="I12" i="1"/>
  <c r="J12" i="1"/>
  <c r="H14" i="1"/>
  <c r="H21" i="1"/>
  <c r="C36" i="1" s="1"/>
  <c r="I11" i="1"/>
  <c r="J11" i="1" s="1"/>
  <c r="I13" i="1"/>
  <c r="I14" i="1"/>
  <c r="J14" i="1" s="1"/>
  <c r="J13" i="1"/>
  <c r="J10" i="1"/>
  <c r="D11" i="1"/>
  <c r="D17" i="1"/>
  <c r="D21" i="1" s="1"/>
  <c r="I28" i="1" s="1"/>
  <c r="C21" i="1"/>
  <c r="C14" i="1"/>
  <c r="C30" i="1" s="1"/>
  <c r="D12" i="1"/>
  <c r="D14" i="1" s="1"/>
  <c r="G25" i="1" s="1"/>
  <c r="D13" i="1"/>
  <c r="D16" i="1"/>
  <c r="D18" i="1"/>
  <c r="D19" i="1"/>
  <c r="D20" i="1"/>
  <c r="E18" i="3"/>
  <c r="E22" i="3" l="1"/>
  <c r="K29" i="3" s="1"/>
  <c r="I27" i="1"/>
  <c r="C27" i="1" s="1"/>
  <c r="G24" i="1"/>
  <c r="I26" i="1" s="1"/>
  <c r="C26" i="1" s="1"/>
  <c r="L12" i="3"/>
  <c r="L15" i="3" s="1"/>
  <c r="D15" i="2"/>
  <c r="D16" i="2" s="1"/>
  <c r="F14" i="2"/>
  <c r="J15" i="2"/>
  <c r="J16" i="2" s="1"/>
  <c r="F12" i="2"/>
  <c r="L18" i="2"/>
  <c r="K25" i="2"/>
  <c r="L20" i="2"/>
  <c r="L14" i="2"/>
  <c r="I24" i="2"/>
  <c r="I25" i="2" s="1"/>
  <c r="C16" i="2"/>
  <c r="C34" i="2" s="1"/>
  <c r="E15" i="2"/>
  <c r="I16" i="2"/>
  <c r="F13" i="2"/>
  <c r="K15" i="2"/>
  <c r="K16" i="2" s="1"/>
  <c r="L13" i="2"/>
  <c r="J21" i="2"/>
  <c r="J24" i="2" s="1"/>
  <c r="J25" i="2" s="1"/>
  <c r="E25" i="2"/>
  <c r="K32" i="2" s="1"/>
  <c r="K15" i="3" l="1"/>
  <c r="H25" i="3" s="1"/>
  <c r="C28" i="1"/>
  <c r="F15" i="2"/>
  <c r="I28" i="2"/>
  <c r="H28" i="2" s="1"/>
  <c r="L15" i="2"/>
  <c r="L16" i="2" s="1"/>
  <c r="C40" i="2"/>
  <c r="L21" i="2"/>
  <c r="L24" i="2" s="1"/>
  <c r="L25" i="2" s="1"/>
  <c r="E16" i="2"/>
  <c r="F16" i="2" s="1"/>
  <c r="K27" i="3" l="1"/>
  <c r="C27" i="3" s="1"/>
  <c r="K28" i="3"/>
  <c r="H29" i="2"/>
  <c r="K30" i="2" s="1"/>
  <c r="C30" i="2" s="1"/>
  <c r="J37" i="2" s="1"/>
  <c r="L37" i="2" s="1"/>
  <c r="C28" i="3" l="1"/>
  <c r="C29" i="3"/>
  <c r="K31" i="2"/>
  <c r="C32" i="2" s="1"/>
  <c r="G37" i="2" s="1"/>
  <c r="C31" i="2" l="1"/>
</calcChain>
</file>

<file path=xl/sharedStrings.xml><?xml version="1.0" encoding="utf-8"?>
<sst xmlns="http://schemas.openxmlformats.org/spreadsheetml/2006/main" count="229" uniqueCount="104">
  <si>
    <t>CIE LTD</t>
  </si>
  <si>
    <t>CAUGHT PLACE NEW DELHI</t>
  </si>
  <si>
    <t>TIN NO.</t>
  </si>
  <si>
    <t>K.K. AGGARWALA &amp; COMPANY</t>
  </si>
  <si>
    <t>VAT DETAIL FOR THE PERIOD ENDING</t>
  </si>
  <si>
    <t>PERIOD</t>
  </si>
  <si>
    <t>01.04.09</t>
  </si>
  <si>
    <t>31.03.09</t>
  </si>
  <si>
    <t>PERTICULARS</t>
  </si>
  <si>
    <t>AMOUNT</t>
  </si>
  <si>
    <t xml:space="preserve"> VAT</t>
  </si>
  <si>
    <t>GROSS. AMT</t>
  </si>
  <si>
    <t>VAT</t>
  </si>
  <si>
    <t>NET.AMT</t>
  </si>
  <si>
    <t>LOCAL SALES</t>
  </si>
  <si>
    <t>LOCAL PURCHASES</t>
  </si>
  <si>
    <t>TAX FREE SALES</t>
  </si>
  <si>
    <t>TAX FREE PURCHASE</t>
  </si>
  <si>
    <t>SALES VAT 5%</t>
  </si>
  <si>
    <t>PURCHASE VAT 5%</t>
  </si>
  <si>
    <t>SALES VAT 12.5%</t>
  </si>
  <si>
    <t>PURCHASE VAT 12.5%</t>
  </si>
  <si>
    <t>SALES VAT 20%</t>
  </si>
  <si>
    <t>PURCHASE VAT 20%</t>
  </si>
  <si>
    <t>TOTAL</t>
  </si>
  <si>
    <t>CENTREL SALES</t>
  </si>
  <si>
    <t>CENTREL PURCHASE</t>
  </si>
  <si>
    <t>SALES CST 2%</t>
  </si>
  <si>
    <t>PURCHASE C'form</t>
  </si>
  <si>
    <t>SALES CST 12.5%</t>
  </si>
  <si>
    <t>PURCHASE CST 12.5%</t>
  </si>
  <si>
    <t>SALES CST 20%</t>
  </si>
  <si>
    <t>PURCHASE CST 20%</t>
  </si>
  <si>
    <t>EXPORT SALES</t>
  </si>
  <si>
    <t>IMPORT PURCHASE</t>
  </si>
  <si>
    <t xml:space="preserve"> </t>
  </si>
  <si>
    <t>ADJUSTMENT OF VAT</t>
  </si>
  <si>
    <t>JOB WORK</t>
  </si>
  <si>
    <t>Amt. carry forward(C/F)</t>
  </si>
  <si>
    <t>OTHERS</t>
  </si>
  <si>
    <t>INPUT TAX(PURCH)</t>
  </si>
  <si>
    <t>OUT PUT TAX (VAT)</t>
  </si>
  <si>
    <t>CHALLAN LOCAL</t>
  </si>
  <si>
    <t>LOCAL VAT PAYABLE</t>
  </si>
  <si>
    <t>VAT C/F</t>
  </si>
  <si>
    <t>LOCAL VAT REFUNDABLE/CF</t>
  </si>
  <si>
    <t>CHALLAN CST</t>
  </si>
  <si>
    <t>CST PAYABLE</t>
  </si>
  <si>
    <t>GTO</t>
  </si>
  <si>
    <t>CHALLAN DETAIL(IF ANY)</t>
  </si>
  <si>
    <t>Owner Name</t>
  </si>
  <si>
    <t>ID(Tin No.)</t>
  </si>
  <si>
    <t>CST(CENTRAL)</t>
  </si>
  <si>
    <t>VAT(LOCAL)</t>
  </si>
  <si>
    <t>Password</t>
  </si>
  <si>
    <t>Amount</t>
  </si>
  <si>
    <t>Return Type</t>
  </si>
  <si>
    <t xml:space="preserve">Date </t>
  </si>
  <si>
    <t>(i.e QTRLY,YRLY etc)</t>
  </si>
  <si>
    <t>Challan no</t>
  </si>
  <si>
    <t>Total Purchase(Rs)</t>
  </si>
  <si>
    <t>Bank name &amp; address</t>
  </si>
  <si>
    <t>ADD. TAX</t>
  </si>
  <si>
    <t>SALES VAT 4%</t>
  </si>
  <si>
    <t>PURCHASE VAT 4%</t>
  </si>
  <si>
    <t>PARTICULARS</t>
  </si>
  <si>
    <t>CENTRAL SALES</t>
  </si>
  <si>
    <t>CENTRAL PURCHASE</t>
  </si>
  <si>
    <t>Deduction of Tax Credit</t>
  </si>
  <si>
    <t>OGS  JOB WORK</t>
  </si>
  <si>
    <t>MONTHLY</t>
  </si>
  <si>
    <t>PURCHASE Without 'C' Form</t>
  </si>
  <si>
    <t>DEBIT NOTE</t>
  </si>
  <si>
    <t>ENTRY TAXABLE GOODS</t>
  </si>
  <si>
    <t>SALES 'F' FORM</t>
  </si>
  <si>
    <t>SALES C-FORM(E1)</t>
  </si>
  <si>
    <t>PURCHASE 'F' FORM</t>
  </si>
  <si>
    <t>PURCHASE 'C' FORM</t>
  </si>
  <si>
    <t>PURCHASE C-FORM (E1)</t>
  </si>
  <si>
    <t>SALES CST 2% Against Import</t>
  </si>
  <si>
    <r>
      <t xml:space="preserve">VAT DETAIL FOR THE PERIOD OF </t>
    </r>
    <r>
      <rPr>
        <b/>
        <sz val="10"/>
        <rFont val="Arial"/>
        <family val="2"/>
      </rPr>
      <t>01/08/2013 TO 31/08/2013</t>
    </r>
  </si>
  <si>
    <t>Sales Return CST 2%</t>
  </si>
  <si>
    <r>
      <t xml:space="preserve">VAT DETAIL FOR THE PERIOD OF </t>
    </r>
    <r>
      <rPr>
        <b/>
        <sz val="10"/>
        <rFont val="Arial"/>
        <family val="2"/>
      </rPr>
      <t>01/01/2014 TO 31/01/2014</t>
    </r>
  </si>
  <si>
    <t>Less: Debit Note (GR) 4%</t>
  </si>
  <si>
    <t>PURCHASE 'C' FORM 2%</t>
  </si>
  <si>
    <t>PURCHASE 'C' FORM 1%</t>
  </si>
  <si>
    <t>Less: Debit Note (GR) 2%</t>
  </si>
  <si>
    <t>Less: Debit Note (GR) TAX FREE</t>
  </si>
  <si>
    <t>LESS: DEBIT NOTE</t>
  </si>
  <si>
    <t>RETAIL SALES VAT 4%</t>
  </si>
  <si>
    <t>LESS: DEBIT NOTE TAX FREE</t>
  </si>
  <si>
    <t>NET. AMT</t>
  </si>
  <si>
    <t>OGS PURCHASE</t>
  </si>
  <si>
    <t>OGS SALES</t>
  </si>
  <si>
    <t>NET TOTAL</t>
  </si>
  <si>
    <t>Interest</t>
  </si>
  <si>
    <t>Challan Amt</t>
  </si>
  <si>
    <t>SALES</t>
  </si>
  <si>
    <t>PURCHASES</t>
  </si>
  <si>
    <t>Company Name</t>
  </si>
  <si>
    <t>Address</t>
  </si>
  <si>
    <t xml:space="preserve">TIN NO.: </t>
  </si>
  <si>
    <t xml:space="preserve">CST NO.: </t>
  </si>
  <si>
    <t>COMPANY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</si>
</sst>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0.00_);\(0.00\)"/>
  </numFmts>
  <fonts count="32" x14ac:knownFonts="1">
    <font>
      <sz val="10"/>
      <name val="Arial"/>
    </font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8"/>
      <name val="Calibri"/>
      <family val="2"/>
    </font>
    <font>
      <b/>
      <sz val="13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8"/>
      <name val="Cambria"/>
      <family val="2"/>
    </font>
    <font>
      <sz val="11"/>
      <color indexed="10"/>
      <name val="Calibri"/>
      <family val="2"/>
    </font>
    <font>
      <sz val="8"/>
      <name val="Arial"/>
    </font>
    <font>
      <b/>
      <u/>
      <sz val="15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b/>
      <u/>
      <sz val="10"/>
      <name val="Arial"/>
      <family val="2"/>
    </font>
    <font>
      <u/>
      <sz val="10"/>
      <name val="Arial"/>
    </font>
    <font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14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3"/>
      </patternFill>
    </fill>
    <fill>
      <patternFill patternType="solid">
        <fgColor indexed="6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9"/>
      </bottom>
      <diagonal/>
    </border>
    <border>
      <left/>
      <right/>
      <top/>
      <bottom style="medium">
        <color indexed="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22"/>
      </top>
      <bottom style="double">
        <color indexed="22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3" borderId="1" applyNumberFormat="0" applyAlignment="0" applyProtection="0"/>
    <xf numFmtId="0" fontId="6" fillId="4" borderId="2" applyNumberFormat="0" applyAlignment="0" applyProtection="0"/>
    <xf numFmtId="164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8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9" borderId="1" applyNumberFormat="0" applyAlignment="0" applyProtection="0"/>
    <xf numFmtId="0" fontId="13" fillId="0" borderId="6" applyNumberFormat="0" applyFill="0" applyAlignment="0" applyProtection="0"/>
    <xf numFmtId="0" fontId="14" fillId="10" borderId="0" applyNumberFormat="0" applyBorder="0" applyAlignment="0" applyProtection="0"/>
    <xf numFmtId="0" fontId="1" fillId="11" borderId="7" applyNumberFormat="0" applyFont="0" applyAlignment="0" applyProtection="0"/>
    <xf numFmtId="0" fontId="15" fillId="3" borderId="8" applyNumberFormat="0" applyAlignment="0" applyProtection="0"/>
    <xf numFmtId="0" fontId="16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218">
    <xf numFmtId="0" fontId="0" fillId="0" borderId="0" xfId="0"/>
    <xf numFmtId="0" fontId="19" fillId="0" borderId="10" xfId="0" applyFont="1" applyBorder="1" applyAlignment="1">
      <alignment horizontal="center"/>
    </xf>
    <xf numFmtId="0" fontId="0" fillId="0" borderId="11" xfId="0" applyBorder="1"/>
    <xf numFmtId="0" fontId="0" fillId="0" borderId="0" xfId="0" applyBorder="1" applyAlignment="1">
      <alignment horizontal="center"/>
    </xf>
    <xf numFmtId="0" fontId="20" fillId="0" borderId="12" xfId="0" applyFont="1" applyBorder="1" applyAlignment="1">
      <alignment horizontal="left"/>
    </xf>
    <xf numFmtId="0" fontId="21" fillId="0" borderId="12" xfId="0" applyFont="1" applyBorder="1" applyAlignment="1">
      <alignment horizontal="center"/>
    </xf>
    <xf numFmtId="0" fontId="0" fillId="0" borderId="0" xfId="0" applyBorder="1"/>
    <xf numFmtId="0" fontId="0" fillId="0" borderId="12" xfId="0" applyBorder="1"/>
    <xf numFmtId="0" fontId="22" fillId="0" borderId="0" xfId="0" applyFont="1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2" fontId="0" fillId="0" borderId="19" xfId="0" applyNumberFormat="1" applyBorder="1"/>
    <xf numFmtId="2" fontId="0" fillId="0" borderId="0" xfId="0" applyNumberFormat="1" applyBorder="1"/>
    <xf numFmtId="2" fontId="0" fillId="0" borderId="21" xfId="0" applyNumberFormat="1" applyBorder="1"/>
    <xf numFmtId="0" fontId="18" fillId="0" borderId="11" xfId="0" applyFont="1" applyBorder="1"/>
    <xf numFmtId="0" fontId="0" fillId="0" borderId="22" xfId="0" applyBorder="1"/>
    <xf numFmtId="0" fontId="18" fillId="0" borderId="23" xfId="0" applyFont="1" applyBorder="1"/>
    <xf numFmtId="0" fontId="18" fillId="0" borderId="22" xfId="0" applyFont="1" applyBorder="1"/>
    <xf numFmtId="2" fontId="0" fillId="0" borderId="19" xfId="0" applyNumberFormat="1" applyFill="1" applyBorder="1"/>
    <xf numFmtId="2" fontId="0" fillId="0" borderId="15" xfId="0" applyNumberFormat="1" applyBorder="1"/>
    <xf numFmtId="0" fontId="0" fillId="0" borderId="24" xfId="0" applyBorder="1"/>
    <xf numFmtId="0" fontId="22" fillId="0" borderId="14" xfId="0" applyFont="1" applyBorder="1"/>
    <xf numFmtId="2" fontId="23" fillId="0" borderId="14" xfId="0" applyNumberFormat="1" applyFont="1" applyBorder="1"/>
    <xf numFmtId="0" fontId="23" fillId="0" borderId="0" xfId="0" applyFont="1" applyBorder="1"/>
    <xf numFmtId="0" fontId="23" fillId="0" borderId="25" xfId="0" applyFont="1" applyBorder="1"/>
    <xf numFmtId="2" fontId="23" fillId="0" borderId="26" xfId="0" applyNumberFormat="1" applyFont="1" applyBorder="1"/>
    <xf numFmtId="2" fontId="0" fillId="0" borderId="17" xfId="0" applyNumberFormat="1" applyBorder="1"/>
    <xf numFmtId="0" fontId="0" fillId="0" borderId="27" xfId="0" applyBorder="1"/>
    <xf numFmtId="0" fontId="0" fillId="0" borderId="28" xfId="0" applyBorder="1"/>
    <xf numFmtId="2" fontId="0" fillId="0" borderId="18" xfId="0" applyNumberFormat="1" applyBorder="1"/>
    <xf numFmtId="2" fontId="0" fillId="12" borderId="29" xfId="0" applyNumberFormat="1" applyFill="1" applyBorder="1" applyAlignment="1"/>
    <xf numFmtId="2" fontId="0" fillId="12" borderId="12" xfId="0" applyNumberFormat="1" applyFill="1" applyBorder="1" applyAlignment="1"/>
    <xf numFmtId="2" fontId="0" fillId="12" borderId="23" xfId="0" applyNumberFormat="1" applyFill="1" applyBorder="1" applyAlignment="1"/>
    <xf numFmtId="0" fontId="23" fillId="0" borderId="23" xfId="0" applyFont="1" applyBorder="1"/>
    <xf numFmtId="0" fontId="22" fillId="0" borderId="18" xfId="0" applyFont="1" applyBorder="1"/>
    <xf numFmtId="2" fontId="23" fillId="0" borderId="18" xfId="0" applyNumberFormat="1" applyFont="1" applyBorder="1"/>
    <xf numFmtId="2" fontId="0" fillId="12" borderId="25" xfId="0" applyNumberFormat="1" applyFill="1" applyBorder="1" applyAlignment="1"/>
    <xf numFmtId="0" fontId="24" fillId="0" borderId="28" xfId="0" applyFont="1" applyBorder="1" applyAlignment="1">
      <alignment horizontal="center"/>
    </xf>
    <xf numFmtId="2" fontId="24" fillId="0" borderId="18" xfId="0" applyNumberFormat="1" applyFont="1" applyBorder="1" applyAlignment="1"/>
    <xf numFmtId="0" fontId="24" fillId="0" borderId="0" xfId="0" applyFont="1" applyBorder="1" applyAlignment="1"/>
    <xf numFmtId="0" fontId="24" fillId="0" borderId="12" xfId="0" applyFont="1" applyBorder="1" applyAlignment="1"/>
    <xf numFmtId="0" fontId="22" fillId="0" borderId="24" xfId="0" applyFont="1" applyBorder="1"/>
    <xf numFmtId="0" fontId="0" fillId="0" borderId="30" xfId="0" applyBorder="1"/>
    <xf numFmtId="2" fontId="23" fillId="0" borderId="19" xfId="0" applyNumberFormat="1" applyFont="1" applyBorder="1"/>
    <xf numFmtId="2" fontId="23" fillId="0" borderId="15" xfId="0" applyNumberFormat="1" applyFont="1" applyBorder="1"/>
    <xf numFmtId="2" fontId="0" fillId="0" borderId="31" xfId="0" applyNumberFormat="1" applyBorder="1"/>
    <xf numFmtId="0" fontId="0" fillId="0" borderId="32" xfId="0" applyBorder="1"/>
    <xf numFmtId="0" fontId="0" fillId="0" borderId="0" xfId="0" applyAlignment="1">
      <alignment vertical="center"/>
    </xf>
    <xf numFmtId="0" fontId="26" fillId="0" borderId="0" xfId="0" applyFont="1"/>
    <xf numFmtId="0" fontId="0" fillId="0" borderId="0" xfId="0" applyAlignment="1">
      <alignment horizontal="left" vertical="center"/>
    </xf>
    <xf numFmtId="0" fontId="22" fillId="0" borderId="0" xfId="0" applyFont="1" applyAlignment="1"/>
    <xf numFmtId="0" fontId="0" fillId="0" borderId="0" xfId="0" applyAlignment="1">
      <alignment vertical="distributed"/>
    </xf>
    <xf numFmtId="0" fontId="0" fillId="0" borderId="0" xfId="0" applyAlignment="1">
      <alignment horizontal="left" vertical="distributed"/>
    </xf>
    <xf numFmtId="0" fontId="25" fillId="0" borderId="0" xfId="0" applyFont="1" applyAlignment="1">
      <alignment horizontal="center"/>
    </xf>
    <xf numFmtId="2" fontId="0" fillId="0" borderId="29" xfId="0" applyNumberFormat="1" applyBorder="1"/>
    <xf numFmtId="2" fontId="0" fillId="0" borderId="23" xfId="0" applyNumberFormat="1" applyBorder="1"/>
    <xf numFmtId="2" fontId="23" fillId="0" borderId="23" xfId="0" applyNumberFormat="1" applyFont="1" applyBorder="1"/>
    <xf numFmtId="0" fontId="20" fillId="0" borderId="0" xfId="0" applyFont="1" applyBorder="1" applyAlignment="1">
      <alignment horizontal="center"/>
    </xf>
    <xf numFmtId="2" fontId="0" fillId="0" borderId="32" xfId="0" applyNumberFormat="1" applyBorder="1"/>
    <xf numFmtId="0" fontId="20" fillId="0" borderId="14" xfId="0" applyFont="1" applyBorder="1" applyAlignment="1">
      <alignment horizontal="center"/>
    </xf>
    <xf numFmtId="0" fontId="20" fillId="0" borderId="15" xfId="0" applyFont="1" applyBorder="1" applyAlignment="1">
      <alignment horizontal="center"/>
    </xf>
    <xf numFmtId="0" fontId="20" fillId="0" borderId="16" xfId="0" applyFont="1" applyBorder="1" applyAlignment="1">
      <alignment horizontal="center"/>
    </xf>
    <xf numFmtId="0" fontId="23" fillId="0" borderId="11" xfId="0" applyFont="1" applyBorder="1"/>
    <xf numFmtId="0" fontId="0" fillId="0" borderId="0" xfId="0" applyBorder="1" applyAlignment="1"/>
    <xf numFmtId="0" fontId="20" fillId="0" borderId="12" xfId="0" applyFont="1" applyBorder="1" applyAlignment="1">
      <alignment horizontal="right"/>
    </xf>
    <xf numFmtId="165" fontId="0" fillId="0" borderId="14" xfId="28" applyNumberFormat="1" applyFont="1" applyBorder="1"/>
    <xf numFmtId="0" fontId="22" fillId="0" borderId="26" xfId="0" applyFont="1" applyBorder="1"/>
    <xf numFmtId="0" fontId="20" fillId="0" borderId="0" xfId="0" applyFont="1" applyAlignment="1">
      <alignment vertical="distributed"/>
    </xf>
    <xf numFmtId="2" fontId="22" fillId="12" borderId="17" xfId="0" applyNumberFormat="1" applyFont="1" applyFill="1" applyBorder="1" applyAlignment="1"/>
    <xf numFmtId="0" fontId="25" fillId="0" borderId="0" xfId="0" applyFont="1"/>
    <xf numFmtId="2" fontId="22" fillId="0" borderId="0" xfId="0" applyNumberFormat="1" applyFont="1"/>
    <xf numFmtId="0" fontId="27" fillId="0" borderId="23" xfId="0" applyFont="1" applyBorder="1"/>
    <xf numFmtId="0" fontId="27" fillId="0" borderId="22" xfId="0" applyFont="1" applyBorder="1"/>
    <xf numFmtId="2" fontId="28" fillId="0" borderId="18" xfId="0" applyNumberFormat="1" applyFont="1" applyBorder="1"/>
    <xf numFmtId="2" fontId="22" fillId="0" borderId="19" xfId="0" applyNumberFormat="1" applyFont="1" applyBorder="1" applyAlignment="1">
      <alignment vertical="center"/>
    </xf>
    <xf numFmtId="2" fontId="0" fillId="0" borderId="0" xfId="0" applyNumberFormat="1"/>
    <xf numFmtId="0" fontId="29" fillId="0" borderId="23" xfId="0" applyFont="1" applyBorder="1"/>
    <xf numFmtId="2" fontId="22" fillId="0" borderId="14" xfId="0" applyNumberFormat="1" applyFont="1" applyBorder="1"/>
    <xf numFmtId="0" fontId="29" fillId="0" borderId="11" xfId="0" applyFont="1" applyBorder="1"/>
    <xf numFmtId="0" fontId="30" fillId="0" borderId="11" xfId="0" applyFont="1" applyBorder="1"/>
    <xf numFmtId="0" fontId="18" fillId="0" borderId="22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18" fillId="0" borderId="23" xfId="0" applyFont="1" applyBorder="1" applyAlignment="1">
      <alignment horizontal="left"/>
    </xf>
    <xf numFmtId="0" fontId="28" fillId="0" borderId="23" xfId="0" applyFont="1" applyBorder="1" applyAlignment="1">
      <alignment horizontal="left"/>
    </xf>
    <xf numFmtId="0" fontId="28" fillId="0" borderId="22" xfId="0" applyFont="1" applyBorder="1" applyAlignment="1">
      <alignment horizontal="left"/>
    </xf>
    <xf numFmtId="0" fontId="20" fillId="0" borderId="0" xfId="0" applyFont="1" applyBorder="1" applyAlignment="1">
      <alignment horizontal="center"/>
    </xf>
    <xf numFmtId="0" fontId="27" fillId="0" borderId="22" xfId="0" applyFont="1" applyBorder="1" applyAlignment="1">
      <alignment horizontal="left"/>
    </xf>
    <xf numFmtId="0" fontId="22" fillId="0" borderId="11" xfId="0" applyFont="1" applyBorder="1"/>
    <xf numFmtId="2" fontId="22" fillId="0" borderId="27" xfId="0" applyNumberFormat="1" applyFont="1" applyBorder="1"/>
    <xf numFmtId="0" fontId="22" fillId="0" borderId="14" xfId="0" applyFont="1" applyBorder="1" applyAlignment="1">
      <alignment horizontal="center"/>
    </xf>
    <xf numFmtId="2" fontId="0" fillId="12" borderId="20" xfId="0" applyNumberFormat="1" applyFill="1" applyBorder="1" applyAlignment="1"/>
    <xf numFmtId="2" fontId="0" fillId="12" borderId="19" xfId="0" applyNumberFormat="1" applyFill="1" applyBorder="1" applyAlignment="1"/>
    <xf numFmtId="2" fontId="0" fillId="12" borderId="21" xfId="0" applyNumberFormat="1" applyFill="1" applyBorder="1" applyAlignment="1"/>
    <xf numFmtId="0" fontId="22" fillId="0" borderId="13" xfId="0" applyFont="1" applyBorder="1"/>
    <xf numFmtId="0" fontId="0" fillId="0" borderId="45" xfId="0" applyBorder="1"/>
    <xf numFmtId="2" fontId="22" fillId="0" borderId="44" xfId="0" applyNumberFormat="1" applyFont="1" applyBorder="1"/>
    <xf numFmtId="0" fontId="23" fillId="0" borderId="14" xfId="0" applyFont="1" applyBorder="1"/>
    <xf numFmtId="0" fontId="22" fillId="0" borderId="15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22" fillId="0" borderId="16" xfId="0" applyFont="1" applyBorder="1" applyAlignment="1">
      <alignment horizontal="center"/>
    </xf>
    <xf numFmtId="0" fontId="22" fillId="0" borderId="17" xfId="0" applyFont="1" applyBorder="1" applyAlignment="1">
      <alignment horizontal="center"/>
    </xf>
    <xf numFmtId="2" fontId="22" fillId="0" borderId="17" xfId="0" applyNumberFormat="1" applyFont="1" applyBorder="1"/>
    <xf numFmtId="2" fontId="22" fillId="0" borderId="46" xfId="0" applyNumberFormat="1" applyFont="1" applyBorder="1"/>
    <xf numFmtId="0" fontId="0" fillId="0" borderId="0" xfId="0" applyAlignment="1">
      <alignment vertical="distributed"/>
    </xf>
    <xf numFmtId="0" fontId="22" fillId="0" borderId="29" xfId="0" applyFont="1" applyBorder="1" applyAlignment="1">
      <alignment vertical="center"/>
    </xf>
    <xf numFmtId="0" fontId="22" fillId="0" borderId="36" xfId="0" applyFont="1" applyBorder="1" applyAlignment="1">
      <alignment vertical="center"/>
    </xf>
    <xf numFmtId="2" fontId="28" fillId="0" borderId="18" xfId="0" applyNumberFormat="1" applyFont="1" applyBorder="1" applyAlignment="1">
      <alignment vertical="center"/>
    </xf>
    <xf numFmtId="2" fontId="0" fillId="0" borderId="0" xfId="0" applyNumberFormat="1" applyAlignment="1">
      <alignment horizontal="right" vertical="center"/>
    </xf>
    <xf numFmtId="14" fontId="0" fillId="0" borderId="0" xfId="0" applyNumberFormat="1" applyAlignment="1">
      <alignment horizontal="center" vertical="center"/>
    </xf>
    <xf numFmtId="0" fontId="25" fillId="0" borderId="0" xfId="0" applyFont="1" applyAlignment="1"/>
    <xf numFmtId="0" fontId="22" fillId="0" borderId="0" xfId="0" applyFont="1" applyAlignment="1">
      <alignment horizontal="center"/>
    </xf>
    <xf numFmtId="2" fontId="20" fillId="0" borderId="0" xfId="0" applyNumberFormat="1" applyFont="1"/>
    <xf numFmtId="2" fontId="28" fillId="0" borderId="17" xfId="0" applyNumberFormat="1" applyFont="1" applyBorder="1" applyAlignment="1">
      <alignment vertical="center"/>
    </xf>
    <xf numFmtId="0" fontId="22" fillId="0" borderId="0" xfId="0" applyFont="1" applyAlignment="1">
      <alignment horizontal="left"/>
    </xf>
    <xf numFmtId="0" fontId="0" fillId="0" borderId="0" xfId="0" applyAlignment="1">
      <alignment horizontal="center" vertical="distributed"/>
    </xf>
    <xf numFmtId="0" fontId="25" fillId="0" borderId="0" xfId="0" applyFont="1" applyAlignment="1">
      <alignment horizontal="center"/>
    </xf>
    <xf numFmtId="0" fontId="18" fillId="0" borderId="23" xfId="0" applyFont="1" applyBorder="1" applyAlignment="1">
      <alignment horizontal="right"/>
    </xf>
    <xf numFmtId="0" fontId="18" fillId="0" borderId="0" xfId="0" applyFont="1" applyBorder="1" applyAlignment="1">
      <alignment horizontal="right"/>
    </xf>
    <xf numFmtId="0" fontId="18" fillId="0" borderId="22" xfId="0" applyFont="1" applyBorder="1" applyAlignment="1">
      <alignment horizontal="right"/>
    </xf>
    <xf numFmtId="2" fontId="2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2" fontId="0" fillId="0" borderId="23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0" fontId="0" fillId="0" borderId="0" xfId="0" applyAlignment="1">
      <alignment vertical="distributed"/>
    </xf>
    <xf numFmtId="0" fontId="0" fillId="0" borderId="0" xfId="0" applyAlignment="1">
      <alignment horizontal="left" vertical="distributed"/>
    </xf>
    <xf numFmtId="0" fontId="22" fillId="0" borderId="11" xfId="0" applyFont="1" applyBorder="1" applyAlignment="1">
      <alignment horizontal="left"/>
    </xf>
    <xf numFmtId="0" fontId="22" fillId="0" borderId="22" xfId="0" applyFont="1" applyBorder="1" applyAlignment="1">
      <alignment horizontal="left"/>
    </xf>
    <xf numFmtId="0" fontId="22" fillId="0" borderId="42" xfId="0" applyFont="1" applyBorder="1" applyAlignment="1">
      <alignment horizontal="left"/>
    </xf>
    <xf numFmtId="0" fontId="22" fillId="0" borderId="41" xfId="0" applyFont="1" applyBorder="1" applyAlignment="1">
      <alignment horizontal="left"/>
    </xf>
    <xf numFmtId="0" fontId="19" fillId="0" borderId="33" xfId="0" applyFont="1" applyBorder="1" applyAlignment="1">
      <alignment horizontal="center"/>
    </xf>
    <xf numFmtId="0" fontId="19" fillId="0" borderId="34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5" xfId="0" applyBorder="1" applyAlignment="1">
      <alignment horizontal="left"/>
    </xf>
    <xf numFmtId="0" fontId="22" fillId="0" borderId="35" xfId="0" applyFont="1" applyBorder="1" applyAlignment="1">
      <alignment horizontal="left"/>
    </xf>
    <xf numFmtId="0" fontId="22" fillId="0" borderId="36" xfId="0" applyFont="1" applyBorder="1" applyAlignment="1">
      <alignment horizontal="left"/>
    </xf>
    <xf numFmtId="0" fontId="0" fillId="0" borderId="19" xfId="0" applyBorder="1" applyAlignment="1">
      <alignment horizontal="left"/>
    </xf>
    <xf numFmtId="0" fontId="21" fillId="0" borderId="11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22" fillId="0" borderId="26" xfId="0" applyFont="1" applyBorder="1" applyAlignment="1">
      <alignment horizontal="left"/>
    </xf>
    <xf numFmtId="0" fontId="22" fillId="0" borderId="27" xfId="0" applyFont="1" applyBorder="1" applyAlignment="1">
      <alignment horizontal="left"/>
    </xf>
    <xf numFmtId="0" fontId="18" fillId="0" borderId="29" xfId="0" applyFont="1" applyBorder="1" applyAlignment="1">
      <alignment horizontal="left"/>
    </xf>
    <xf numFmtId="0" fontId="18" fillId="0" borderId="36" xfId="0" applyFont="1" applyBorder="1" applyAlignment="1">
      <alignment horizontal="left"/>
    </xf>
    <xf numFmtId="0" fontId="0" fillId="0" borderId="35" xfId="0" applyBorder="1" applyAlignment="1">
      <alignment horizontal="left"/>
    </xf>
    <xf numFmtId="0" fontId="0" fillId="0" borderId="36" xfId="0" applyBorder="1" applyAlignment="1">
      <alignment horizontal="left"/>
    </xf>
    <xf numFmtId="0" fontId="18" fillId="0" borderId="23" xfId="0" applyFont="1" applyBorder="1" applyAlignment="1">
      <alignment horizontal="left"/>
    </xf>
    <xf numFmtId="0" fontId="18" fillId="0" borderId="22" xfId="0" applyFont="1" applyBorder="1" applyAlignment="1">
      <alignment horizontal="left"/>
    </xf>
    <xf numFmtId="0" fontId="22" fillId="0" borderId="43" xfId="0" applyFont="1" applyBorder="1" applyAlignment="1">
      <alignment horizontal="left"/>
    </xf>
    <xf numFmtId="0" fontId="0" fillId="0" borderId="43" xfId="0" applyBorder="1" applyAlignment="1">
      <alignment horizontal="center"/>
    </xf>
    <xf numFmtId="2" fontId="0" fillId="0" borderId="38" xfId="0" applyNumberFormat="1" applyBorder="1" applyAlignment="1">
      <alignment horizontal="center"/>
    </xf>
    <xf numFmtId="2" fontId="0" fillId="0" borderId="39" xfId="0" applyNumberFormat="1" applyBorder="1" applyAlignment="1">
      <alignment horizontal="center"/>
    </xf>
    <xf numFmtId="0" fontId="18" fillId="0" borderId="29" xfId="0" applyFont="1" applyBorder="1" applyAlignment="1">
      <alignment horizontal="right"/>
    </xf>
    <xf numFmtId="0" fontId="18" fillId="0" borderId="40" xfId="0" applyFont="1" applyBorder="1" applyAlignment="1">
      <alignment horizontal="right"/>
    </xf>
    <xf numFmtId="0" fontId="18" fillId="0" borderId="36" xfId="0" applyFont="1" applyBorder="1" applyAlignment="1">
      <alignment horizontal="right"/>
    </xf>
    <xf numFmtId="0" fontId="18" fillId="0" borderId="38" xfId="0" applyFont="1" applyBorder="1" applyAlignment="1">
      <alignment horizontal="right"/>
    </xf>
    <xf numFmtId="0" fontId="18" fillId="0" borderId="32" xfId="0" applyFont="1" applyBorder="1" applyAlignment="1">
      <alignment horizontal="right"/>
    </xf>
    <xf numFmtId="0" fontId="18" fillId="0" borderId="41" xfId="0" applyFont="1" applyBorder="1" applyAlignment="1">
      <alignment horizontal="right"/>
    </xf>
    <xf numFmtId="0" fontId="20" fillId="0" borderId="0" xfId="0" applyFont="1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22" xfId="0" applyBorder="1" applyAlignment="1">
      <alignment horizontal="left"/>
    </xf>
    <xf numFmtId="0" fontId="20" fillId="0" borderId="18" xfId="0" applyFont="1" applyBorder="1" applyAlignment="1">
      <alignment horizontal="left"/>
    </xf>
    <xf numFmtId="0" fontId="18" fillId="0" borderId="11" xfId="0" applyFont="1" applyBorder="1" applyAlignment="1">
      <alignment horizontal="left"/>
    </xf>
    <xf numFmtId="0" fontId="24" fillId="0" borderId="26" xfId="0" applyFont="1" applyBorder="1" applyAlignment="1">
      <alignment horizontal="center"/>
    </xf>
    <xf numFmtId="0" fontId="24" fillId="0" borderId="16" xfId="0" applyFont="1" applyBorder="1" applyAlignment="1">
      <alignment horizontal="center"/>
    </xf>
    <xf numFmtId="2" fontId="0" fillId="0" borderId="29" xfId="0" applyNumberFormat="1" applyBorder="1" applyAlignment="1">
      <alignment horizontal="center"/>
    </xf>
    <xf numFmtId="2" fontId="0" fillId="0" borderId="37" xfId="0" applyNumberFormat="1" applyBorder="1" applyAlignment="1">
      <alignment horizontal="center"/>
    </xf>
    <xf numFmtId="0" fontId="22" fillId="0" borderId="24" xfId="0" applyFont="1" applyBorder="1" applyAlignment="1">
      <alignment horizontal="center"/>
    </xf>
    <xf numFmtId="0" fontId="22" fillId="0" borderId="30" xfId="0" applyFont="1" applyBorder="1" applyAlignment="1">
      <alignment horizontal="center"/>
    </xf>
    <xf numFmtId="0" fontId="29" fillId="0" borderId="11" xfId="0" applyFont="1" applyBorder="1" applyAlignment="1">
      <alignment horizontal="left"/>
    </xf>
    <xf numFmtId="0" fontId="29" fillId="0" borderId="22" xfId="0" applyFont="1" applyBorder="1" applyAlignment="1">
      <alignment horizontal="left"/>
    </xf>
    <xf numFmtId="0" fontId="28" fillId="0" borderId="11" xfId="0" applyFont="1" applyBorder="1" applyAlignment="1">
      <alignment horizontal="left" wrapText="1"/>
    </xf>
    <xf numFmtId="0" fontId="28" fillId="0" borderId="22" xfId="0" applyFont="1" applyBorder="1" applyAlignment="1">
      <alignment horizontal="left" wrapText="1"/>
    </xf>
    <xf numFmtId="0" fontId="19" fillId="0" borderId="10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0" fillId="0" borderId="0" xfId="0" applyFont="1" applyBorder="1" applyAlignment="1">
      <alignment horizontal="center"/>
    </xf>
    <xf numFmtId="0" fontId="20" fillId="0" borderId="12" xfId="0" applyFont="1" applyBorder="1" applyAlignment="1">
      <alignment horizontal="center"/>
    </xf>
    <xf numFmtId="0" fontId="22" fillId="0" borderId="0" xfId="0" applyFont="1" applyBorder="1" applyAlignment="1">
      <alignment horizontal="right"/>
    </xf>
    <xf numFmtId="0" fontId="22" fillId="0" borderId="12" xfId="0" applyFont="1" applyBorder="1" applyAlignment="1">
      <alignment horizontal="right"/>
    </xf>
    <xf numFmtId="0" fontId="31" fillId="0" borderId="35" xfId="0" applyFont="1" applyBorder="1" applyAlignment="1">
      <alignment horizontal="center" vertical="center"/>
    </xf>
    <xf numFmtId="0" fontId="31" fillId="0" borderId="40" xfId="0" applyFont="1" applyBorder="1" applyAlignment="1">
      <alignment horizontal="center" vertical="center"/>
    </xf>
    <xf numFmtId="0" fontId="31" fillId="0" borderId="36" xfId="0" applyFont="1" applyBorder="1" applyAlignment="1">
      <alignment horizontal="center" vertical="center"/>
    </xf>
    <xf numFmtId="0" fontId="31" fillId="0" borderId="24" xfId="0" applyFont="1" applyBorder="1" applyAlignment="1">
      <alignment horizontal="center" vertical="center"/>
    </xf>
    <xf numFmtId="0" fontId="31" fillId="0" borderId="13" xfId="0" applyFont="1" applyBorder="1" applyAlignment="1">
      <alignment horizontal="center" vertical="center"/>
    </xf>
    <xf numFmtId="0" fontId="31" fillId="0" borderId="30" xfId="0" applyFont="1" applyBorder="1" applyAlignment="1">
      <alignment horizontal="center" vertical="center"/>
    </xf>
    <xf numFmtId="0" fontId="31" fillId="0" borderId="29" xfId="0" applyFont="1" applyBorder="1" applyAlignment="1">
      <alignment horizontal="center" vertical="center"/>
    </xf>
    <xf numFmtId="0" fontId="31" fillId="0" borderId="37" xfId="0" applyFont="1" applyBorder="1" applyAlignment="1">
      <alignment horizontal="center" vertical="center"/>
    </xf>
    <xf numFmtId="0" fontId="31" fillId="0" borderId="2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/>
    </xf>
    <xf numFmtId="0" fontId="27" fillId="0" borderId="29" xfId="0" applyFont="1" applyBorder="1" applyAlignment="1">
      <alignment horizontal="left"/>
    </xf>
    <xf numFmtId="0" fontId="27" fillId="0" borderId="36" xfId="0" applyFont="1" applyBorder="1" applyAlignment="1">
      <alignment horizontal="left"/>
    </xf>
    <xf numFmtId="0" fontId="28" fillId="0" borderId="23" xfId="0" applyFont="1" applyBorder="1" applyAlignment="1">
      <alignment horizontal="left"/>
    </xf>
    <xf numFmtId="0" fontId="28" fillId="0" borderId="22" xfId="0" applyFont="1" applyBorder="1" applyAlignment="1">
      <alignment horizontal="left"/>
    </xf>
    <xf numFmtId="0" fontId="22" fillId="0" borderId="43" xfId="0" applyFont="1" applyBorder="1" applyAlignment="1">
      <alignment horizontal="center"/>
    </xf>
    <xf numFmtId="0" fontId="22" fillId="0" borderId="27" xfId="0" applyFont="1" applyBorder="1" applyAlignment="1">
      <alignment horizontal="center"/>
    </xf>
    <xf numFmtId="0" fontId="22" fillId="0" borderId="26" xfId="0" applyFont="1" applyBorder="1" applyAlignment="1">
      <alignment horizontal="center"/>
    </xf>
    <xf numFmtId="0" fontId="22" fillId="0" borderId="0" xfId="0" applyFont="1" applyBorder="1" applyAlignment="1">
      <alignment horizontal="left"/>
    </xf>
    <xf numFmtId="0" fontId="20" fillId="0" borderId="29" xfId="0" applyFont="1" applyBorder="1" applyAlignment="1">
      <alignment horizontal="left"/>
    </xf>
    <xf numFmtId="0" fontId="20" fillId="0" borderId="36" xfId="0" applyFont="1" applyBorder="1" applyAlignment="1">
      <alignment horizontal="left"/>
    </xf>
    <xf numFmtId="0" fontId="22" fillId="0" borderId="25" xfId="0" applyFont="1" applyBorder="1" applyAlignment="1">
      <alignment horizontal="center"/>
    </xf>
    <xf numFmtId="0" fontId="0" fillId="0" borderId="23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30" xfId="0" applyBorder="1" applyAlignment="1">
      <alignment horizontal="left"/>
    </xf>
    <xf numFmtId="0" fontId="0" fillId="0" borderId="0" xfId="0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20" fillId="0" borderId="43" xfId="0" applyFont="1" applyBorder="1" applyAlignment="1">
      <alignment horizontal="center"/>
    </xf>
    <xf numFmtId="0" fontId="20" fillId="0" borderId="26" xfId="0" applyFont="1" applyBorder="1" applyAlignment="1">
      <alignment horizontal="center"/>
    </xf>
    <xf numFmtId="0" fontId="22" fillId="0" borderId="11" xfId="0" applyFont="1" applyBorder="1" applyAlignment="1">
      <alignment horizontal="left" wrapText="1"/>
    </xf>
    <xf numFmtId="0" fontId="22" fillId="0" borderId="22" xfId="0" applyFont="1" applyBorder="1" applyAlignment="1">
      <alignment horizontal="left" wrapText="1"/>
    </xf>
    <xf numFmtId="0" fontId="27" fillId="0" borderId="23" xfId="0" applyFont="1" applyBorder="1" applyAlignment="1">
      <alignment horizontal="left"/>
    </xf>
    <xf numFmtId="0" fontId="27" fillId="0" borderId="22" xfId="0" applyFont="1" applyBorder="1" applyAlignment="1">
      <alignment horizontal="left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workbookViewId="0">
      <selection activeCell="C34" sqref="C34:D34"/>
    </sheetView>
  </sheetViews>
  <sheetFormatPr defaultRowHeight="12.75" x14ac:dyDescent="0.2"/>
  <cols>
    <col min="2" max="2" width="9.7109375" customWidth="1"/>
    <col min="3" max="3" width="10.85546875" customWidth="1"/>
    <col min="4" max="4" width="9.5703125" customWidth="1"/>
    <col min="5" max="5" width="10.42578125" customWidth="1"/>
    <col min="6" max="6" width="16.28515625" customWidth="1"/>
    <col min="7" max="7" width="8" customWidth="1"/>
    <col min="8" max="8" width="12.140625" customWidth="1"/>
    <col min="9" max="9" width="9.5703125" bestFit="1" customWidth="1"/>
    <col min="10" max="10" width="9.5703125" customWidth="1"/>
  </cols>
  <sheetData>
    <row r="1" spans="1:10" ht="13.5" thickBot="1" x14ac:dyDescent="0.25"/>
    <row r="2" spans="1:10" ht="20.25" thickTop="1" x14ac:dyDescent="0.3">
      <c r="A2" s="136" t="s">
        <v>0</v>
      </c>
      <c r="B2" s="137"/>
      <c r="C2" s="137"/>
      <c r="D2" s="137"/>
      <c r="E2" s="137"/>
      <c r="F2" s="137"/>
      <c r="G2" s="137"/>
      <c r="H2" s="137"/>
      <c r="I2" s="137"/>
      <c r="J2" s="1"/>
    </row>
    <row r="3" spans="1:10" x14ac:dyDescent="0.2">
      <c r="A3" s="2"/>
      <c r="C3" s="138" t="s">
        <v>1</v>
      </c>
      <c r="D3" s="138"/>
      <c r="E3" s="138"/>
      <c r="F3" s="138"/>
      <c r="G3" s="138"/>
      <c r="H3" s="165" t="s">
        <v>2</v>
      </c>
      <c r="I3" s="165"/>
      <c r="J3" s="4"/>
    </row>
    <row r="4" spans="1:10" ht="15.75" x14ac:dyDescent="0.25">
      <c r="A4" s="143" t="s">
        <v>3</v>
      </c>
      <c r="B4" s="144"/>
      <c r="C4" s="144"/>
      <c r="D4" s="144"/>
      <c r="E4" s="144"/>
      <c r="F4" s="144"/>
      <c r="G4" s="144"/>
      <c r="H4" s="144"/>
      <c r="I4" s="144"/>
      <c r="J4" s="5"/>
    </row>
    <row r="5" spans="1:10" x14ac:dyDescent="0.2">
      <c r="A5" s="2"/>
      <c r="B5" s="6"/>
      <c r="C5" s="138" t="s">
        <v>4</v>
      </c>
      <c r="D5" s="138"/>
      <c r="E5" s="138"/>
      <c r="F5" s="138"/>
      <c r="G5" s="138"/>
      <c r="H5" s="6"/>
      <c r="I5" s="6"/>
      <c r="J5" s="7"/>
    </row>
    <row r="6" spans="1:10" x14ac:dyDescent="0.2">
      <c r="A6" s="2"/>
      <c r="B6" s="6"/>
      <c r="C6" s="6"/>
      <c r="D6" s="8" t="s">
        <v>5</v>
      </c>
      <c r="E6" s="3" t="s">
        <v>6</v>
      </c>
      <c r="F6" s="3" t="s">
        <v>7</v>
      </c>
      <c r="G6" s="6"/>
      <c r="H6" s="6"/>
      <c r="I6" s="6"/>
      <c r="J6" s="7"/>
    </row>
    <row r="7" spans="1:10" x14ac:dyDescent="0.2">
      <c r="A7" s="2"/>
      <c r="B7" s="6"/>
      <c r="C7" s="6"/>
      <c r="D7" s="9"/>
      <c r="E7" s="9"/>
      <c r="F7" s="6"/>
      <c r="G7" s="6"/>
      <c r="H7" s="6"/>
      <c r="I7" s="6"/>
      <c r="J7" s="7"/>
    </row>
    <row r="8" spans="1:10" s="14" customFormat="1" x14ac:dyDescent="0.2">
      <c r="A8" s="156" t="s">
        <v>8</v>
      </c>
      <c r="B8" s="146"/>
      <c r="C8" s="10" t="s">
        <v>9</v>
      </c>
      <c r="D8" s="11" t="s">
        <v>10</v>
      </c>
      <c r="E8" s="3"/>
      <c r="F8" s="145" t="s">
        <v>8</v>
      </c>
      <c r="G8" s="146"/>
      <c r="H8" s="10" t="s">
        <v>11</v>
      </c>
      <c r="I8" s="12" t="s">
        <v>12</v>
      </c>
      <c r="J8" s="13" t="s">
        <v>13</v>
      </c>
    </row>
    <row r="9" spans="1:10" x14ac:dyDescent="0.2">
      <c r="A9" s="155" t="s">
        <v>14</v>
      </c>
      <c r="B9" s="148"/>
      <c r="C9" s="15"/>
      <c r="D9" s="15"/>
      <c r="E9" s="6"/>
      <c r="F9" s="147" t="s">
        <v>15</v>
      </c>
      <c r="G9" s="148"/>
      <c r="H9" s="16"/>
      <c r="I9" s="6"/>
      <c r="J9" s="17"/>
    </row>
    <row r="10" spans="1:10" x14ac:dyDescent="0.2">
      <c r="A10" s="169" t="s">
        <v>16</v>
      </c>
      <c r="B10" s="154"/>
      <c r="C10" s="18">
        <v>0</v>
      </c>
      <c r="D10" s="18">
        <v>0</v>
      </c>
      <c r="E10" s="6"/>
      <c r="F10" s="149" t="s">
        <v>17</v>
      </c>
      <c r="G10" s="150"/>
      <c r="H10" s="18">
        <v>0</v>
      </c>
      <c r="I10" s="19">
        <v>0</v>
      </c>
      <c r="J10" s="20">
        <f>H10+I10</f>
        <v>0</v>
      </c>
    </row>
    <row r="11" spans="1:10" x14ac:dyDescent="0.2">
      <c r="A11" s="21" t="s">
        <v>18</v>
      </c>
      <c r="B11" s="22"/>
      <c r="C11" s="18">
        <v>191750</v>
      </c>
      <c r="D11" s="18">
        <f>+C11*0.05</f>
        <v>9587.5</v>
      </c>
      <c r="E11" s="6"/>
      <c r="F11" s="23" t="s">
        <v>19</v>
      </c>
      <c r="G11" s="24"/>
      <c r="H11" s="18">
        <v>207067.16</v>
      </c>
      <c r="I11" s="19">
        <f>+H11*0.05</f>
        <v>10353.358</v>
      </c>
      <c r="J11" s="20">
        <f>H11+I11</f>
        <v>217420.51800000001</v>
      </c>
    </row>
    <row r="12" spans="1:10" x14ac:dyDescent="0.2">
      <c r="A12" s="21" t="s">
        <v>20</v>
      </c>
      <c r="B12" s="24"/>
      <c r="C12" s="18">
        <v>0</v>
      </c>
      <c r="D12" s="18">
        <f>+C12*0.125</f>
        <v>0</v>
      </c>
      <c r="E12" s="6"/>
      <c r="F12" s="23" t="s">
        <v>21</v>
      </c>
      <c r="G12" s="24"/>
      <c r="H12" s="18">
        <v>23381.84</v>
      </c>
      <c r="I12" s="19">
        <f>+H12*0.15</f>
        <v>3507.2759999999998</v>
      </c>
      <c r="J12" s="20">
        <f>H12+I12</f>
        <v>26889.116000000002</v>
      </c>
    </row>
    <row r="13" spans="1:10" x14ac:dyDescent="0.2">
      <c r="A13" s="21" t="s">
        <v>22</v>
      </c>
      <c r="B13" s="24"/>
      <c r="C13" s="25">
        <v>0</v>
      </c>
      <c r="D13" s="18">
        <f>+C13*0.2</f>
        <v>0</v>
      </c>
      <c r="E13" s="6"/>
      <c r="F13" s="23" t="s">
        <v>23</v>
      </c>
      <c r="G13" s="24"/>
      <c r="H13" s="26">
        <v>0</v>
      </c>
      <c r="I13" s="19">
        <f>+H13*0.2</f>
        <v>0</v>
      </c>
      <c r="J13" s="20">
        <f>H13+I13</f>
        <v>0</v>
      </c>
    </row>
    <row r="14" spans="1:10" x14ac:dyDescent="0.2">
      <c r="A14" s="27"/>
      <c r="B14" s="28" t="s">
        <v>24</v>
      </c>
      <c r="C14" s="29">
        <f>SUM(C10:C13)</f>
        <v>191750</v>
      </c>
      <c r="D14" s="29">
        <f>SUM(D10:D13)</f>
        <v>9587.5</v>
      </c>
      <c r="E14" s="30"/>
      <c r="F14" s="31"/>
      <c r="G14" s="28" t="s">
        <v>24</v>
      </c>
      <c r="H14" s="29">
        <f>SUM(H10:H13)</f>
        <v>230449</v>
      </c>
      <c r="I14" s="32">
        <f>SUM(I11:I13)</f>
        <v>13860.634</v>
      </c>
      <c r="J14" s="33">
        <f>H14+I14</f>
        <v>244309.63399999999</v>
      </c>
    </row>
    <row r="15" spans="1:10" ht="14.25" customHeight="1" x14ac:dyDescent="0.2">
      <c r="A15" s="155" t="s">
        <v>25</v>
      </c>
      <c r="B15" s="148"/>
      <c r="C15" s="6"/>
      <c r="D15" s="34"/>
      <c r="E15" s="6"/>
      <c r="F15" s="147" t="s">
        <v>26</v>
      </c>
      <c r="G15" s="148"/>
      <c r="H15" s="6"/>
      <c r="I15" s="6"/>
      <c r="J15" s="35"/>
    </row>
    <row r="16" spans="1:10" x14ac:dyDescent="0.2">
      <c r="A16" s="151" t="s">
        <v>16</v>
      </c>
      <c r="B16" s="152"/>
      <c r="C16" s="36">
        <v>0</v>
      </c>
      <c r="D16" s="36">
        <f>+C16*0</f>
        <v>0</v>
      </c>
      <c r="E16" s="6"/>
      <c r="F16" s="149" t="s">
        <v>17</v>
      </c>
      <c r="G16" s="150"/>
      <c r="H16" s="36">
        <v>0</v>
      </c>
      <c r="I16" s="37"/>
      <c r="J16" s="38"/>
    </row>
    <row r="17" spans="1:10" x14ac:dyDescent="0.2">
      <c r="A17" s="2" t="s">
        <v>27</v>
      </c>
      <c r="B17" s="22"/>
      <c r="C17" s="18">
        <v>356400</v>
      </c>
      <c r="D17" s="18">
        <f>+C17*0.02</f>
        <v>7128</v>
      </c>
      <c r="E17" s="6"/>
      <c r="F17" s="23" t="s">
        <v>28</v>
      </c>
      <c r="G17" s="24"/>
      <c r="H17" s="18">
        <v>11405.5</v>
      </c>
      <c r="I17" s="39"/>
      <c r="J17" s="38"/>
    </row>
    <row r="18" spans="1:10" x14ac:dyDescent="0.2">
      <c r="A18" s="2" t="s">
        <v>29</v>
      </c>
      <c r="B18" s="22"/>
      <c r="C18" s="18">
        <v>0</v>
      </c>
      <c r="D18" s="18">
        <f>+C18*0.125</f>
        <v>0</v>
      </c>
      <c r="E18" s="6"/>
      <c r="F18" s="23" t="s">
        <v>30</v>
      </c>
      <c r="G18" s="24"/>
      <c r="H18" s="18">
        <v>0</v>
      </c>
      <c r="I18" s="39"/>
      <c r="J18" s="38"/>
    </row>
    <row r="19" spans="1:10" x14ac:dyDescent="0.2">
      <c r="A19" s="2" t="s">
        <v>31</v>
      </c>
      <c r="B19" s="22"/>
      <c r="C19" s="18">
        <v>0</v>
      </c>
      <c r="D19" s="18">
        <f>+C19*0.2</f>
        <v>0</v>
      </c>
      <c r="E19" s="6"/>
      <c r="F19" s="23" t="s">
        <v>32</v>
      </c>
      <c r="G19" s="24"/>
      <c r="H19" s="18">
        <v>0</v>
      </c>
      <c r="I19" s="39"/>
      <c r="J19" s="38"/>
    </row>
    <row r="20" spans="1:10" x14ac:dyDescent="0.2">
      <c r="A20" s="166" t="s">
        <v>33</v>
      </c>
      <c r="B20" s="167"/>
      <c r="C20" s="18">
        <v>0</v>
      </c>
      <c r="D20" s="26">
        <f>+C20*0</f>
        <v>0</v>
      </c>
      <c r="E20" s="6"/>
      <c r="F20" s="153" t="s">
        <v>34</v>
      </c>
      <c r="G20" s="154"/>
      <c r="H20" s="18">
        <v>0</v>
      </c>
      <c r="I20" s="39"/>
      <c r="J20" s="38"/>
    </row>
    <row r="21" spans="1:10" x14ac:dyDescent="0.2">
      <c r="A21" s="27"/>
      <c r="B21" s="28" t="s">
        <v>24</v>
      </c>
      <c r="C21" s="29">
        <f>SUM(C16:C20)</f>
        <v>356400</v>
      </c>
      <c r="D21" s="29">
        <f>SUM(D16:D20)</f>
        <v>7128</v>
      </c>
      <c r="E21" s="30"/>
      <c r="F21" s="40"/>
      <c r="G21" s="41" t="s">
        <v>24</v>
      </c>
      <c r="H21" s="42">
        <f>SUM(H16:H20)</f>
        <v>11405.5</v>
      </c>
      <c r="I21" s="43"/>
      <c r="J21" s="38"/>
    </row>
    <row r="22" spans="1:10" x14ac:dyDescent="0.2">
      <c r="A22" s="2"/>
      <c r="B22" s="6"/>
      <c r="C22" s="6" t="s">
        <v>35</v>
      </c>
      <c r="D22" s="6"/>
      <c r="E22" s="170" t="s">
        <v>36</v>
      </c>
      <c r="F22" s="171"/>
      <c r="G22" s="171"/>
      <c r="H22" s="171"/>
      <c r="I22" s="171"/>
      <c r="J22" s="44"/>
    </row>
    <row r="23" spans="1:10" x14ac:dyDescent="0.2">
      <c r="A23" s="140" t="s">
        <v>37</v>
      </c>
      <c r="B23" s="141"/>
      <c r="C23" s="36">
        <v>355057</v>
      </c>
      <c r="D23" s="6"/>
      <c r="E23" s="168" t="s">
        <v>38</v>
      </c>
      <c r="F23" s="168"/>
      <c r="G23" s="45">
        <v>0</v>
      </c>
      <c r="H23" s="46"/>
      <c r="I23" s="46"/>
      <c r="J23" s="47"/>
    </row>
    <row r="24" spans="1:10" x14ac:dyDescent="0.2">
      <c r="A24" s="48" t="s">
        <v>39</v>
      </c>
      <c r="B24" s="49"/>
      <c r="C24" s="26">
        <v>0</v>
      </c>
      <c r="D24" s="6"/>
      <c r="E24" s="142" t="s">
        <v>40</v>
      </c>
      <c r="F24" s="142"/>
      <c r="G24" s="50">
        <f>+I14</f>
        <v>13860.634</v>
      </c>
      <c r="H24" s="6"/>
      <c r="I24" s="6"/>
      <c r="J24" s="7"/>
    </row>
    <row r="25" spans="1:10" x14ac:dyDescent="0.2">
      <c r="A25" s="2"/>
      <c r="B25" s="6"/>
      <c r="C25" s="6"/>
      <c r="D25" s="6"/>
      <c r="E25" s="139" t="s">
        <v>41</v>
      </c>
      <c r="F25" s="139"/>
      <c r="G25" s="51">
        <f>+D14</f>
        <v>9587.5</v>
      </c>
      <c r="H25" s="6"/>
      <c r="I25" s="6"/>
      <c r="J25" s="7"/>
    </row>
    <row r="26" spans="1:10" x14ac:dyDescent="0.2">
      <c r="A26" s="140" t="s">
        <v>42</v>
      </c>
      <c r="B26" s="141"/>
      <c r="C26" s="36">
        <f>+I26</f>
        <v>0</v>
      </c>
      <c r="D26" s="6"/>
      <c r="E26" s="159" t="s">
        <v>43</v>
      </c>
      <c r="F26" s="160"/>
      <c r="G26" s="161"/>
      <c r="H26" s="6"/>
      <c r="I26" s="172">
        <f>IF(G25&gt;=G24+G23,G25-G24-G23,0)</f>
        <v>0</v>
      </c>
      <c r="J26" s="173"/>
    </row>
    <row r="27" spans="1:10" x14ac:dyDescent="0.2">
      <c r="A27" s="132" t="s">
        <v>44</v>
      </c>
      <c r="B27" s="133"/>
      <c r="C27" s="18">
        <f>IF(I27&lt;=I28,0,IF(I27&gt;=I28,I27-I28))</f>
        <v>0</v>
      </c>
      <c r="D27" s="6" t="s">
        <v>35</v>
      </c>
      <c r="E27" s="123" t="s">
        <v>45</v>
      </c>
      <c r="F27" s="124"/>
      <c r="G27" s="125"/>
      <c r="H27" s="6"/>
      <c r="I27" s="128">
        <f>IF(G25&lt;=G24+G23,G23+G24-G25,0)</f>
        <v>4273.134</v>
      </c>
      <c r="J27" s="129"/>
    </row>
    <row r="28" spans="1:10" ht="13.5" thickBot="1" x14ac:dyDescent="0.25">
      <c r="A28" s="134" t="s">
        <v>46</v>
      </c>
      <c r="B28" s="135"/>
      <c r="C28" s="52">
        <f>IF(I28&gt;=I27,I28-I27,0)</f>
        <v>2854.866</v>
      </c>
      <c r="D28" s="53"/>
      <c r="E28" s="162" t="s">
        <v>47</v>
      </c>
      <c r="F28" s="163"/>
      <c r="G28" s="164"/>
      <c r="H28" s="53"/>
      <c r="I28" s="157">
        <f>+D21</f>
        <v>7128</v>
      </c>
      <c r="J28" s="158"/>
    </row>
    <row r="29" spans="1:10" ht="13.5" thickTop="1" x14ac:dyDescent="0.2"/>
    <row r="30" spans="1:10" x14ac:dyDescent="0.2">
      <c r="A30" s="120" t="s">
        <v>48</v>
      </c>
      <c r="B30" s="120"/>
      <c r="C30" s="126">
        <f>C21+C14</f>
        <v>548150</v>
      </c>
      <c r="D30" s="126"/>
      <c r="E30" s="122" t="s">
        <v>49</v>
      </c>
      <c r="F30" s="122"/>
      <c r="G30" s="122"/>
      <c r="H30" s="122"/>
    </row>
    <row r="31" spans="1:10" x14ac:dyDescent="0.2">
      <c r="A31" s="120" t="s">
        <v>50</v>
      </c>
      <c r="B31" s="120"/>
      <c r="C31" s="127"/>
      <c r="D31" s="127"/>
    </row>
    <row r="32" spans="1:10" x14ac:dyDescent="0.2">
      <c r="A32" s="120" t="s">
        <v>51</v>
      </c>
      <c r="B32" s="120"/>
      <c r="C32" s="127"/>
      <c r="D32" s="127"/>
      <c r="E32" s="122" t="s">
        <v>52</v>
      </c>
      <c r="F32" s="122"/>
      <c r="H32" s="122" t="s">
        <v>53</v>
      </c>
      <c r="I32" s="122"/>
      <c r="J32" s="122"/>
    </row>
    <row r="33" spans="1:10" ht="15.75" customHeight="1" x14ac:dyDescent="0.2">
      <c r="A33" s="120" t="s">
        <v>54</v>
      </c>
      <c r="B33" s="120"/>
      <c r="C33" s="127"/>
      <c r="D33" s="127"/>
      <c r="E33" s="54" t="s">
        <v>55</v>
      </c>
      <c r="F33" s="55"/>
      <c r="H33" s="56" t="s">
        <v>55</v>
      </c>
    </row>
    <row r="34" spans="1:10" ht="15.75" customHeight="1" x14ac:dyDescent="0.2">
      <c r="A34" s="120" t="s">
        <v>56</v>
      </c>
      <c r="B34" s="120"/>
      <c r="C34" s="121"/>
      <c r="D34" s="121"/>
      <c r="E34" s="54" t="s">
        <v>57</v>
      </c>
      <c r="H34" s="56" t="s">
        <v>57</v>
      </c>
    </row>
    <row r="35" spans="1:10" ht="15.75" customHeight="1" x14ac:dyDescent="0.2">
      <c r="A35" s="57" t="s">
        <v>58</v>
      </c>
      <c r="C35" s="58"/>
      <c r="D35" s="58"/>
      <c r="E35" s="54" t="s">
        <v>59</v>
      </c>
      <c r="H35" s="56" t="s">
        <v>59</v>
      </c>
    </row>
    <row r="36" spans="1:10" ht="15.75" customHeight="1" x14ac:dyDescent="0.2">
      <c r="A36" s="120" t="s">
        <v>60</v>
      </c>
      <c r="B36" s="120"/>
      <c r="C36" s="126">
        <f>H14+H21</f>
        <v>241854.5</v>
      </c>
      <c r="D36" s="126"/>
      <c r="E36" s="130" t="s">
        <v>61</v>
      </c>
      <c r="F36" s="121"/>
      <c r="G36" s="121"/>
      <c r="H36" s="131" t="s">
        <v>61</v>
      </c>
      <c r="I36" s="121"/>
      <c r="J36" s="121"/>
    </row>
    <row r="37" spans="1:10" x14ac:dyDescent="0.2">
      <c r="E37" s="130"/>
      <c r="F37" s="121"/>
      <c r="G37" s="121"/>
      <c r="H37" s="131"/>
      <c r="I37" s="121"/>
      <c r="J37" s="121"/>
    </row>
    <row r="38" spans="1:10" x14ac:dyDescent="0.2">
      <c r="F38" s="121"/>
      <c r="G38" s="121"/>
      <c r="H38" s="58"/>
      <c r="I38" s="121"/>
      <c r="J38" s="121"/>
    </row>
    <row r="39" spans="1:10" x14ac:dyDescent="0.2">
      <c r="F39" s="121"/>
      <c r="G39" s="121"/>
      <c r="H39" s="58"/>
      <c r="I39" s="121"/>
      <c r="J39" s="121"/>
    </row>
  </sheetData>
  <mergeCells count="50">
    <mergeCell ref="I28:J28"/>
    <mergeCell ref="E26:G26"/>
    <mergeCell ref="E28:G28"/>
    <mergeCell ref="H3:I3"/>
    <mergeCell ref="A26:B26"/>
    <mergeCell ref="A20:B20"/>
    <mergeCell ref="E23:F23"/>
    <mergeCell ref="A10:B10"/>
    <mergeCell ref="E22:I22"/>
    <mergeCell ref="A15:B15"/>
    <mergeCell ref="I26:J26"/>
    <mergeCell ref="A2:I2"/>
    <mergeCell ref="C3:G3"/>
    <mergeCell ref="E25:F25"/>
    <mergeCell ref="A23:B23"/>
    <mergeCell ref="E24:F24"/>
    <mergeCell ref="A4:I4"/>
    <mergeCell ref="F8:G8"/>
    <mergeCell ref="F9:G9"/>
    <mergeCell ref="F10:G10"/>
    <mergeCell ref="A16:B16"/>
    <mergeCell ref="F20:G20"/>
    <mergeCell ref="F16:G16"/>
    <mergeCell ref="F15:G15"/>
    <mergeCell ref="A9:B9"/>
    <mergeCell ref="A8:B8"/>
    <mergeCell ref="C5:G5"/>
    <mergeCell ref="A30:B30"/>
    <mergeCell ref="E27:G27"/>
    <mergeCell ref="H32:J32"/>
    <mergeCell ref="F36:G39"/>
    <mergeCell ref="C36:D36"/>
    <mergeCell ref="C33:D33"/>
    <mergeCell ref="I27:J27"/>
    <mergeCell ref="C31:D31"/>
    <mergeCell ref="E36:E37"/>
    <mergeCell ref="H36:H37"/>
    <mergeCell ref="A27:B27"/>
    <mergeCell ref="A28:B28"/>
    <mergeCell ref="A36:B36"/>
    <mergeCell ref="E30:H30"/>
    <mergeCell ref="C32:D32"/>
    <mergeCell ref="C30:D30"/>
    <mergeCell ref="A33:B33"/>
    <mergeCell ref="A32:B32"/>
    <mergeCell ref="A31:B31"/>
    <mergeCell ref="A34:B34"/>
    <mergeCell ref="I36:J39"/>
    <mergeCell ref="E32:F32"/>
    <mergeCell ref="C34:D34"/>
  </mergeCells>
  <phoneticPr fontId="18" type="noConversion"/>
  <pageMargins left="0.28000000000000003" right="0.15" top="0.78" bottom="0.41" header="0.5" footer="1.05"/>
  <pageSetup paperSize="9" scale="95" orientation="portrait" r:id="rId1"/>
  <headerFooter alignWithMargins="0">
    <oddFooter>&amp;LChecked By:-&amp;CPrepared By:-&amp;RCA K.K. Aggarwal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workbookViewId="0">
      <selection activeCell="J38" sqref="J38"/>
    </sheetView>
  </sheetViews>
  <sheetFormatPr defaultRowHeight="12.75" x14ac:dyDescent="0.2"/>
  <cols>
    <col min="2" max="2" width="9.7109375" customWidth="1"/>
    <col min="3" max="3" width="12.5703125" bestFit="1" customWidth="1"/>
    <col min="4" max="4" width="10.85546875" customWidth="1"/>
    <col min="5" max="5" width="11.5703125" bestFit="1" customWidth="1"/>
    <col min="6" max="6" width="10.42578125" customWidth="1"/>
    <col min="7" max="7" width="16.28515625" customWidth="1"/>
    <col min="8" max="8" width="9.85546875" customWidth="1"/>
    <col min="9" max="9" width="12.140625" customWidth="1"/>
    <col min="10" max="10" width="10.5703125" customWidth="1"/>
    <col min="11" max="11" width="9.5703125" bestFit="1" customWidth="1"/>
    <col min="12" max="12" width="11.7109375" customWidth="1"/>
  </cols>
  <sheetData>
    <row r="1" spans="1:15" ht="20.25" thickTop="1" x14ac:dyDescent="0.3">
      <c r="A1" s="136" t="s">
        <v>99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80"/>
    </row>
    <row r="2" spans="1:15" x14ac:dyDescent="0.2">
      <c r="A2" s="181" t="s">
        <v>100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3"/>
    </row>
    <row r="3" spans="1:15" ht="15.75" customHeight="1" x14ac:dyDescent="0.2">
      <c r="A3" s="181" t="s">
        <v>82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3"/>
    </row>
    <row r="4" spans="1:15" x14ac:dyDescent="0.2">
      <c r="A4" s="2"/>
      <c r="B4" s="6"/>
      <c r="C4" s="70"/>
      <c r="D4" s="70"/>
      <c r="E4" s="70"/>
      <c r="F4" s="70"/>
      <c r="G4" s="70"/>
      <c r="H4" s="70"/>
      <c r="I4" s="6"/>
      <c r="J4" s="184" t="s">
        <v>101</v>
      </c>
      <c r="K4" s="184"/>
      <c r="L4" s="185"/>
    </row>
    <row r="5" spans="1:15" x14ac:dyDescent="0.2">
      <c r="A5" s="2"/>
      <c r="B5" s="6"/>
      <c r="C5" s="6"/>
      <c r="D5" s="6"/>
      <c r="E5" s="8"/>
      <c r="F5" s="88"/>
      <c r="G5" s="92"/>
      <c r="H5" s="6"/>
      <c r="I5" s="6"/>
      <c r="J5" s="184" t="s">
        <v>102</v>
      </c>
      <c r="K5" s="184"/>
      <c r="L5" s="185"/>
    </row>
    <row r="6" spans="1:15" x14ac:dyDescent="0.2">
      <c r="A6" s="186" t="s">
        <v>97</v>
      </c>
      <c r="B6" s="187"/>
      <c r="C6" s="187"/>
      <c r="D6" s="187"/>
      <c r="E6" s="187"/>
      <c r="F6" s="188"/>
      <c r="G6" s="192" t="s">
        <v>98</v>
      </c>
      <c r="H6" s="187"/>
      <c r="I6" s="187"/>
      <c r="J6" s="187"/>
      <c r="K6" s="187"/>
      <c r="L6" s="193"/>
    </row>
    <row r="7" spans="1:15" x14ac:dyDescent="0.2">
      <c r="A7" s="189"/>
      <c r="B7" s="190"/>
      <c r="C7" s="190"/>
      <c r="D7" s="190"/>
      <c r="E7" s="190"/>
      <c r="F7" s="191"/>
      <c r="G7" s="194"/>
      <c r="H7" s="190"/>
      <c r="I7" s="190"/>
      <c r="J7" s="190"/>
      <c r="K7" s="190"/>
      <c r="L7" s="195"/>
    </row>
    <row r="8" spans="1:15" s="14" customFormat="1" x14ac:dyDescent="0.2">
      <c r="A8" s="200" t="s">
        <v>65</v>
      </c>
      <c r="B8" s="201"/>
      <c r="C8" s="96" t="s">
        <v>9</v>
      </c>
      <c r="D8" s="96" t="s">
        <v>12</v>
      </c>
      <c r="E8" s="104" t="s">
        <v>62</v>
      </c>
      <c r="F8" s="105" t="s">
        <v>91</v>
      </c>
      <c r="G8" s="202" t="s">
        <v>65</v>
      </c>
      <c r="H8" s="201"/>
      <c r="I8" s="96" t="s">
        <v>11</v>
      </c>
      <c r="J8" s="96" t="s">
        <v>12</v>
      </c>
      <c r="K8" s="106" t="s">
        <v>62</v>
      </c>
      <c r="L8" s="107" t="s">
        <v>13</v>
      </c>
    </row>
    <row r="9" spans="1:15" x14ac:dyDescent="0.2">
      <c r="A9" s="155" t="s">
        <v>14</v>
      </c>
      <c r="B9" s="148"/>
      <c r="C9" s="15"/>
      <c r="D9" s="15"/>
      <c r="E9" s="15"/>
      <c r="F9" s="15"/>
      <c r="G9" s="147" t="s">
        <v>15</v>
      </c>
      <c r="H9" s="148"/>
      <c r="I9" s="16"/>
      <c r="J9" s="16"/>
      <c r="K9" s="6"/>
      <c r="L9" s="17"/>
    </row>
    <row r="10" spans="1:15" x14ac:dyDescent="0.2">
      <c r="A10" s="169" t="s">
        <v>16</v>
      </c>
      <c r="B10" s="154"/>
      <c r="C10" s="18">
        <v>0</v>
      </c>
      <c r="D10" s="18">
        <v>0</v>
      </c>
      <c r="E10" s="18">
        <v>0</v>
      </c>
      <c r="F10" s="19">
        <f>SUM(C10:E10)</f>
        <v>0</v>
      </c>
      <c r="G10" s="149" t="s">
        <v>17</v>
      </c>
      <c r="H10" s="150"/>
      <c r="I10" s="18">
        <v>0</v>
      </c>
      <c r="J10" s="18">
        <v>0</v>
      </c>
      <c r="K10" s="19">
        <v>0</v>
      </c>
      <c r="L10" s="20">
        <f>I10+K10</f>
        <v>0</v>
      </c>
    </row>
    <row r="11" spans="1:15" x14ac:dyDescent="0.2">
      <c r="A11" s="86" t="s">
        <v>90</v>
      </c>
      <c r="B11" s="24"/>
      <c r="C11" s="18">
        <v>0</v>
      </c>
      <c r="D11" s="18">
        <v>0</v>
      </c>
      <c r="E11" s="18">
        <v>0</v>
      </c>
      <c r="F11" s="19">
        <f t="shared" ref="F11:F16" si="0">SUM(C11:E11)</f>
        <v>0</v>
      </c>
      <c r="G11" s="83" t="s">
        <v>87</v>
      </c>
      <c r="H11" s="24"/>
      <c r="I11" s="18">
        <v>0</v>
      </c>
      <c r="J11" s="18">
        <v>0</v>
      </c>
      <c r="K11" s="19">
        <v>0</v>
      </c>
      <c r="L11" s="20">
        <f>I11+K11</f>
        <v>0</v>
      </c>
    </row>
    <row r="12" spans="1:15" x14ac:dyDescent="0.2">
      <c r="A12" s="86"/>
      <c r="B12" s="24"/>
      <c r="C12" s="84">
        <f>C10-C11</f>
        <v>0</v>
      </c>
      <c r="D12" s="84">
        <f t="shared" ref="D12:E12" si="1">D10-D11</f>
        <v>0</v>
      </c>
      <c r="E12" s="84">
        <f t="shared" si="1"/>
        <v>0</v>
      </c>
      <c r="F12" s="84">
        <f t="shared" si="0"/>
        <v>0</v>
      </c>
      <c r="G12" s="89"/>
      <c r="H12" s="87"/>
      <c r="I12" s="84">
        <f>I10-I11</f>
        <v>0</v>
      </c>
      <c r="J12" s="84">
        <f t="shared" ref="J12:L12" si="2">J10-J11</f>
        <v>0</v>
      </c>
      <c r="K12" s="84">
        <f t="shared" si="2"/>
        <v>0</v>
      </c>
      <c r="L12" s="108">
        <f t="shared" si="2"/>
        <v>0</v>
      </c>
    </row>
    <row r="13" spans="1:15" x14ac:dyDescent="0.2">
      <c r="A13" s="69" t="s">
        <v>89</v>
      </c>
      <c r="B13" s="22"/>
      <c r="C13" s="18">
        <v>0</v>
      </c>
      <c r="D13" s="18">
        <f>ROUND(+C13*0.04,0)</f>
        <v>0</v>
      </c>
      <c r="E13" s="18">
        <f>ROUND(+C13*0.01,0)</f>
        <v>0</v>
      </c>
      <c r="F13" s="19">
        <f t="shared" si="0"/>
        <v>0</v>
      </c>
      <c r="G13" s="40" t="s">
        <v>64</v>
      </c>
      <c r="H13" s="24"/>
      <c r="I13" s="18">
        <v>0</v>
      </c>
      <c r="J13" s="18">
        <f>+I13*0.04</f>
        <v>0</v>
      </c>
      <c r="K13" s="19">
        <f>+I13*0.01</f>
        <v>0</v>
      </c>
      <c r="L13" s="20">
        <f>I13+J13+K13</f>
        <v>0</v>
      </c>
    </row>
    <row r="14" spans="1:15" x14ac:dyDescent="0.2">
      <c r="A14" s="85" t="s">
        <v>88</v>
      </c>
      <c r="B14" s="24"/>
      <c r="C14" s="25">
        <v>0</v>
      </c>
      <c r="D14" s="18">
        <f>ROUND(+C14*0.04,0)</f>
        <v>0</v>
      </c>
      <c r="E14" s="18">
        <f>ROUND(+C14*0.01,0)</f>
        <v>0</v>
      </c>
      <c r="F14" s="19">
        <f t="shared" si="0"/>
        <v>0</v>
      </c>
      <c r="G14" s="83" t="s">
        <v>83</v>
      </c>
      <c r="H14" s="24"/>
      <c r="I14" s="18">
        <v>0</v>
      </c>
      <c r="J14" s="18">
        <f>+I14*0.04</f>
        <v>0</v>
      </c>
      <c r="K14" s="19">
        <f>+I14*0.01</f>
        <v>0</v>
      </c>
      <c r="L14" s="20">
        <f>I14+J14+K14</f>
        <v>0</v>
      </c>
    </row>
    <row r="15" spans="1:15" x14ac:dyDescent="0.2">
      <c r="A15" s="69"/>
      <c r="B15" s="22"/>
      <c r="C15" s="84">
        <f>C13-C14</f>
        <v>0</v>
      </c>
      <c r="D15" s="84">
        <f t="shared" ref="D15:E15" si="3">D13-D14</f>
        <v>0</v>
      </c>
      <c r="E15" s="84">
        <f t="shared" si="3"/>
        <v>0</v>
      </c>
      <c r="F15" s="95">
        <f t="shared" si="0"/>
        <v>0</v>
      </c>
      <c r="G15" s="23"/>
      <c r="H15" s="24"/>
      <c r="I15" s="84">
        <f>I13-I14</f>
        <v>0</v>
      </c>
      <c r="J15" s="84">
        <f t="shared" ref="J15" si="4">J13-J14</f>
        <v>0</v>
      </c>
      <c r="K15" s="84">
        <f t="shared" ref="K15" si="5">K13-K14</f>
        <v>0</v>
      </c>
      <c r="L15" s="108">
        <f t="shared" ref="L15" si="6">L13-L14</f>
        <v>0</v>
      </c>
      <c r="N15" s="82"/>
      <c r="O15" s="82"/>
    </row>
    <row r="16" spans="1:15" ht="13.5" thickBot="1" x14ac:dyDescent="0.25">
      <c r="A16" s="174" t="s">
        <v>94</v>
      </c>
      <c r="B16" s="175"/>
      <c r="C16" s="102">
        <f>C12+C15</f>
        <v>0</v>
      </c>
      <c r="D16" s="102">
        <f t="shared" ref="D16:E16" si="7">D12+D15</f>
        <v>0</v>
      </c>
      <c r="E16" s="102">
        <f t="shared" si="7"/>
        <v>0</v>
      </c>
      <c r="F16" s="102">
        <f t="shared" si="0"/>
        <v>0</v>
      </c>
      <c r="G16" s="206" t="s">
        <v>94</v>
      </c>
      <c r="H16" s="175"/>
      <c r="I16" s="102">
        <f>I12+I15</f>
        <v>0</v>
      </c>
      <c r="J16" s="102">
        <f t="shared" ref="J16:L16" si="8">J12+J15</f>
        <v>0</v>
      </c>
      <c r="K16" s="102">
        <f t="shared" si="8"/>
        <v>0</v>
      </c>
      <c r="L16" s="109">
        <f t="shared" si="8"/>
        <v>0</v>
      </c>
    </row>
    <row r="17" spans="1:14" ht="14.25" customHeight="1" thickTop="1" x14ac:dyDescent="0.2">
      <c r="A17" s="155" t="s">
        <v>93</v>
      </c>
      <c r="B17" s="148"/>
      <c r="C17" s="6"/>
      <c r="D17" s="6"/>
      <c r="E17" s="9"/>
      <c r="F17" s="49"/>
      <c r="G17" s="147" t="s">
        <v>92</v>
      </c>
      <c r="H17" s="148"/>
      <c r="I17" s="6"/>
      <c r="J17" s="6"/>
      <c r="K17" s="100"/>
      <c r="L17" s="101"/>
    </row>
    <row r="18" spans="1:14" x14ac:dyDescent="0.2">
      <c r="A18" s="151" t="s">
        <v>16</v>
      </c>
      <c r="B18" s="152"/>
      <c r="C18" s="36">
        <v>0</v>
      </c>
      <c r="D18" s="36">
        <f>+B18*0</f>
        <v>0</v>
      </c>
      <c r="E18" s="36">
        <f>+C18*0</f>
        <v>0</v>
      </c>
      <c r="F18" s="6"/>
      <c r="G18" s="196" t="s">
        <v>17</v>
      </c>
      <c r="H18" s="197"/>
      <c r="I18" s="36">
        <v>0</v>
      </c>
      <c r="J18" s="36">
        <f t="shared" ref="J18:K18" si="9">+H18*0</f>
        <v>0</v>
      </c>
      <c r="K18" s="36">
        <f t="shared" si="9"/>
        <v>0</v>
      </c>
      <c r="L18" s="97">
        <f>SUM(I18:K18)</f>
        <v>0</v>
      </c>
    </row>
    <row r="19" spans="1:14" x14ac:dyDescent="0.2">
      <c r="A19" s="2" t="s">
        <v>27</v>
      </c>
      <c r="B19" s="22"/>
      <c r="C19" s="18"/>
      <c r="D19" s="18"/>
      <c r="E19" s="18"/>
      <c r="F19" s="6"/>
      <c r="G19" s="198" t="s">
        <v>87</v>
      </c>
      <c r="H19" s="199"/>
      <c r="I19" s="18">
        <v>0</v>
      </c>
      <c r="J19" s="62">
        <v>0</v>
      </c>
      <c r="K19" s="98">
        <v>0</v>
      </c>
      <c r="L19" s="99">
        <f>SUM(I19:K19)</f>
        <v>0</v>
      </c>
    </row>
    <row r="20" spans="1:14" x14ac:dyDescent="0.2">
      <c r="A20" s="2" t="s">
        <v>75</v>
      </c>
      <c r="B20" s="22"/>
      <c r="C20" s="18"/>
      <c r="D20" s="18"/>
      <c r="E20" s="18"/>
      <c r="F20" s="6"/>
      <c r="G20" s="90"/>
      <c r="H20" s="91"/>
      <c r="I20" s="84">
        <f>I18-I19</f>
        <v>0</v>
      </c>
      <c r="J20" s="84">
        <f t="shared" ref="J20:L20" si="10">J18-J19</f>
        <v>0</v>
      </c>
      <c r="K20" s="84">
        <f t="shared" si="10"/>
        <v>0</v>
      </c>
      <c r="L20" s="108">
        <f t="shared" si="10"/>
        <v>0</v>
      </c>
    </row>
    <row r="21" spans="1:14" x14ac:dyDescent="0.2">
      <c r="A21" s="2" t="s">
        <v>74</v>
      </c>
      <c r="B21" s="22"/>
      <c r="C21" s="18"/>
      <c r="D21" s="18"/>
      <c r="E21" s="18">
        <f>ROUND(+C21*0.02,0)</f>
        <v>0</v>
      </c>
      <c r="F21" s="6"/>
      <c r="G21" s="78" t="s">
        <v>84</v>
      </c>
      <c r="H21" s="79"/>
      <c r="I21" s="18">
        <v>0</v>
      </c>
      <c r="J21" s="18">
        <f>+I21*0.02</f>
        <v>0</v>
      </c>
      <c r="K21" s="98">
        <v>0</v>
      </c>
      <c r="L21" s="99">
        <f>SUM(I21:K21)</f>
        <v>0</v>
      </c>
      <c r="N21" s="82"/>
    </row>
    <row r="22" spans="1:14" x14ac:dyDescent="0.2">
      <c r="A22" s="176" t="s">
        <v>79</v>
      </c>
      <c r="B22" s="177"/>
      <c r="C22" s="18"/>
      <c r="D22" s="18"/>
      <c r="E22" s="18">
        <f>ROUND(+C22*0,0)</f>
        <v>0</v>
      </c>
      <c r="F22" s="6"/>
      <c r="G22" s="78" t="s">
        <v>85</v>
      </c>
      <c r="H22" s="79"/>
      <c r="I22" s="18">
        <v>0</v>
      </c>
      <c r="J22" s="18">
        <f>+I22*0.01</f>
        <v>0</v>
      </c>
      <c r="K22" s="98">
        <v>0</v>
      </c>
      <c r="L22" s="99">
        <f t="shared" ref="L22:L23" si="11">SUM(I22:K22)</f>
        <v>0</v>
      </c>
    </row>
    <row r="23" spans="1:14" x14ac:dyDescent="0.2">
      <c r="A23" s="178" t="s">
        <v>81</v>
      </c>
      <c r="B23" s="179"/>
      <c r="C23" s="18"/>
      <c r="D23" s="18"/>
      <c r="E23" s="18">
        <f>+C23*0</f>
        <v>0</v>
      </c>
      <c r="F23" s="6"/>
      <c r="G23" s="90" t="s">
        <v>86</v>
      </c>
      <c r="H23" s="93"/>
      <c r="I23" s="18">
        <v>0</v>
      </c>
      <c r="J23" s="18">
        <f>+I23*0.02</f>
        <v>0</v>
      </c>
      <c r="K23" s="98">
        <v>0</v>
      </c>
      <c r="L23" s="99">
        <f t="shared" si="11"/>
        <v>0</v>
      </c>
    </row>
    <row r="24" spans="1:14" ht="12.75" customHeight="1" x14ac:dyDescent="0.2">
      <c r="A24" s="176"/>
      <c r="B24" s="177"/>
      <c r="C24" s="81"/>
      <c r="D24" s="81"/>
      <c r="E24" s="81">
        <f>ROUND(+C24*0.02,0)</f>
        <v>0</v>
      </c>
      <c r="F24" s="6"/>
      <c r="G24" s="198"/>
      <c r="H24" s="199"/>
      <c r="I24" s="84">
        <f>I21+I22-I23</f>
        <v>0</v>
      </c>
      <c r="J24" s="84">
        <f t="shared" ref="J24:L24" si="12">J21+J22-J23</f>
        <v>0</v>
      </c>
      <c r="K24" s="84">
        <f t="shared" si="12"/>
        <v>0</v>
      </c>
      <c r="L24" s="108">
        <f t="shared" si="12"/>
        <v>0</v>
      </c>
    </row>
    <row r="25" spans="1:14" x14ac:dyDescent="0.2">
      <c r="A25" s="200" t="s">
        <v>94</v>
      </c>
      <c r="B25" s="201"/>
      <c r="C25" s="29">
        <f>SUM(C18:C24)-C23</f>
        <v>0</v>
      </c>
      <c r="D25" s="29"/>
      <c r="E25" s="29">
        <f>SUM(E18:E24)</f>
        <v>0</v>
      </c>
      <c r="F25" s="103"/>
      <c r="G25" s="111" t="s">
        <v>94</v>
      </c>
      <c r="H25" s="112"/>
      <c r="I25" s="113">
        <f>I20+I24</f>
        <v>0</v>
      </c>
      <c r="J25" s="113">
        <f t="shared" ref="J25:L25" si="13">J20+J24</f>
        <v>0</v>
      </c>
      <c r="K25" s="113">
        <f t="shared" si="13"/>
        <v>0</v>
      </c>
      <c r="L25" s="119">
        <f t="shared" si="13"/>
        <v>0</v>
      </c>
    </row>
    <row r="26" spans="1:14" x14ac:dyDescent="0.2">
      <c r="A26" s="2"/>
      <c r="B26" s="6"/>
      <c r="C26" s="6" t="s">
        <v>35</v>
      </c>
      <c r="D26" s="6"/>
      <c r="E26" s="6"/>
      <c r="F26" s="170" t="s">
        <v>36</v>
      </c>
      <c r="G26" s="171"/>
      <c r="H26" s="171"/>
      <c r="I26" s="171"/>
      <c r="J26" s="171"/>
      <c r="K26" s="171"/>
      <c r="L26" s="44"/>
    </row>
    <row r="27" spans="1:14" x14ac:dyDescent="0.2">
      <c r="A27" s="132"/>
      <c r="B27" s="203"/>
      <c r="C27" s="19"/>
      <c r="D27" s="19"/>
      <c r="E27" s="6"/>
      <c r="F27" s="204" t="s">
        <v>38</v>
      </c>
      <c r="G27" s="205"/>
      <c r="H27" s="45"/>
      <c r="I27" s="46"/>
      <c r="J27" s="46"/>
      <c r="K27" s="46"/>
      <c r="L27" s="71"/>
    </row>
    <row r="28" spans="1:14" x14ac:dyDescent="0.2">
      <c r="A28" s="94"/>
      <c r="B28" s="6"/>
      <c r="C28" s="19"/>
      <c r="D28" s="19"/>
      <c r="E28" s="6"/>
      <c r="F28" s="207" t="s">
        <v>40</v>
      </c>
      <c r="G28" s="167"/>
      <c r="H28" s="63" t="e">
        <f>+J16+K16-I28</f>
        <v>#DIV/0!</v>
      </c>
      <c r="I28" s="72" t="e">
        <f>ROUND(+(C19*100)/C34*I16/100*2%,0)</f>
        <v>#DIV/0!</v>
      </c>
      <c r="J28" s="184" t="s">
        <v>68</v>
      </c>
      <c r="K28" s="184"/>
      <c r="L28" s="185"/>
    </row>
    <row r="29" spans="1:14" x14ac:dyDescent="0.2">
      <c r="A29" s="2"/>
      <c r="B29" s="6"/>
      <c r="C29" s="6"/>
      <c r="D29" s="6"/>
      <c r="E29" s="6"/>
      <c r="F29" s="208" t="s">
        <v>41</v>
      </c>
      <c r="G29" s="209"/>
      <c r="H29" s="51">
        <f>+D16+E16</f>
        <v>0</v>
      </c>
      <c r="I29" s="6"/>
      <c r="J29" s="6"/>
      <c r="K29" s="6"/>
      <c r="L29" s="7"/>
    </row>
    <row r="30" spans="1:14" x14ac:dyDescent="0.2">
      <c r="A30" s="140" t="s">
        <v>42</v>
      </c>
      <c r="B30" s="141"/>
      <c r="C30" s="36" t="e">
        <f>+K30</f>
        <v>#DIV/0!</v>
      </c>
      <c r="D30" s="19"/>
      <c r="E30" s="6"/>
      <c r="F30" s="159" t="s">
        <v>43</v>
      </c>
      <c r="G30" s="160"/>
      <c r="H30" s="161"/>
      <c r="I30" s="6"/>
      <c r="J30" s="6"/>
      <c r="K30" s="172" t="e">
        <f>IF(H29&gt;=H28+H27,H29-H28-H27,0)</f>
        <v>#DIV/0!</v>
      </c>
      <c r="L30" s="173"/>
    </row>
    <row r="31" spans="1:14" x14ac:dyDescent="0.2">
      <c r="A31" s="132" t="s">
        <v>44</v>
      </c>
      <c r="B31" s="133"/>
      <c r="C31" s="18" t="e">
        <f>IF(K31&lt;=K32,0,IF(K31&gt;=K32,K31-K32))</f>
        <v>#DIV/0!</v>
      </c>
      <c r="D31" s="19"/>
      <c r="E31" s="6" t="s">
        <v>35</v>
      </c>
      <c r="F31" s="123" t="s">
        <v>45</v>
      </c>
      <c r="G31" s="124"/>
      <c r="H31" s="125"/>
      <c r="I31" s="6"/>
      <c r="J31" s="6"/>
      <c r="K31" s="128" t="e">
        <f>IF(H29&lt;=H28+H27,H27+H28-H29,0)</f>
        <v>#DIV/0!</v>
      </c>
      <c r="L31" s="129"/>
    </row>
    <row r="32" spans="1:14" ht="13.5" thickBot="1" x14ac:dyDescent="0.25">
      <c r="A32" s="134" t="s">
        <v>46</v>
      </c>
      <c r="B32" s="135"/>
      <c r="C32" s="52" t="e">
        <f>IF(K32&gt;=K31,K32-K31,0)</f>
        <v>#DIV/0!</v>
      </c>
      <c r="D32" s="65"/>
      <c r="E32" s="53"/>
      <c r="F32" s="162" t="s">
        <v>47</v>
      </c>
      <c r="G32" s="163"/>
      <c r="H32" s="164"/>
      <c r="I32" s="53"/>
      <c r="J32" s="53"/>
      <c r="K32" s="157">
        <f>+E25</f>
        <v>0</v>
      </c>
      <c r="L32" s="158"/>
    </row>
    <row r="33" spans="1:12" ht="13.5" thickTop="1" x14ac:dyDescent="0.2"/>
    <row r="34" spans="1:12" x14ac:dyDescent="0.2">
      <c r="A34" s="120" t="s">
        <v>48</v>
      </c>
      <c r="B34" s="120"/>
      <c r="C34" s="126">
        <f>C25+C16</f>
        <v>0</v>
      </c>
      <c r="D34" s="126"/>
      <c r="E34" s="126"/>
      <c r="F34" s="122" t="s">
        <v>49</v>
      </c>
      <c r="G34" s="122"/>
      <c r="H34" s="122"/>
      <c r="I34" s="122"/>
      <c r="J34" s="60"/>
    </row>
    <row r="35" spans="1:12" x14ac:dyDescent="0.2">
      <c r="A35" s="120" t="s">
        <v>50</v>
      </c>
      <c r="B35" s="120"/>
      <c r="C35" s="127"/>
      <c r="D35" s="127"/>
      <c r="E35" s="127"/>
    </row>
    <row r="36" spans="1:12" x14ac:dyDescent="0.2">
      <c r="A36" s="120" t="s">
        <v>51</v>
      </c>
      <c r="B36" s="120"/>
      <c r="C36" s="127"/>
      <c r="D36" s="127"/>
      <c r="E36" s="127"/>
      <c r="F36" s="122" t="s">
        <v>52</v>
      </c>
      <c r="G36" s="122"/>
      <c r="I36" s="122" t="s">
        <v>53</v>
      </c>
      <c r="J36" s="122"/>
      <c r="K36" s="117" t="s">
        <v>95</v>
      </c>
      <c r="L36" s="116" t="s">
        <v>96</v>
      </c>
    </row>
    <row r="37" spans="1:12" ht="15.75" customHeight="1" x14ac:dyDescent="0.2">
      <c r="A37" s="120" t="s">
        <v>54</v>
      </c>
      <c r="B37" s="120"/>
      <c r="C37" s="127"/>
      <c r="D37" s="127"/>
      <c r="E37" s="127"/>
      <c r="F37" s="54" t="s">
        <v>55</v>
      </c>
      <c r="G37" s="118" t="e">
        <f>C32</f>
        <v>#DIV/0!</v>
      </c>
      <c r="I37" s="56" t="s">
        <v>55</v>
      </c>
      <c r="J37" s="114" t="e">
        <f>C30</f>
        <v>#DIV/0!</v>
      </c>
      <c r="K37" s="82"/>
      <c r="L37" s="77" t="e">
        <f>J37+K37</f>
        <v>#DIV/0!</v>
      </c>
    </row>
    <row r="38" spans="1:12" ht="15.75" customHeight="1" x14ac:dyDescent="0.2">
      <c r="A38" s="120" t="s">
        <v>56</v>
      </c>
      <c r="B38" s="120"/>
      <c r="C38" s="121"/>
      <c r="D38" s="121"/>
      <c r="E38" s="121"/>
      <c r="F38" s="54" t="s">
        <v>57</v>
      </c>
      <c r="I38" s="56" t="s">
        <v>57</v>
      </c>
      <c r="J38" s="115"/>
    </row>
    <row r="39" spans="1:12" ht="15.75" customHeight="1" x14ac:dyDescent="0.2">
      <c r="A39" s="57" t="s">
        <v>58</v>
      </c>
      <c r="C39" s="58"/>
      <c r="D39" s="74" t="s">
        <v>70</v>
      </c>
      <c r="E39" s="58"/>
      <c r="F39" s="54" t="s">
        <v>59</v>
      </c>
      <c r="I39" s="56" t="s">
        <v>59</v>
      </c>
      <c r="J39" s="56"/>
    </row>
    <row r="40" spans="1:12" ht="15.75" customHeight="1" x14ac:dyDescent="0.2">
      <c r="A40" s="120" t="s">
        <v>60</v>
      </c>
      <c r="B40" s="120"/>
      <c r="C40" s="126">
        <f>I16+I25</f>
        <v>0</v>
      </c>
      <c r="D40" s="126"/>
      <c r="E40" s="126"/>
      <c r="F40" s="130" t="s">
        <v>61</v>
      </c>
      <c r="G40" s="210"/>
      <c r="H40" s="210"/>
      <c r="I40" s="131" t="s">
        <v>61</v>
      </c>
      <c r="J40" s="211"/>
      <c r="K40" s="211"/>
      <c r="L40" s="211"/>
    </row>
    <row r="41" spans="1:12" x14ac:dyDescent="0.2">
      <c r="F41" s="130"/>
      <c r="G41" s="210"/>
      <c r="H41" s="210"/>
      <c r="I41" s="131"/>
      <c r="J41" s="211"/>
      <c r="K41" s="211"/>
      <c r="L41" s="211"/>
    </row>
    <row r="42" spans="1:12" x14ac:dyDescent="0.2">
      <c r="A42" s="76"/>
      <c r="D42" s="77"/>
      <c r="E42" s="77"/>
      <c r="F42" s="77"/>
      <c r="G42" s="110"/>
      <c r="H42" s="110"/>
      <c r="I42" s="58"/>
      <c r="J42" s="58"/>
      <c r="K42" s="110"/>
      <c r="L42" s="110"/>
    </row>
  </sheetData>
  <mergeCells count="59">
    <mergeCell ref="A25:B25"/>
    <mergeCell ref="A40:B40"/>
    <mergeCell ref="C40:E40"/>
    <mergeCell ref="C35:E35"/>
    <mergeCell ref="A36:B36"/>
    <mergeCell ref="C36:E36"/>
    <mergeCell ref="A35:B35"/>
    <mergeCell ref="A37:B37"/>
    <mergeCell ref="C37:E37"/>
    <mergeCell ref="A38:B38"/>
    <mergeCell ref="C38:E38"/>
    <mergeCell ref="A32:B32"/>
    <mergeCell ref="A34:B34"/>
    <mergeCell ref="C34:E34"/>
    <mergeCell ref="A30:B30"/>
    <mergeCell ref="F40:F41"/>
    <mergeCell ref="I40:I41"/>
    <mergeCell ref="F26:K26"/>
    <mergeCell ref="G16:H16"/>
    <mergeCell ref="G19:H19"/>
    <mergeCell ref="F28:G28"/>
    <mergeCell ref="F29:G29"/>
    <mergeCell ref="J28:L28"/>
    <mergeCell ref="F36:G36"/>
    <mergeCell ref="G40:H41"/>
    <mergeCell ref="J40:L41"/>
    <mergeCell ref="I36:J36"/>
    <mergeCell ref="F32:H32"/>
    <mergeCell ref="K32:L32"/>
    <mergeCell ref="F34:I34"/>
    <mergeCell ref="F30:H30"/>
    <mergeCell ref="K30:L30"/>
    <mergeCell ref="A31:B31"/>
    <mergeCell ref="F31:H31"/>
    <mergeCell ref="K31:L31"/>
    <mergeCell ref="A27:B27"/>
    <mergeCell ref="F27:G27"/>
    <mergeCell ref="A24:B24"/>
    <mergeCell ref="G24:H24"/>
    <mergeCell ref="A10:B10"/>
    <mergeCell ref="G10:H10"/>
    <mergeCell ref="J4:L4"/>
    <mergeCell ref="A8:B8"/>
    <mergeCell ref="G8:H8"/>
    <mergeCell ref="A16:B16"/>
    <mergeCell ref="A22:B22"/>
    <mergeCell ref="A23:B23"/>
    <mergeCell ref="A1:L1"/>
    <mergeCell ref="A2:L2"/>
    <mergeCell ref="A3:L3"/>
    <mergeCell ref="A9:B9"/>
    <mergeCell ref="G9:H9"/>
    <mergeCell ref="J5:L5"/>
    <mergeCell ref="A6:F7"/>
    <mergeCell ref="G6:L7"/>
    <mergeCell ref="A17:B17"/>
    <mergeCell ref="G17:H17"/>
    <mergeCell ref="A18:B18"/>
    <mergeCell ref="G18:H18"/>
  </mergeCells>
  <phoneticPr fontId="18" type="noConversion"/>
  <pageMargins left="0.55000000000000004" right="0.5" top="0.53" bottom="0.16" header="0.5" footer="0.3"/>
  <pageSetup paperSize="9" orientation="landscape" r:id="rId1"/>
  <headerFooter alignWithMargins="0"/>
  <ignoredErrors>
    <ignoredError sqref="L20 J22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tabSelected="1" workbookViewId="0">
      <selection activeCell="D19" sqref="D19"/>
    </sheetView>
  </sheetViews>
  <sheetFormatPr defaultRowHeight="12.75" x14ac:dyDescent="0.2"/>
  <cols>
    <col min="2" max="2" width="9.7109375" customWidth="1"/>
    <col min="3" max="3" width="12.5703125" bestFit="1" customWidth="1"/>
    <col min="4" max="4" width="10.85546875" customWidth="1"/>
    <col min="5" max="5" width="11.5703125" bestFit="1" customWidth="1"/>
    <col min="6" max="6" width="10.42578125" customWidth="1"/>
    <col min="7" max="7" width="16.28515625" customWidth="1"/>
    <col min="8" max="8" width="9.85546875" customWidth="1"/>
    <col min="9" max="9" width="12.140625" customWidth="1"/>
    <col min="10" max="10" width="10.5703125" customWidth="1"/>
    <col min="11" max="11" width="9.5703125" bestFit="1" customWidth="1"/>
    <col min="12" max="12" width="11.7109375" customWidth="1"/>
  </cols>
  <sheetData>
    <row r="1" spans="1:12" ht="13.5" thickBot="1" x14ac:dyDescent="0.25"/>
    <row r="2" spans="1:12" ht="20.25" thickTop="1" x14ac:dyDescent="0.3">
      <c r="A2" s="136" t="s">
        <v>103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80"/>
    </row>
    <row r="3" spans="1:12" x14ac:dyDescent="0.2">
      <c r="A3" s="181" t="s">
        <v>100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3"/>
    </row>
    <row r="4" spans="1:12" ht="15.75" customHeight="1" x14ac:dyDescent="0.2">
      <c r="A4" s="181" t="s">
        <v>80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3"/>
    </row>
    <row r="5" spans="1:12" x14ac:dyDescent="0.2">
      <c r="A5" s="2"/>
      <c r="B5" s="6"/>
      <c r="C5" s="70"/>
      <c r="D5" s="70"/>
      <c r="E5" s="70"/>
      <c r="F5" s="70"/>
      <c r="G5" s="70"/>
      <c r="H5" s="70"/>
      <c r="I5" s="6"/>
      <c r="J5" s="184" t="s">
        <v>101</v>
      </c>
      <c r="K5" s="184"/>
      <c r="L5" s="185"/>
    </row>
    <row r="6" spans="1:12" x14ac:dyDescent="0.2">
      <c r="A6" s="2"/>
      <c r="B6" s="6"/>
      <c r="C6" s="6"/>
      <c r="D6" s="6"/>
      <c r="E6" s="8"/>
      <c r="F6" s="3"/>
      <c r="G6" s="64"/>
      <c r="H6" s="6"/>
      <c r="I6" s="6"/>
      <c r="J6" s="184" t="s">
        <v>102</v>
      </c>
      <c r="K6" s="184"/>
      <c r="L6" s="185"/>
    </row>
    <row r="7" spans="1:12" x14ac:dyDescent="0.2">
      <c r="A7" s="2"/>
      <c r="B7" s="6"/>
      <c r="C7" s="6"/>
      <c r="D7" s="6"/>
      <c r="E7" s="9"/>
      <c r="F7" s="9"/>
      <c r="G7" s="6"/>
      <c r="H7" s="6"/>
      <c r="I7" s="6"/>
      <c r="J7" s="6"/>
      <c r="K7" s="6"/>
      <c r="L7" s="7"/>
    </row>
    <row r="8" spans="1:12" s="14" customFormat="1" x14ac:dyDescent="0.2">
      <c r="A8" s="212" t="s">
        <v>65</v>
      </c>
      <c r="B8" s="146"/>
      <c r="C8" s="10" t="s">
        <v>9</v>
      </c>
      <c r="D8" s="66" t="s">
        <v>12</v>
      </c>
      <c r="E8" s="67" t="s">
        <v>62</v>
      </c>
      <c r="F8" s="3"/>
      <c r="G8" s="213" t="s">
        <v>65</v>
      </c>
      <c r="H8" s="146"/>
      <c r="I8" s="10" t="s">
        <v>11</v>
      </c>
      <c r="J8" s="66" t="s">
        <v>12</v>
      </c>
      <c r="K8" s="68" t="s">
        <v>62</v>
      </c>
      <c r="L8" s="13" t="s">
        <v>13</v>
      </c>
    </row>
    <row r="9" spans="1:12" x14ac:dyDescent="0.2">
      <c r="A9" s="155" t="s">
        <v>14</v>
      </c>
      <c r="B9" s="148"/>
      <c r="C9" s="15"/>
      <c r="D9" s="15"/>
      <c r="E9" s="15"/>
      <c r="F9" s="6"/>
      <c r="G9" s="147" t="s">
        <v>15</v>
      </c>
      <c r="H9" s="148"/>
      <c r="I9" s="16"/>
      <c r="J9" s="16"/>
      <c r="K9" s="6"/>
      <c r="L9" s="17"/>
    </row>
    <row r="10" spans="1:12" x14ac:dyDescent="0.2">
      <c r="A10" s="169" t="s">
        <v>16</v>
      </c>
      <c r="B10" s="154"/>
      <c r="C10" s="18">
        <v>0</v>
      </c>
      <c r="D10" s="18">
        <v>0</v>
      </c>
      <c r="E10" s="18">
        <v>0</v>
      </c>
      <c r="F10" s="6"/>
      <c r="G10" s="149" t="s">
        <v>17</v>
      </c>
      <c r="H10" s="150"/>
      <c r="I10" s="18">
        <v>0</v>
      </c>
      <c r="J10" s="18">
        <v>0</v>
      </c>
      <c r="K10" s="19">
        <v>0</v>
      </c>
      <c r="L10" s="20">
        <f>I10+K10</f>
        <v>0</v>
      </c>
    </row>
    <row r="11" spans="1:12" x14ac:dyDescent="0.2">
      <c r="A11" s="69" t="s">
        <v>63</v>
      </c>
      <c r="B11" s="22"/>
      <c r="C11" s="18">
        <v>0</v>
      </c>
      <c r="D11" s="18">
        <f>ROUND(+C11*0.04,0)</f>
        <v>0</v>
      </c>
      <c r="E11" s="18">
        <f>ROUND(+C11*0.01,0)</f>
        <v>0</v>
      </c>
      <c r="F11" s="6"/>
      <c r="G11" s="40" t="s">
        <v>64</v>
      </c>
      <c r="H11" s="24"/>
      <c r="I11" s="18">
        <v>0</v>
      </c>
      <c r="J11" s="18">
        <f>+I11*0.04</f>
        <v>0</v>
      </c>
      <c r="K11" s="19">
        <f>+I11*0</f>
        <v>0</v>
      </c>
      <c r="L11" s="20">
        <f>I11+K11</f>
        <v>0</v>
      </c>
    </row>
    <row r="12" spans="1:12" x14ac:dyDescent="0.2">
      <c r="A12" s="69" t="s">
        <v>20</v>
      </c>
      <c r="B12" s="22"/>
      <c r="C12" s="18">
        <v>0</v>
      </c>
      <c r="D12" s="18">
        <f>+C12*0.125</f>
        <v>0</v>
      </c>
      <c r="E12" s="18">
        <f>+C12*0.025</f>
        <v>0</v>
      </c>
      <c r="F12" s="6"/>
      <c r="G12" s="40" t="s">
        <v>64</v>
      </c>
      <c r="H12" s="24"/>
      <c r="I12" s="18">
        <v>0</v>
      </c>
      <c r="J12" s="18">
        <f>+I12*0.04</f>
        <v>0</v>
      </c>
      <c r="K12" s="19">
        <f>+I12*0.01</f>
        <v>0</v>
      </c>
      <c r="L12" s="20">
        <f>I12+J12+K12</f>
        <v>0</v>
      </c>
    </row>
    <row r="13" spans="1:12" x14ac:dyDescent="0.2">
      <c r="A13" s="69" t="s">
        <v>22</v>
      </c>
      <c r="B13" s="24"/>
      <c r="C13" s="18">
        <v>0</v>
      </c>
      <c r="D13" s="18">
        <v>0</v>
      </c>
      <c r="E13" s="18">
        <f>+C13*0.125</f>
        <v>0</v>
      </c>
      <c r="F13" s="6"/>
      <c r="G13" s="23" t="s">
        <v>21</v>
      </c>
      <c r="H13" s="24"/>
      <c r="I13" s="18"/>
      <c r="J13" s="18">
        <f>+I13*0.125</f>
        <v>0</v>
      </c>
      <c r="K13" s="19">
        <f>+I13*0.025</f>
        <v>0</v>
      </c>
      <c r="L13" s="20">
        <f>I13+J13+K13</f>
        <v>0</v>
      </c>
    </row>
    <row r="14" spans="1:12" x14ac:dyDescent="0.2">
      <c r="A14" s="21" t="s">
        <v>72</v>
      </c>
      <c r="B14" s="24"/>
      <c r="C14" s="25">
        <v>0</v>
      </c>
      <c r="D14" s="18">
        <f>ROUND(+C14*0.04,0)</f>
        <v>0</v>
      </c>
      <c r="E14" s="18">
        <f>ROUND(+C14*0.01,0)</f>
        <v>0</v>
      </c>
      <c r="F14" s="6"/>
      <c r="G14" s="23" t="s">
        <v>23</v>
      </c>
      <c r="H14" s="24"/>
      <c r="I14" s="26">
        <v>0</v>
      </c>
      <c r="J14" s="26">
        <v>0</v>
      </c>
      <c r="K14" s="19">
        <f>+I14*0.2</f>
        <v>0</v>
      </c>
      <c r="L14" s="20">
        <f>I14+K14</f>
        <v>0</v>
      </c>
    </row>
    <row r="15" spans="1:12" x14ac:dyDescent="0.2">
      <c r="A15" s="27"/>
      <c r="B15" s="28" t="s">
        <v>24</v>
      </c>
      <c r="C15" s="29">
        <f>SUM(C10:C14)</f>
        <v>0</v>
      </c>
      <c r="D15" s="29">
        <f>SUM(D10:D14)</f>
        <v>0</v>
      </c>
      <c r="E15" s="29">
        <f>SUM(E10:E14)</f>
        <v>0</v>
      </c>
      <c r="F15" s="30"/>
      <c r="G15" s="31"/>
      <c r="H15" s="28" t="s">
        <v>24</v>
      </c>
      <c r="I15" s="29">
        <f>SUM(I10:I14)</f>
        <v>0</v>
      </c>
      <c r="J15" s="32">
        <f>SUM(J10:J14)</f>
        <v>0</v>
      </c>
      <c r="K15" s="32">
        <f>SUM(K10:K14)</f>
        <v>0</v>
      </c>
      <c r="L15" s="33">
        <f>SUM(L10:L14)</f>
        <v>0</v>
      </c>
    </row>
    <row r="16" spans="1:12" ht="14.25" customHeight="1" x14ac:dyDescent="0.2">
      <c r="A16" s="155" t="s">
        <v>66</v>
      </c>
      <c r="B16" s="148"/>
      <c r="C16" s="6"/>
      <c r="D16" s="6"/>
      <c r="E16" s="34"/>
      <c r="F16" s="6"/>
      <c r="G16" s="147" t="s">
        <v>67</v>
      </c>
      <c r="H16" s="148"/>
      <c r="I16" s="6"/>
      <c r="J16" s="6"/>
      <c r="K16" s="73" t="s">
        <v>34</v>
      </c>
      <c r="L16" s="35"/>
    </row>
    <row r="17" spans="1:12" x14ac:dyDescent="0.2">
      <c r="A17" s="151" t="s">
        <v>16</v>
      </c>
      <c r="B17" s="152"/>
      <c r="C17" s="36">
        <v>0</v>
      </c>
      <c r="D17" s="36"/>
      <c r="E17" s="36">
        <f>+C17*0</f>
        <v>0</v>
      </c>
      <c r="F17" s="6"/>
      <c r="G17" s="196" t="s">
        <v>17</v>
      </c>
      <c r="H17" s="197"/>
      <c r="I17" s="36">
        <v>0</v>
      </c>
      <c r="J17" s="61"/>
      <c r="K17" s="37"/>
      <c r="L17" s="38"/>
    </row>
    <row r="18" spans="1:12" x14ac:dyDescent="0.2">
      <c r="A18" s="2" t="s">
        <v>27</v>
      </c>
      <c r="B18" s="22"/>
      <c r="C18" s="18">
        <v>0</v>
      </c>
      <c r="D18" s="18"/>
      <c r="E18" s="18">
        <f>ROUND(+C18*0.02,0)</f>
        <v>0</v>
      </c>
      <c r="F18" s="6"/>
      <c r="G18" s="78" t="s">
        <v>77</v>
      </c>
      <c r="H18" s="79"/>
      <c r="I18" s="18"/>
      <c r="J18" s="62"/>
      <c r="K18" s="39"/>
      <c r="L18" s="38"/>
    </row>
    <row r="19" spans="1:12" x14ac:dyDescent="0.2">
      <c r="A19" s="2" t="s">
        <v>75</v>
      </c>
      <c r="B19" s="22"/>
      <c r="C19" s="18"/>
      <c r="D19" s="18"/>
      <c r="E19" s="18">
        <f>ROUND(+C19*0,0)</f>
        <v>0</v>
      </c>
      <c r="F19" s="6"/>
      <c r="G19" s="78" t="s">
        <v>76</v>
      </c>
      <c r="H19" s="79"/>
      <c r="I19" s="18"/>
      <c r="J19" s="62"/>
      <c r="K19" s="39"/>
      <c r="L19" s="38"/>
    </row>
    <row r="20" spans="1:12" x14ac:dyDescent="0.2">
      <c r="A20" s="2" t="s">
        <v>74</v>
      </c>
      <c r="B20" s="22"/>
      <c r="C20" s="18"/>
      <c r="D20" s="18"/>
      <c r="E20" s="18">
        <f>+C20*0</f>
        <v>0</v>
      </c>
      <c r="F20" s="6"/>
      <c r="G20" s="78" t="s">
        <v>71</v>
      </c>
      <c r="H20" s="79"/>
      <c r="I20" s="18"/>
      <c r="J20" s="62"/>
      <c r="K20" s="39"/>
      <c r="L20" s="38"/>
    </row>
    <row r="21" spans="1:12" ht="24.95" customHeight="1" x14ac:dyDescent="0.2">
      <c r="A21" s="214" t="s">
        <v>79</v>
      </c>
      <c r="B21" s="215"/>
      <c r="C21" s="81"/>
      <c r="D21" s="81"/>
      <c r="E21" s="81">
        <f>ROUND(+C21*0.02,0)</f>
        <v>0</v>
      </c>
      <c r="F21" s="6"/>
      <c r="G21" s="216" t="s">
        <v>78</v>
      </c>
      <c r="H21" s="217"/>
      <c r="I21" s="18"/>
      <c r="J21" s="62"/>
      <c r="K21" s="39"/>
      <c r="L21" s="38"/>
    </row>
    <row r="22" spans="1:12" x14ac:dyDescent="0.2">
      <c r="A22" s="27"/>
      <c r="B22" s="28" t="s">
        <v>24</v>
      </c>
      <c r="C22" s="29">
        <f>SUM(C17:C21)</f>
        <v>0</v>
      </c>
      <c r="D22" s="29"/>
      <c r="E22" s="29">
        <f>SUM(E17:E21)</f>
        <v>0</v>
      </c>
      <c r="F22" s="30"/>
      <c r="G22" s="40"/>
      <c r="H22" s="41" t="s">
        <v>24</v>
      </c>
      <c r="I22" s="80">
        <f>SUM(I17:I21)</f>
        <v>0</v>
      </c>
      <c r="J22" s="63"/>
      <c r="K22" s="43"/>
      <c r="L22" s="75">
        <f>SUM(L17:L21)</f>
        <v>0</v>
      </c>
    </row>
    <row r="23" spans="1:12" x14ac:dyDescent="0.2">
      <c r="A23" s="2"/>
      <c r="B23" s="6"/>
      <c r="C23" s="6" t="s">
        <v>35</v>
      </c>
      <c r="D23" s="6"/>
      <c r="E23" s="6"/>
      <c r="F23" s="170" t="s">
        <v>36</v>
      </c>
      <c r="G23" s="171"/>
      <c r="H23" s="171"/>
      <c r="I23" s="171"/>
      <c r="J23" s="171"/>
      <c r="K23" s="171"/>
      <c r="L23" s="44"/>
    </row>
    <row r="24" spans="1:12" x14ac:dyDescent="0.2">
      <c r="A24" s="140" t="s">
        <v>37</v>
      </c>
      <c r="B24" s="141"/>
      <c r="C24" s="36"/>
      <c r="D24" s="19"/>
      <c r="E24" s="6"/>
      <c r="F24" s="168" t="s">
        <v>38</v>
      </c>
      <c r="G24" s="168"/>
      <c r="H24" s="45"/>
      <c r="I24" s="46"/>
      <c r="J24" s="46"/>
      <c r="K24" s="46"/>
      <c r="L24" s="71"/>
    </row>
    <row r="25" spans="1:12" x14ac:dyDescent="0.2">
      <c r="A25" s="48" t="s">
        <v>69</v>
      </c>
      <c r="B25" s="49"/>
      <c r="C25" s="26"/>
      <c r="D25" s="19"/>
      <c r="E25" s="6"/>
      <c r="F25" s="142" t="s">
        <v>40</v>
      </c>
      <c r="G25" s="142"/>
      <c r="H25" s="63" t="e">
        <f>+J15+K15-I25</f>
        <v>#DIV/0!</v>
      </c>
      <c r="I25" s="72" t="e">
        <f>ROUND(+(C18*100)/C31*I15/100*2%,0)</f>
        <v>#DIV/0!</v>
      </c>
      <c r="J25" s="184" t="s">
        <v>68</v>
      </c>
      <c r="K25" s="184"/>
      <c r="L25" s="185"/>
    </row>
    <row r="26" spans="1:12" x14ac:dyDescent="0.2">
      <c r="A26" s="2"/>
      <c r="B26" s="6"/>
      <c r="C26" s="6"/>
      <c r="D26" s="6"/>
      <c r="E26" s="6"/>
      <c r="F26" s="139" t="s">
        <v>41</v>
      </c>
      <c r="G26" s="139"/>
      <c r="H26" s="51">
        <f>+D15+E15</f>
        <v>0</v>
      </c>
      <c r="I26" s="6"/>
      <c r="J26" s="6"/>
      <c r="K26" s="6"/>
      <c r="L26" s="7"/>
    </row>
    <row r="27" spans="1:12" x14ac:dyDescent="0.2">
      <c r="A27" s="140" t="s">
        <v>42</v>
      </c>
      <c r="B27" s="141"/>
      <c r="C27" s="36" t="e">
        <f>+K27</f>
        <v>#DIV/0!</v>
      </c>
      <c r="D27" s="19"/>
      <c r="E27" s="6"/>
      <c r="F27" s="159" t="s">
        <v>43</v>
      </c>
      <c r="G27" s="160"/>
      <c r="H27" s="161"/>
      <c r="I27" s="6"/>
      <c r="J27" s="6"/>
      <c r="K27" s="172" t="e">
        <f>IF(H26&gt;=H25+H24,H26-H25-H24,0)</f>
        <v>#DIV/0!</v>
      </c>
      <c r="L27" s="173"/>
    </row>
    <row r="28" spans="1:12" x14ac:dyDescent="0.2">
      <c r="A28" s="132" t="s">
        <v>44</v>
      </c>
      <c r="B28" s="133"/>
      <c r="C28" s="18" t="e">
        <f>IF(K28&lt;=K29,0,IF(K28&gt;=K29,K28-K29))</f>
        <v>#DIV/0!</v>
      </c>
      <c r="D28" s="19"/>
      <c r="E28" s="6" t="s">
        <v>35</v>
      </c>
      <c r="F28" s="123" t="s">
        <v>45</v>
      </c>
      <c r="G28" s="124"/>
      <c r="H28" s="125"/>
      <c r="I28" s="6"/>
      <c r="J28" s="6"/>
      <c r="K28" s="128" t="e">
        <f>IF(H26&lt;=H25+H24,H24+H25-H26,0)</f>
        <v>#DIV/0!</v>
      </c>
      <c r="L28" s="129"/>
    </row>
    <row r="29" spans="1:12" ht="13.5" thickBot="1" x14ac:dyDescent="0.25">
      <c r="A29" s="134" t="s">
        <v>46</v>
      </c>
      <c r="B29" s="135"/>
      <c r="C29" s="52" t="e">
        <f>IF(K29&gt;=K28,K29-K28,0)</f>
        <v>#DIV/0!</v>
      </c>
      <c r="D29" s="65"/>
      <c r="E29" s="53"/>
      <c r="F29" s="162" t="s">
        <v>47</v>
      </c>
      <c r="G29" s="163"/>
      <c r="H29" s="164"/>
      <c r="I29" s="53"/>
      <c r="J29" s="53"/>
      <c r="K29" s="157">
        <f>+E22</f>
        <v>0</v>
      </c>
      <c r="L29" s="158"/>
    </row>
    <row r="30" spans="1:12" ht="13.5" thickTop="1" x14ac:dyDescent="0.2"/>
    <row r="31" spans="1:12" x14ac:dyDescent="0.2">
      <c r="A31" s="120" t="s">
        <v>48</v>
      </c>
      <c r="B31" s="120"/>
      <c r="C31" s="126">
        <f>C22+C15</f>
        <v>0</v>
      </c>
      <c r="D31" s="126"/>
      <c r="E31" s="126"/>
      <c r="F31" s="122" t="s">
        <v>49</v>
      </c>
      <c r="G31" s="122"/>
      <c r="H31" s="122"/>
      <c r="I31" s="122"/>
      <c r="J31" s="60"/>
    </row>
    <row r="32" spans="1:12" x14ac:dyDescent="0.2">
      <c r="A32" s="120" t="s">
        <v>50</v>
      </c>
      <c r="B32" s="120"/>
      <c r="C32" s="127"/>
      <c r="D32" s="127"/>
      <c r="E32" s="127"/>
    </row>
    <row r="33" spans="1:12" x14ac:dyDescent="0.2">
      <c r="A33" s="120" t="s">
        <v>51</v>
      </c>
      <c r="B33" s="120"/>
      <c r="C33" s="127"/>
      <c r="D33" s="127"/>
      <c r="E33" s="127"/>
      <c r="F33" s="122" t="s">
        <v>52</v>
      </c>
      <c r="G33" s="122"/>
      <c r="I33" s="122" t="s">
        <v>53</v>
      </c>
      <c r="J33" s="122"/>
      <c r="K33" s="122"/>
      <c r="L33" s="122"/>
    </row>
    <row r="34" spans="1:12" ht="15.75" customHeight="1" x14ac:dyDescent="0.2">
      <c r="A34" s="120" t="s">
        <v>54</v>
      </c>
      <c r="B34" s="120"/>
      <c r="C34" s="127"/>
      <c r="D34" s="127"/>
      <c r="E34" s="127"/>
      <c r="F34" s="54" t="s">
        <v>55</v>
      </c>
      <c r="G34" s="55"/>
      <c r="I34" s="56" t="s">
        <v>55</v>
      </c>
      <c r="J34" s="56"/>
    </row>
    <row r="35" spans="1:12" ht="15.75" customHeight="1" x14ac:dyDescent="0.2">
      <c r="A35" s="120" t="s">
        <v>56</v>
      </c>
      <c r="B35" s="120"/>
      <c r="C35" s="121"/>
      <c r="D35" s="121"/>
      <c r="E35" s="121"/>
      <c r="F35" s="54" t="s">
        <v>57</v>
      </c>
      <c r="I35" s="56" t="s">
        <v>57</v>
      </c>
      <c r="J35" s="56"/>
    </row>
    <row r="36" spans="1:12" ht="15.75" customHeight="1" x14ac:dyDescent="0.2">
      <c r="A36" s="57" t="s">
        <v>58</v>
      </c>
      <c r="C36" s="58"/>
      <c r="D36" s="74" t="s">
        <v>70</v>
      </c>
      <c r="E36" s="58"/>
      <c r="F36" s="54" t="s">
        <v>59</v>
      </c>
      <c r="I36" s="56" t="s">
        <v>59</v>
      </c>
      <c r="J36" s="56"/>
    </row>
    <row r="37" spans="1:12" ht="15.75" customHeight="1" x14ac:dyDescent="0.2">
      <c r="A37" s="120" t="s">
        <v>60</v>
      </c>
      <c r="B37" s="120"/>
      <c r="C37" s="126">
        <f>I15+I22+L22</f>
        <v>0</v>
      </c>
      <c r="D37" s="126"/>
      <c r="E37" s="126"/>
      <c r="F37" s="130" t="s">
        <v>61</v>
      </c>
      <c r="G37" s="121"/>
      <c r="H37" s="121"/>
      <c r="I37" s="131" t="s">
        <v>61</v>
      </c>
      <c r="J37" s="59"/>
      <c r="K37" s="121"/>
      <c r="L37" s="121"/>
    </row>
    <row r="38" spans="1:12" x14ac:dyDescent="0.2">
      <c r="F38" s="130"/>
      <c r="G38" s="121"/>
      <c r="H38" s="121"/>
      <c r="I38" s="131"/>
      <c r="J38" s="59"/>
      <c r="K38" s="121"/>
      <c r="L38" s="121"/>
    </row>
    <row r="39" spans="1:12" x14ac:dyDescent="0.2">
      <c r="G39" s="121"/>
      <c r="H39" s="121"/>
      <c r="I39" s="58"/>
      <c r="J39" s="58"/>
      <c r="K39" s="121"/>
      <c r="L39" s="121"/>
    </row>
    <row r="40" spans="1:12" x14ac:dyDescent="0.2">
      <c r="A40" s="76" t="s">
        <v>73</v>
      </c>
      <c r="D40" s="77"/>
      <c r="E40" s="77"/>
      <c r="F40" s="77">
        <f>D40+E40</f>
        <v>0</v>
      </c>
      <c r="G40" s="121"/>
      <c r="H40" s="121"/>
      <c r="I40" s="58"/>
      <c r="J40" s="58"/>
      <c r="K40" s="121"/>
      <c r="L40" s="121"/>
    </row>
  </sheetData>
  <mergeCells count="51">
    <mergeCell ref="A34:B34"/>
    <mergeCell ref="C34:E34"/>
    <mergeCell ref="A35:B35"/>
    <mergeCell ref="C35:E35"/>
    <mergeCell ref="A37:B37"/>
    <mergeCell ref="C37:E37"/>
    <mergeCell ref="I33:L33"/>
    <mergeCell ref="F37:F38"/>
    <mergeCell ref="G37:H40"/>
    <mergeCell ref="I37:I38"/>
    <mergeCell ref="K37:L40"/>
    <mergeCell ref="A32:B32"/>
    <mergeCell ref="C32:E32"/>
    <mergeCell ref="A33:B33"/>
    <mergeCell ref="C33:E33"/>
    <mergeCell ref="F33:G33"/>
    <mergeCell ref="A29:B29"/>
    <mergeCell ref="F29:H29"/>
    <mergeCell ref="K29:L29"/>
    <mergeCell ref="A31:B31"/>
    <mergeCell ref="C31:E31"/>
    <mergeCell ref="F31:I31"/>
    <mergeCell ref="F26:G26"/>
    <mergeCell ref="A27:B27"/>
    <mergeCell ref="F27:H27"/>
    <mergeCell ref="K27:L27"/>
    <mergeCell ref="A28:B28"/>
    <mergeCell ref="F28:H28"/>
    <mergeCell ref="K28:L28"/>
    <mergeCell ref="F23:K23"/>
    <mergeCell ref="A24:B24"/>
    <mergeCell ref="F24:G24"/>
    <mergeCell ref="F25:G25"/>
    <mergeCell ref="J25:L25"/>
    <mergeCell ref="A16:B16"/>
    <mergeCell ref="G16:H16"/>
    <mergeCell ref="A17:B17"/>
    <mergeCell ref="G17:H17"/>
    <mergeCell ref="A21:B21"/>
    <mergeCell ref="G21:H21"/>
    <mergeCell ref="A8:B8"/>
    <mergeCell ref="G8:H8"/>
    <mergeCell ref="A9:B9"/>
    <mergeCell ref="G9:H9"/>
    <mergeCell ref="A10:B10"/>
    <mergeCell ref="G10:H10"/>
    <mergeCell ref="A2:L2"/>
    <mergeCell ref="A3:L3"/>
    <mergeCell ref="A4:L4"/>
    <mergeCell ref="J5:L5"/>
    <mergeCell ref="J6:L6"/>
  </mergeCells>
  <pageMargins left="0.55000000000000004" right="0.5" top="0.53" bottom="0.16" header="0.5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RETURN SAMPLE</vt:lpstr>
      <vt:lpstr>GUJARAT VAT RETURN SAMPLE</vt:lpstr>
      <vt:lpstr>Example</vt:lpstr>
      <vt:lpstr>'GUJARAT VAT RETURN SAMPLE'!Print_Area</vt:lpstr>
      <vt:lpstr>'RETURN SAMPLE'!Print_Area</vt:lpstr>
    </vt:vector>
  </TitlesOfParts>
  <Company>KK AGGARWAL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kka</dc:creator>
  <cp:lastModifiedBy>ecom</cp:lastModifiedBy>
  <cp:lastPrinted>2014-03-04T14:36:05Z</cp:lastPrinted>
  <dcterms:created xsi:type="dcterms:W3CDTF">2011-05-20T09:14:06Z</dcterms:created>
  <dcterms:modified xsi:type="dcterms:W3CDTF">2014-08-08T04:36:56Z</dcterms:modified>
</cp:coreProperties>
</file>