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35" windowHeight="8130" tabRatio="694" activeTab="1"/>
  </bookViews>
  <sheets>
    <sheet name="INDEX" sheetId="8" r:id="rId1"/>
    <sheet name="DEALER MASTER" sheetId="2" r:id="rId2"/>
    <sheet name="TRADING" sheetId="7" r:id="rId3"/>
    <sheet name="FORM I-1" sheetId="1" r:id="rId4"/>
    <sheet name="ANNEXURE 1" sheetId="3" r:id="rId5"/>
    <sheet name="ANNEXURE 2" sheetId="4" r:id="rId6"/>
    <sheet name="ANNEXURE 3" sheetId="5" r:id="rId7"/>
  </sheets>
  <definedNames>
    <definedName name="_xlnm.Print_Area" localSheetId="4">'ANNEXURE 1'!$A$3:$J$36</definedName>
    <definedName name="_xlnm.Print_Area" localSheetId="5">'ANNEXURE 2'!$A$3:$J$36</definedName>
    <definedName name="_xlnm.Print_Area" localSheetId="6">'ANNEXURE 3'!$A$3:$J$26</definedName>
    <definedName name="_xlnm.Print_Area" localSheetId="1">'DEALER MASTER'!$A$1:$T$42</definedName>
    <definedName name="_xlnm.Print_Area" localSheetId="3">'FORM I-1'!$A$3:$N$40</definedName>
    <definedName name="_xlnm.Print_Area" localSheetId="2">TRADING!$A$3:$G$68</definedName>
  </definedNames>
  <calcPr calcId="124519"/>
</workbook>
</file>

<file path=xl/calcChain.xml><?xml version="1.0" encoding="utf-8"?>
<calcChain xmlns="http://schemas.openxmlformats.org/spreadsheetml/2006/main">
  <c r="M8" i="1"/>
  <c r="J8"/>
  <c r="I6"/>
  <c r="L4"/>
  <c r="J10"/>
  <c r="N11"/>
  <c r="I24" i="5"/>
  <c r="I21"/>
  <c r="L36" i="1"/>
  <c r="L39"/>
  <c r="M20"/>
  <c r="B36"/>
  <c r="E22" i="2" l="1"/>
  <c r="B39" i="1" s="1"/>
  <c r="B21" i="2"/>
  <c r="H25" i="5" l="1"/>
  <c r="K40" i="1"/>
  <c r="E21"/>
  <c r="E19"/>
  <c r="E18"/>
  <c r="E17"/>
  <c r="C25" i="5"/>
  <c r="C24"/>
  <c r="C23"/>
  <c r="C22"/>
  <c r="C20"/>
  <c r="K30" i="1"/>
  <c r="K21"/>
  <c r="K29"/>
  <c r="K19"/>
  <c r="K18"/>
  <c r="K17"/>
  <c r="G23" i="7"/>
  <c r="G31"/>
  <c r="C26"/>
  <c r="C8"/>
  <c r="A3"/>
  <c r="G19"/>
  <c r="G15"/>
  <c r="G11"/>
  <c r="G26" l="1"/>
  <c r="C45"/>
  <c r="G51" l="1"/>
  <c r="C51" s="1"/>
  <c r="C49" s="1"/>
  <c r="B49" s="1"/>
  <c r="E11" i="1" l="1"/>
  <c r="E10"/>
  <c r="E9"/>
  <c r="E8"/>
  <c r="E6"/>
  <c r="P37" i="2"/>
  <c r="A4" i="7" s="1"/>
  <c r="C4" i="4" l="1"/>
  <c r="C4" i="3"/>
  <c r="G33" i="1"/>
  <c r="K31"/>
  <c r="M26"/>
  <c r="E20"/>
  <c r="E22" s="1"/>
  <c r="K20"/>
  <c r="K22" s="1"/>
  <c r="M22" l="1"/>
  <c r="K33"/>
</calcChain>
</file>

<file path=xl/comments1.xml><?xml version="1.0" encoding="utf-8"?>
<comments xmlns="http://schemas.openxmlformats.org/spreadsheetml/2006/main">
  <authors>
    <author>V NARAYANASAMY</author>
  </authors>
  <commentList>
    <comment ref="E6" authorId="0">
      <text>
        <r>
          <rPr>
            <b/>
            <sz val="8"/>
            <color indexed="81"/>
            <rFont val="Tahoma"/>
            <family val="2"/>
          </rPr>
          <t>V NARAYANASAMY:</t>
        </r>
        <r>
          <rPr>
            <sz val="8"/>
            <color indexed="81"/>
            <rFont val="Tahoma"/>
            <family val="2"/>
          </rPr>
          <t xml:space="preserve">
 =&gt; type here the </t>
        </r>
        <r>
          <rPr>
            <b/>
            <sz val="8"/>
            <color indexed="81"/>
            <rFont val="Tahoma"/>
            <family val="2"/>
          </rPr>
          <t>NAME</t>
        </r>
        <r>
          <rPr>
            <sz val="8"/>
            <color indexed="81"/>
            <rFont val="Tahoma"/>
            <family val="2"/>
          </rPr>
          <t xml:space="preserve"> of the concern &lt;=</t>
        </r>
      </text>
    </comment>
    <comment ref="E20" authorId="0">
      <text>
        <r>
          <rPr>
            <b/>
            <sz val="8"/>
            <color indexed="81"/>
            <rFont val="Tahoma"/>
            <family val="2"/>
          </rPr>
          <t>V NARAYANASAMY:</t>
        </r>
        <r>
          <rPr>
            <sz val="8"/>
            <color indexed="81"/>
            <rFont val="Tahoma"/>
            <family val="2"/>
          </rPr>
          <t xml:space="preserve">
 = Select Constitution Type =</t>
        </r>
      </text>
    </comment>
    <comment ref="E35" authorId="0">
      <text>
        <r>
          <rPr>
            <b/>
            <sz val="8"/>
            <color indexed="81"/>
            <rFont val="Tahoma"/>
            <family val="2"/>
          </rPr>
          <t>V NARAYANASAMY:</t>
        </r>
        <r>
          <rPr>
            <sz val="8"/>
            <color indexed="81"/>
            <rFont val="Tahoma"/>
            <family val="2"/>
          </rPr>
          <t xml:space="preserve">
 = Select Circle =</t>
        </r>
      </text>
    </comment>
    <comment ref="E36" authorId="0">
      <text>
        <r>
          <rPr>
            <b/>
            <sz val="8"/>
            <color indexed="81"/>
            <rFont val="Tahoma"/>
            <family val="2"/>
          </rPr>
          <t>V NARAYANASAMY:</t>
        </r>
        <r>
          <rPr>
            <sz val="8"/>
            <color indexed="81"/>
            <rFont val="Tahoma"/>
            <family val="2"/>
          </rPr>
          <t xml:space="preserve">
 == SELECT HERE ==</t>
        </r>
      </text>
    </comment>
  </commentList>
</comments>
</file>

<file path=xl/sharedStrings.xml><?xml version="1.0" encoding="utf-8"?>
<sst xmlns="http://schemas.openxmlformats.org/spreadsheetml/2006/main" count="310" uniqueCount="193">
  <si>
    <t>Go To INDEX</t>
  </si>
  <si>
    <t>Name &amp; Address of the Dealer:</t>
  </si>
  <si>
    <t>To,</t>
  </si>
  <si>
    <t>ANNEXURE - I</t>
  </si>
  <si>
    <t>Sl. No.</t>
  </si>
  <si>
    <t>Name of the Seller</t>
  </si>
  <si>
    <t>Seller's TIN</t>
  </si>
  <si>
    <t>Commodity Code</t>
  </si>
  <si>
    <t>Invoice</t>
  </si>
  <si>
    <t>Purchase / Receipt Value Rs.</t>
  </si>
  <si>
    <t>Rate of Tax</t>
  </si>
  <si>
    <t>VAT / GST paid</t>
  </si>
  <si>
    <t>Category</t>
  </si>
  <si>
    <t>[See Rule 7 (7)]</t>
  </si>
  <si>
    <t>Date</t>
  </si>
  <si>
    <t>No.</t>
  </si>
  <si>
    <t>who is not liable to pay tax under Act</t>
  </si>
  <si>
    <t>TIN :</t>
  </si>
  <si>
    <t>Year</t>
  </si>
  <si>
    <t>VALUE ADDED TAX ANNUAL RETURN</t>
  </si>
  <si>
    <t>PURCHASES</t>
  </si>
  <si>
    <t>SALES</t>
  </si>
  <si>
    <t>Purchase During the Year</t>
  </si>
  <si>
    <t>Sales During the Year</t>
  </si>
  <si>
    <t>ANNEXURE - II</t>
  </si>
  <si>
    <t>Turnover Value</t>
  </si>
  <si>
    <t>VAT Paid</t>
  </si>
  <si>
    <t>VAT Collected,</t>
  </si>
  <si>
    <t>(inside the state)</t>
  </si>
  <si>
    <t>if any</t>
  </si>
  <si>
    <t>Name of the Buyer</t>
  </si>
  <si>
    <t>Buyer's TIN</t>
  </si>
  <si>
    <t>Sales Value Rs.</t>
  </si>
  <si>
    <t>Rs.</t>
  </si>
  <si>
    <t>ITC NOT TAKEN</t>
  </si>
  <si>
    <t>(a) Local Sales @ 1%</t>
  </si>
  <si>
    <t>(b) Local Sales @ 5%</t>
  </si>
  <si>
    <t>(c) Local Sales @ 14.5%</t>
  </si>
  <si>
    <t>TOTAL [(a)+(b)+(c)]</t>
  </si>
  <si>
    <t>[A]</t>
  </si>
  <si>
    <t>TOTAL</t>
  </si>
  <si>
    <t>[(a)+(b)+(c)]</t>
  </si>
  <si>
    <t>(d) Goods Exempted</t>
  </si>
  <si>
    <t>Less: Sales Return</t>
  </si>
  <si>
    <t>ANNEXURE - III</t>
  </si>
  <si>
    <t>Import / Export Code:</t>
  </si>
  <si>
    <t>TOTAL PURCHASE VALUE</t>
  </si>
  <si>
    <t>(C)</t>
  </si>
  <si>
    <t>Zero rate sales</t>
  </si>
  <si>
    <t>INPUT TAX PAID</t>
  </si>
  <si>
    <t>1. Adjustment of Advance Tax</t>
  </si>
  <si>
    <t>Description of Goods</t>
  </si>
  <si>
    <t>Purchase Value Rs.</t>
  </si>
  <si>
    <t>Input Tax paid</t>
  </si>
  <si>
    <t>Eligible Credit Rs.</t>
  </si>
  <si>
    <t>2. Entry Tax paid, if any</t>
  </si>
  <si>
    <t>(1+2)</t>
  </si>
  <si>
    <t>Not Applicable!</t>
  </si>
  <si>
    <t>CAPITAL GOODS</t>
  </si>
  <si>
    <t>Tax Paid</t>
  </si>
  <si>
    <t>OUTPUT ITEMS</t>
  </si>
  <si>
    <t>Exempted Sales</t>
  </si>
  <si>
    <t>During the Year</t>
  </si>
  <si>
    <t>[B]</t>
  </si>
  <si>
    <t>EXPORT</t>
  </si>
  <si>
    <t>(D)</t>
  </si>
  <si>
    <t>Value Rs.</t>
  </si>
  <si>
    <t>Details of Bill of Lading / Air / Road / Railway Bill No. &amp; Date</t>
  </si>
  <si>
    <t>([A] + [B])</t>
  </si>
  <si>
    <t>TOTAL SALES [(C) + (D)]</t>
  </si>
  <si>
    <t>Declaration</t>
  </si>
  <si>
    <t>1)</t>
  </si>
  <si>
    <t>Place:</t>
  </si>
  <si>
    <t>2)</t>
  </si>
  <si>
    <t>Date:</t>
  </si>
  <si>
    <t>Name :</t>
  </si>
  <si>
    <t>DEALER MASTER</t>
  </si>
  <si>
    <t>File Number</t>
  </si>
  <si>
    <t>:</t>
  </si>
  <si>
    <t>Name</t>
  </si>
  <si>
    <t>Principle Address</t>
  </si>
  <si>
    <t>Branch Address</t>
  </si>
  <si>
    <t>Line 1</t>
  </si>
  <si>
    <t>Line 2</t>
  </si>
  <si>
    <t>Line 3</t>
  </si>
  <si>
    <t>Line 4</t>
  </si>
  <si>
    <t>Telephone / Cell</t>
  </si>
  <si>
    <t>Constitution</t>
  </si>
  <si>
    <t>Private Limited Company</t>
  </si>
  <si>
    <t>For Listing of Circles</t>
  </si>
  <si>
    <t>w.e.f.</t>
  </si>
  <si>
    <t>A.C. (C.T.),</t>
  </si>
  <si>
    <t>TIN</t>
  </si>
  <si>
    <t>C.T.O.,</t>
  </si>
  <si>
    <t>CST</t>
  </si>
  <si>
    <t>D.C.T.O.,</t>
  </si>
  <si>
    <t>PAN</t>
  </si>
  <si>
    <t>For Listing:</t>
  </si>
  <si>
    <t>Excise</t>
  </si>
  <si>
    <t>NIL</t>
  </si>
  <si>
    <t>Constitution of Business</t>
  </si>
  <si>
    <t>Service Tax</t>
  </si>
  <si>
    <t>Annathanapatty</t>
  </si>
  <si>
    <t>Others</t>
  </si>
  <si>
    <t>IE Code</t>
  </si>
  <si>
    <t>Gugai</t>
  </si>
  <si>
    <t>Government Undertaking Concern</t>
  </si>
  <si>
    <t>CIN</t>
  </si>
  <si>
    <t>Sevapet</t>
  </si>
  <si>
    <t>Co-operative Society</t>
  </si>
  <si>
    <t>Rural</t>
  </si>
  <si>
    <t>Proprietor Concern</t>
  </si>
  <si>
    <t>Circle</t>
  </si>
  <si>
    <t>Salem Bazaar</t>
  </si>
  <si>
    <t>Suramangalam</t>
  </si>
  <si>
    <t>Proprietrix Concern</t>
  </si>
  <si>
    <t>Assessing Officer</t>
  </si>
  <si>
    <t>Partnership Concern</t>
  </si>
  <si>
    <t>Assessment Year</t>
  </si>
  <si>
    <t>2013-2014</t>
  </si>
  <si>
    <t>[</t>
  </si>
  <si>
    <t>FY:</t>
  </si>
  <si>
    <t>]</t>
  </si>
  <si>
    <t>Arisipalayam</t>
  </si>
  <si>
    <t>HUF Concern</t>
  </si>
  <si>
    <t>Sevapet (North)</t>
  </si>
  <si>
    <t>Sevapet (South)</t>
  </si>
  <si>
    <t>Public Limited Company</t>
  </si>
  <si>
    <t>Dr.</t>
  </si>
  <si>
    <t>Cr.</t>
  </si>
  <si>
    <t>Opening Stock</t>
  </si>
  <si>
    <r>
      <t>Less</t>
    </r>
    <r>
      <rPr>
        <sz val="10"/>
        <rFont val="Arial"/>
        <family val="2"/>
      </rPr>
      <t>: Sale Returns</t>
    </r>
  </si>
  <si>
    <t>Purchases</t>
  </si>
  <si>
    <t>TOTAL SALES</t>
  </si>
  <si>
    <t>Mfg./Trdg. Expenses</t>
  </si>
  <si>
    <t>Closing Stock</t>
  </si>
  <si>
    <t>GROSS PROFIT</t>
  </si>
  <si>
    <t>Exempted:</t>
  </si>
  <si>
    <t>ITEM - 1</t>
  </si>
  <si>
    <t>ITEM - 2</t>
  </si>
  <si>
    <t>ITEM - 3</t>
  </si>
  <si>
    <t>EXPENDITURE</t>
  </si>
  <si>
    <t>EXEMPTED</t>
  </si>
  <si>
    <t>Taxable (@ 5%)</t>
  </si>
  <si>
    <t>Taxable (@ 14.5%)</t>
  </si>
  <si>
    <t>TAXABLE (@ 5%)</t>
  </si>
  <si>
    <t>TAXABLE (@ 14.5%)</t>
  </si>
  <si>
    <t>==========&gt;</t>
  </si>
  <si>
    <t>Nett Sales</t>
  </si>
  <si>
    <t>Trading Account</t>
  </si>
  <si>
    <t>Taxable (@ 1%)</t>
  </si>
  <si>
    <t>TAXABLE (@ 1%)</t>
  </si>
  <si>
    <t>INDEX</t>
  </si>
  <si>
    <t>TRADING ACCOUNT</t>
  </si>
  <si>
    <t>FORM I - 1 (VAT Annual Return)</t>
  </si>
  <si>
    <t>ANNEXURE I</t>
  </si>
  <si>
    <t>ANNEXURE II</t>
  </si>
  <si>
    <t>ANNEXURE III</t>
  </si>
  <si>
    <t>Click  Down</t>
  </si>
  <si>
    <t>==&gt;&gt;</t>
  </si>
  <si>
    <t>( YYYY-YYYY )</t>
  </si>
  <si>
    <t>(a) Goods Taxable @ 1%</t>
  </si>
  <si>
    <t>(b) Goods Taxable @ 5%</t>
  </si>
  <si>
    <t>(c) Goods Taxable @ 14.5%</t>
  </si>
  <si>
    <t>Signing Authority Also Called as</t>
  </si>
  <si>
    <t>NARAYANAN</t>
  </si>
  <si>
    <t>Auditor No.</t>
  </si>
  <si>
    <t>Sales Tax Practitioner</t>
  </si>
  <si>
    <t>Phone No.</t>
  </si>
  <si>
    <t>Category:</t>
  </si>
  <si>
    <t>Ð</t>
  </si>
  <si>
    <r>
      <t>[</t>
    </r>
    <r>
      <rPr>
        <b/>
        <sz val="11"/>
        <color rgb="FFFF0000"/>
        <rFont val="Calibri"/>
        <family val="2"/>
        <scheme val="minor"/>
      </rPr>
      <t>E</t>
    </r>
    <r>
      <rPr>
        <sz val="11"/>
        <color rgb="FFFF0000"/>
        <rFont val="Calibri"/>
        <family val="2"/>
        <scheme val="minor"/>
      </rPr>
      <t>] Exempt; [</t>
    </r>
    <r>
      <rPr>
        <b/>
        <sz val="11"/>
        <color rgb="FFFF0000"/>
        <rFont val="Calibri"/>
        <family val="2"/>
        <scheme val="minor"/>
      </rPr>
      <t>F</t>
    </r>
    <r>
      <rPr>
        <sz val="11"/>
        <color rgb="FFFF0000"/>
        <rFont val="Calibri"/>
        <family val="2"/>
        <scheme val="minor"/>
      </rPr>
      <t>] First Schedule; [</t>
    </r>
    <r>
      <rPr>
        <b/>
        <sz val="11"/>
        <color rgb="FFFF0000"/>
        <rFont val="Calibri"/>
        <family val="2"/>
        <scheme val="minor"/>
      </rPr>
      <t>R</t>
    </r>
    <r>
      <rPr>
        <sz val="11"/>
        <color rgb="FFFF0000"/>
        <rFont val="Calibri"/>
        <family val="2"/>
        <scheme val="minor"/>
      </rPr>
      <t>] Sales Return; [</t>
    </r>
    <r>
      <rPr>
        <b/>
        <sz val="11"/>
        <color rgb="FFFF0000"/>
        <rFont val="Calibri"/>
        <family val="2"/>
        <scheme val="minor"/>
      </rPr>
      <t>S</t>
    </r>
    <r>
      <rPr>
        <sz val="11"/>
        <color rgb="FFFF0000"/>
        <rFont val="Calibri"/>
        <family val="2"/>
        <scheme val="minor"/>
      </rPr>
      <t>] Stock Transfer outside the state; [</t>
    </r>
    <r>
      <rPr>
        <b/>
        <sz val="11"/>
        <color rgb="FFFF0000"/>
        <rFont val="Calibri"/>
        <family val="2"/>
        <scheme val="minor"/>
      </rPr>
      <t>Z</t>
    </r>
    <r>
      <rPr>
        <sz val="11"/>
        <color rgb="FFFF0000"/>
        <rFont val="Calibri"/>
        <family val="2"/>
        <scheme val="minor"/>
      </rPr>
      <t>] Zero Rate Sale;</t>
    </r>
  </si>
  <si>
    <r>
      <t>[</t>
    </r>
    <r>
      <rPr>
        <b/>
        <sz val="11"/>
        <color rgb="FFFF0000"/>
        <rFont val="Calibri"/>
        <family val="2"/>
        <scheme val="minor"/>
      </rPr>
      <t>A</t>
    </r>
    <r>
      <rPr>
        <sz val="11"/>
        <color rgb="FFFF0000"/>
        <rFont val="Calibri"/>
        <family val="2"/>
        <scheme val="minor"/>
      </rPr>
      <t>] Sales affected through Agents / Branches in the state</t>
    </r>
  </si>
  <si>
    <r>
      <rPr>
        <b/>
        <sz val="11"/>
        <color rgb="FFFF0000"/>
        <rFont val="Calibri"/>
        <family val="2"/>
        <scheme val="minor"/>
      </rPr>
      <t>Category:</t>
    </r>
    <r>
      <rPr>
        <sz val="11"/>
        <color rgb="FFFF0000"/>
        <rFont val="Calibri"/>
        <family val="2"/>
        <scheme val="minor"/>
      </rPr>
      <t xml:space="preserve"> </t>
    </r>
  </si>
  <si>
    <t>PAN :</t>
  </si>
  <si>
    <t>A</t>
  </si>
  <si>
    <t>P</t>
  </si>
  <si>
    <t>Z</t>
  </si>
  <si>
    <t>S</t>
  </si>
  <si>
    <t>PWD: FORM I-1</t>
  </si>
  <si>
    <r>
      <t>[</t>
    </r>
    <r>
      <rPr>
        <b/>
        <sz val="11"/>
        <color rgb="FFFF0000"/>
        <rFont val="Arial Narrow"/>
        <family val="2"/>
      </rPr>
      <t>C</t>
    </r>
    <r>
      <rPr>
        <sz val="11"/>
        <color rgb="FFFF0000"/>
        <rFont val="Arial Narrow"/>
        <family val="2"/>
      </rPr>
      <t>] Capital Goods; [</t>
    </r>
    <r>
      <rPr>
        <b/>
        <sz val="11"/>
        <color rgb="FFFF0000"/>
        <rFont val="Arial Narrow"/>
        <family val="2"/>
      </rPr>
      <t>E</t>
    </r>
    <r>
      <rPr>
        <sz val="11"/>
        <color rgb="FFFF0000"/>
        <rFont val="Arial Narrow"/>
        <family val="2"/>
      </rPr>
      <t>] Exempted; [</t>
    </r>
    <r>
      <rPr>
        <b/>
        <sz val="11"/>
        <color rgb="FFFF0000"/>
        <rFont val="Arial Narrow"/>
        <family val="2"/>
      </rPr>
      <t>I</t>
    </r>
    <r>
      <rPr>
        <sz val="11"/>
        <color rgb="FFFF0000"/>
        <rFont val="Arial Narrow"/>
        <family val="2"/>
      </rPr>
      <t>] Import; [</t>
    </r>
    <r>
      <rPr>
        <b/>
        <sz val="11"/>
        <color rgb="FFFF0000"/>
        <rFont val="Arial Narrow"/>
        <family val="2"/>
      </rPr>
      <t>O</t>
    </r>
    <r>
      <rPr>
        <sz val="11"/>
        <color rgb="FFFF0000"/>
        <rFont val="Arial Narrow"/>
        <family val="2"/>
      </rPr>
      <t>] Inter-State Purchase requiring no Form 'C'; [</t>
    </r>
    <r>
      <rPr>
        <b/>
        <sz val="11"/>
        <color rgb="FFFF0000"/>
        <rFont val="Arial Narrow"/>
        <family val="2"/>
      </rPr>
      <t>R</t>
    </r>
    <r>
      <rPr>
        <sz val="11"/>
        <color rgb="FFFF0000"/>
        <rFont val="Arial Narrow"/>
        <family val="2"/>
      </rPr>
      <t>] Local Purchase Input ( 1st Sch. ); [</t>
    </r>
    <r>
      <rPr>
        <b/>
        <sz val="11"/>
        <color rgb="FFFF0000"/>
        <rFont val="Arial Narrow"/>
        <family val="2"/>
      </rPr>
      <t>B</t>
    </r>
    <r>
      <rPr>
        <sz val="11"/>
        <color rgb="FFFF0000"/>
        <rFont val="Arial Narrow"/>
        <family val="2"/>
      </rPr>
      <t>] Industrial Input;</t>
    </r>
  </si>
  <si>
    <r>
      <t>[</t>
    </r>
    <r>
      <rPr>
        <b/>
        <sz val="11"/>
        <color rgb="FFFF0000"/>
        <rFont val="Arial Narrow"/>
        <family val="2"/>
      </rPr>
      <t>A</t>
    </r>
    <r>
      <rPr>
        <sz val="11"/>
        <color rgb="FFFF0000"/>
        <rFont val="Arial Narrow"/>
        <family val="2"/>
      </rPr>
      <t>] Purchases effected through Agents / Branches; [</t>
    </r>
    <r>
      <rPr>
        <b/>
        <sz val="11"/>
        <color rgb="FFFF0000"/>
        <rFont val="Arial Narrow"/>
        <family val="2"/>
      </rPr>
      <t>S</t>
    </r>
    <r>
      <rPr>
        <sz val="11"/>
        <color rgb="FFFF0000"/>
        <rFont val="Arial Narrow"/>
        <family val="2"/>
      </rPr>
      <t>] Stock Receipts from Head Office / Branches / Principals Outside the State</t>
    </r>
  </si>
  <si>
    <t>PWD: ANNEXURE 3</t>
  </si>
  <si>
    <t>Auditor:</t>
  </si>
  <si>
    <t>FORM I-1 மற்றும் அனெக்ஸர் 3 ஆகிய இரண்டு SHEET - களுக்கும் கடவுச்சொல் தரப்பட்டுள்ளது. கடவுச்சொல் இரண்டு தாளிலும் மேலேயே தரப்பட்டுள்ளது. தேவைப்பட்டால் மட்டும் லாக் OPEN செய்துகொள்ளவும்!</t>
  </si>
  <si>
    <t>SHEET - ன் பெயரை மாற்ற வேண்டாம்.</t>
  </si>
  <si>
    <t>Omalur</t>
  </si>
  <si>
    <t>DHANALAKSHMI TEXTILES</t>
  </si>
  <si>
    <t>R.DHANASEKARAN</t>
  </si>
  <si>
    <t>ADD 1</t>
  </si>
  <si>
    <t>ADD2</t>
  </si>
  <si>
    <t>ADD3</t>
  </si>
  <si>
    <t>ADD4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</si>
</sst>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sz val="20"/>
      <color theme="1"/>
      <name val="Book Antiqua"/>
      <family val="1"/>
    </font>
    <font>
      <b/>
      <sz val="11"/>
      <color theme="1"/>
      <name val="Book Antiqua"/>
      <family val="1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6"/>
      <color theme="1"/>
      <name val="Calibri"/>
      <family val="2"/>
      <scheme val="minor"/>
    </font>
    <font>
      <sz val="16"/>
      <color theme="1"/>
      <name val="Arial Narrow"/>
      <family val="2"/>
    </font>
    <font>
      <i/>
      <sz val="10"/>
      <color theme="1"/>
      <name val="Lucida Handwriting"/>
      <family val="4"/>
    </font>
    <font>
      <u/>
      <sz val="10"/>
      <name val="Arial"/>
      <family val="2"/>
    </font>
    <font>
      <sz val="30"/>
      <color theme="0" tint="-0.1499984740745262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color theme="1"/>
      <name val="Bookman Old Style"/>
      <family val="1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b/>
      <sz val="12"/>
      <color rgb="FFFF0000"/>
      <name val="Copperplate Gothic Light"/>
      <family val="2"/>
    </font>
    <font>
      <sz val="11"/>
      <color rgb="FF000000"/>
      <name val="Arial Narrow"/>
      <family val="2"/>
    </font>
    <font>
      <b/>
      <u/>
      <sz val="11"/>
      <color theme="10"/>
      <name val="Arial Narrow"/>
      <family val="2"/>
    </font>
    <font>
      <b/>
      <u/>
      <sz val="12"/>
      <color theme="5"/>
      <name val="Copperplate Gothic Bold"/>
      <family val="2"/>
    </font>
    <font>
      <b/>
      <sz val="11"/>
      <color rgb="FF000000"/>
      <name val="Arial Narrow"/>
      <family val="2"/>
    </font>
    <font>
      <b/>
      <sz val="11"/>
      <color theme="1"/>
      <name val="Arial Narrow"/>
      <family val="2"/>
    </font>
    <font>
      <sz val="11"/>
      <color indexed="8"/>
      <name val="Arial Narrow"/>
      <family val="2"/>
    </font>
    <font>
      <b/>
      <sz val="11"/>
      <name val="Arial Narrow"/>
      <family val="2"/>
    </font>
    <font>
      <u/>
      <sz val="11"/>
      <color theme="1"/>
      <name val="Arial Narrow"/>
      <family val="2"/>
    </font>
    <font>
      <b/>
      <sz val="11"/>
      <color indexed="8"/>
      <name val="Arial"/>
      <family val="2"/>
    </font>
    <font>
      <b/>
      <sz val="11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i/>
      <u/>
      <sz val="10"/>
      <color indexed="10"/>
      <name val="Arial"/>
      <family val="2"/>
    </font>
    <font>
      <i/>
      <sz val="10"/>
      <color indexed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indexed="14"/>
      <name val="Arial"/>
      <family val="2"/>
    </font>
    <font>
      <b/>
      <sz val="10"/>
      <color theme="4"/>
      <name val="Arial"/>
      <family val="2"/>
    </font>
    <font>
      <sz val="10"/>
      <color indexed="10"/>
      <name val="Arial"/>
      <family val="2"/>
    </font>
    <font>
      <sz val="36"/>
      <color theme="0"/>
      <name val="Copperplate Gothic Bold"/>
      <family val="2"/>
    </font>
    <font>
      <b/>
      <sz val="11"/>
      <color rgb="FFFFFF00"/>
      <name val="Calibri"/>
      <family val="2"/>
      <scheme val="minor"/>
    </font>
    <font>
      <b/>
      <sz val="11"/>
      <color rgb="FFFFFF00"/>
      <name val="Lucida Handwriting"/>
      <family val="4"/>
    </font>
    <font>
      <b/>
      <u/>
      <sz val="11"/>
      <color theme="0"/>
      <name val="Calibri"/>
      <family val="2"/>
    </font>
    <font>
      <b/>
      <u/>
      <sz val="19"/>
      <color theme="0"/>
      <name val="Cooper Black"/>
      <family val="1"/>
    </font>
    <font>
      <b/>
      <sz val="9"/>
      <color theme="1"/>
      <name val="Arial Narrow"/>
      <family val="2"/>
    </font>
    <font>
      <b/>
      <sz val="10"/>
      <color rgb="FFFF0000"/>
      <name val="Copperplate Gothic Light"/>
      <family val="2"/>
    </font>
    <font>
      <sz val="10"/>
      <color theme="1"/>
      <name val="Calibri"/>
      <family val="2"/>
      <scheme val="minor"/>
    </font>
    <font>
      <b/>
      <i/>
      <sz val="11"/>
      <color rgb="FFFF0000"/>
      <name val="Arial Narrow"/>
      <family val="2"/>
    </font>
    <font>
      <b/>
      <sz val="10.5"/>
      <color rgb="FFFF0000"/>
      <name val="Copperplate Gothic Light"/>
      <family val="2"/>
    </font>
    <font>
      <sz val="11"/>
      <color rgb="FFFF0000"/>
      <name val="Calibri"/>
      <family val="2"/>
      <scheme val="minor"/>
    </font>
    <font>
      <sz val="24"/>
      <color rgb="FFFFFF00"/>
      <name val="Wingdings 3"/>
      <family val="1"/>
      <charset val="2"/>
    </font>
    <font>
      <b/>
      <sz val="11"/>
      <color rgb="FFFF0000"/>
      <name val="Calibri"/>
      <family val="2"/>
      <scheme val="minor"/>
    </font>
    <font>
      <sz val="11"/>
      <color rgb="FFFF0000"/>
      <name val="Arial Narrow"/>
      <family val="2"/>
    </font>
    <font>
      <b/>
      <sz val="11"/>
      <color rgb="FFFF0000"/>
      <name val="Arial Narrow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0" fillId="0" borderId="0"/>
    <xf numFmtId="43" fontId="9" fillId="0" borderId="0" applyFont="0" applyFill="0" applyBorder="0" applyAlignment="0" applyProtection="0"/>
    <xf numFmtId="0" fontId="41" fillId="0" borderId="0"/>
    <xf numFmtId="9" fontId="9" fillId="0" borderId="0" applyFont="0" applyFill="0" applyBorder="0" applyAlignment="0" applyProtection="0"/>
  </cellStyleXfs>
  <cellXfs count="317">
    <xf numFmtId="0" fontId="0" fillId="0" borderId="0" xfId="0"/>
    <xf numFmtId="0" fontId="4" fillId="0" borderId="1" xfId="2" applyFont="1" applyBorder="1" applyAlignment="1" applyProtection="1">
      <alignment horizontal="center" vertical="center"/>
    </xf>
    <xf numFmtId="0" fontId="23" fillId="0" borderId="2" xfId="0" applyFont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25" fillId="3" borderId="3" xfId="0" applyFont="1" applyFill="1" applyBorder="1" applyAlignment="1">
      <alignment horizontal="left"/>
    </xf>
    <xf numFmtId="0" fontId="23" fillId="3" borderId="3" xfId="0" applyFont="1" applyFill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26" fillId="0" borderId="0" xfId="2" applyFont="1" applyBorder="1" applyAlignment="1" applyProtection="1">
      <alignment horizontal="center" vertical="center"/>
    </xf>
    <xf numFmtId="0" fontId="23" fillId="0" borderId="6" xfId="0" applyFont="1" applyBorder="1" applyAlignment="1">
      <alignment horizontal="left"/>
    </xf>
    <xf numFmtId="0" fontId="23" fillId="0" borderId="8" xfId="0" applyFont="1" applyBorder="1" applyAlignment="1">
      <alignment horizontal="left"/>
    </xf>
    <xf numFmtId="0" fontId="24" fillId="3" borderId="0" xfId="0" applyFont="1" applyFill="1" applyBorder="1" applyAlignment="1">
      <alignment horizontal="left"/>
    </xf>
    <xf numFmtId="0" fontId="25" fillId="3" borderId="0" xfId="0" applyFont="1" applyFill="1" applyBorder="1" applyAlignment="1">
      <alignment horizontal="left"/>
    </xf>
    <xf numFmtId="0" fontId="23" fillId="3" borderId="0" xfId="0" applyFont="1" applyFill="1" applyBorder="1" applyAlignment="1">
      <alignment horizontal="left"/>
    </xf>
    <xf numFmtId="0" fontId="24" fillId="4" borderId="0" xfId="7" applyFont="1" applyFill="1" applyBorder="1" applyAlignment="1">
      <alignment horizontal="right"/>
    </xf>
    <xf numFmtId="0" fontId="28" fillId="0" borderId="0" xfId="0" applyFont="1" applyFill="1" applyBorder="1" applyAlignment="1">
      <alignment horizontal="left"/>
    </xf>
    <xf numFmtId="0" fontId="25" fillId="5" borderId="0" xfId="0" applyFont="1" applyFill="1" applyBorder="1" applyAlignment="1">
      <alignment horizontal="left"/>
    </xf>
    <xf numFmtId="0" fontId="23" fillId="5" borderId="0" xfId="0" applyFont="1" applyFill="1" applyBorder="1" applyAlignment="1">
      <alignment horizontal="left"/>
    </xf>
    <xf numFmtId="0" fontId="24" fillId="4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4" fillId="4" borderId="0" xfId="7" quotePrefix="1" applyFont="1" applyFill="1" applyBorder="1" applyAlignment="1">
      <alignment horizontal="right"/>
    </xf>
    <xf numFmtId="0" fontId="28" fillId="0" borderId="0" xfId="0" applyFont="1" applyBorder="1" applyAlignment="1">
      <alignment horizontal="left"/>
    </xf>
    <xf numFmtId="0" fontId="29" fillId="5" borderId="0" xfId="0" applyFont="1" applyFill="1" applyBorder="1" applyAlignment="1"/>
    <xf numFmtId="0" fontId="25" fillId="0" borderId="0" xfId="0" applyFont="1" applyBorder="1" applyAlignment="1">
      <alignment horizontal="left"/>
    </xf>
    <xf numFmtId="0" fontId="30" fillId="5" borderId="0" xfId="7" applyFont="1" applyFill="1" applyBorder="1" applyAlignment="1">
      <alignment horizontal="left"/>
    </xf>
    <xf numFmtId="0" fontId="23" fillId="0" borderId="6" xfId="0" applyFont="1" applyBorder="1" applyAlignment="1"/>
    <xf numFmtId="0" fontId="23" fillId="0" borderId="0" xfId="0" applyFont="1" applyAlignment="1"/>
    <xf numFmtId="0" fontId="24" fillId="4" borderId="0" xfId="0" applyFont="1" applyFill="1" applyBorder="1" applyAlignment="1"/>
    <xf numFmtId="0" fontId="25" fillId="0" borderId="0" xfId="0" applyFont="1" applyBorder="1" applyAlignment="1"/>
    <xf numFmtId="0" fontId="23" fillId="5" borderId="0" xfId="0" applyFont="1" applyFill="1" applyBorder="1" applyAlignment="1"/>
    <xf numFmtId="0" fontId="23" fillId="0" borderId="8" xfId="0" applyFont="1" applyBorder="1" applyAlignment="1"/>
    <xf numFmtId="0" fontId="29" fillId="0" borderId="0" xfId="0" applyFont="1" applyAlignment="1"/>
    <xf numFmtId="0" fontId="29" fillId="5" borderId="0" xfId="0" applyFont="1" applyFill="1" applyBorder="1" applyAlignment="1">
      <alignment horizontal="left"/>
    </xf>
    <xf numFmtId="0" fontId="25" fillId="0" borderId="0" xfId="0" applyFont="1" applyBorder="1" applyAlignment="1">
      <alignment vertical="center"/>
    </xf>
    <xf numFmtId="0" fontId="28" fillId="5" borderId="1" xfId="0" applyFont="1" applyFill="1" applyBorder="1" applyAlignment="1">
      <alignment horizontal="center" vertical="top" wrapText="1"/>
    </xf>
    <xf numFmtId="0" fontId="29" fillId="5" borderId="1" xfId="0" applyFont="1" applyFill="1" applyBorder="1" applyAlignment="1">
      <alignment horizontal="center"/>
    </xf>
    <xf numFmtId="0" fontId="29" fillId="5" borderId="0" xfId="0" applyFont="1" applyFill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31" fillId="0" borderId="0" xfId="0" applyFont="1" applyAlignment="1">
      <alignment vertical="center"/>
    </xf>
    <xf numFmtId="1" fontId="29" fillId="5" borderId="0" xfId="1" applyNumberFormat="1" applyFont="1" applyFill="1" applyBorder="1" applyAlignment="1">
      <alignment horizontal="center" vertical="center"/>
    </xf>
    <xf numFmtId="0" fontId="32" fillId="0" borderId="0" xfId="0" applyFont="1"/>
    <xf numFmtId="0" fontId="23" fillId="0" borderId="0" xfId="0" applyFont="1"/>
    <xf numFmtId="0" fontId="29" fillId="5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right"/>
    </xf>
    <xf numFmtId="0" fontId="33" fillId="0" borderId="0" xfId="7" applyFont="1" applyFill="1" applyBorder="1" applyAlignment="1">
      <alignment horizontal="right"/>
    </xf>
    <xf numFmtId="16" fontId="33" fillId="5" borderId="0" xfId="7" applyNumberFormat="1" applyFont="1" applyFill="1" applyBorder="1"/>
    <xf numFmtId="0" fontId="23" fillId="5" borderId="0" xfId="0" applyFont="1" applyFill="1" applyAlignment="1"/>
    <xf numFmtId="0" fontId="34" fillId="5" borderId="0" xfId="0" applyFont="1" applyFill="1" applyBorder="1" applyAlignment="1">
      <alignment horizontal="right" vertical="center"/>
    </xf>
    <xf numFmtId="16" fontId="29" fillId="5" borderId="0" xfId="0" applyNumberFormat="1" applyFont="1" applyFill="1" applyBorder="1" applyAlignment="1">
      <alignment horizontal="left" vertical="center"/>
    </xf>
    <xf numFmtId="0" fontId="23" fillId="0" borderId="25" xfId="0" applyFont="1" applyBorder="1" applyAlignment="1"/>
    <xf numFmtId="0" fontId="25" fillId="0" borderId="26" xfId="0" applyFont="1" applyBorder="1" applyAlignment="1"/>
    <xf numFmtId="0" fontId="25" fillId="5" borderId="26" xfId="0" applyFont="1" applyFill="1" applyBorder="1" applyAlignment="1"/>
    <xf numFmtId="0" fontId="23" fillId="5" borderId="26" xfId="0" applyFont="1" applyFill="1" applyBorder="1" applyAlignment="1"/>
    <xf numFmtId="0" fontId="23" fillId="0" borderId="27" xfId="0" applyFont="1" applyBorder="1" applyAlignment="1"/>
    <xf numFmtId="0" fontId="24" fillId="4" borderId="0" xfId="0" applyFont="1" applyFill="1" applyAlignment="1"/>
    <xf numFmtId="0" fontId="28" fillId="5" borderId="47" xfId="0" applyFont="1" applyFill="1" applyBorder="1" applyAlignment="1">
      <alignment horizontal="center" vertical="top" wrapText="1"/>
    </xf>
    <xf numFmtId="0" fontId="29" fillId="5" borderId="47" xfId="0" applyFont="1" applyFill="1" applyBorder="1" applyAlignment="1">
      <alignment horizontal="center"/>
    </xf>
    <xf numFmtId="14" fontId="23" fillId="5" borderId="0" xfId="0" applyNumberFormat="1" applyFont="1" applyFill="1" applyBorder="1" applyAlignment="1">
      <alignment horizontal="center"/>
    </xf>
    <xf numFmtId="0" fontId="28" fillId="5" borderId="40" xfId="0" applyFont="1" applyFill="1" applyBorder="1" applyAlignment="1">
      <alignment horizontal="center" vertical="top" wrapText="1"/>
    </xf>
    <xf numFmtId="0" fontId="29" fillId="5" borderId="40" xfId="0" applyFont="1" applyFill="1" applyBorder="1" applyAlignment="1">
      <alignment horizontal="center"/>
    </xf>
    <xf numFmtId="0" fontId="37" fillId="0" borderId="0" xfId="9" applyNumberFormat="1" applyFont="1" applyFill="1" applyBorder="1" applyAlignment="1">
      <alignment horizontal="center"/>
    </xf>
    <xf numFmtId="43" fontId="37" fillId="0" borderId="0" xfId="9" applyFont="1" applyFill="1" applyBorder="1" applyAlignment="1">
      <alignment horizontal="center"/>
    </xf>
    <xf numFmtId="0" fontId="38" fillId="0" borderId="0" xfId="9" applyNumberFormat="1" applyFont="1" applyFill="1" applyBorder="1" applyAlignment="1">
      <alignment horizontal="center"/>
    </xf>
    <xf numFmtId="0" fontId="39" fillId="0" borderId="0" xfId="9" applyNumberFormat="1" applyFont="1" applyFill="1" applyBorder="1"/>
    <xf numFmtId="43" fontId="9" fillId="0" borderId="0" xfId="9" applyFont="1" applyFill="1" applyBorder="1"/>
    <xf numFmtId="43" fontId="40" fillId="0" borderId="0" xfId="9" applyFont="1" applyFill="1" applyBorder="1"/>
    <xf numFmtId="0" fontId="9" fillId="0" borderId="0" xfId="9" applyNumberFormat="1" applyFont="1" applyFill="1" applyBorder="1" applyAlignment="1">
      <alignment horizontal="left"/>
    </xf>
    <xf numFmtId="164" fontId="9" fillId="4" borderId="0" xfId="9" applyNumberFormat="1" applyFont="1" applyFill="1" applyBorder="1"/>
    <xf numFmtId="0" fontId="9" fillId="4" borderId="0" xfId="9" applyNumberFormat="1" applyFont="1" applyFill="1" applyBorder="1"/>
    <xf numFmtId="0" fontId="9" fillId="0" borderId="0" xfId="9" applyNumberFormat="1" applyFont="1" applyFill="1" applyBorder="1"/>
    <xf numFmtId="43" fontId="9" fillId="0" borderId="0" xfId="9" applyFont="1" applyFill="1" applyBorder="1" applyAlignment="1"/>
    <xf numFmtId="0" fontId="42" fillId="0" borderId="0" xfId="9" applyNumberFormat="1" applyFont="1" applyFill="1" applyBorder="1" applyAlignment="1">
      <alignment horizontal="right"/>
    </xf>
    <xf numFmtId="0" fontId="43" fillId="0" borderId="0" xfId="9" applyNumberFormat="1" applyFont="1" applyFill="1" applyBorder="1"/>
    <xf numFmtId="43" fontId="45" fillId="0" borderId="0" xfId="9" applyFont="1" applyFill="1" applyBorder="1"/>
    <xf numFmtId="164" fontId="9" fillId="7" borderId="0" xfId="9" applyNumberFormat="1" applyFont="1" applyFill="1" applyBorder="1"/>
    <xf numFmtId="0" fontId="9" fillId="7" borderId="0" xfId="9" applyNumberFormat="1" applyFont="1" applyFill="1" applyBorder="1"/>
    <xf numFmtId="0" fontId="9" fillId="0" borderId="0" xfId="9" applyNumberFormat="1" applyFont="1" applyFill="1" applyBorder="1" applyAlignment="1">
      <alignment horizontal="right"/>
    </xf>
    <xf numFmtId="0" fontId="39" fillId="0" borderId="0" xfId="9" applyNumberFormat="1" applyFont="1" applyFill="1" applyBorder="1" applyAlignment="1">
      <alignment horizontal="left"/>
    </xf>
    <xf numFmtId="164" fontId="9" fillId="9" borderId="0" xfId="9" applyNumberFormat="1" applyFont="1" applyFill="1" applyBorder="1"/>
    <xf numFmtId="0" fontId="9" fillId="9" borderId="0" xfId="9" applyNumberFormat="1" applyFont="1" applyFill="1" applyBorder="1"/>
    <xf numFmtId="164" fontId="9" fillId="3" borderId="0" xfId="9" applyNumberFormat="1" applyFont="1" applyFill="1" applyBorder="1"/>
    <xf numFmtId="0" fontId="9" fillId="0" borderId="0" xfId="9" applyNumberFormat="1" applyFont="1" applyFill="1" applyBorder="1" applyAlignment="1">
      <alignment horizontal="center"/>
    </xf>
    <xf numFmtId="10" fontId="46" fillId="0" borderId="0" xfId="11" applyNumberFormat="1" applyFont="1" applyFill="1" applyBorder="1" applyAlignment="1">
      <alignment horizontal="center"/>
    </xf>
    <xf numFmtId="43" fontId="44" fillId="0" borderId="0" xfId="9" applyFont="1" applyFill="1" applyBorder="1"/>
    <xf numFmtId="9" fontId="9" fillId="0" borderId="0" xfId="11" applyFont="1" applyFill="1" applyBorder="1" applyAlignment="1">
      <alignment horizontal="center"/>
    </xf>
    <xf numFmtId="43" fontId="40" fillId="0" borderId="48" xfId="9" applyFont="1" applyFill="1" applyBorder="1"/>
    <xf numFmtId="0" fontId="38" fillId="0" borderId="0" xfId="9" applyNumberFormat="1" applyFont="1" applyFill="1" applyBorder="1" applyAlignment="1">
      <alignment horizontal="left"/>
    </xf>
    <xf numFmtId="43" fontId="9" fillId="0" borderId="0" xfId="1" applyFont="1" applyFill="1" applyBorder="1" applyAlignment="1">
      <alignment horizontal="left"/>
    </xf>
    <xf numFmtId="164" fontId="9" fillId="0" borderId="0" xfId="9" applyNumberFormat="1" applyFont="1" applyFill="1" applyBorder="1"/>
    <xf numFmtId="16" fontId="37" fillId="0" borderId="0" xfId="9" applyNumberFormat="1" applyFont="1" applyFill="1" applyBorder="1" applyAlignment="1">
      <alignment horizontal="center"/>
    </xf>
    <xf numFmtId="43" fontId="40" fillId="6" borderId="0" xfId="9" applyFont="1" applyFill="1" applyBorder="1"/>
    <xf numFmtId="43" fontId="42" fillId="6" borderId="0" xfId="9" applyFont="1" applyFill="1" applyBorder="1"/>
    <xf numFmtId="0" fontId="9" fillId="0" borderId="0" xfId="9" quotePrefix="1" applyNumberFormat="1" applyFont="1" applyFill="1" applyBorder="1" applyAlignment="1">
      <alignment horizontal="right"/>
    </xf>
    <xf numFmtId="43" fontId="37" fillId="8" borderId="0" xfId="9" applyFont="1" applyFill="1" applyBorder="1"/>
    <xf numFmtId="43" fontId="9" fillId="10" borderId="0" xfId="9" applyFont="1" applyFill="1" applyBorder="1"/>
    <xf numFmtId="0" fontId="37" fillId="10" borderId="0" xfId="9" applyNumberFormat="1" applyFont="1" applyFill="1" applyBorder="1"/>
    <xf numFmtId="0" fontId="4" fillId="0" borderId="0" xfId="2" applyFont="1" applyBorder="1" applyAlignment="1" applyProtection="1">
      <alignment horizontal="center"/>
    </xf>
    <xf numFmtId="0" fontId="22" fillId="11" borderId="0" xfId="0" applyFont="1" applyFill="1"/>
    <xf numFmtId="0" fontId="22" fillId="11" borderId="0" xfId="0" applyFont="1" applyFill="1" applyBorder="1"/>
    <xf numFmtId="0" fontId="22" fillId="11" borderId="49" xfId="0" applyFont="1" applyFill="1" applyBorder="1"/>
    <xf numFmtId="0" fontId="22" fillId="11" borderId="50" xfId="0" applyFont="1" applyFill="1" applyBorder="1"/>
    <xf numFmtId="0" fontId="22" fillId="11" borderId="51" xfId="0" applyFont="1" applyFill="1" applyBorder="1"/>
    <xf numFmtId="0" fontId="22" fillId="11" borderId="52" xfId="0" applyFont="1" applyFill="1" applyBorder="1"/>
    <xf numFmtId="0" fontId="22" fillId="11" borderId="53" xfId="0" applyFont="1" applyFill="1" applyBorder="1"/>
    <xf numFmtId="0" fontId="22" fillId="11" borderId="54" xfId="0" applyFont="1" applyFill="1" applyBorder="1"/>
    <xf numFmtId="0" fontId="22" fillId="11" borderId="55" xfId="0" applyFont="1" applyFill="1" applyBorder="1"/>
    <xf numFmtId="0" fontId="22" fillId="11" borderId="56" xfId="0" applyFont="1" applyFill="1" applyBorder="1"/>
    <xf numFmtId="0" fontId="47" fillId="11" borderId="0" xfId="0" applyFont="1" applyFill="1" applyBorder="1" applyAlignment="1">
      <alignment horizontal="center" vertical="center"/>
    </xf>
    <xf numFmtId="0" fontId="47" fillId="11" borderId="0" xfId="0" applyFont="1" applyFill="1" applyBorder="1" applyAlignment="1"/>
    <xf numFmtId="0" fontId="21" fillId="11" borderId="0" xfId="0" applyFont="1" applyFill="1" applyBorder="1"/>
    <xf numFmtId="0" fontId="21" fillId="11" borderId="0" xfId="0" applyFont="1" applyFill="1" applyAlignment="1">
      <alignment horizontal="right"/>
    </xf>
    <xf numFmtId="0" fontId="21" fillId="11" borderId="0" xfId="0" applyFont="1" applyFill="1"/>
    <xf numFmtId="0" fontId="50" fillId="11" borderId="0" xfId="2" applyFont="1" applyFill="1" applyBorder="1" applyAlignment="1" applyProtection="1"/>
    <xf numFmtId="49" fontId="48" fillId="11" borderId="0" xfId="0" applyNumberFormat="1" applyFont="1" applyFill="1" applyAlignment="1">
      <alignment horizontal="center"/>
    </xf>
    <xf numFmtId="0" fontId="53" fillId="4" borderId="0" xfId="0" applyFont="1" applyFill="1" applyBorder="1" applyAlignment="1">
      <alignment horizontal="right"/>
    </xf>
    <xf numFmtId="0" fontId="29" fillId="5" borderId="0" xfId="0" applyFont="1" applyFill="1" applyBorder="1" applyAlignment="1">
      <alignment horizontal="left"/>
    </xf>
    <xf numFmtId="0" fontId="55" fillId="4" borderId="0" xfId="7" applyFont="1" applyFill="1" applyBorder="1" applyAlignment="1">
      <alignment horizontal="right"/>
    </xf>
    <xf numFmtId="0" fontId="56" fillId="4" borderId="0" xfId="0" applyFont="1" applyFill="1" applyBorder="1" applyAlignment="1">
      <alignment horizontal="right"/>
    </xf>
    <xf numFmtId="0" fontId="53" fillId="4" borderId="26" xfId="0" applyFont="1" applyFill="1" applyBorder="1" applyAlignment="1">
      <alignment horizontal="right"/>
    </xf>
    <xf numFmtId="0" fontId="24" fillId="4" borderId="26" xfId="0" applyFont="1" applyFill="1" applyBorder="1" applyAlignment="1">
      <alignment horizontal="left"/>
    </xf>
    <xf numFmtId="0" fontId="0" fillId="0" borderId="0" xfId="0" applyAlignment="1" applyProtection="1">
      <alignment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0" fontId="4" fillId="0" borderId="0" xfId="2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vertical="center"/>
      <protection locked="0"/>
    </xf>
    <xf numFmtId="0" fontId="10" fillId="0" borderId="0" xfId="3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8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33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9" fillId="0" borderId="13" xfId="3" applyFont="1" applyBorder="1" applyAlignment="1" applyProtection="1">
      <alignment vertical="center"/>
      <protection locked="0"/>
    </xf>
    <xf numFmtId="0" fontId="9" fillId="0" borderId="0" xfId="3" applyFont="1" applyBorder="1" applyAlignment="1" applyProtection="1">
      <alignment vertical="center"/>
      <protection locked="0"/>
    </xf>
    <xf numFmtId="43" fontId="9" fillId="0" borderId="36" xfId="1" applyFont="1" applyBorder="1" applyAlignment="1" applyProtection="1">
      <alignment vertical="center"/>
      <protection locked="0"/>
    </xf>
    <xf numFmtId="43" fontId="0" fillId="0" borderId="36" xfId="1" applyFont="1" applyBorder="1" applyAlignment="1" applyProtection="1">
      <alignment vertical="center"/>
      <protection locked="0"/>
    </xf>
    <xf numFmtId="43" fontId="0" fillId="0" borderId="37" xfId="1" applyFont="1" applyBorder="1" applyAlignment="1" applyProtection="1">
      <alignment vertical="center"/>
      <protection locked="0"/>
    </xf>
    <xf numFmtId="0" fontId="9" fillId="0" borderId="0" xfId="3" applyFont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43" fontId="0" fillId="0" borderId="32" xfId="1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right"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43" fontId="9" fillId="0" borderId="0" xfId="1" applyFont="1" applyBorder="1" applyAlignment="1" applyProtection="1">
      <alignment vertical="center"/>
      <protection locked="0"/>
    </xf>
    <xf numFmtId="43" fontId="0" fillId="0" borderId="0" xfId="1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16" fillId="0" borderId="0" xfId="3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43" fontId="0" fillId="0" borderId="23" xfId="0" applyNumberFormat="1" applyBorder="1" applyAlignment="1" applyProtection="1">
      <alignment vertical="center"/>
      <protection locked="0"/>
    </xf>
    <xf numFmtId="0" fontId="0" fillId="2" borderId="34" xfId="0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0" borderId="46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horizontal="right"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43" fontId="0" fillId="0" borderId="43" xfId="0" applyNumberFormat="1" applyBorder="1" applyAlignment="1" applyProtection="1">
      <alignment vertical="center"/>
      <protection locked="0"/>
    </xf>
    <xf numFmtId="0" fontId="0" fillId="0" borderId="43" xfId="0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52" fillId="0" borderId="0" xfId="0" applyFont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vertical="center"/>
      <protection locked="0"/>
    </xf>
    <xf numFmtId="43" fontId="0" fillId="0" borderId="36" xfId="1" applyFont="1" applyBorder="1" applyAlignment="1" applyProtection="1">
      <alignment vertical="center"/>
    </xf>
    <xf numFmtId="43" fontId="0" fillId="0" borderId="37" xfId="0" applyNumberFormat="1" applyBorder="1" applyAlignment="1" applyProtection="1">
      <alignment vertical="center"/>
    </xf>
    <xf numFmtId="43" fontId="0" fillId="0" borderId="37" xfId="1" applyFont="1" applyBorder="1" applyAlignment="1" applyProtection="1">
      <alignment vertical="center"/>
    </xf>
    <xf numFmtId="43" fontId="0" fillId="2" borderId="36" xfId="0" applyNumberFormat="1" applyFill="1" applyBorder="1" applyAlignment="1" applyProtection="1">
      <alignment vertical="center"/>
    </xf>
    <xf numFmtId="43" fontId="0" fillId="0" borderId="36" xfId="0" applyNumberFormat="1" applyBorder="1" applyAlignment="1" applyProtection="1">
      <alignment vertical="center"/>
    </xf>
    <xf numFmtId="43" fontId="9" fillId="0" borderId="36" xfId="1" applyFont="1" applyBorder="1" applyAlignment="1" applyProtection="1">
      <alignment vertical="center"/>
    </xf>
    <xf numFmtId="43" fontId="9" fillId="2" borderId="36" xfId="1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5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0" fillId="0" borderId="0" xfId="0" applyAlignment="1" applyProtection="1">
      <alignment vertical="center"/>
    </xf>
    <xf numFmtId="0" fontId="0" fillId="0" borderId="0" xfId="0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54" fillId="0" borderId="3" xfId="0" applyFont="1" applyBorder="1" applyAlignment="1" applyProtection="1">
      <alignment vertical="center"/>
      <protection locked="0"/>
    </xf>
    <xf numFmtId="0" fontId="54" fillId="0" borderId="0" xfId="0" applyFont="1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54" fillId="0" borderId="26" xfId="0" applyFont="1" applyBorder="1" applyAlignment="1" applyProtection="1">
      <alignment vertical="center"/>
      <protection locked="0"/>
    </xf>
    <xf numFmtId="0" fontId="57" fillId="0" borderId="0" xfId="0" applyFont="1" applyBorder="1" applyAlignment="1" applyProtection="1">
      <alignment horizontal="right" vertical="center" indent="1"/>
      <protection locked="0"/>
    </xf>
    <xf numFmtId="0" fontId="60" fillId="0" borderId="0" xfId="0" applyFont="1" applyBorder="1" applyAlignment="1" applyProtection="1">
      <alignment vertical="center"/>
      <protection locked="0"/>
    </xf>
    <xf numFmtId="0" fontId="57" fillId="0" borderId="0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</xf>
    <xf numFmtId="0" fontId="59" fillId="0" borderId="0" xfId="0" applyFont="1" applyBorder="1" applyAlignment="1" applyProtection="1">
      <alignment horizontal="right" vertical="center" indent="1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10" fillId="0" borderId="0" xfId="3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  <protection locked="0"/>
    </xf>
    <xf numFmtId="0" fontId="14" fillId="0" borderId="8" xfId="0" applyFont="1" applyBorder="1" applyAlignment="1" applyProtection="1">
      <alignment vertical="center"/>
      <protection locked="0"/>
    </xf>
    <xf numFmtId="0" fontId="29" fillId="5" borderId="0" xfId="0" applyFont="1" applyFill="1" applyBorder="1" applyAlignment="1">
      <alignment horizontal="left" vertical="center"/>
    </xf>
    <xf numFmtId="0" fontId="22" fillId="11" borderId="52" xfId="0" applyFont="1" applyFill="1" applyBorder="1" applyAlignment="1">
      <alignment horizontal="center" vertical="center" wrapText="1"/>
    </xf>
    <xf numFmtId="0" fontId="22" fillId="11" borderId="0" xfId="0" applyFont="1" applyFill="1" applyBorder="1" applyAlignment="1">
      <alignment horizontal="center" vertical="center" wrapText="1"/>
    </xf>
    <xf numFmtId="0" fontId="22" fillId="11" borderId="53" xfId="0" applyFont="1" applyFill="1" applyBorder="1" applyAlignment="1">
      <alignment horizontal="center" vertical="center" wrapText="1"/>
    </xf>
    <xf numFmtId="0" fontId="22" fillId="11" borderId="54" xfId="0" applyFont="1" applyFill="1" applyBorder="1" applyAlignment="1">
      <alignment horizontal="center" vertical="center" wrapText="1"/>
    </xf>
    <xf numFmtId="0" fontId="22" fillId="11" borderId="55" xfId="0" applyFont="1" applyFill="1" applyBorder="1" applyAlignment="1">
      <alignment horizontal="center" vertical="center" wrapText="1"/>
    </xf>
    <xf numFmtId="0" fontId="22" fillId="11" borderId="56" xfId="0" applyFont="1" applyFill="1" applyBorder="1" applyAlignment="1">
      <alignment horizontal="center" vertical="center" wrapText="1"/>
    </xf>
    <xf numFmtId="0" fontId="51" fillId="11" borderId="0" xfId="2" applyFont="1" applyFill="1" applyBorder="1" applyAlignment="1" applyProtection="1">
      <alignment horizontal="center" vertical="center"/>
    </xf>
    <xf numFmtId="0" fontId="47" fillId="11" borderId="57" xfId="0" applyFont="1" applyFill="1" applyBorder="1" applyAlignment="1">
      <alignment horizontal="center" vertical="center"/>
    </xf>
    <xf numFmtId="0" fontId="47" fillId="11" borderId="58" xfId="0" applyFont="1" applyFill="1" applyBorder="1" applyAlignment="1">
      <alignment horizontal="center" vertical="center"/>
    </xf>
    <xf numFmtId="0" fontId="47" fillId="11" borderId="59" xfId="0" applyFont="1" applyFill="1" applyBorder="1" applyAlignment="1">
      <alignment horizontal="center" vertical="center"/>
    </xf>
    <xf numFmtId="0" fontId="47" fillId="11" borderId="60" xfId="0" applyFont="1" applyFill="1" applyBorder="1" applyAlignment="1">
      <alignment horizontal="center" vertical="center"/>
    </xf>
    <xf numFmtId="0" fontId="47" fillId="11" borderId="0" xfId="0" applyFont="1" applyFill="1" applyBorder="1" applyAlignment="1">
      <alignment horizontal="center" vertical="center"/>
    </xf>
    <xf numFmtId="0" fontId="47" fillId="11" borderId="61" xfId="0" applyFont="1" applyFill="1" applyBorder="1" applyAlignment="1">
      <alignment horizontal="center" vertical="center"/>
    </xf>
    <xf numFmtId="0" fontId="47" fillId="11" borderId="62" xfId="0" applyFont="1" applyFill="1" applyBorder="1" applyAlignment="1">
      <alignment horizontal="center" vertical="center"/>
    </xf>
    <xf numFmtId="0" fontId="47" fillId="11" borderId="63" xfId="0" applyFont="1" applyFill="1" applyBorder="1" applyAlignment="1">
      <alignment horizontal="center" vertical="center"/>
    </xf>
    <xf numFmtId="0" fontId="47" fillId="11" borderId="64" xfId="0" applyFont="1" applyFill="1" applyBorder="1" applyAlignment="1">
      <alignment horizontal="center" vertical="center"/>
    </xf>
    <xf numFmtId="0" fontId="49" fillId="11" borderId="0" xfId="0" applyFont="1" applyFill="1" applyBorder="1" applyAlignment="1">
      <alignment horizontal="left" vertical="top"/>
    </xf>
    <xf numFmtId="0" fontId="58" fillId="11" borderId="0" xfId="0" applyFont="1" applyFill="1" applyBorder="1" applyAlignment="1">
      <alignment horizontal="left"/>
    </xf>
    <xf numFmtId="0" fontId="22" fillId="11" borderId="49" xfId="0" applyFont="1" applyFill="1" applyBorder="1" applyAlignment="1">
      <alignment horizontal="center" vertical="center" wrapText="1"/>
    </xf>
    <xf numFmtId="0" fontId="22" fillId="11" borderId="50" xfId="0" applyFont="1" applyFill="1" applyBorder="1" applyAlignment="1">
      <alignment horizontal="center" vertical="center" wrapText="1"/>
    </xf>
    <xf numFmtId="0" fontId="22" fillId="11" borderId="51" xfId="0" applyFont="1" applyFill="1" applyBorder="1" applyAlignment="1">
      <alignment horizontal="center" vertical="center" wrapText="1"/>
    </xf>
    <xf numFmtId="0" fontId="29" fillId="5" borderId="0" xfId="0" applyFont="1" applyFill="1" applyBorder="1" applyAlignment="1">
      <alignment horizontal="left" vertical="center"/>
    </xf>
    <xf numFmtId="0" fontId="27" fillId="3" borderId="0" xfId="0" applyFont="1" applyFill="1" applyBorder="1" applyAlignment="1">
      <alignment horizontal="center"/>
    </xf>
    <xf numFmtId="0" fontId="29" fillId="5" borderId="0" xfId="0" applyFont="1" applyFill="1" applyBorder="1" applyAlignment="1">
      <alignment horizontal="left"/>
    </xf>
    <xf numFmtId="14" fontId="23" fillId="5" borderId="0" xfId="0" applyNumberFormat="1" applyFont="1" applyFill="1" applyBorder="1" applyAlignment="1">
      <alignment horizontal="center"/>
    </xf>
    <xf numFmtId="16" fontId="9" fillId="0" borderId="0" xfId="9" applyNumberFormat="1" applyFont="1" applyFill="1" applyBorder="1" applyAlignment="1">
      <alignment horizontal="center"/>
    </xf>
    <xf numFmtId="16" fontId="37" fillId="0" borderId="0" xfId="9" applyNumberFormat="1" applyFont="1" applyFill="1" applyBorder="1" applyAlignment="1">
      <alignment horizontal="center"/>
    </xf>
    <xf numFmtId="0" fontId="0" fillId="0" borderId="0" xfId="0" applyBorder="1" applyAlignment="1" applyProtection="1">
      <alignment horizontal="justify" vertical="center" wrapText="1"/>
    </xf>
    <xf numFmtId="0" fontId="9" fillId="0" borderId="0" xfId="3" applyFont="1" applyBorder="1" applyAlignment="1" applyProtection="1">
      <alignment horizontal="right" vertical="center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9" fillId="2" borderId="0" xfId="3" applyFont="1" applyFill="1" applyBorder="1" applyAlignment="1" applyProtection="1">
      <alignment horizontal="right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textRotation="180"/>
      <protection locked="0"/>
    </xf>
    <xf numFmtId="0" fontId="0" fillId="0" borderId="0" xfId="0" applyBorder="1" applyAlignment="1" applyProtection="1">
      <alignment horizontal="center" vertical="center" textRotation="180"/>
      <protection locked="0"/>
    </xf>
    <xf numFmtId="0" fontId="0" fillId="0" borderId="6" xfId="0" applyBorder="1" applyAlignment="1" applyProtection="1">
      <alignment horizontal="center" vertical="top" textRotation="180"/>
    </xf>
    <xf numFmtId="0" fontId="0" fillId="0" borderId="30" xfId="0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62" fillId="0" borderId="34" xfId="0" applyFont="1" applyBorder="1" applyAlignment="1" applyProtection="1">
      <alignment horizontal="center" vertical="center"/>
      <protection locked="0"/>
    </xf>
    <xf numFmtId="0" fontId="62" fillId="0" borderId="22" xfId="0" applyFont="1" applyBorder="1" applyAlignment="1" applyProtection="1">
      <alignment horizontal="center" vertical="center"/>
      <protection locked="0"/>
    </xf>
    <xf numFmtId="0" fontId="63" fillId="0" borderId="38" xfId="0" applyFont="1" applyBorder="1" applyAlignment="1" applyProtection="1">
      <alignment horizontal="left" vertical="center"/>
    </xf>
    <xf numFmtId="0" fontId="63" fillId="0" borderId="65" xfId="0" applyFont="1" applyBorder="1" applyAlignment="1" applyProtection="1">
      <alignment horizontal="left" vertical="center"/>
    </xf>
    <xf numFmtId="0" fontId="63" fillId="0" borderId="16" xfId="0" applyFont="1" applyBorder="1" applyAlignment="1" applyProtection="1">
      <alignment horizontal="left" vertical="center"/>
    </xf>
    <xf numFmtId="0" fontId="63" fillId="0" borderId="17" xfId="0" applyFont="1" applyBorder="1" applyAlignment="1" applyProtection="1">
      <alignment horizontal="left" vertical="center"/>
    </xf>
    <xf numFmtId="0" fontId="63" fillId="0" borderId="22" xfId="0" applyFont="1" applyBorder="1" applyAlignment="1" applyProtection="1">
      <alignment horizontal="left" vertical="center"/>
    </xf>
    <xf numFmtId="0" fontId="63" fillId="0" borderId="23" xfId="0" applyFont="1" applyBorder="1" applyAlignment="1" applyProtection="1">
      <alignment horizontal="left" vertical="center"/>
    </xf>
    <xf numFmtId="0" fontId="62" fillId="0" borderId="0" xfId="0" applyFont="1" applyBorder="1" applyAlignment="1" applyProtection="1">
      <alignment horizontal="center" vertical="center"/>
      <protection locked="0"/>
    </xf>
    <xf numFmtId="16" fontId="63" fillId="0" borderId="18" xfId="0" applyNumberFormat="1" applyFont="1" applyBorder="1" applyAlignment="1" applyProtection="1">
      <alignment horizontal="center" vertical="center"/>
    </xf>
    <xf numFmtId="16" fontId="63" fillId="0" borderId="24" xfId="0" applyNumberFormat="1" applyFont="1" applyBorder="1" applyAlignment="1" applyProtection="1">
      <alignment horizontal="center" vertical="center"/>
    </xf>
    <xf numFmtId="0" fontId="2" fillId="0" borderId="30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42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 wrapText="1"/>
    </xf>
    <xf numFmtId="0" fontId="30" fillId="5" borderId="0" xfId="7" applyFont="1" applyFill="1" applyBorder="1" applyAlignment="1">
      <alignment horizontal="center"/>
    </xf>
    <xf numFmtId="0" fontId="25" fillId="5" borderId="0" xfId="0" applyFont="1" applyFill="1" applyBorder="1" applyAlignment="1">
      <alignment horizontal="center"/>
    </xf>
  </cellXfs>
  <cellStyles count="12">
    <cellStyle name="Comma" xfId="1" builtinId="3"/>
    <cellStyle name="Comma 2" xfId="4"/>
    <cellStyle name="Comma 3" xfId="9"/>
    <cellStyle name="Currency 2" xfId="5"/>
    <cellStyle name="Hyperlink" xfId="2" builtinId="8"/>
    <cellStyle name="Hyperlink 2" xfId="6"/>
    <cellStyle name="Normal" xfId="0" builtinId="0"/>
    <cellStyle name="Normal 2" xfId="7"/>
    <cellStyle name="Normal 3" xfId="3"/>
    <cellStyle name="Normal 4" xfId="10"/>
    <cellStyle name="Percent 2" xfId="11"/>
    <cellStyle name="Style 1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4</xdr:row>
      <xdr:rowOff>123825</xdr:rowOff>
    </xdr:from>
    <xdr:to>
      <xdr:col>2</xdr:col>
      <xdr:colOff>790575</xdr:colOff>
      <xdr:row>6</xdr:row>
      <xdr:rowOff>104775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71450" y="504825"/>
          <a:ext cx="1762125" cy="3619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18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Bookman Old Style"/>
            </a:rPr>
            <a:t>FORM I-1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O25"/>
  <sheetViews>
    <sheetView topLeftCell="A10" workbookViewId="0">
      <selection activeCell="D10" sqref="D10:G13"/>
    </sheetView>
  </sheetViews>
  <sheetFormatPr defaultColWidth="9.140625" defaultRowHeight="15"/>
  <cols>
    <col min="1" max="3" width="9.140625" style="97"/>
    <col min="4" max="4" width="9.140625" style="97" customWidth="1"/>
    <col min="5" max="16384" width="9.140625" style="97"/>
  </cols>
  <sheetData>
    <row r="2" spans="3:15" ht="15.75" thickBot="1"/>
    <row r="3" spans="3:15" ht="15.75" thickTop="1">
      <c r="C3" s="99"/>
      <c r="D3" s="100"/>
      <c r="E3" s="100"/>
      <c r="F3" s="100"/>
      <c r="G3" s="100"/>
      <c r="H3" s="101"/>
    </row>
    <row r="4" spans="3:15" ht="15" customHeight="1">
      <c r="C4" s="102"/>
      <c r="D4" s="237" t="s">
        <v>152</v>
      </c>
      <c r="E4" s="238"/>
      <c r="F4" s="238"/>
      <c r="G4" s="239"/>
      <c r="H4" s="103"/>
    </row>
    <row r="5" spans="3:15" ht="15" customHeight="1">
      <c r="C5" s="102"/>
      <c r="D5" s="240"/>
      <c r="E5" s="241"/>
      <c r="F5" s="241"/>
      <c r="G5" s="242"/>
      <c r="H5" s="103"/>
    </row>
    <row r="6" spans="3:15" ht="15" customHeight="1">
      <c r="C6" s="102"/>
      <c r="D6" s="243"/>
      <c r="E6" s="244"/>
      <c r="F6" s="244"/>
      <c r="G6" s="245"/>
      <c r="H6" s="103"/>
    </row>
    <row r="7" spans="3:15" ht="15" customHeight="1" thickBot="1">
      <c r="C7" s="102"/>
      <c r="D7" s="108"/>
      <c r="E7" s="107"/>
      <c r="F7" s="107"/>
      <c r="G7" s="98"/>
      <c r="H7" s="103"/>
    </row>
    <row r="8" spans="3:15" ht="15" customHeight="1" thickTop="1">
      <c r="C8" s="102"/>
      <c r="D8" s="246" t="s">
        <v>158</v>
      </c>
      <c r="E8" s="246"/>
      <c r="F8" s="247" t="s">
        <v>170</v>
      </c>
      <c r="G8" s="98"/>
      <c r="H8" s="103"/>
      <c r="K8" s="248" t="s">
        <v>184</v>
      </c>
      <c r="L8" s="249"/>
      <c r="M8" s="249"/>
      <c r="N8" s="249"/>
      <c r="O8" s="250"/>
    </row>
    <row r="9" spans="3:15" ht="15" customHeight="1">
      <c r="C9" s="102"/>
      <c r="D9" s="246"/>
      <c r="E9" s="246"/>
      <c r="F9" s="247"/>
      <c r="G9" s="98"/>
      <c r="H9" s="103"/>
      <c r="K9" s="230"/>
      <c r="L9" s="231"/>
      <c r="M9" s="231"/>
      <c r="N9" s="231"/>
      <c r="O9" s="232"/>
    </row>
    <row r="10" spans="3:15">
      <c r="C10" s="102"/>
      <c r="D10" s="236" t="s">
        <v>76</v>
      </c>
      <c r="E10" s="236"/>
      <c r="F10" s="236"/>
      <c r="G10" s="236"/>
      <c r="H10" s="103"/>
      <c r="K10" s="230"/>
      <c r="L10" s="231"/>
      <c r="M10" s="231"/>
      <c r="N10" s="231"/>
      <c r="O10" s="232"/>
    </row>
    <row r="11" spans="3:15">
      <c r="C11" s="102"/>
      <c r="D11" s="236"/>
      <c r="E11" s="236"/>
      <c r="F11" s="236"/>
      <c r="G11" s="236"/>
      <c r="H11" s="103"/>
      <c r="K11" s="230"/>
      <c r="L11" s="231"/>
      <c r="M11" s="231"/>
      <c r="N11" s="231"/>
      <c r="O11" s="232"/>
    </row>
    <row r="12" spans="3:15">
      <c r="C12" s="102"/>
      <c r="D12" s="236"/>
      <c r="E12" s="236"/>
      <c r="F12" s="236"/>
      <c r="G12" s="236"/>
      <c r="H12" s="103"/>
      <c r="K12" s="230"/>
      <c r="L12" s="231"/>
      <c r="M12" s="231"/>
      <c r="N12" s="231"/>
      <c r="O12" s="232"/>
    </row>
    <row r="13" spans="3:15">
      <c r="C13" s="102"/>
      <c r="D13" s="236"/>
      <c r="E13" s="236"/>
      <c r="F13" s="236"/>
      <c r="G13" s="236"/>
      <c r="H13" s="103"/>
      <c r="K13" s="230"/>
      <c r="L13" s="231"/>
      <c r="M13" s="231"/>
      <c r="N13" s="231"/>
      <c r="O13" s="232"/>
    </row>
    <row r="14" spans="3:15">
      <c r="C14" s="102"/>
      <c r="D14" s="113" t="s">
        <v>159</v>
      </c>
      <c r="E14" s="112" t="s">
        <v>153</v>
      </c>
      <c r="F14" s="98"/>
      <c r="G14" s="98"/>
      <c r="H14" s="103"/>
      <c r="K14" s="230"/>
      <c r="L14" s="231"/>
      <c r="M14" s="231"/>
      <c r="N14" s="231"/>
      <c r="O14" s="232"/>
    </row>
    <row r="15" spans="3:15">
      <c r="C15" s="102"/>
      <c r="D15" s="110"/>
      <c r="E15" s="109"/>
      <c r="F15" s="98"/>
      <c r="G15" s="98"/>
      <c r="H15" s="103"/>
      <c r="K15" s="230"/>
      <c r="L15" s="231"/>
      <c r="M15" s="231"/>
      <c r="N15" s="231"/>
      <c r="O15" s="232"/>
    </row>
    <row r="16" spans="3:15">
      <c r="C16" s="102"/>
      <c r="D16" s="113" t="s">
        <v>159</v>
      </c>
      <c r="E16" s="112" t="s">
        <v>154</v>
      </c>
      <c r="F16" s="98"/>
      <c r="G16" s="98"/>
      <c r="H16" s="103"/>
      <c r="K16" s="230" t="s">
        <v>185</v>
      </c>
      <c r="L16" s="231"/>
      <c r="M16" s="231"/>
      <c r="N16" s="231"/>
      <c r="O16" s="232"/>
    </row>
    <row r="17" spans="3:15">
      <c r="C17" s="102"/>
      <c r="D17" s="110"/>
      <c r="E17" s="111"/>
      <c r="F17" s="98"/>
      <c r="G17" s="98"/>
      <c r="H17" s="103"/>
      <c r="K17" s="230"/>
      <c r="L17" s="231"/>
      <c r="M17" s="231"/>
      <c r="N17" s="231"/>
      <c r="O17" s="232"/>
    </row>
    <row r="18" spans="3:15" ht="15.75" thickBot="1">
      <c r="C18" s="102"/>
      <c r="D18" s="113" t="s">
        <v>159</v>
      </c>
      <c r="E18" s="112" t="s">
        <v>155</v>
      </c>
      <c r="F18" s="98"/>
      <c r="G18" s="98"/>
      <c r="H18" s="103"/>
      <c r="K18" s="233"/>
      <c r="L18" s="234"/>
      <c r="M18" s="234"/>
      <c r="N18" s="234"/>
      <c r="O18" s="235"/>
    </row>
    <row r="19" spans="3:15" ht="15.75" thickTop="1">
      <c r="C19" s="102"/>
      <c r="D19" s="110"/>
      <c r="E19" s="111"/>
      <c r="F19" s="98"/>
      <c r="G19" s="98"/>
      <c r="H19" s="103"/>
    </row>
    <row r="20" spans="3:15">
      <c r="C20" s="102"/>
      <c r="D20" s="113" t="s">
        <v>159</v>
      </c>
      <c r="E20" s="112" t="s">
        <v>156</v>
      </c>
      <c r="F20" s="98"/>
      <c r="G20" s="98"/>
      <c r="H20" s="103"/>
    </row>
    <row r="21" spans="3:15">
      <c r="C21" s="102"/>
      <c r="D21" s="110"/>
      <c r="E21" s="111"/>
      <c r="F21" s="98"/>
      <c r="G21" s="98"/>
      <c r="H21" s="103"/>
    </row>
    <row r="22" spans="3:15">
      <c r="C22" s="102"/>
      <c r="D22" s="113" t="s">
        <v>159</v>
      </c>
      <c r="E22" s="112" t="s">
        <v>157</v>
      </c>
      <c r="F22" s="98"/>
      <c r="G22" s="98"/>
      <c r="H22" s="103"/>
    </row>
    <row r="23" spans="3:15">
      <c r="C23" s="102"/>
      <c r="E23" s="98"/>
      <c r="F23" s="98"/>
      <c r="G23" s="98"/>
      <c r="H23" s="103"/>
    </row>
    <row r="24" spans="3:15" ht="15.75" thickBot="1">
      <c r="C24" s="104"/>
      <c r="D24" s="105"/>
      <c r="E24" s="105"/>
      <c r="F24" s="105"/>
      <c r="G24" s="105"/>
      <c r="H24" s="106"/>
    </row>
    <row r="25" spans="3:15" ht="15.75" thickTop="1"/>
  </sheetData>
  <sheetProtection password="C294" sheet="1" objects="1" scenarios="1"/>
  <mergeCells count="6">
    <mergeCell ref="K16:O18"/>
    <mergeCell ref="D10:G13"/>
    <mergeCell ref="D4:G6"/>
    <mergeCell ref="D8:E9"/>
    <mergeCell ref="F8:F9"/>
    <mergeCell ref="K8:O15"/>
  </mergeCells>
  <hyperlinks>
    <hyperlink ref="E14" location="TRADING!Print_Area" display="TRADING ACCOUNT"/>
    <hyperlink ref="E16" location="'FORM I-1'!Print_Area" display="FORM I - 1 (VAT Annual Return)"/>
    <hyperlink ref="E18" location="'ANNEXURE 1'!Print_Area" display="ANNEXURE I"/>
    <hyperlink ref="E20" location="'ANNEXURE 2'!Print_Area" display="ANNEXURE II"/>
    <hyperlink ref="E22" location="'ANNEXURE 3'!Print_Area" display="ANNEXURE III"/>
    <hyperlink ref="D10:G13" location="'DEALER MASTER'!Print_Area" display="DEALER MASTE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2"/>
  <sheetViews>
    <sheetView tabSelected="1" topLeftCell="A34" zoomScaleSheetLayoutView="100" workbookViewId="0">
      <selection activeCell="N48" sqref="N48"/>
    </sheetView>
  </sheetViews>
  <sheetFormatPr defaultColWidth="9.140625" defaultRowHeight="16.5"/>
  <cols>
    <col min="1" max="1" width="1.42578125" style="26" customWidth="1"/>
    <col min="2" max="2" width="28.7109375" style="54" bestFit="1" customWidth="1"/>
    <col min="3" max="3" width="1.42578125" style="54" customWidth="1"/>
    <col min="4" max="4" width="1.42578125" style="26" customWidth="1"/>
    <col min="5" max="19" width="3.5703125" style="46" customWidth="1"/>
    <col min="20" max="20" width="1.42578125" style="26" customWidth="1"/>
    <col min="21" max="21" width="5.140625" style="26" customWidth="1"/>
    <col min="22" max="22" width="19.5703125" style="26" bestFit="1" customWidth="1"/>
    <col min="23" max="23" width="28.5703125" style="26" bestFit="1" customWidth="1"/>
    <col min="24" max="16384" width="9.140625" style="26"/>
  </cols>
  <sheetData>
    <row r="1" spans="1:22" s="7" customFormat="1">
      <c r="A1" s="2"/>
      <c r="B1" s="3"/>
      <c r="C1" s="3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V1" s="8"/>
    </row>
    <row r="2" spans="1:22" s="7" customFormat="1">
      <c r="A2" s="9"/>
      <c r="B2" s="252" t="s">
        <v>76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10"/>
      <c r="V2" s="96"/>
    </row>
    <row r="3" spans="1:22" s="7" customFormat="1">
      <c r="A3" s="9"/>
      <c r="B3" s="11"/>
      <c r="C3" s="11"/>
      <c r="D3" s="12"/>
      <c r="E3" s="12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0"/>
      <c r="V3" s="1" t="s">
        <v>0</v>
      </c>
    </row>
    <row r="4" spans="1:22" s="7" customFormat="1">
      <c r="A4" s="9"/>
      <c r="B4" s="14" t="s">
        <v>77</v>
      </c>
      <c r="C4" s="14" t="s">
        <v>78</v>
      </c>
      <c r="D4" s="15"/>
      <c r="E4" s="16"/>
      <c r="F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0"/>
    </row>
    <row r="5" spans="1:22" s="7" customFormat="1">
      <c r="A5" s="9"/>
      <c r="B5" s="18"/>
      <c r="C5" s="18"/>
      <c r="D5" s="19"/>
      <c r="E5" s="16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0"/>
    </row>
    <row r="6" spans="1:22" s="7" customFormat="1">
      <c r="A6" s="9"/>
      <c r="B6" s="20" t="s">
        <v>79</v>
      </c>
      <c r="C6" s="14" t="s">
        <v>78</v>
      </c>
      <c r="D6" s="21"/>
      <c r="E6" s="22" t="s">
        <v>187</v>
      </c>
      <c r="F6" s="16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0"/>
    </row>
    <row r="7" spans="1:22" s="7" customFormat="1">
      <c r="A7" s="9"/>
      <c r="B7" s="20"/>
      <c r="C7" s="20"/>
      <c r="D7" s="21"/>
      <c r="E7" s="16"/>
      <c r="F7" s="1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0"/>
    </row>
    <row r="8" spans="1:22" s="7" customFormat="1">
      <c r="A8" s="9"/>
      <c r="B8" s="20" t="s">
        <v>80</v>
      </c>
      <c r="C8" s="14" t="s">
        <v>78</v>
      </c>
      <c r="D8" s="23"/>
      <c r="E8" s="16" t="s">
        <v>189</v>
      </c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0"/>
    </row>
    <row r="9" spans="1:22" s="7" customFormat="1">
      <c r="A9" s="9"/>
      <c r="B9" s="18"/>
      <c r="C9" s="18"/>
      <c r="D9" s="23"/>
      <c r="E9" s="16" t="s">
        <v>190</v>
      </c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0"/>
    </row>
    <row r="10" spans="1:22" s="7" customFormat="1">
      <c r="A10" s="9"/>
      <c r="B10" s="18"/>
      <c r="C10" s="18"/>
      <c r="D10" s="23"/>
      <c r="E10" s="16" t="s">
        <v>191</v>
      </c>
      <c r="F10" s="16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0"/>
    </row>
    <row r="11" spans="1:22" s="7" customFormat="1">
      <c r="A11" s="9"/>
      <c r="B11" s="18"/>
      <c r="C11" s="18"/>
      <c r="D11" s="23"/>
      <c r="E11" s="16" t="s">
        <v>192</v>
      </c>
      <c r="F11" s="1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0"/>
    </row>
    <row r="12" spans="1:22" s="7" customFormat="1">
      <c r="A12" s="9"/>
      <c r="B12" s="18"/>
      <c r="C12" s="18"/>
      <c r="D12" s="23"/>
      <c r="E12" s="16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0"/>
    </row>
    <row r="13" spans="1:22" s="7" customFormat="1">
      <c r="A13" s="9"/>
      <c r="B13" s="14" t="s">
        <v>81</v>
      </c>
      <c r="C13" s="14" t="s">
        <v>78</v>
      </c>
      <c r="D13" s="23"/>
      <c r="E13" s="24" t="s">
        <v>82</v>
      </c>
      <c r="F13" s="16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0"/>
    </row>
    <row r="14" spans="1:22">
      <c r="A14" s="25"/>
      <c r="B14" s="18"/>
      <c r="C14" s="18"/>
      <c r="D14" s="23"/>
      <c r="E14" s="24" t="s">
        <v>83</v>
      </c>
      <c r="F14" s="16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0"/>
    </row>
    <row r="15" spans="1:22">
      <c r="A15" s="25"/>
      <c r="B15" s="18"/>
      <c r="C15" s="18"/>
      <c r="D15" s="23"/>
      <c r="E15" s="24" t="s">
        <v>84</v>
      </c>
      <c r="F15" s="16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0"/>
    </row>
    <row r="16" spans="1:22">
      <c r="A16" s="25"/>
      <c r="B16" s="27"/>
      <c r="C16" s="27"/>
      <c r="D16" s="28"/>
      <c r="E16" s="24" t="s">
        <v>85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0"/>
    </row>
    <row r="17" spans="1:23">
      <c r="A17" s="25"/>
      <c r="B17" s="27"/>
      <c r="C17" s="27"/>
      <c r="D17" s="28"/>
      <c r="E17" s="24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30"/>
    </row>
    <row r="18" spans="1:23">
      <c r="A18" s="25"/>
      <c r="B18" s="14" t="s">
        <v>86</v>
      </c>
      <c r="C18" s="14" t="s">
        <v>78</v>
      </c>
      <c r="D18" s="28"/>
      <c r="E18" s="315">
        <v>9150006695</v>
      </c>
      <c r="F18" s="315"/>
      <c r="G18" s="315"/>
      <c r="H18" s="315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30"/>
    </row>
    <row r="19" spans="1:23">
      <c r="A19" s="25"/>
      <c r="B19" s="27"/>
      <c r="C19" s="27"/>
      <c r="D19" s="28"/>
      <c r="E19" s="24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30"/>
    </row>
    <row r="20" spans="1:23">
      <c r="A20" s="25"/>
      <c r="B20" s="14" t="s">
        <v>87</v>
      </c>
      <c r="C20" s="14" t="s">
        <v>78</v>
      </c>
      <c r="D20" s="28"/>
      <c r="E20" s="253" t="s">
        <v>88</v>
      </c>
      <c r="F20" s="253"/>
      <c r="G20" s="253"/>
      <c r="H20" s="253"/>
      <c r="I20" s="253"/>
      <c r="J20" s="253"/>
      <c r="K20" s="253"/>
      <c r="L20" s="253"/>
      <c r="M20" s="253"/>
      <c r="N20" s="22"/>
      <c r="O20" s="29"/>
      <c r="P20" s="29"/>
      <c r="Q20" s="29"/>
      <c r="R20" s="29"/>
      <c r="S20" s="29"/>
      <c r="T20" s="30"/>
      <c r="V20" s="31" t="s">
        <v>89</v>
      </c>
    </row>
    <row r="21" spans="1:23">
      <c r="A21" s="25"/>
      <c r="B21" s="14" t="str">
        <f>IF(E20="Proprietor Concern","Proprietor Name",IF(E20="proprietrix Concern","Proprietrix Name",IF(E20="Partnership Concern","Managing Partner",IF(E20="HUF Concern","Kartha Name",IF(E20="Private Limited Company","Managing Director","")))))</f>
        <v>Managing Director</v>
      </c>
      <c r="C21" s="14" t="s">
        <v>78</v>
      </c>
      <c r="D21" s="28"/>
      <c r="E21" s="115" t="s">
        <v>165</v>
      </c>
      <c r="F21" s="32"/>
      <c r="G21" s="32"/>
      <c r="H21" s="32"/>
      <c r="I21" s="32"/>
      <c r="J21" s="32"/>
      <c r="K21" s="32"/>
      <c r="L21" s="32"/>
      <c r="M21" s="32"/>
      <c r="N21" s="22"/>
      <c r="O21" s="29"/>
      <c r="P21" s="29"/>
      <c r="Q21" s="29"/>
      <c r="R21" s="29"/>
      <c r="S21" s="29"/>
      <c r="T21" s="30"/>
    </row>
    <row r="22" spans="1:23">
      <c r="A22" s="25"/>
      <c r="B22" s="116" t="s">
        <v>164</v>
      </c>
      <c r="C22" s="14" t="s">
        <v>78</v>
      </c>
      <c r="D22" s="28"/>
      <c r="E22" s="115" t="str">
        <f>IF(E20="Proprietor Concern","Proprietor",IF(E20="proprietrix Concern","Proprietrix",IF(E20="Partnership Concern","Managing Partner",IF(E20="HUF Concern","Kartha",IF(E20="Private Limited Company","Managing Director","")))))</f>
        <v>Managing Director</v>
      </c>
      <c r="F22" s="115"/>
      <c r="G22" s="115"/>
      <c r="H22" s="115"/>
      <c r="I22" s="115"/>
      <c r="J22" s="115"/>
      <c r="K22" s="115"/>
      <c r="L22" s="115"/>
      <c r="M22" s="115"/>
      <c r="N22" s="22"/>
      <c r="O22" s="29"/>
      <c r="P22" s="29"/>
      <c r="Q22" s="29"/>
      <c r="R22" s="29"/>
      <c r="S22" s="29"/>
      <c r="T22" s="30"/>
      <c r="V22" s="26" t="s">
        <v>91</v>
      </c>
    </row>
    <row r="23" spans="1:23">
      <c r="A23" s="25"/>
      <c r="B23" s="27"/>
      <c r="C23" s="27"/>
      <c r="D23" s="28"/>
      <c r="E23" s="24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 t="s">
        <v>90</v>
      </c>
      <c r="S23" s="29"/>
      <c r="T23" s="30"/>
      <c r="V23" s="26" t="s">
        <v>93</v>
      </c>
    </row>
    <row r="24" spans="1:23">
      <c r="A24" s="25"/>
      <c r="B24" s="14" t="s">
        <v>92</v>
      </c>
      <c r="C24" s="14" t="s">
        <v>78</v>
      </c>
      <c r="D24" s="33"/>
      <c r="E24" s="34">
        <v>3</v>
      </c>
      <c r="F24" s="34">
        <v>3</v>
      </c>
      <c r="G24" s="35">
        <v>0</v>
      </c>
      <c r="H24" s="35">
        <v>0</v>
      </c>
      <c r="I24" s="35">
        <v>1</v>
      </c>
      <c r="J24" s="35">
        <v>2</v>
      </c>
      <c r="K24" s="35">
        <v>3</v>
      </c>
      <c r="L24" s="35">
        <v>0</v>
      </c>
      <c r="M24" s="35">
        <v>0</v>
      </c>
      <c r="N24" s="35">
        <v>0</v>
      </c>
      <c r="O24" s="35">
        <v>0</v>
      </c>
      <c r="P24" s="36"/>
      <c r="Q24" s="254"/>
      <c r="R24" s="254"/>
      <c r="S24" s="254"/>
      <c r="T24" s="37"/>
      <c r="V24" s="26" t="s">
        <v>95</v>
      </c>
    </row>
    <row r="25" spans="1:23" ht="7.5" customHeight="1">
      <c r="A25" s="25"/>
      <c r="B25" s="14"/>
      <c r="C25" s="14"/>
      <c r="D25" s="33"/>
      <c r="E25" s="58"/>
      <c r="F25" s="58"/>
      <c r="G25" s="59"/>
      <c r="H25" s="59"/>
      <c r="I25" s="59"/>
      <c r="J25" s="59"/>
      <c r="K25" s="59"/>
      <c r="L25" s="36"/>
      <c r="M25" s="36"/>
      <c r="N25" s="36"/>
      <c r="O25" s="36"/>
      <c r="P25" s="36"/>
      <c r="Q25" s="57"/>
      <c r="R25" s="57"/>
      <c r="S25" s="57"/>
      <c r="T25" s="37"/>
    </row>
    <row r="26" spans="1:23">
      <c r="A26" s="25"/>
      <c r="B26" s="14" t="s">
        <v>94</v>
      </c>
      <c r="C26" s="14" t="s">
        <v>78</v>
      </c>
      <c r="D26" s="33"/>
      <c r="E26" s="55"/>
      <c r="F26" s="55"/>
      <c r="G26" s="56"/>
      <c r="H26" s="56"/>
      <c r="I26" s="56"/>
      <c r="J26" s="56"/>
      <c r="K26" s="56"/>
      <c r="L26" s="36"/>
      <c r="M26" s="36"/>
      <c r="N26" s="36"/>
      <c r="O26" s="36"/>
      <c r="P26" s="36"/>
      <c r="Q26" s="254">
        <v>41365</v>
      </c>
      <c r="R26" s="254"/>
      <c r="S26" s="254"/>
      <c r="T26" s="37"/>
    </row>
    <row r="27" spans="1:23" ht="7.5" customHeight="1">
      <c r="A27" s="25"/>
      <c r="B27" s="14"/>
      <c r="C27" s="14"/>
      <c r="D27" s="33"/>
      <c r="E27" s="58"/>
      <c r="F27" s="58"/>
      <c r="G27" s="59"/>
      <c r="H27" s="59"/>
      <c r="I27" s="59"/>
      <c r="J27" s="59"/>
      <c r="K27" s="59"/>
      <c r="L27" s="36"/>
      <c r="M27" s="36"/>
      <c r="N27" s="36"/>
      <c r="O27" s="36"/>
      <c r="P27" s="36"/>
      <c r="Q27" s="57"/>
      <c r="R27" s="57"/>
      <c r="S27" s="57"/>
      <c r="T27" s="37"/>
    </row>
    <row r="28" spans="1:23">
      <c r="A28" s="25"/>
      <c r="B28" s="20" t="s">
        <v>96</v>
      </c>
      <c r="C28" s="14" t="s">
        <v>78</v>
      </c>
      <c r="D28" s="28"/>
      <c r="E28" s="35" t="s">
        <v>175</v>
      </c>
      <c r="F28" s="35" t="s">
        <v>175</v>
      </c>
      <c r="G28" s="35" t="s">
        <v>175</v>
      </c>
      <c r="H28" s="35" t="s">
        <v>176</v>
      </c>
      <c r="I28" s="35" t="s">
        <v>177</v>
      </c>
      <c r="J28" s="35">
        <v>1</v>
      </c>
      <c r="K28" s="35">
        <v>2</v>
      </c>
      <c r="L28" s="35">
        <v>3</v>
      </c>
      <c r="M28" s="35">
        <v>4</v>
      </c>
      <c r="N28" s="35" t="s">
        <v>178</v>
      </c>
      <c r="O28" s="29"/>
      <c r="P28" s="29"/>
      <c r="Q28" s="29"/>
      <c r="R28" s="29"/>
      <c r="S28" s="29"/>
      <c r="T28" s="30"/>
    </row>
    <row r="29" spans="1:23">
      <c r="A29" s="25"/>
      <c r="B29" s="20"/>
      <c r="C29" s="20"/>
      <c r="D29" s="28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29"/>
      <c r="P29" s="29"/>
      <c r="Q29" s="29"/>
      <c r="R29" s="29"/>
      <c r="S29" s="29"/>
      <c r="T29" s="30"/>
      <c r="V29" s="31" t="s">
        <v>89</v>
      </c>
      <c r="W29" s="38" t="s">
        <v>97</v>
      </c>
    </row>
    <row r="30" spans="1:23">
      <c r="A30" s="25"/>
      <c r="B30" s="20" t="s">
        <v>98</v>
      </c>
      <c r="C30" s="14" t="s">
        <v>78</v>
      </c>
      <c r="D30" s="28"/>
      <c r="E30" s="39" t="s">
        <v>99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0"/>
      <c r="W30" s="40" t="s">
        <v>100</v>
      </c>
    </row>
    <row r="31" spans="1:23">
      <c r="A31" s="25"/>
      <c r="B31" s="20" t="s">
        <v>101</v>
      </c>
      <c r="C31" s="14" t="s">
        <v>78</v>
      </c>
      <c r="D31" s="28"/>
      <c r="E31" s="39" t="s">
        <v>99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0"/>
      <c r="V31" s="26" t="s">
        <v>102</v>
      </c>
      <c r="W31" s="41" t="s">
        <v>103</v>
      </c>
    </row>
    <row r="32" spans="1:23">
      <c r="A32" s="25"/>
      <c r="B32" s="14" t="s">
        <v>104</v>
      </c>
      <c r="C32" s="14" t="s">
        <v>78</v>
      </c>
      <c r="D32" s="28"/>
      <c r="E32" s="39" t="s">
        <v>99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0"/>
      <c r="V32" s="26" t="s">
        <v>105</v>
      </c>
      <c r="W32" s="41" t="s">
        <v>106</v>
      </c>
    </row>
    <row r="33" spans="1:23">
      <c r="A33" s="25"/>
      <c r="B33" s="20" t="s">
        <v>107</v>
      </c>
      <c r="C33" s="14" t="s">
        <v>78</v>
      </c>
      <c r="D33" s="28"/>
      <c r="E33" s="39" t="s">
        <v>99</v>
      </c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30"/>
      <c r="V33" s="26" t="s">
        <v>108</v>
      </c>
      <c r="W33" s="41" t="s">
        <v>109</v>
      </c>
    </row>
    <row r="34" spans="1:23">
      <c r="A34" s="25"/>
      <c r="B34" s="27"/>
      <c r="C34" s="27"/>
      <c r="D34" s="28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30"/>
      <c r="V34" s="26" t="s">
        <v>110</v>
      </c>
      <c r="W34" s="41" t="s">
        <v>111</v>
      </c>
    </row>
    <row r="35" spans="1:23">
      <c r="A35" s="25"/>
      <c r="B35" s="14" t="s">
        <v>112</v>
      </c>
      <c r="C35" s="14" t="s">
        <v>78</v>
      </c>
      <c r="D35" s="28"/>
      <c r="E35" s="251" t="s">
        <v>102</v>
      </c>
      <c r="F35" s="251"/>
      <c r="G35" s="251"/>
      <c r="H35" s="251"/>
      <c r="I35" s="251"/>
      <c r="J35" s="251"/>
      <c r="K35" s="251"/>
      <c r="L35" s="42"/>
      <c r="M35" s="42"/>
      <c r="N35" s="42"/>
      <c r="O35" s="42"/>
      <c r="P35" s="42"/>
      <c r="Q35" s="42"/>
      <c r="R35" s="42"/>
      <c r="S35" s="42"/>
      <c r="T35" s="30"/>
      <c r="V35" s="26" t="s">
        <v>114</v>
      </c>
      <c r="W35" s="41" t="s">
        <v>115</v>
      </c>
    </row>
    <row r="36" spans="1:23">
      <c r="A36" s="25"/>
      <c r="B36" s="43" t="s">
        <v>116</v>
      </c>
      <c r="C36" s="14" t="s">
        <v>78</v>
      </c>
      <c r="D36" s="28"/>
      <c r="E36" s="251" t="s">
        <v>91</v>
      </c>
      <c r="F36" s="251"/>
      <c r="G36" s="251"/>
      <c r="H36" s="251"/>
      <c r="I36" s="251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30"/>
      <c r="V36" s="26" t="s">
        <v>113</v>
      </c>
      <c r="W36" s="41" t="s">
        <v>117</v>
      </c>
    </row>
    <row r="37" spans="1:23">
      <c r="A37" s="25"/>
      <c r="B37" s="14" t="s">
        <v>118</v>
      </c>
      <c r="C37" s="14" t="s">
        <v>78</v>
      </c>
      <c r="D37" s="44"/>
      <c r="E37" s="45" t="s">
        <v>119</v>
      </c>
      <c r="F37" s="42"/>
      <c r="G37" s="42"/>
      <c r="H37" s="42"/>
      <c r="I37" s="42"/>
      <c r="J37" s="42"/>
      <c r="K37" s="42"/>
      <c r="L37" s="42"/>
      <c r="N37" s="42" t="s">
        <v>120</v>
      </c>
      <c r="O37" s="47" t="s">
        <v>121</v>
      </c>
      <c r="P37" s="48" t="str">
        <f>IF(MID(E37,1,4)&gt;0,CONCATENATE(VALUE(MID(E37,1,4)-1),"-",MID(E37,1,4)),0)</f>
        <v>2012-2013</v>
      </c>
      <c r="Q37" s="42"/>
      <c r="R37" s="42"/>
      <c r="S37" s="42" t="s">
        <v>122</v>
      </c>
      <c r="T37" s="30"/>
      <c r="V37" s="26" t="s">
        <v>123</v>
      </c>
      <c r="W37" s="41" t="s">
        <v>124</v>
      </c>
    </row>
    <row r="38" spans="1:23">
      <c r="A38" s="25"/>
      <c r="B38" s="114" t="s">
        <v>160</v>
      </c>
      <c r="C38" s="27"/>
      <c r="D38" s="28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0"/>
      <c r="V38" s="26" t="s">
        <v>125</v>
      </c>
      <c r="W38" s="41" t="s">
        <v>88</v>
      </c>
    </row>
    <row r="39" spans="1:23">
      <c r="A39" s="25"/>
      <c r="B39" s="114"/>
      <c r="C39" s="27"/>
      <c r="D39" s="28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30"/>
      <c r="V39" s="26" t="s">
        <v>126</v>
      </c>
      <c r="W39" s="41" t="s">
        <v>127</v>
      </c>
    </row>
    <row r="40" spans="1:23">
      <c r="A40" s="25"/>
      <c r="B40" s="117" t="s">
        <v>167</v>
      </c>
      <c r="C40" s="14" t="s">
        <v>78</v>
      </c>
      <c r="D40" s="28"/>
      <c r="E40" s="229" t="s">
        <v>188</v>
      </c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30"/>
      <c r="V40" s="26" t="s">
        <v>186</v>
      </c>
    </row>
    <row r="41" spans="1:23">
      <c r="A41" s="25"/>
      <c r="B41" s="114" t="s">
        <v>168</v>
      </c>
      <c r="C41" s="43" t="s">
        <v>78</v>
      </c>
      <c r="D41" s="28"/>
      <c r="E41" s="316">
        <v>9150006695</v>
      </c>
      <c r="F41" s="316"/>
      <c r="G41" s="316"/>
      <c r="H41" s="316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30"/>
    </row>
    <row r="42" spans="1:23">
      <c r="A42" s="49"/>
      <c r="B42" s="118"/>
      <c r="C42" s="119"/>
      <c r="D42" s="50"/>
      <c r="E42" s="51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3"/>
    </row>
  </sheetData>
  <mergeCells count="8">
    <mergeCell ref="E41:H41"/>
    <mergeCell ref="E36:I36"/>
    <mergeCell ref="B2:S2"/>
    <mergeCell ref="E20:M20"/>
    <mergeCell ref="Q24:S24"/>
    <mergeCell ref="Q26:S26"/>
    <mergeCell ref="E35:K35"/>
    <mergeCell ref="E18:H18"/>
  </mergeCells>
  <dataValidations count="3">
    <dataValidation type="list" allowBlank="1" showInputMessage="1" showErrorMessage="1" sqref="E35:K35">
      <formula1>$V$31:$V$40</formula1>
    </dataValidation>
    <dataValidation type="list" allowBlank="1" showInputMessage="1" showErrorMessage="1" prompt="Select Here" sqref="E20:M20">
      <formula1>$W$31:$W$39</formula1>
    </dataValidation>
    <dataValidation type="list" allowBlank="1" showInputMessage="1" showErrorMessage="1" sqref="E36:I36">
      <formula1>$V$22:$V$24</formula1>
    </dataValidation>
  </dataValidations>
  <hyperlinks>
    <hyperlink ref="V3" location="INDEX!A1" display="Go To INDEX"/>
  </hyperlinks>
  <printOptions horizontalCentered="1"/>
  <pageMargins left="0.78740157480314965" right="0.39370078740157483" top="0.98425196850393704" bottom="0.98425196850393704" header="0.59055118110236227" footer="0.59055118110236227"/>
  <pageSetup paperSize="9" scale="90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6"/>
  <sheetViews>
    <sheetView topLeftCell="A41" zoomScaleSheetLayoutView="100" workbookViewId="0">
      <selection activeCell="B40" sqref="B40"/>
    </sheetView>
  </sheetViews>
  <sheetFormatPr defaultColWidth="9.140625" defaultRowHeight="12.75"/>
  <cols>
    <col min="1" max="1" width="19" style="69" bestFit="1" customWidth="1"/>
    <col min="2" max="2" width="14.28515625" style="69" customWidth="1"/>
    <col min="3" max="3" width="15.7109375" style="69" bestFit="1" customWidth="1"/>
    <col min="4" max="4" width="3.140625" style="69" bestFit="1" customWidth="1"/>
    <col min="5" max="5" width="18.85546875" style="69" bestFit="1" customWidth="1"/>
    <col min="6" max="6" width="14.28515625" style="69" customWidth="1"/>
    <col min="7" max="7" width="15.140625" style="69" bestFit="1" customWidth="1"/>
    <col min="8" max="16384" width="9.140625" style="64"/>
  </cols>
  <sheetData>
    <row r="1" spans="1:7" ht="15">
      <c r="E1" s="1" t="s">
        <v>0</v>
      </c>
    </row>
    <row r="3" spans="1:7" s="61" customFormat="1">
      <c r="A3" s="256" t="str">
        <f>'DEALER MASTER'!E6</f>
        <v>DHANALAKSHMI TEXTILES</v>
      </c>
      <c r="B3" s="256"/>
      <c r="C3" s="256"/>
      <c r="D3" s="256"/>
      <c r="E3" s="256"/>
      <c r="F3" s="256"/>
      <c r="G3" s="256"/>
    </row>
    <row r="4" spans="1:7" s="61" customFormat="1">
      <c r="A4" s="255" t="str">
        <f>'DEALER MASTER'!P37</f>
        <v>2012-2013</v>
      </c>
      <c r="B4" s="255"/>
      <c r="C4" s="255"/>
      <c r="D4" s="255"/>
      <c r="E4" s="255"/>
      <c r="F4" s="255"/>
      <c r="G4" s="255"/>
    </row>
    <row r="5" spans="1:7" s="61" customFormat="1">
      <c r="A5" s="256" t="s">
        <v>149</v>
      </c>
      <c r="B5" s="256"/>
      <c r="C5" s="256"/>
      <c r="D5" s="256"/>
      <c r="E5" s="256"/>
      <c r="F5" s="256"/>
      <c r="G5" s="256"/>
    </row>
    <row r="6" spans="1:7" s="61" customFormat="1">
      <c r="A6" s="89"/>
      <c r="B6" s="62"/>
      <c r="C6" s="60"/>
      <c r="D6" s="60"/>
      <c r="E6" s="60"/>
      <c r="F6" s="60"/>
      <c r="G6" s="60"/>
    </row>
    <row r="7" spans="1:7" s="61" customFormat="1">
      <c r="A7" s="60"/>
      <c r="B7" s="60"/>
      <c r="C7" s="60" t="s">
        <v>128</v>
      </c>
      <c r="D7" s="60"/>
      <c r="E7" s="60"/>
      <c r="G7" s="60" t="s">
        <v>129</v>
      </c>
    </row>
    <row r="8" spans="1:7" ht="12.75" customHeight="1">
      <c r="A8" s="63" t="s">
        <v>130</v>
      </c>
      <c r="B8" s="64"/>
      <c r="C8" s="90">
        <f>SUM(B10:B12,B14:B16,B18:B20,B22:B24)</f>
        <v>125000</v>
      </c>
      <c r="D8" s="64"/>
      <c r="E8" s="63" t="s">
        <v>21</v>
      </c>
      <c r="F8" s="64"/>
      <c r="G8" s="64"/>
    </row>
    <row r="9" spans="1:7">
      <c r="A9" s="86" t="s">
        <v>150</v>
      </c>
      <c r="B9" s="64"/>
      <c r="C9" s="64"/>
      <c r="D9" s="67">
        <v>1</v>
      </c>
      <c r="E9" s="68" t="s">
        <v>151</v>
      </c>
      <c r="F9" s="64">
        <v>0</v>
      </c>
      <c r="G9" s="64"/>
    </row>
    <row r="10" spans="1:7">
      <c r="A10" s="87" t="s">
        <v>138</v>
      </c>
      <c r="B10" s="70">
        <v>0</v>
      </c>
      <c r="C10" s="64"/>
      <c r="D10" s="64"/>
      <c r="E10" s="72" t="s">
        <v>131</v>
      </c>
      <c r="F10" s="64">
        <v>0</v>
      </c>
      <c r="G10" s="64"/>
    </row>
    <row r="11" spans="1:7">
      <c r="A11" s="87" t="s">
        <v>139</v>
      </c>
      <c r="B11" s="64">
        <v>0</v>
      </c>
      <c r="C11" s="64"/>
      <c r="D11" s="64"/>
      <c r="E11" s="71" t="s">
        <v>148</v>
      </c>
      <c r="F11" s="92" t="s">
        <v>147</v>
      </c>
      <c r="G11" s="93">
        <f>F9-F10</f>
        <v>0</v>
      </c>
    </row>
    <row r="12" spans="1:7">
      <c r="A12" s="87" t="s">
        <v>140</v>
      </c>
      <c r="B12" s="64">
        <v>0</v>
      </c>
      <c r="C12" s="64"/>
      <c r="D12" s="64"/>
    </row>
    <row r="13" spans="1:7">
      <c r="A13" s="86" t="s">
        <v>143</v>
      </c>
      <c r="B13" s="64"/>
      <c r="C13" s="64"/>
      <c r="D13" s="74">
        <v>2</v>
      </c>
      <c r="E13" s="75" t="s">
        <v>145</v>
      </c>
      <c r="F13" s="64">
        <v>0</v>
      </c>
      <c r="G13" s="64"/>
    </row>
    <row r="14" spans="1:7">
      <c r="A14" s="87" t="s">
        <v>138</v>
      </c>
      <c r="B14" s="70">
        <v>0</v>
      </c>
      <c r="C14" s="64"/>
      <c r="D14" s="64"/>
      <c r="E14" s="72" t="s">
        <v>131</v>
      </c>
      <c r="F14" s="64">
        <v>0</v>
      </c>
      <c r="G14" s="64"/>
    </row>
    <row r="15" spans="1:7">
      <c r="A15" s="87" t="s">
        <v>139</v>
      </c>
      <c r="B15" s="64">
        <v>0</v>
      </c>
      <c r="C15" s="64"/>
      <c r="D15" s="64"/>
      <c r="E15" s="71" t="s">
        <v>148</v>
      </c>
      <c r="F15" s="92" t="s">
        <v>147</v>
      </c>
      <c r="G15" s="93">
        <f>F13-F14</f>
        <v>0</v>
      </c>
    </row>
    <row r="16" spans="1:7">
      <c r="A16" s="87" t="s">
        <v>140</v>
      </c>
      <c r="B16" s="64">
        <v>0</v>
      </c>
      <c r="C16" s="64"/>
    </row>
    <row r="17" spans="1:7" ht="12.75" customHeight="1">
      <c r="A17" s="86" t="s">
        <v>144</v>
      </c>
      <c r="B17" s="64"/>
      <c r="C17" s="65"/>
      <c r="D17" s="78">
        <v>3</v>
      </c>
      <c r="E17" s="79" t="s">
        <v>146</v>
      </c>
      <c r="F17" s="64">
        <v>0</v>
      </c>
      <c r="G17" s="64"/>
    </row>
    <row r="18" spans="1:7">
      <c r="A18" s="87" t="s">
        <v>138</v>
      </c>
      <c r="B18" s="64">
        <v>0</v>
      </c>
      <c r="D18" s="64"/>
      <c r="E18" s="72" t="s">
        <v>131</v>
      </c>
      <c r="F18" s="64">
        <v>0</v>
      </c>
      <c r="G18" s="64"/>
    </row>
    <row r="19" spans="1:7">
      <c r="A19" s="87" t="s">
        <v>139</v>
      </c>
      <c r="B19" s="64">
        <v>0</v>
      </c>
      <c r="D19" s="64"/>
      <c r="E19" s="71" t="s">
        <v>148</v>
      </c>
      <c r="F19" s="92" t="s">
        <v>147</v>
      </c>
      <c r="G19" s="93">
        <f>F17-F18</f>
        <v>0</v>
      </c>
    </row>
    <row r="20" spans="1:7">
      <c r="A20" s="87" t="s">
        <v>140</v>
      </c>
      <c r="B20" s="64">
        <v>0</v>
      </c>
    </row>
    <row r="21" spans="1:7">
      <c r="A21" s="86" t="s">
        <v>137</v>
      </c>
      <c r="B21" s="64"/>
      <c r="D21" s="80">
        <v>4</v>
      </c>
      <c r="E21" s="95" t="s">
        <v>142</v>
      </c>
      <c r="F21" s="94">
        <v>23525000</v>
      </c>
      <c r="G21" s="64"/>
    </row>
    <row r="22" spans="1:7">
      <c r="A22" s="87" t="s">
        <v>138</v>
      </c>
      <c r="B22" s="64">
        <v>125000</v>
      </c>
      <c r="D22" s="64"/>
      <c r="E22" s="72" t="s">
        <v>131</v>
      </c>
      <c r="F22" s="94">
        <v>753500</v>
      </c>
      <c r="G22" s="64"/>
    </row>
    <row r="23" spans="1:7">
      <c r="A23" s="87" t="s">
        <v>139</v>
      </c>
      <c r="B23" s="64">
        <v>0</v>
      </c>
      <c r="D23" s="64"/>
      <c r="E23" s="71" t="s">
        <v>148</v>
      </c>
      <c r="F23" s="92" t="s">
        <v>147</v>
      </c>
      <c r="G23" s="93">
        <f>F21-F22</f>
        <v>22771500</v>
      </c>
    </row>
    <row r="24" spans="1:7">
      <c r="A24" s="87" t="s">
        <v>140</v>
      </c>
      <c r="B24" s="64">
        <v>0</v>
      </c>
    </row>
    <row r="26" spans="1:7">
      <c r="A26" s="77" t="s">
        <v>132</v>
      </c>
      <c r="B26" s="64"/>
      <c r="C26" s="90">
        <f>SUM(B28:B30,B32:B34,B36:B38,B40:B42)</f>
        <v>19356000</v>
      </c>
      <c r="D26" s="64"/>
      <c r="E26" s="64"/>
      <c r="F26" s="81" t="s">
        <v>133</v>
      </c>
      <c r="G26" s="91">
        <f>SUM(G11,G15,G19,G23)</f>
        <v>22771500</v>
      </c>
    </row>
    <row r="27" spans="1:7">
      <c r="A27" s="86" t="s">
        <v>150</v>
      </c>
      <c r="B27" s="64"/>
      <c r="C27" s="64"/>
      <c r="D27" s="64"/>
      <c r="F27" s="64"/>
      <c r="G27" s="64"/>
    </row>
    <row r="28" spans="1:7">
      <c r="A28" s="87" t="s">
        <v>138</v>
      </c>
      <c r="B28" s="70">
        <v>0</v>
      </c>
      <c r="C28" s="64"/>
      <c r="D28" s="88"/>
    </row>
    <row r="29" spans="1:7">
      <c r="A29" s="87" t="s">
        <v>139</v>
      </c>
      <c r="B29" s="64">
        <v>0</v>
      </c>
      <c r="C29" s="64"/>
      <c r="D29" s="64"/>
      <c r="F29" s="64"/>
      <c r="G29" s="64"/>
    </row>
    <row r="30" spans="1:7">
      <c r="A30" s="87" t="s">
        <v>140</v>
      </c>
      <c r="B30" s="64">
        <v>0</v>
      </c>
      <c r="C30" s="64"/>
      <c r="D30" s="64"/>
      <c r="E30" s="71"/>
      <c r="F30" s="83"/>
      <c r="G30" s="64"/>
    </row>
    <row r="31" spans="1:7">
      <c r="A31" s="86" t="s">
        <v>143</v>
      </c>
      <c r="B31" s="64"/>
      <c r="C31" s="64"/>
      <c r="D31" s="64"/>
      <c r="E31" s="63" t="s">
        <v>135</v>
      </c>
      <c r="F31" s="82"/>
      <c r="G31" s="90">
        <f>SUM(F33:F35,F37:F39,F41:F43,F45:F47)</f>
        <v>0</v>
      </c>
    </row>
    <row r="32" spans="1:7" ht="12.75" customHeight="1">
      <c r="A32" s="87" t="s">
        <v>138</v>
      </c>
      <c r="B32" s="70">
        <v>0</v>
      </c>
      <c r="C32" s="64"/>
      <c r="D32" s="64"/>
      <c r="E32" s="86" t="s">
        <v>150</v>
      </c>
      <c r="F32" s="64"/>
      <c r="G32" s="64"/>
    </row>
    <row r="33" spans="1:7" ht="12.75" customHeight="1">
      <c r="A33" s="87" t="s">
        <v>139</v>
      </c>
      <c r="B33" s="64">
        <v>0</v>
      </c>
      <c r="C33" s="64"/>
      <c r="D33" s="64"/>
      <c r="E33" s="87" t="s">
        <v>138</v>
      </c>
      <c r="F33" s="70">
        <v>0</v>
      </c>
      <c r="G33" s="64"/>
    </row>
    <row r="34" spans="1:7">
      <c r="A34" s="87" t="s">
        <v>140</v>
      </c>
      <c r="B34" s="64">
        <v>0</v>
      </c>
      <c r="C34" s="64"/>
      <c r="D34" s="64"/>
      <c r="E34" s="87" t="s">
        <v>139</v>
      </c>
      <c r="F34" s="64">
        <v>0</v>
      </c>
      <c r="G34" s="64"/>
    </row>
    <row r="35" spans="1:7">
      <c r="A35" s="86" t="s">
        <v>144</v>
      </c>
      <c r="B35" s="64"/>
      <c r="C35" s="64"/>
      <c r="D35" s="64"/>
      <c r="E35" s="87" t="s">
        <v>140</v>
      </c>
      <c r="F35" s="64">
        <v>0</v>
      </c>
      <c r="G35" s="64"/>
    </row>
    <row r="36" spans="1:7">
      <c r="A36" s="87" t="s">
        <v>138</v>
      </c>
      <c r="B36" s="64">
        <v>0</v>
      </c>
      <c r="C36" s="64"/>
      <c r="D36" s="64"/>
      <c r="E36" s="86" t="s">
        <v>143</v>
      </c>
      <c r="F36" s="64"/>
      <c r="G36" s="64"/>
    </row>
    <row r="37" spans="1:7">
      <c r="A37" s="87" t="s">
        <v>139</v>
      </c>
      <c r="B37" s="64">
        <v>0</v>
      </c>
      <c r="C37" s="64"/>
      <c r="D37" s="64"/>
      <c r="E37" s="87" t="s">
        <v>138</v>
      </c>
      <c r="F37" s="70">
        <v>0</v>
      </c>
      <c r="G37" s="64"/>
    </row>
    <row r="38" spans="1:7">
      <c r="A38" s="87" t="s">
        <v>140</v>
      </c>
      <c r="B38" s="64">
        <v>0</v>
      </c>
      <c r="C38" s="64"/>
      <c r="D38" s="64"/>
      <c r="E38" s="87" t="s">
        <v>139</v>
      </c>
      <c r="F38" s="64">
        <v>0</v>
      </c>
      <c r="G38" s="64"/>
    </row>
    <row r="39" spans="1:7">
      <c r="A39" s="86" t="s">
        <v>137</v>
      </c>
      <c r="B39" s="64"/>
      <c r="C39" s="64"/>
      <c r="D39" s="64"/>
      <c r="E39" s="87" t="s">
        <v>140</v>
      </c>
      <c r="F39" s="64">
        <v>0</v>
      </c>
      <c r="G39" s="64"/>
    </row>
    <row r="40" spans="1:7">
      <c r="A40" s="87" t="s">
        <v>138</v>
      </c>
      <c r="B40" s="64">
        <v>19356000</v>
      </c>
      <c r="C40" s="65"/>
      <c r="D40" s="64"/>
      <c r="E40" s="86" t="s">
        <v>144</v>
      </c>
      <c r="F40" s="64"/>
      <c r="G40" s="64"/>
    </row>
    <row r="41" spans="1:7">
      <c r="A41" s="87" t="s">
        <v>139</v>
      </c>
      <c r="B41" s="64">
        <v>0</v>
      </c>
      <c r="C41" s="64"/>
      <c r="D41" s="64"/>
      <c r="E41" s="87" t="s">
        <v>138</v>
      </c>
      <c r="F41" s="64">
        <v>0</v>
      </c>
      <c r="G41" s="64"/>
    </row>
    <row r="42" spans="1:7">
      <c r="A42" s="87" t="s">
        <v>140</v>
      </c>
      <c r="B42" s="64">
        <v>0</v>
      </c>
      <c r="C42" s="64"/>
      <c r="D42" s="64"/>
      <c r="E42" s="87" t="s">
        <v>139</v>
      </c>
      <c r="F42" s="64">
        <v>0</v>
      </c>
      <c r="G42" s="64"/>
    </row>
    <row r="43" spans="1:7">
      <c r="A43" s="66"/>
      <c r="B43" s="64"/>
      <c r="C43" s="64"/>
      <c r="D43" s="64"/>
      <c r="E43" s="87" t="s">
        <v>140</v>
      </c>
      <c r="F43" s="64">
        <v>0</v>
      </c>
      <c r="G43" s="64"/>
    </row>
    <row r="44" spans="1:7">
      <c r="A44" s="66"/>
      <c r="B44" s="64"/>
      <c r="C44" s="64"/>
      <c r="D44" s="64"/>
      <c r="E44" s="86" t="s">
        <v>137</v>
      </c>
      <c r="F44" s="64"/>
      <c r="G44" s="64"/>
    </row>
    <row r="45" spans="1:7">
      <c r="A45" s="77" t="s">
        <v>134</v>
      </c>
      <c r="B45" s="64"/>
      <c r="C45" s="90">
        <f>B46</f>
        <v>0</v>
      </c>
      <c r="D45" s="64"/>
      <c r="E45" s="87" t="s">
        <v>138</v>
      </c>
      <c r="F45" s="64">
        <v>0</v>
      </c>
      <c r="G45" s="64"/>
    </row>
    <row r="46" spans="1:7">
      <c r="A46" s="66" t="s">
        <v>141</v>
      </c>
      <c r="B46" s="64">
        <v>0</v>
      </c>
      <c r="C46" s="64"/>
      <c r="D46" s="64"/>
      <c r="E46" s="87" t="s">
        <v>139</v>
      </c>
      <c r="F46" s="64">
        <v>0</v>
      </c>
      <c r="G46" s="64"/>
    </row>
    <row r="47" spans="1:7">
      <c r="A47" s="66"/>
      <c r="B47" s="64"/>
      <c r="C47" s="64"/>
      <c r="D47" s="64"/>
      <c r="E47" s="87" t="s">
        <v>140</v>
      </c>
      <c r="F47" s="64">
        <v>0</v>
      </c>
      <c r="G47" s="64"/>
    </row>
    <row r="48" spans="1:7">
      <c r="A48" s="76"/>
      <c r="C48" s="65"/>
      <c r="D48" s="65"/>
      <c r="E48" s="65"/>
      <c r="F48" s="65"/>
      <c r="G48" s="65"/>
    </row>
    <row r="49" spans="1:7">
      <c r="A49" s="76" t="s">
        <v>136</v>
      </c>
      <c r="B49" s="84">
        <f>C49/G26</f>
        <v>0.14450080144039698</v>
      </c>
      <c r="C49" s="65">
        <f>C51-SUM(C8,C26,C45)</f>
        <v>3290500</v>
      </c>
      <c r="D49" s="65"/>
      <c r="E49" s="65"/>
      <c r="F49" s="65"/>
      <c r="G49" s="65"/>
    </row>
    <row r="50" spans="1:7">
      <c r="A50" s="76"/>
      <c r="C50" s="65"/>
      <c r="D50" s="65"/>
      <c r="E50" s="65"/>
      <c r="F50" s="65"/>
      <c r="G50" s="65"/>
    </row>
    <row r="51" spans="1:7" ht="13.5" thickBot="1">
      <c r="A51" s="76"/>
      <c r="C51" s="85">
        <f>G51</f>
        <v>22771500</v>
      </c>
      <c r="D51" s="65"/>
      <c r="E51" s="65"/>
      <c r="F51" s="65"/>
      <c r="G51" s="85">
        <f>SUM(G26,G31)</f>
        <v>22771500</v>
      </c>
    </row>
    <row r="52" spans="1:7" ht="13.5" thickTop="1">
      <c r="A52" s="76"/>
      <c r="C52" s="65"/>
      <c r="D52" s="65"/>
      <c r="E52" s="65"/>
      <c r="F52" s="65"/>
      <c r="G52" s="65"/>
    </row>
    <row r="53" spans="1:7">
      <c r="C53" s="64"/>
      <c r="D53" s="64"/>
      <c r="E53" s="64"/>
      <c r="F53" s="64"/>
      <c r="G53" s="64"/>
    </row>
    <row r="54" spans="1:7">
      <c r="C54" s="64"/>
      <c r="D54" s="64"/>
      <c r="E54" s="64"/>
      <c r="F54" s="64"/>
      <c r="G54" s="64"/>
    </row>
    <row r="55" spans="1:7">
      <c r="C55" s="83"/>
      <c r="D55" s="83"/>
      <c r="E55" s="83"/>
      <c r="F55" s="83"/>
      <c r="G55" s="83"/>
    </row>
    <row r="56" spans="1:7">
      <c r="C56" s="64"/>
      <c r="D56" s="64"/>
      <c r="E56" s="64"/>
      <c r="F56" s="64"/>
      <c r="G56" s="64"/>
    </row>
    <row r="57" spans="1:7">
      <c r="C57" s="73"/>
      <c r="D57" s="73"/>
      <c r="E57" s="73"/>
      <c r="F57" s="73"/>
      <c r="G57" s="73"/>
    </row>
    <row r="58" spans="1:7">
      <c r="C58" s="64"/>
      <c r="D58" s="64"/>
      <c r="E58" s="64"/>
      <c r="F58" s="64"/>
      <c r="G58" s="64"/>
    </row>
    <row r="59" spans="1:7">
      <c r="C59" s="64"/>
      <c r="D59" s="64"/>
      <c r="E59" s="64"/>
      <c r="F59" s="64"/>
      <c r="G59" s="64"/>
    </row>
    <row r="60" spans="1:7">
      <c r="C60" s="83"/>
      <c r="D60" s="83"/>
      <c r="E60" s="83"/>
      <c r="F60" s="83"/>
      <c r="G60" s="83"/>
    </row>
    <row r="61" spans="1:7">
      <c r="C61" s="64"/>
      <c r="D61" s="64"/>
      <c r="E61" s="64"/>
      <c r="F61" s="64"/>
      <c r="G61" s="64"/>
    </row>
    <row r="62" spans="1:7">
      <c r="C62" s="73"/>
      <c r="D62" s="73"/>
      <c r="E62" s="73"/>
      <c r="F62" s="73"/>
      <c r="G62" s="73"/>
    </row>
    <row r="63" spans="1:7">
      <c r="C63" s="64"/>
      <c r="D63" s="64"/>
      <c r="E63" s="64"/>
      <c r="F63" s="64"/>
      <c r="G63" s="64"/>
    </row>
    <row r="64" spans="1:7">
      <c r="C64" s="64"/>
      <c r="D64" s="64"/>
      <c r="E64" s="64"/>
      <c r="F64" s="64"/>
      <c r="G64" s="64"/>
    </row>
    <row r="65" spans="3:7">
      <c r="C65" s="83"/>
      <c r="D65" s="83"/>
      <c r="E65" s="83"/>
      <c r="F65" s="83"/>
      <c r="G65" s="83"/>
    </row>
    <row r="66" spans="3:7">
      <c r="C66" s="64"/>
      <c r="D66" s="64"/>
      <c r="E66" s="64"/>
      <c r="F66" s="64"/>
      <c r="G66" s="64"/>
    </row>
  </sheetData>
  <mergeCells count="3">
    <mergeCell ref="A4:G4"/>
    <mergeCell ref="A5:G5"/>
    <mergeCell ref="A3:G3"/>
  </mergeCells>
  <hyperlinks>
    <hyperlink ref="E1" location="INDEX!A1" display="Go To INDEX"/>
  </hyperlinks>
  <printOptions horizontalCentered="1"/>
  <pageMargins left="0.39370078740157483" right="0.19685039370078741" top="0.78740157480314965" bottom="0.59055118110236227" header="0.39370078740157483" footer="0.39370078740157483"/>
  <pageSetup paperSize="9" scale="90" orientation="portrait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3"/>
  <sheetViews>
    <sheetView zoomScaleSheetLayoutView="100" workbookViewId="0">
      <selection activeCell="K21" sqref="K21"/>
    </sheetView>
  </sheetViews>
  <sheetFormatPr defaultColWidth="9.140625" defaultRowHeight="15"/>
  <cols>
    <col min="1" max="1" width="2.85546875" style="120" customWidth="1"/>
    <col min="2" max="3" width="14.28515625" style="120" customWidth="1"/>
    <col min="4" max="4" width="2.85546875" style="120" customWidth="1"/>
    <col min="5" max="5" width="15.7109375" style="120" customWidth="1"/>
    <col min="6" max="6" width="3.5703125" style="120" customWidth="1"/>
    <col min="7" max="7" width="14.42578125" style="120" bestFit="1" customWidth="1"/>
    <col min="8" max="8" width="2.85546875" style="120" customWidth="1"/>
    <col min="9" max="9" width="8.5703125" style="120" customWidth="1"/>
    <col min="10" max="10" width="12.85546875" style="120" customWidth="1"/>
    <col min="11" max="11" width="15.5703125" style="120" bestFit="1" customWidth="1"/>
    <col min="12" max="12" width="7.140625" style="120" customWidth="1"/>
    <col min="13" max="13" width="13.5703125" style="120" bestFit="1" customWidth="1"/>
    <col min="14" max="14" width="3.7109375" style="120" bestFit="1" customWidth="1"/>
    <col min="15" max="15" width="3.28515625" style="120" customWidth="1"/>
    <col min="16" max="16384" width="9.140625" style="120"/>
  </cols>
  <sheetData>
    <row r="1" spans="1:14" ht="15" customHeight="1">
      <c r="G1" s="207" t="s">
        <v>179</v>
      </c>
      <c r="K1" s="121" t="s">
        <v>0</v>
      </c>
    </row>
    <row r="2" spans="1:14" ht="15" customHeight="1">
      <c r="K2" s="122"/>
    </row>
    <row r="3" spans="1:14">
      <c r="J3" s="123"/>
      <c r="K3" s="124"/>
      <c r="L3" s="125"/>
    </row>
    <row r="4" spans="1:14">
      <c r="J4" s="123"/>
      <c r="K4" s="123" t="s">
        <v>183</v>
      </c>
      <c r="L4" s="225" t="str">
        <f>'DEALER MASTER'!E40</f>
        <v>R.DHANASEKARAN</v>
      </c>
    </row>
    <row r="5" spans="1:14" ht="15" customHeight="1">
      <c r="A5" s="126"/>
      <c r="B5" s="127"/>
      <c r="C5" s="128"/>
      <c r="D5" s="129"/>
      <c r="E5" s="130" t="s">
        <v>1</v>
      </c>
      <c r="F5" s="131"/>
      <c r="G5" s="131"/>
      <c r="H5" s="132"/>
      <c r="I5" s="130" t="s">
        <v>2</v>
      </c>
      <c r="J5" s="131"/>
      <c r="K5" s="131"/>
      <c r="L5" s="131"/>
      <c r="M5" s="133"/>
    </row>
    <row r="6" spans="1:14" ht="15" customHeight="1">
      <c r="A6" s="134"/>
      <c r="B6" s="135"/>
      <c r="C6" s="136"/>
      <c r="D6" s="137"/>
      <c r="E6" s="276" t="str">
        <f>'DEALER MASTER'!E6</f>
        <v>DHANALAKSHMI TEXTILES</v>
      </c>
      <c r="F6" s="276"/>
      <c r="G6" s="276"/>
      <c r="H6" s="138"/>
      <c r="I6" s="226" t="str">
        <f>CONCATENATE("The Assessing Authority, ",'DEALER MASTER'!E36," ",'DEALER MASTER'!E35," Circle")</f>
        <v>The Assessing Authority, A.C. (C.T.), Annathanapatty Circle</v>
      </c>
      <c r="J6" s="139"/>
      <c r="K6" s="140"/>
      <c r="L6" s="140"/>
      <c r="M6" s="141"/>
      <c r="N6" s="272" t="s">
        <v>166</v>
      </c>
    </row>
    <row r="7" spans="1:14" ht="15" customHeight="1">
      <c r="A7" s="277"/>
      <c r="B7" s="278"/>
      <c r="C7" s="279"/>
      <c r="D7" s="142"/>
      <c r="E7" s="276"/>
      <c r="F7" s="276"/>
      <c r="G7" s="276"/>
      <c r="H7" s="138"/>
      <c r="I7" s="140"/>
      <c r="J7" s="140"/>
      <c r="L7" s="140"/>
      <c r="M7" s="141"/>
      <c r="N7" s="272"/>
    </row>
    <row r="8" spans="1:14">
      <c r="A8" s="277" t="s">
        <v>13</v>
      </c>
      <c r="B8" s="278"/>
      <c r="C8" s="279"/>
      <c r="D8" s="142"/>
      <c r="E8" s="266" t="str">
        <f>'DEALER MASTER'!E8</f>
        <v>ADD 1</v>
      </c>
      <c r="F8" s="266"/>
      <c r="G8" s="266"/>
      <c r="H8" s="138"/>
      <c r="I8" s="280" t="s">
        <v>17</v>
      </c>
      <c r="J8" s="284" t="str">
        <f>CONCATENATE('DEALER MASTER'!E24," ",'DEALER MASTER'!F24," ",'DEALER MASTER'!G24," ",'DEALER MASTER'!H24," ",'DEALER MASTER'!I24," ",'DEALER MASTER'!J24," ",'DEALER MASTER'!K24," ",'DEALER MASTER'!L24," ",'DEALER MASTER'!M24," ",'DEALER MASTER'!N24," ",'DEALER MASTER'!O24)</f>
        <v>3 3 0 0 1 2 3 0 0 0 0</v>
      </c>
      <c r="K8" s="285"/>
      <c r="L8" s="288" t="s">
        <v>18</v>
      </c>
      <c r="M8" s="289" t="str">
        <f>'DEALER MASTER'!P37</f>
        <v>2012-2013</v>
      </c>
      <c r="N8" s="273"/>
    </row>
    <row r="9" spans="1:14" ht="15" customHeight="1">
      <c r="A9" s="277" t="s">
        <v>16</v>
      </c>
      <c r="B9" s="278"/>
      <c r="C9" s="279"/>
      <c r="D9" s="144"/>
      <c r="E9" s="266" t="str">
        <f>'DEALER MASTER'!E9</f>
        <v>ADD2</v>
      </c>
      <c r="F9" s="266"/>
      <c r="G9" s="266"/>
      <c r="H9" s="138"/>
      <c r="I9" s="280"/>
      <c r="J9" s="286"/>
      <c r="K9" s="287"/>
      <c r="L9" s="288"/>
      <c r="M9" s="290"/>
      <c r="N9" s="273"/>
    </row>
    <row r="10" spans="1:14" ht="15" customHeight="1">
      <c r="A10" s="263" t="s">
        <v>19</v>
      </c>
      <c r="B10" s="264"/>
      <c r="C10" s="265"/>
      <c r="D10" s="145"/>
      <c r="E10" s="266" t="str">
        <f>'DEALER MASTER'!E10</f>
        <v>ADD3</v>
      </c>
      <c r="F10" s="266"/>
      <c r="G10" s="266"/>
      <c r="H10" s="138"/>
      <c r="I10" s="280" t="s">
        <v>174</v>
      </c>
      <c r="J10" s="282" t="str">
        <f>CONCATENATE('DEALER MASTER'!E28," ",'DEALER MASTER'!F28," ",'DEALER MASTER'!G28," ",'DEALER MASTER'!H28," ",'DEALER MASTER'!I28," ",'DEALER MASTER'!J28," ",'DEALER MASTER'!K28," ",'DEALER MASTER'!L28," ",'DEALER MASTER'!M28," ",'DEALER MASTER'!N28)</f>
        <v>A A A P Z 1 2 3 4 S</v>
      </c>
      <c r="K10" s="282"/>
      <c r="L10" s="227"/>
      <c r="M10" s="228"/>
      <c r="N10" s="273"/>
    </row>
    <row r="11" spans="1:14" ht="15" customHeight="1">
      <c r="A11" s="146"/>
      <c r="C11" s="147"/>
      <c r="D11" s="145"/>
      <c r="E11" s="266" t="str">
        <f>'DEALER MASTER'!E11</f>
        <v>ADD4</v>
      </c>
      <c r="F11" s="266"/>
      <c r="G11" s="266"/>
      <c r="H11" s="148"/>
      <c r="I11" s="281"/>
      <c r="J11" s="283"/>
      <c r="K11" s="283"/>
      <c r="L11" s="140"/>
      <c r="M11" s="141"/>
      <c r="N11" s="274">
        <f>'DEALER MASTER'!E41</f>
        <v>9150006695</v>
      </c>
    </row>
    <row r="12" spans="1:14">
      <c r="A12" s="268" t="s">
        <v>20</v>
      </c>
      <c r="B12" s="269"/>
      <c r="C12" s="269"/>
      <c r="D12" s="269"/>
      <c r="E12" s="269"/>
      <c r="F12" s="269"/>
      <c r="G12" s="269"/>
      <c r="H12" s="149"/>
      <c r="I12" s="269" t="s">
        <v>21</v>
      </c>
      <c r="J12" s="269"/>
      <c r="K12" s="269"/>
      <c r="L12" s="269"/>
      <c r="M12" s="291"/>
      <c r="N12" s="274"/>
    </row>
    <row r="13" spans="1:14" ht="15" customHeight="1">
      <c r="A13" s="150"/>
      <c r="B13" s="143"/>
      <c r="C13" s="143"/>
      <c r="D13" s="143"/>
      <c r="E13" s="270" t="s">
        <v>22</v>
      </c>
      <c r="F13" s="271"/>
      <c r="G13" s="271"/>
      <c r="H13" s="151"/>
      <c r="I13" s="143"/>
      <c r="J13" s="143"/>
      <c r="K13" s="270" t="s">
        <v>23</v>
      </c>
      <c r="L13" s="271"/>
      <c r="M13" s="275"/>
      <c r="N13" s="274"/>
    </row>
    <row r="14" spans="1:14" ht="15" customHeight="1">
      <c r="A14" s="152"/>
      <c r="B14" s="143"/>
      <c r="C14" s="143"/>
      <c r="D14" s="143"/>
      <c r="E14" s="153" t="s">
        <v>25</v>
      </c>
      <c r="F14" s="143"/>
      <c r="G14" s="154" t="s">
        <v>26</v>
      </c>
      <c r="H14" s="155"/>
      <c r="I14" s="143"/>
      <c r="J14" s="143"/>
      <c r="K14" s="153" t="s">
        <v>25</v>
      </c>
      <c r="L14" s="143"/>
      <c r="M14" s="156" t="s">
        <v>27</v>
      </c>
      <c r="N14" s="274"/>
    </row>
    <row r="15" spans="1:14" ht="15" customHeight="1">
      <c r="A15" s="152"/>
      <c r="B15" s="143"/>
      <c r="C15" s="143"/>
      <c r="D15" s="143"/>
      <c r="E15" s="157" t="s">
        <v>28</v>
      </c>
      <c r="F15" s="143"/>
      <c r="G15" s="158"/>
      <c r="H15" s="155"/>
      <c r="I15" s="143"/>
      <c r="J15" s="143"/>
      <c r="K15" s="157" t="s">
        <v>28</v>
      </c>
      <c r="L15" s="143"/>
      <c r="M15" s="159" t="s">
        <v>29</v>
      </c>
      <c r="N15" s="274"/>
    </row>
    <row r="16" spans="1:14" ht="15" customHeight="1">
      <c r="A16" s="152"/>
      <c r="B16" s="143"/>
      <c r="C16" s="143"/>
      <c r="D16" s="143"/>
      <c r="E16" s="160" t="s">
        <v>33</v>
      </c>
      <c r="F16" s="143"/>
      <c r="G16" s="161" t="s">
        <v>33</v>
      </c>
      <c r="H16" s="155"/>
      <c r="I16" s="143"/>
      <c r="J16" s="143"/>
      <c r="K16" s="160" t="s">
        <v>33</v>
      </c>
      <c r="L16" s="143"/>
      <c r="M16" s="162" t="s">
        <v>33</v>
      </c>
      <c r="N16" s="274"/>
    </row>
    <row r="17" spans="1:14" ht="15" customHeight="1">
      <c r="A17" s="163"/>
      <c r="B17" s="164" t="s">
        <v>161</v>
      </c>
      <c r="C17" s="164"/>
      <c r="D17" s="164"/>
      <c r="E17" s="202">
        <f>SUM(TRADING!B28:B30)</f>
        <v>0</v>
      </c>
      <c r="F17" s="143"/>
      <c r="G17" s="259" t="s">
        <v>34</v>
      </c>
      <c r="H17" s="155"/>
      <c r="I17" s="143" t="s">
        <v>35</v>
      </c>
      <c r="J17" s="143"/>
      <c r="K17" s="197">
        <f>TRADING!F9</f>
        <v>0</v>
      </c>
      <c r="L17" s="143"/>
      <c r="M17" s="167">
        <v>0</v>
      </c>
      <c r="N17" s="274"/>
    </row>
    <row r="18" spans="1:14">
      <c r="A18" s="163"/>
      <c r="B18" s="164" t="s">
        <v>162</v>
      </c>
      <c r="C18" s="164"/>
      <c r="D18" s="164"/>
      <c r="E18" s="202">
        <f>SUM(TRADING!B32:B34)</f>
        <v>0</v>
      </c>
      <c r="F18" s="143"/>
      <c r="G18" s="260"/>
      <c r="H18" s="155"/>
      <c r="I18" s="143" t="s">
        <v>36</v>
      </c>
      <c r="J18" s="143"/>
      <c r="K18" s="197">
        <f>TRADING!F13</f>
        <v>0</v>
      </c>
      <c r="L18" s="143"/>
      <c r="M18" s="167">
        <v>0</v>
      </c>
      <c r="N18" s="274"/>
    </row>
    <row r="19" spans="1:14">
      <c r="A19" s="163"/>
      <c r="B19" s="164" t="s">
        <v>163</v>
      </c>
      <c r="C19" s="164"/>
      <c r="D19" s="164"/>
      <c r="E19" s="202">
        <f>SUM(TRADING!B36:B38)</f>
        <v>0</v>
      </c>
      <c r="F19" s="143"/>
      <c r="G19" s="261"/>
      <c r="H19" s="155"/>
      <c r="I19" s="143" t="s">
        <v>37</v>
      </c>
      <c r="J19" s="143"/>
      <c r="K19" s="197">
        <f>TRADING!F17</f>
        <v>0</v>
      </c>
      <c r="L19" s="143"/>
      <c r="M19" s="167">
        <v>0</v>
      </c>
      <c r="N19" s="274"/>
    </row>
    <row r="20" spans="1:14">
      <c r="A20" s="163"/>
      <c r="B20" s="258" t="s">
        <v>38</v>
      </c>
      <c r="C20" s="258"/>
      <c r="D20" s="168"/>
      <c r="E20" s="202">
        <f>SUM(E17:E19)</f>
        <v>0</v>
      </c>
      <c r="F20" s="169" t="s">
        <v>39</v>
      </c>
      <c r="G20" s="170">
        <v>0</v>
      </c>
      <c r="H20" s="155"/>
      <c r="I20" s="171" t="s">
        <v>40</v>
      </c>
      <c r="J20" s="171" t="s">
        <v>41</v>
      </c>
      <c r="K20" s="197">
        <f>SUM(K17:K19)</f>
        <v>0</v>
      </c>
      <c r="L20" s="143"/>
      <c r="M20" s="198">
        <f>SUM(M17:M19)</f>
        <v>0</v>
      </c>
      <c r="N20" s="274"/>
    </row>
    <row r="21" spans="1:14">
      <c r="A21" s="163">
        <v>1</v>
      </c>
      <c r="B21" s="164" t="s">
        <v>42</v>
      </c>
      <c r="C21" s="164"/>
      <c r="D21" s="164"/>
      <c r="E21" s="202">
        <f>SUM(TRADING!B40:B42)</f>
        <v>19356000</v>
      </c>
      <c r="F21" s="143"/>
      <c r="G21" s="172"/>
      <c r="H21" s="155">
        <v>1</v>
      </c>
      <c r="I21" s="164" t="s">
        <v>43</v>
      </c>
      <c r="J21" s="164"/>
      <c r="K21" s="197">
        <f>SUM(TRADING!F10,TRADING!F14,TRADING!F18)</f>
        <v>0</v>
      </c>
      <c r="L21" s="143"/>
      <c r="M21" s="167">
        <v>0</v>
      </c>
      <c r="N21" s="274"/>
    </row>
    <row r="22" spans="1:14">
      <c r="A22" s="163"/>
      <c r="B22" s="262" t="s">
        <v>46</v>
      </c>
      <c r="C22" s="262"/>
      <c r="D22" s="168"/>
      <c r="E22" s="203">
        <f>SUM(E20:E21)</f>
        <v>19356000</v>
      </c>
      <c r="F22" s="143"/>
      <c r="G22" s="173"/>
      <c r="H22" s="155"/>
      <c r="I22" s="171" t="s">
        <v>40</v>
      </c>
      <c r="J22" s="169" t="s">
        <v>47</v>
      </c>
      <c r="K22" s="197">
        <f>K20-K21</f>
        <v>0</v>
      </c>
      <c r="L22" s="143"/>
      <c r="M22" s="199">
        <f>M20-M21</f>
        <v>0</v>
      </c>
      <c r="N22" s="274"/>
    </row>
    <row r="23" spans="1:14" ht="15" customHeight="1">
      <c r="A23" s="152"/>
      <c r="B23" s="143"/>
      <c r="C23" s="143"/>
      <c r="D23" s="143"/>
      <c r="E23" s="143"/>
      <c r="F23" s="143"/>
      <c r="G23" s="143"/>
      <c r="H23" s="155"/>
      <c r="I23" s="143" t="s">
        <v>48</v>
      </c>
      <c r="J23" s="143"/>
      <c r="K23" s="174"/>
      <c r="L23" s="143"/>
      <c r="M23" s="175"/>
      <c r="N23" s="274"/>
    </row>
    <row r="24" spans="1:14" ht="15" customHeight="1">
      <c r="A24" s="152"/>
      <c r="B24" s="143"/>
      <c r="C24" s="143"/>
      <c r="D24" s="143"/>
      <c r="E24" s="143"/>
      <c r="F24" s="143"/>
      <c r="G24" s="143"/>
      <c r="H24" s="155"/>
      <c r="I24" s="176" t="s">
        <v>50</v>
      </c>
      <c r="J24" s="143"/>
      <c r="K24" s="143"/>
      <c r="L24" s="166">
        <v>0</v>
      </c>
      <c r="M24" s="175"/>
    </row>
    <row r="25" spans="1:14">
      <c r="A25" s="152"/>
      <c r="B25" s="143"/>
      <c r="C25" s="143"/>
      <c r="D25" s="143"/>
      <c r="E25" s="143"/>
      <c r="F25" s="143"/>
      <c r="G25" s="143"/>
      <c r="H25" s="155"/>
      <c r="I25" s="176" t="s">
        <v>55</v>
      </c>
      <c r="J25" s="143"/>
      <c r="K25" s="143"/>
      <c r="L25" s="166">
        <v>0</v>
      </c>
      <c r="M25" s="175"/>
    </row>
    <row r="26" spans="1:14" ht="15" customHeight="1">
      <c r="A26" s="152"/>
      <c r="B26" s="143"/>
      <c r="C26" s="143"/>
      <c r="D26" s="143"/>
      <c r="E26" s="143"/>
      <c r="F26" s="143"/>
      <c r="G26" s="143"/>
      <c r="H26" s="155"/>
      <c r="I26" s="171" t="s">
        <v>40</v>
      </c>
      <c r="J26" s="169" t="s">
        <v>56</v>
      </c>
      <c r="K26" s="143"/>
      <c r="L26" s="143"/>
      <c r="M26" s="198">
        <f>SUM(L24:L25)</f>
        <v>0</v>
      </c>
    </row>
    <row r="27" spans="1:14">
      <c r="A27" s="152"/>
      <c r="B27" s="143"/>
      <c r="C27" s="143"/>
      <c r="D27" s="143"/>
      <c r="E27" s="143"/>
      <c r="F27" s="143"/>
      <c r="G27" s="143"/>
      <c r="H27" s="155"/>
      <c r="I27" s="143"/>
      <c r="J27" s="143"/>
      <c r="K27" s="143"/>
      <c r="L27" s="143"/>
      <c r="M27" s="175"/>
    </row>
    <row r="28" spans="1:14">
      <c r="A28" s="152"/>
      <c r="B28" s="177" t="s">
        <v>58</v>
      </c>
      <c r="C28" s="143"/>
      <c r="D28" s="143"/>
      <c r="E28" s="143"/>
      <c r="F28" s="143"/>
      <c r="G28" s="178" t="s">
        <v>59</v>
      </c>
      <c r="H28" s="179"/>
      <c r="I28" s="180" t="s">
        <v>60</v>
      </c>
      <c r="M28" s="175"/>
    </row>
    <row r="29" spans="1:14" ht="15" customHeight="1">
      <c r="A29" s="152"/>
      <c r="G29" s="178" t="s">
        <v>33</v>
      </c>
      <c r="H29" s="179"/>
      <c r="I29" s="120" t="s">
        <v>61</v>
      </c>
      <c r="K29" s="197">
        <f>TRADING!F21</f>
        <v>23525000</v>
      </c>
      <c r="M29" s="175"/>
    </row>
    <row r="30" spans="1:14" ht="15" customHeight="1">
      <c r="A30" s="152">
        <v>2</v>
      </c>
      <c r="B30" s="143" t="s">
        <v>62</v>
      </c>
      <c r="C30" s="143"/>
      <c r="D30" s="143"/>
      <c r="E30" s="165">
        <v>0</v>
      </c>
      <c r="F30" s="169" t="s">
        <v>63</v>
      </c>
      <c r="G30" s="165">
        <v>0</v>
      </c>
      <c r="H30" s="179"/>
      <c r="I30" s="120" t="s">
        <v>43</v>
      </c>
      <c r="K30" s="197">
        <f>TRADING!F22</f>
        <v>753500</v>
      </c>
      <c r="M30" s="175"/>
    </row>
    <row r="31" spans="1:14" ht="15" customHeight="1">
      <c r="A31" s="152"/>
      <c r="G31" s="179"/>
      <c r="H31" s="179">
        <v>2</v>
      </c>
      <c r="I31" s="181" t="s">
        <v>40</v>
      </c>
      <c r="J31" s="123" t="s">
        <v>65</v>
      </c>
      <c r="K31" s="197">
        <f>K29-K30</f>
        <v>22771500</v>
      </c>
      <c r="M31" s="175"/>
    </row>
    <row r="32" spans="1:14">
      <c r="A32" s="152"/>
      <c r="B32" s="171"/>
      <c r="C32" s="143"/>
      <c r="D32" s="143"/>
      <c r="E32" s="169"/>
      <c r="F32" s="143"/>
      <c r="G32" s="182"/>
      <c r="H32" s="179"/>
      <c r="M32" s="175"/>
    </row>
    <row r="33" spans="1:13">
      <c r="A33" s="152">
        <v>3</v>
      </c>
      <c r="B33" s="171" t="s">
        <v>40</v>
      </c>
      <c r="C33" s="143"/>
      <c r="D33" s="143"/>
      <c r="E33" s="169" t="s">
        <v>68</v>
      </c>
      <c r="F33" s="143"/>
      <c r="G33" s="201">
        <f>SUM(G22,G30)</f>
        <v>0</v>
      </c>
      <c r="H33" s="179"/>
      <c r="I33" s="183" t="s">
        <v>69</v>
      </c>
      <c r="J33" s="184"/>
      <c r="K33" s="200">
        <f>SUM(K22,K31)</f>
        <v>22771500</v>
      </c>
      <c r="L33" s="143"/>
      <c r="M33" s="175"/>
    </row>
    <row r="34" spans="1:13" ht="15" customHeight="1">
      <c r="A34" s="185"/>
      <c r="B34" s="186"/>
      <c r="C34" s="187"/>
      <c r="D34" s="187"/>
      <c r="E34" s="188"/>
      <c r="F34" s="187"/>
      <c r="G34" s="189"/>
      <c r="H34" s="190"/>
      <c r="I34" s="187"/>
      <c r="J34" s="187"/>
      <c r="K34" s="187"/>
      <c r="L34" s="187"/>
      <c r="M34" s="191"/>
    </row>
    <row r="35" spans="1:13">
      <c r="A35" s="130"/>
      <c r="B35" s="192" t="s">
        <v>70</v>
      </c>
      <c r="C35" s="130"/>
      <c r="D35" s="130"/>
      <c r="E35" s="130"/>
      <c r="F35" s="130"/>
      <c r="G35" s="130"/>
    </row>
    <row r="36" spans="1:13" ht="15" customHeight="1">
      <c r="A36" s="267" t="s">
        <v>71</v>
      </c>
      <c r="B36" s="257" t="str">
        <f>CONCATENATE("I / We "," ' ",'DEALER MASTER'!E21," ' "," declare that to the best of my / our knowledge and belief the information furnished in the above statement is true, correct and complete.")</f>
        <v>I / We  ' NARAYANAN '  declare that to the best of my / our knowledge and belief the information furnished in the above statement is true, correct and complete.</v>
      </c>
      <c r="C36" s="257"/>
      <c r="D36" s="257"/>
      <c r="E36" s="257"/>
      <c r="F36" s="257"/>
      <c r="G36" s="257"/>
      <c r="H36" s="193"/>
      <c r="I36" s="193"/>
      <c r="L36" s="205" t="str">
        <f>CONCATENATE("for ",'DEALER MASTER'!E6)</f>
        <v>for DHANALAKSHMI TEXTILES</v>
      </c>
    </row>
    <row r="37" spans="1:13" ht="15" customHeight="1">
      <c r="A37" s="267"/>
      <c r="B37" s="257"/>
      <c r="C37" s="257"/>
      <c r="D37" s="257"/>
      <c r="E37" s="257"/>
      <c r="F37" s="257"/>
      <c r="G37" s="257"/>
      <c r="H37" s="193"/>
      <c r="I37" s="193"/>
      <c r="L37" s="125"/>
    </row>
    <row r="38" spans="1:13" ht="15" customHeight="1">
      <c r="A38" s="143"/>
      <c r="B38" s="257"/>
      <c r="C38" s="257"/>
      <c r="D38" s="257"/>
      <c r="E38" s="257"/>
      <c r="F38" s="257"/>
      <c r="G38" s="257"/>
      <c r="H38" s="195"/>
      <c r="I38" s="193"/>
    </row>
    <row r="39" spans="1:13" ht="15" customHeight="1">
      <c r="A39" s="171" t="s">
        <v>73</v>
      </c>
      <c r="B39" s="257" t="str">
        <f>CONCATENATE("I / We "," ' ",'DEALER MASTER'!E21," ' "," declare that I am / we are authorised by"," ' ",'DEALER MASTER'!E22," ' "," to sign the Return.")</f>
        <v>I / We  ' NARAYANAN '  declare that I am / we are authorised by ' Managing Director '  to sign the Return.</v>
      </c>
      <c r="C39" s="257"/>
      <c r="D39" s="257"/>
      <c r="E39" s="257"/>
      <c r="F39" s="257"/>
      <c r="G39" s="257"/>
      <c r="H39" s="195"/>
      <c r="I39" s="193"/>
      <c r="L39" s="206" t="str">
        <f>'DEALER MASTER'!E22</f>
        <v>Managing Director</v>
      </c>
    </row>
    <row r="40" spans="1:13" ht="15" customHeight="1">
      <c r="A40" s="143"/>
      <c r="B40" s="257"/>
      <c r="C40" s="257"/>
      <c r="D40" s="257"/>
      <c r="E40" s="257"/>
      <c r="F40" s="257"/>
      <c r="G40" s="257"/>
      <c r="H40" s="195"/>
      <c r="I40" s="193"/>
      <c r="J40" s="181" t="s">
        <v>75</v>
      </c>
      <c r="K40" s="204" t="str">
        <f>'DEALER MASTER'!E21</f>
        <v>NARAYANAN</v>
      </c>
    </row>
    <row r="43" spans="1:13" ht="15" customHeight="1"/>
  </sheetData>
  <sheetProtection password="F873" sheet="1" objects="1" scenarios="1"/>
  <mergeCells count="27">
    <mergeCell ref="N6:N10"/>
    <mergeCell ref="N11:N23"/>
    <mergeCell ref="K13:M13"/>
    <mergeCell ref="E6:G7"/>
    <mergeCell ref="A7:C7"/>
    <mergeCell ref="A8:C8"/>
    <mergeCell ref="E8:G8"/>
    <mergeCell ref="A9:C9"/>
    <mergeCell ref="E9:G9"/>
    <mergeCell ref="I10:I11"/>
    <mergeCell ref="J10:K11"/>
    <mergeCell ref="I8:I9"/>
    <mergeCell ref="J8:K9"/>
    <mergeCell ref="L8:L9"/>
    <mergeCell ref="M8:M9"/>
    <mergeCell ref="I12:M12"/>
    <mergeCell ref="B39:G40"/>
    <mergeCell ref="B20:C20"/>
    <mergeCell ref="G17:G19"/>
    <mergeCell ref="B22:C22"/>
    <mergeCell ref="A10:C10"/>
    <mergeCell ref="E10:G10"/>
    <mergeCell ref="A36:A37"/>
    <mergeCell ref="B36:G38"/>
    <mergeCell ref="E11:G11"/>
    <mergeCell ref="A12:G12"/>
    <mergeCell ref="E13:G13"/>
  </mergeCells>
  <hyperlinks>
    <hyperlink ref="K1" location="INDEX!A1" display="Go To INDEX"/>
  </hyperlinks>
  <printOptions horizontalCentered="1"/>
  <pageMargins left="0.59055118110236227" right="0.19685039370078741" top="0.39370078740157483" bottom="0.39370078740157483" header="0.31496062992125984" footer="0.11811023622047245"/>
  <pageSetup paperSize="9" scale="95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4"/>
  <sheetViews>
    <sheetView zoomScaleSheetLayoutView="100" workbookViewId="0">
      <selection activeCell="H20" sqref="H20:H21"/>
    </sheetView>
  </sheetViews>
  <sheetFormatPr defaultColWidth="9" defaultRowHeight="15"/>
  <cols>
    <col min="1" max="1" width="4.28515625" style="120" customWidth="1"/>
    <col min="2" max="2" width="22.85546875" style="120" customWidth="1"/>
    <col min="3" max="3" width="14.28515625" style="120" customWidth="1"/>
    <col min="4" max="4" width="11.140625" style="120" customWidth="1"/>
    <col min="5" max="5" width="11.5703125" style="120" customWidth="1"/>
    <col min="6" max="6" width="8.5703125" style="120" customWidth="1"/>
    <col min="7" max="7" width="18.42578125" style="120" customWidth="1"/>
    <col min="8" max="8" width="8.5703125" style="120" customWidth="1"/>
    <col min="9" max="9" width="12.85546875" style="120" customWidth="1"/>
    <col min="10" max="10" width="14.28515625" style="120" customWidth="1"/>
    <col min="11" max="16384" width="9" style="208"/>
  </cols>
  <sheetData>
    <row r="1" spans="1:10">
      <c r="C1" s="207"/>
      <c r="G1" s="121" t="s">
        <v>0</v>
      </c>
    </row>
    <row r="4" spans="1:10">
      <c r="A4" s="295" t="s">
        <v>3</v>
      </c>
      <c r="B4" s="295"/>
      <c r="C4" s="221" t="str">
        <f>(CONCATENATE("Details of Purchases / Receipts during the year ",'DEALER MASTER'!P37))</f>
        <v>Details of Purchases / Receipts during the year 2012-2013</v>
      </c>
      <c r="D4" s="209"/>
    </row>
    <row r="5" spans="1:10">
      <c r="A5" s="125"/>
      <c r="D5" s="209"/>
    </row>
    <row r="6" spans="1:10">
      <c r="A6" s="296" t="s">
        <v>4</v>
      </c>
      <c r="B6" s="292" t="s">
        <v>5</v>
      </c>
      <c r="C6" s="292" t="s">
        <v>6</v>
      </c>
      <c r="D6" s="292" t="s">
        <v>7</v>
      </c>
      <c r="E6" s="298" t="s">
        <v>8</v>
      </c>
      <c r="F6" s="299"/>
      <c r="G6" s="292" t="s">
        <v>9</v>
      </c>
      <c r="H6" s="292" t="s">
        <v>10</v>
      </c>
      <c r="I6" s="292" t="s">
        <v>11</v>
      </c>
      <c r="J6" s="293" t="s">
        <v>12</v>
      </c>
    </row>
    <row r="7" spans="1:10">
      <c r="A7" s="297"/>
      <c r="B7" s="260"/>
      <c r="C7" s="260"/>
      <c r="D7" s="260"/>
      <c r="E7" s="210" t="s">
        <v>14</v>
      </c>
      <c r="F7" s="210" t="s">
        <v>15</v>
      </c>
      <c r="G7" s="260"/>
      <c r="H7" s="260"/>
      <c r="I7" s="260"/>
      <c r="J7" s="294"/>
    </row>
    <row r="8" spans="1:10">
      <c r="A8" s="211">
        <v>1</v>
      </c>
      <c r="B8" s="212">
        <v>2</v>
      </c>
      <c r="C8" s="212">
        <v>3</v>
      </c>
      <c r="D8" s="212">
        <v>4</v>
      </c>
      <c r="E8" s="212">
        <v>5</v>
      </c>
      <c r="F8" s="212">
        <v>6</v>
      </c>
      <c r="G8" s="212">
        <v>7</v>
      </c>
      <c r="H8" s="212">
        <v>8</v>
      </c>
      <c r="I8" s="212">
        <v>9</v>
      </c>
      <c r="J8" s="213">
        <v>10</v>
      </c>
    </row>
    <row r="9" spans="1:10">
      <c r="A9" s="146"/>
      <c r="B9" s="143"/>
      <c r="C9" s="143"/>
      <c r="D9" s="214"/>
      <c r="E9" s="214"/>
      <c r="F9" s="214"/>
      <c r="G9" s="143"/>
      <c r="H9" s="143"/>
      <c r="I9" s="143"/>
      <c r="J9" s="175"/>
    </row>
    <row r="10" spans="1:10">
      <c r="A10" s="146"/>
      <c r="B10" s="143"/>
      <c r="C10" s="143"/>
      <c r="D10" s="215"/>
      <c r="E10" s="215"/>
      <c r="F10" s="215"/>
      <c r="G10" s="143"/>
      <c r="H10" s="143"/>
      <c r="I10" s="143"/>
      <c r="J10" s="175"/>
    </row>
    <row r="11" spans="1:10">
      <c r="A11" s="146"/>
      <c r="B11" s="143"/>
      <c r="C11" s="143"/>
      <c r="D11" s="215"/>
      <c r="E11" s="215"/>
      <c r="F11" s="215"/>
      <c r="G11" s="143"/>
      <c r="H11" s="143"/>
      <c r="I11" s="143"/>
      <c r="J11" s="175"/>
    </row>
    <row r="12" spans="1:10">
      <c r="A12" s="146"/>
      <c r="B12" s="143"/>
      <c r="C12" s="143"/>
      <c r="D12" s="215"/>
      <c r="E12" s="215"/>
      <c r="F12" s="215"/>
      <c r="G12" s="143"/>
      <c r="H12" s="143"/>
      <c r="I12" s="143"/>
      <c r="J12" s="175"/>
    </row>
    <row r="13" spans="1:10">
      <c r="A13" s="146"/>
      <c r="B13" s="143"/>
      <c r="C13" s="143"/>
      <c r="D13" s="215"/>
      <c r="E13" s="215"/>
      <c r="F13" s="215"/>
      <c r="G13" s="143"/>
      <c r="H13" s="143"/>
      <c r="I13" s="143"/>
      <c r="J13" s="175"/>
    </row>
    <row r="14" spans="1:10">
      <c r="A14" s="146"/>
      <c r="B14" s="143"/>
      <c r="C14" s="143"/>
      <c r="D14" s="215"/>
      <c r="E14" s="215"/>
      <c r="F14" s="215"/>
      <c r="G14" s="143"/>
      <c r="H14" s="143"/>
      <c r="I14" s="143"/>
      <c r="J14" s="175"/>
    </row>
    <row r="15" spans="1:10">
      <c r="A15" s="146"/>
      <c r="B15" s="143"/>
      <c r="C15" s="143"/>
      <c r="D15" s="215"/>
      <c r="E15" s="215"/>
      <c r="F15" s="215"/>
      <c r="G15" s="143"/>
      <c r="H15" s="143"/>
      <c r="I15" s="143"/>
      <c r="J15" s="175"/>
    </row>
    <row r="16" spans="1:10">
      <c r="A16" s="146"/>
      <c r="B16" s="143"/>
      <c r="C16" s="143"/>
      <c r="D16" s="215"/>
      <c r="E16" s="215"/>
      <c r="F16" s="215"/>
      <c r="G16" s="143"/>
      <c r="H16" s="143"/>
      <c r="I16" s="143"/>
      <c r="J16" s="175"/>
    </row>
    <row r="17" spans="1:10">
      <c r="A17" s="146"/>
      <c r="B17" s="143"/>
      <c r="C17" s="143"/>
      <c r="D17" s="215"/>
      <c r="E17" s="215"/>
      <c r="F17" s="215"/>
      <c r="G17" s="143"/>
      <c r="H17" s="143"/>
      <c r="I17" s="143"/>
      <c r="J17" s="175"/>
    </row>
    <row r="18" spans="1:10">
      <c r="A18" s="146"/>
      <c r="B18" s="143"/>
      <c r="C18" s="143"/>
      <c r="D18" s="215"/>
      <c r="E18" s="215"/>
      <c r="F18" s="215"/>
      <c r="G18" s="143"/>
      <c r="H18" s="143"/>
      <c r="I18" s="143"/>
      <c r="J18" s="175"/>
    </row>
    <row r="19" spans="1:10">
      <c r="A19" s="146"/>
      <c r="B19" s="143"/>
      <c r="C19" s="143"/>
      <c r="D19" s="215"/>
      <c r="E19" s="215"/>
      <c r="F19" s="215"/>
      <c r="G19" s="143"/>
      <c r="H19" s="143"/>
      <c r="I19" s="143"/>
      <c r="J19" s="175"/>
    </row>
    <row r="20" spans="1:10">
      <c r="A20" s="146"/>
      <c r="B20" s="143"/>
      <c r="C20" s="143"/>
      <c r="D20" s="215"/>
      <c r="E20" s="215"/>
      <c r="F20" s="215"/>
      <c r="G20" s="143"/>
      <c r="H20" s="143"/>
      <c r="I20" s="143"/>
      <c r="J20" s="175"/>
    </row>
    <row r="21" spans="1:10">
      <c r="A21" s="146"/>
      <c r="B21" s="143"/>
      <c r="C21" s="143"/>
      <c r="D21" s="215"/>
      <c r="E21" s="215"/>
      <c r="F21" s="215"/>
      <c r="G21" s="143"/>
      <c r="H21" s="143"/>
      <c r="I21" s="143"/>
      <c r="J21" s="175"/>
    </row>
    <row r="22" spans="1:10">
      <c r="A22" s="146"/>
      <c r="B22" s="143"/>
      <c r="C22" s="143"/>
      <c r="D22" s="215"/>
      <c r="E22" s="215"/>
      <c r="F22" s="215"/>
      <c r="G22" s="143"/>
      <c r="H22" s="143"/>
      <c r="I22" s="143"/>
      <c r="J22" s="175"/>
    </row>
    <row r="23" spans="1:10">
      <c r="A23" s="146"/>
      <c r="B23" s="143"/>
      <c r="C23" s="143"/>
      <c r="D23" s="215"/>
      <c r="E23" s="215"/>
      <c r="F23" s="215"/>
      <c r="G23" s="143"/>
      <c r="H23" s="143"/>
      <c r="I23" s="143"/>
      <c r="J23" s="175"/>
    </row>
    <row r="24" spans="1:10">
      <c r="A24" s="146"/>
      <c r="B24" s="143"/>
      <c r="C24" s="143"/>
      <c r="D24" s="215"/>
      <c r="E24" s="215"/>
      <c r="F24" s="215"/>
      <c r="G24" s="143"/>
      <c r="H24" s="143"/>
      <c r="I24" s="143"/>
      <c r="J24" s="175"/>
    </row>
    <row r="25" spans="1:10">
      <c r="A25" s="146"/>
      <c r="B25" s="143"/>
      <c r="C25" s="143"/>
      <c r="D25" s="215"/>
      <c r="E25" s="215"/>
      <c r="F25" s="215"/>
      <c r="G25" s="143"/>
      <c r="H25" s="143"/>
      <c r="I25" s="143"/>
      <c r="J25" s="175"/>
    </row>
    <row r="26" spans="1:10">
      <c r="A26" s="146"/>
      <c r="B26" s="143"/>
      <c r="C26" s="143"/>
      <c r="D26" s="215"/>
      <c r="E26" s="215"/>
      <c r="F26" s="215"/>
      <c r="G26" s="143"/>
      <c r="H26" s="143"/>
      <c r="I26" s="143"/>
      <c r="J26" s="175"/>
    </row>
    <row r="27" spans="1:10">
      <c r="A27" s="146"/>
      <c r="B27" s="143"/>
      <c r="C27" s="143"/>
      <c r="D27" s="215"/>
      <c r="E27" s="215"/>
      <c r="F27" s="215"/>
      <c r="G27" s="143"/>
      <c r="H27" s="143"/>
      <c r="I27" s="143"/>
      <c r="J27" s="175"/>
    </row>
    <row r="28" spans="1:10">
      <c r="A28" s="146"/>
      <c r="B28" s="143"/>
      <c r="C28" s="143"/>
      <c r="D28" s="215"/>
      <c r="E28" s="215"/>
      <c r="F28" s="215"/>
      <c r="G28" s="143"/>
      <c r="H28" s="143"/>
      <c r="I28" s="143"/>
      <c r="J28" s="175"/>
    </row>
    <row r="29" spans="1:10">
      <c r="A29" s="146"/>
      <c r="B29" s="143"/>
      <c r="C29" s="143"/>
      <c r="D29" s="215"/>
      <c r="E29" s="215"/>
      <c r="F29" s="215"/>
      <c r="G29" s="143"/>
      <c r="H29" s="143"/>
      <c r="I29" s="143"/>
      <c r="J29" s="175"/>
    </row>
    <row r="30" spans="1:10">
      <c r="A30" s="146"/>
      <c r="B30" s="143"/>
      <c r="C30" s="143"/>
      <c r="D30" s="215"/>
      <c r="E30" s="215"/>
      <c r="F30" s="215"/>
      <c r="G30" s="143"/>
      <c r="H30" s="143"/>
      <c r="I30" s="143"/>
      <c r="J30" s="175"/>
    </row>
    <row r="31" spans="1:10">
      <c r="A31" s="146"/>
      <c r="B31" s="143"/>
      <c r="C31" s="143"/>
      <c r="D31" s="215"/>
      <c r="E31" s="215"/>
      <c r="F31" s="215"/>
      <c r="G31" s="143"/>
      <c r="H31" s="143"/>
      <c r="I31" s="143"/>
      <c r="J31" s="175"/>
    </row>
    <row r="32" spans="1:10">
      <c r="A32" s="146"/>
      <c r="B32" s="143"/>
      <c r="C32" s="143"/>
      <c r="D32" s="215"/>
      <c r="E32" s="215"/>
      <c r="F32" s="215"/>
      <c r="G32" s="143"/>
      <c r="H32" s="143"/>
      <c r="I32" s="143"/>
      <c r="J32" s="175"/>
    </row>
    <row r="33" spans="1:10">
      <c r="A33" s="216"/>
      <c r="B33" s="187"/>
      <c r="C33" s="187"/>
      <c r="D33" s="217"/>
      <c r="E33" s="217"/>
      <c r="F33" s="217"/>
      <c r="G33" s="187"/>
      <c r="H33" s="187"/>
      <c r="I33" s="187"/>
      <c r="J33" s="191"/>
    </row>
    <row r="34" spans="1:10" ht="16.5">
      <c r="B34" s="218" t="s">
        <v>173</v>
      </c>
      <c r="C34" s="219" t="s">
        <v>180</v>
      </c>
      <c r="D34" s="196"/>
      <c r="E34" s="196"/>
      <c r="F34" s="196"/>
    </row>
    <row r="35" spans="1:10" ht="16.5">
      <c r="B35" s="220"/>
      <c r="C35" s="219" t="s">
        <v>181</v>
      </c>
      <c r="D35" s="196"/>
      <c r="E35" s="196"/>
      <c r="F35" s="196"/>
    </row>
    <row r="36" spans="1:10">
      <c r="D36" s="196"/>
      <c r="E36" s="196"/>
      <c r="F36" s="196"/>
    </row>
    <row r="37" spans="1:10">
      <c r="D37" s="196"/>
      <c r="E37" s="196"/>
      <c r="F37" s="196"/>
    </row>
    <row r="38" spans="1:10">
      <c r="D38" s="196"/>
      <c r="E38" s="196"/>
      <c r="F38" s="196"/>
    </row>
    <row r="39" spans="1:10">
      <c r="D39" s="196"/>
      <c r="E39" s="196"/>
      <c r="F39" s="196"/>
    </row>
    <row r="40" spans="1:10">
      <c r="D40" s="196"/>
      <c r="E40" s="196"/>
      <c r="F40" s="196"/>
    </row>
    <row r="41" spans="1:10">
      <c r="D41" s="196"/>
      <c r="E41" s="196"/>
      <c r="F41" s="196"/>
    </row>
    <row r="42" spans="1:10">
      <c r="D42" s="196"/>
      <c r="E42" s="196"/>
      <c r="F42" s="196"/>
    </row>
    <row r="43" spans="1:10">
      <c r="D43" s="196"/>
      <c r="E43" s="196"/>
      <c r="F43" s="196"/>
    </row>
    <row r="44" spans="1:10">
      <c r="D44" s="196"/>
      <c r="E44" s="196"/>
      <c r="F44" s="196"/>
    </row>
    <row r="45" spans="1:10">
      <c r="D45" s="196"/>
      <c r="E45" s="196"/>
      <c r="F45" s="196"/>
    </row>
    <row r="46" spans="1:10">
      <c r="D46" s="196"/>
      <c r="E46" s="196"/>
      <c r="F46" s="196"/>
    </row>
    <row r="47" spans="1:10">
      <c r="D47" s="196"/>
      <c r="E47" s="196"/>
      <c r="F47" s="196"/>
    </row>
    <row r="48" spans="1:10">
      <c r="D48" s="196"/>
      <c r="E48" s="196"/>
      <c r="F48" s="196"/>
    </row>
    <row r="49" spans="4:6">
      <c r="D49" s="196"/>
      <c r="E49" s="196"/>
      <c r="F49" s="196"/>
    </row>
    <row r="50" spans="4:6">
      <c r="D50" s="196"/>
      <c r="E50" s="196"/>
      <c r="F50" s="196"/>
    </row>
    <row r="51" spans="4:6">
      <c r="D51" s="196"/>
      <c r="E51" s="196"/>
      <c r="F51" s="196"/>
    </row>
    <row r="52" spans="4:6">
      <c r="D52" s="196"/>
      <c r="E52" s="196"/>
      <c r="F52" s="196"/>
    </row>
    <row r="53" spans="4:6">
      <c r="D53" s="196"/>
      <c r="E53" s="196"/>
      <c r="F53" s="196"/>
    </row>
    <row r="54" spans="4:6">
      <c r="D54" s="196"/>
      <c r="E54" s="196"/>
      <c r="F54" s="196"/>
    </row>
  </sheetData>
  <mergeCells count="10">
    <mergeCell ref="G6:G7"/>
    <mergeCell ref="H6:H7"/>
    <mergeCell ref="I6:I7"/>
    <mergeCell ref="J6:J7"/>
    <mergeCell ref="A4:B4"/>
    <mergeCell ref="A6:A7"/>
    <mergeCell ref="B6:B7"/>
    <mergeCell ref="C6:C7"/>
    <mergeCell ref="D6:D7"/>
    <mergeCell ref="E6:F6"/>
  </mergeCells>
  <hyperlinks>
    <hyperlink ref="G1" location="INDEX!A1" display="Go To INDEX"/>
  </hyperlinks>
  <printOptions horizontalCentered="1"/>
  <pageMargins left="0.59055118110236227" right="0.59055118110236227" top="0.74803149606299213" bottom="0.74803149606299213" header="0.31496062992125984" footer="0.31496062992125984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4"/>
  <sheetViews>
    <sheetView zoomScaleSheetLayoutView="100" workbookViewId="0"/>
  </sheetViews>
  <sheetFormatPr defaultColWidth="9" defaultRowHeight="15"/>
  <cols>
    <col min="1" max="1" width="4.28515625" style="120" customWidth="1"/>
    <col min="2" max="2" width="22.85546875" style="120" customWidth="1"/>
    <col min="3" max="3" width="14.28515625" style="120" customWidth="1"/>
    <col min="4" max="4" width="11.140625" style="120" customWidth="1"/>
    <col min="5" max="5" width="11.5703125" style="120" customWidth="1"/>
    <col min="6" max="6" width="8.5703125" style="120" customWidth="1"/>
    <col min="7" max="7" width="18.42578125" style="120" customWidth="1"/>
    <col min="8" max="8" width="8.5703125" style="120" customWidth="1"/>
    <col min="9" max="9" width="12.85546875" style="120" customWidth="1"/>
    <col min="10" max="10" width="14.28515625" style="120" customWidth="1"/>
    <col min="11" max="16384" width="9" style="208"/>
  </cols>
  <sheetData>
    <row r="1" spans="1:10">
      <c r="C1" s="207"/>
      <c r="G1" s="121" t="s">
        <v>0</v>
      </c>
    </row>
    <row r="4" spans="1:10">
      <c r="A4" s="295" t="s">
        <v>24</v>
      </c>
      <c r="B4" s="295"/>
      <c r="C4" s="221" t="str">
        <f>(CONCATENATE("Details of Sales / Transfer Valued during the year ",'DEALER MASTER'!P37))</f>
        <v>Details of Sales / Transfer Valued during the year 2012-2013</v>
      </c>
      <c r="D4" s="209"/>
    </row>
    <row r="5" spans="1:10">
      <c r="A5" s="125"/>
      <c r="D5" s="209"/>
    </row>
    <row r="6" spans="1:10">
      <c r="A6" s="296" t="s">
        <v>4</v>
      </c>
      <c r="B6" s="292" t="s">
        <v>30</v>
      </c>
      <c r="C6" s="292" t="s">
        <v>31</v>
      </c>
      <c r="D6" s="292" t="s">
        <v>7</v>
      </c>
      <c r="E6" s="298" t="s">
        <v>8</v>
      </c>
      <c r="F6" s="299"/>
      <c r="G6" s="292" t="s">
        <v>32</v>
      </c>
      <c r="H6" s="292" t="s">
        <v>10</v>
      </c>
      <c r="I6" s="292" t="s">
        <v>11</v>
      </c>
      <c r="J6" s="293" t="s">
        <v>12</v>
      </c>
    </row>
    <row r="7" spans="1:10">
      <c r="A7" s="297"/>
      <c r="B7" s="260"/>
      <c r="C7" s="260"/>
      <c r="D7" s="260"/>
      <c r="E7" s="210" t="s">
        <v>14</v>
      </c>
      <c r="F7" s="210" t="s">
        <v>15</v>
      </c>
      <c r="G7" s="260"/>
      <c r="H7" s="260"/>
      <c r="I7" s="260"/>
      <c r="J7" s="294"/>
    </row>
    <row r="8" spans="1:10">
      <c r="A8" s="211">
        <v>1</v>
      </c>
      <c r="B8" s="212">
        <v>2</v>
      </c>
      <c r="C8" s="212">
        <v>3</v>
      </c>
      <c r="D8" s="212">
        <v>4</v>
      </c>
      <c r="E8" s="212">
        <v>5</v>
      </c>
      <c r="F8" s="212">
        <v>6</v>
      </c>
      <c r="G8" s="212">
        <v>7</v>
      </c>
      <c r="H8" s="212">
        <v>8</v>
      </c>
      <c r="I8" s="212">
        <v>9</v>
      </c>
      <c r="J8" s="213">
        <v>10</v>
      </c>
    </row>
    <row r="9" spans="1:10">
      <c r="A9" s="146"/>
      <c r="B9" s="143"/>
      <c r="C9" s="143"/>
      <c r="D9" s="214"/>
      <c r="E9" s="214"/>
      <c r="F9" s="214"/>
      <c r="G9" s="143"/>
      <c r="H9" s="143"/>
      <c r="I9" s="143"/>
      <c r="J9" s="175"/>
    </row>
    <row r="10" spans="1:10">
      <c r="A10" s="146"/>
      <c r="B10" s="143"/>
      <c r="C10" s="143"/>
      <c r="D10" s="215"/>
      <c r="E10" s="215"/>
      <c r="F10" s="215"/>
      <c r="G10" s="143"/>
      <c r="H10" s="143"/>
      <c r="I10" s="143"/>
      <c r="J10" s="175"/>
    </row>
    <row r="11" spans="1:10">
      <c r="A11" s="146"/>
      <c r="B11" s="143"/>
      <c r="C11" s="143"/>
      <c r="D11" s="215"/>
      <c r="E11" s="215"/>
      <c r="F11" s="215"/>
      <c r="G11" s="143"/>
      <c r="H11" s="143"/>
      <c r="I11" s="143"/>
      <c r="J11" s="175"/>
    </row>
    <row r="12" spans="1:10">
      <c r="A12" s="146"/>
      <c r="B12" s="143"/>
      <c r="C12" s="143"/>
      <c r="D12" s="215"/>
      <c r="E12" s="215"/>
      <c r="F12" s="215"/>
      <c r="G12" s="143"/>
      <c r="H12" s="143"/>
      <c r="I12" s="143"/>
      <c r="J12" s="175"/>
    </row>
    <row r="13" spans="1:10">
      <c r="A13" s="146"/>
      <c r="B13" s="143"/>
      <c r="C13" s="143"/>
      <c r="D13" s="215"/>
      <c r="E13" s="215"/>
      <c r="F13" s="215"/>
      <c r="G13" s="143"/>
      <c r="H13" s="143"/>
      <c r="I13" s="143"/>
      <c r="J13" s="175"/>
    </row>
    <row r="14" spans="1:10">
      <c r="A14" s="146"/>
      <c r="B14" s="143"/>
      <c r="C14" s="143"/>
      <c r="D14" s="215"/>
      <c r="E14" s="215"/>
      <c r="F14" s="215"/>
      <c r="G14" s="143"/>
      <c r="H14" s="143"/>
      <c r="I14" s="143"/>
      <c r="J14" s="175"/>
    </row>
    <row r="15" spans="1:10">
      <c r="A15" s="146"/>
      <c r="B15" s="143"/>
      <c r="C15" s="143"/>
      <c r="D15" s="215"/>
      <c r="E15" s="215"/>
      <c r="F15" s="215"/>
      <c r="G15" s="143"/>
      <c r="H15" s="143"/>
      <c r="I15" s="143"/>
      <c r="J15" s="175"/>
    </row>
    <row r="16" spans="1:10">
      <c r="A16" s="146"/>
      <c r="B16" s="143"/>
      <c r="C16" s="143"/>
      <c r="D16" s="215"/>
      <c r="E16" s="215"/>
      <c r="F16" s="215"/>
      <c r="G16" s="143"/>
      <c r="H16" s="143"/>
      <c r="I16" s="143"/>
      <c r="J16" s="175"/>
    </row>
    <row r="17" spans="1:10">
      <c r="A17" s="146"/>
      <c r="B17" s="143"/>
      <c r="C17" s="143"/>
      <c r="D17" s="215"/>
      <c r="E17" s="215"/>
      <c r="F17" s="215"/>
      <c r="G17" s="143"/>
      <c r="H17" s="143"/>
      <c r="I17" s="143"/>
      <c r="J17" s="175"/>
    </row>
    <row r="18" spans="1:10">
      <c r="A18" s="146"/>
      <c r="B18" s="143"/>
      <c r="C18" s="143"/>
      <c r="D18" s="215"/>
      <c r="E18" s="215"/>
      <c r="F18" s="215"/>
      <c r="G18" s="143"/>
      <c r="H18" s="143"/>
      <c r="I18" s="143"/>
      <c r="J18" s="175"/>
    </row>
    <row r="19" spans="1:10">
      <c r="A19" s="146"/>
      <c r="B19" s="143"/>
      <c r="C19" s="143"/>
      <c r="D19" s="215"/>
      <c r="E19" s="215"/>
      <c r="F19" s="215"/>
      <c r="G19" s="143"/>
      <c r="H19" s="143"/>
      <c r="I19" s="143"/>
      <c r="J19" s="175"/>
    </row>
    <row r="20" spans="1:10">
      <c r="A20" s="146"/>
      <c r="B20" s="143"/>
      <c r="C20" s="143"/>
      <c r="D20" s="215"/>
      <c r="E20" s="215"/>
      <c r="F20" s="215"/>
      <c r="G20" s="143"/>
      <c r="H20" s="143"/>
      <c r="I20" s="143"/>
      <c r="J20" s="175"/>
    </row>
    <row r="21" spans="1:10">
      <c r="A21" s="146"/>
      <c r="B21" s="143"/>
      <c r="C21" s="143"/>
      <c r="D21" s="215"/>
      <c r="E21" s="215"/>
      <c r="F21" s="215"/>
      <c r="G21" s="143"/>
      <c r="H21" s="143"/>
      <c r="I21" s="143"/>
      <c r="J21" s="175"/>
    </row>
    <row r="22" spans="1:10">
      <c r="A22" s="146"/>
      <c r="B22" s="143"/>
      <c r="C22" s="143"/>
      <c r="D22" s="215"/>
      <c r="E22" s="215"/>
      <c r="F22" s="215"/>
      <c r="G22" s="143"/>
      <c r="H22" s="143"/>
      <c r="I22" s="143"/>
      <c r="J22" s="175"/>
    </row>
    <row r="23" spans="1:10">
      <c r="A23" s="146"/>
      <c r="B23" s="143"/>
      <c r="C23" s="143"/>
      <c r="D23" s="215"/>
      <c r="E23" s="215"/>
      <c r="F23" s="215"/>
      <c r="G23" s="143"/>
      <c r="H23" s="143"/>
      <c r="I23" s="143"/>
      <c r="J23" s="175"/>
    </row>
    <row r="24" spans="1:10">
      <c r="A24" s="146"/>
      <c r="B24" s="143"/>
      <c r="C24" s="143"/>
      <c r="D24" s="215"/>
      <c r="E24" s="215"/>
      <c r="F24" s="215"/>
      <c r="G24" s="143"/>
      <c r="H24" s="143"/>
      <c r="I24" s="143"/>
      <c r="J24" s="175"/>
    </row>
    <row r="25" spans="1:10">
      <c r="A25" s="146"/>
      <c r="B25" s="143"/>
      <c r="C25" s="143"/>
      <c r="D25" s="215"/>
      <c r="E25" s="215"/>
      <c r="F25" s="215"/>
      <c r="G25" s="143"/>
      <c r="H25" s="143"/>
      <c r="I25" s="143"/>
      <c r="J25" s="175"/>
    </row>
    <row r="26" spans="1:10">
      <c r="A26" s="146"/>
      <c r="B26" s="143"/>
      <c r="C26" s="143"/>
      <c r="D26" s="215"/>
      <c r="E26" s="215"/>
      <c r="F26" s="215"/>
      <c r="G26" s="143"/>
      <c r="H26" s="143"/>
      <c r="I26" s="143"/>
      <c r="J26" s="175"/>
    </row>
    <row r="27" spans="1:10">
      <c r="A27" s="146"/>
      <c r="B27" s="143"/>
      <c r="C27" s="143"/>
      <c r="D27" s="215"/>
      <c r="E27" s="215"/>
      <c r="F27" s="215"/>
      <c r="G27" s="143"/>
      <c r="H27" s="143"/>
      <c r="I27" s="143"/>
      <c r="J27" s="175"/>
    </row>
    <row r="28" spans="1:10">
      <c r="A28" s="146"/>
      <c r="B28" s="143"/>
      <c r="C28" s="143"/>
      <c r="D28" s="215"/>
      <c r="E28" s="215"/>
      <c r="F28" s="215"/>
      <c r="G28" s="143"/>
      <c r="H28" s="143"/>
      <c r="I28" s="143"/>
      <c r="J28" s="175"/>
    </row>
    <row r="29" spans="1:10">
      <c r="A29" s="146"/>
      <c r="B29" s="143"/>
      <c r="C29" s="143"/>
      <c r="D29" s="215"/>
      <c r="E29" s="215"/>
      <c r="F29" s="215"/>
      <c r="G29" s="143"/>
      <c r="H29" s="143"/>
      <c r="I29" s="143"/>
      <c r="J29" s="175"/>
    </row>
    <row r="30" spans="1:10">
      <c r="A30" s="146"/>
      <c r="B30" s="143"/>
      <c r="C30" s="143"/>
      <c r="D30" s="215"/>
      <c r="E30" s="215"/>
      <c r="F30" s="215"/>
      <c r="G30" s="143"/>
      <c r="H30" s="143"/>
      <c r="I30" s="143"/>
      <c r="J30" s="175"/>
    </row>
    <row r="31" spans="1:10">
      <c r="A31" s="146"/>
      <c r="B31" s="143"/>
      <c r="C31" s="143"/>
      <c r="D31" s="215"/>
      <c r="E31" s="215"/>
      <c r="F31" s="215"/>
      <c r="G31" s="143"/>
      <c r="H31" s="143"/>
      <c r="I31" s="143"/>
      <c r="J31" s="175"/>
    </row>
    <row r="32" spans="1:10">
      <c r="A32" s="146"/>
      <c r="B32" s="143"/>
      <c r="C32" s="143"/>
      <c r="D32" s="215"/>
      <c r="E32" s="215"/>
      <c r="F32" s="215"/>
      <c r="G32" s="143"/>
      <c r="H32" s="143"/>
      <c r="I32" s="143"/>
      <c r="J32" s="175"/>
    </row>
    <row r="33" spans="1:10">
      <c r="A33" s="216"/>
      <c r="B33" s="187"/>
      <c r="C33" s="187"/>
      <c r="D33" s="217"/>
      <c r="E33" s="217"/>
      <c r="F33" s="217"/>
      <c r="G33" s="187"/>
      <c r="H33" s="187"/>
      <c r="I33" s="187"/>
      <c r="J33" s="191"/>
    </row>
    <row r="34" spans="1:10">
      <c r="B34" s="222" t="s">
        <v>169</v>
      </c>
      <c r="C34" s="220" t="s">
        <v>171</v>
      </c>
      <c r="D34" s="196"/>
      <c r="E34" s="196"/>
      <c r="F34" s="196"/>
    </row>
    <row r="35" spans="1:10">
      <c r="B35" s="220"/>
      <c r="C35" s="220" t="s">
        <v>172</v>
      </c>
      <c r="D35" s="196"/>
      <c r="E35" s="196"/>
      <c r="F35" s="196"/>
    </row>
    <row r="36" spans="1:10">
      <c r="D36" s="196"/>
      <c r="E36" s="196"/>
      <c r="F36" s="196"/>
    </row>
    <row r="37" spans="1:10">
      <c r="D37" s="196"/>
      <c r="E37" s="196"/>
      <c r="F37" s="196"/>
    </row>
    <row r="38" spans="1:10">
      <c r="D38" s="196"/>
      <c r="E38" s="196"/>
      <c r="F38" s="196"/>
    </row>
    <row r="39" spans="1:10">
      <c r="D39" s="196"/>
      <c r="E39" s="196"/>
      <c r="F39" s="196"/>
    </row>
    <row r="40" spans="1:10">
      <c r="D40" s="196"/>
      <c r="E40" s="196"/>
      <c r="F40" s="196"/>
    </row>
    <row r="41" spans="1:10">
      <c r="D41" s="196"/>
      <c r="E41" s="196"/>
      <c r="F41" s="196"/>
    </row>
    <row r="42" spans="1:10">
      <c r="D42" s="196"/>
      <c r="E42" s="196"/>
      <c r="F42" s="196"/>
    </row>
    <row r="43" spans="1:10">
      <c r="D43" s="196"/>
      <c r="E43" s="196"/>
      <c r="F43" s="196"/>
    </row>
    <row r="44" spans="1:10">
      <c r="D44" s="196"/>
      <c r="E44" s="196"/>
      <c r="F44" s="196"/>
    </row>
    <row r="45" spans="1:10">
      <c r="D45" s="196"/>
      <c r="E45" s="196"/>
      <c r="F45" s="196"/>
    </row>
    <row r="46" spans="1:10">
      <c r="D46" s="196"/>
      <c r="E46" s="196"/>
      <c r="F46" s="196"/>
    </row>
    <row r="47" spans="1:10">
      <c r="D47" s="196"/>
      <c r="E47" s="196"/>
      <c r="F47" s="196"/>
    </row>
    <row r="48" spans="1:10">
      <c r="D48" s="196"/>
      <c r="E48" s="196"/>
      <c r="F48" s="196"/>
    </row>
    <row r="49" spans="4:6">
      <c r="D49" s="196"/>
      <c r="E49" s="196"/>
      <c r="F49" s="196"/>
    </row>
    <row r="50" spans="4:6">
      <c r="D50" s="196"/>
      <c r="E50" s="196"/>
      <c r="F50" s="196"/>
    </row>
    <row r="51" spans="4:6">
      <c r="D51" s="196"/>
      <c r="E51" s="196"/>
      <c r="F51" s="196"/>
    </row>
    <row r="52" spans="4:6">
      <c r="D52" s="196"/>
      <c r="E52" s="196"/>
      <c r="F52" s="196"/>
    </row>
    <row r="53" spans="4:6">
      <c r="D53" s="196"/>
      <c r="E53" s="196"/>
      <c r="F53" s="196"/>
    </row>
    <row r="54" spans="4:6">
      <c r="D54" s="196"/>
      <c r="E54" s="196"/>
      <c r="F54" s="196"/>
    </row>
  </sheetData>
  <mergeCells count="10">
    <mergeCell ref="A4:B4"/>
    <mergeCell ref="H6:H7"/>
    <mergeCell ref="I6:I7"/>
    <mergeCell ref="J6:J7"/>
    <mergeCell ref="A6:A7"/>
    <mergeCell ref="B6:B7"/>
    <mergeCell ref="C6:C7"/>
    <mergeCell ref="D6:D7"/>
    <mergeCell ref="E6:F6"/>
    <mergeCell ref="G6:G7"/>
  </mergeCells>
  <hyperlinks>
    <hyperlink ref="G1" location="INDEX!A1" display="Go To INDEX"/>
  </hyperlinks>
  <printOptions horizontalCentered="1"/>
  <pageMargins left="0.59055118110236227" right="0.59055118110236227" top="0.74803149606299213" bottom="0.74803149606299213" header="0.31496062992125984" footer="0.31496062992125984"/>
  <pageSetup paperSize="9" scale="9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5"/>
  <sheetViews>
    <sheetView topLeftCell="A7" zoomScaleSheetLayoutView="100" workbookViewId="0"/>
  </sheetViews>
  <sheetFormatPr defaultColWidth="9" defaultRowHeight="15"/>
  <cols>
    <col min="1" max="1" width="4.28515625" style="120" customWidth="1"/>
    <col min="2" max="2" width="22.85546875" style="120" customWidth="1"/>
    <col min="3" max="3" width="14.28515625" style="120" customWidth="1"/>
    <col min="4" max="4" width="11.140625" style="120" customWidth="1"/>
    <col min="5" max="5" width="11.5703125" style="120" customWidth="1"/>
    <col min="6" max="6" width="8.5703125" style="120" customWidth="1"/>
    <col min="7" max="7" width="18.42578125" style="120" customWidth="1"/>
    <col min="8" max="8" width="8.5703125" style="120" customWidth="1"/>
    <col min="9" max="9" width="12.85546875" style="120" customWidth="1"/>
    <col min="10" max="10" width="14.28515625" style="120" customWidth="1"/>
    <col min="11" max="16384" width="9" style="208"/>
  </cols>
  <sheetData>
    <row r="1" spans="1:10">
      <c r="C1" s="207" t="s">
        <v>182</v>
      </c>
      <c r="G1" s="121" t="s">
        <v>0</v>
      </c>
    </row>
    <row r="4" spans="1:10">
      <c r="A4" s="295" t="s">
        <v>44</v>
      </c>
      <c r="B4" s="295"/>
      <c r="C4" s="120" t="s">
        <v>45</v>
      </c>
      <c r="D4" s="209"/>
    </row>
    <row r="5" spans="1:10">
      <c r="A5" s="125"/>
      <c r="D5" s="209"/>
    </row>
    <row r="6" spans="1:10">
      <c r="A6" s="300" t="s">
        <v>49</v>
      </c>
      <c r="B6" s="301"/>
      <c r="C6" s="301"/>
      <c r="D6" s="301"/>
      <c r="E6" s="301"/>
      <c r="F6" s="301"/>
      <c r="G6" s="301"/>
      <c r="H6" s="301"/>
      <c r="I6" s="301"/>
      <c r="J6" s="302"/>
    </row>
    <row r="7" spans="1:10">
      <c r="A7" s="296" t="s">
        <v>4</v>
      </c>
      <c r="B7" s="292" t="s">
        <v>6</v>
      </c>
      <c r="C7" s="298" t="s">
        <v>51</v>
      </c>
      <c r="D7" s="299"/>
      <c r="E7" s="298" t="s">
        <v>7</v>
      </c>
      <c r="F7" s="299"/>
      <c r="G7" s="292" t="s">
        <v>52</v>
      </c>
      <c r="H7" s="292" t="s">
        <v>10</v>
      </c>
      <c r="I7" s="292" t="s">
        <v>53</v>
      </c>
      <c r="J7" s="293" t="s">
        <v>54</v>
      </c>
    </row>
    <row r="8" spans="1:10">
      <c r="A8" s="297"/>
      <c r="B8" s="260"/>
      <c r="C8" s="305"/>
      <c r="D8" s="312"/>
      <c r="E8" s="305"/>
      <c r="F8" s="312"/>
      <c r="G8" s="260"/>
      <c r="H8" s="260"/>
      <c r="I8" s="260"/>
      <c r="J8" s="294"/>
    </row>
    <row r="9" spans="1:10">
      <c r="A9" s="211">
        <v>1</v>
      </c>
      <c r="B9" s="212">
        <v>2</v>
      </c>
      <c r="C9" s="308">
        <v>3</v>
      </c>
      <c r="D9" s="309"/>
      <c r="E9" s="308">
        <v>4</v>
      </c>
      <c r="F9" s="309"/>
      <c r="G9" s="212">
        <v>5</v>
      </c>
      <c r="H9" s="212">
        <v>6</v>
      </c>
      <c r="I9" s="212">
        <v>7</v>
      </c>
      <c r="J9" s="213">
        <v>8</v>
      </c>
    </row>
    <row r="10" spans="1:10">
      <c r="A10" s="146"/>
      <c r="B10" s="143"/>
      <c r="C10" s="143"/>
      <c r="D10" s="310" t="s">
        <v>57</v>
      </c>
      <c r="E10" s="310"/>
      <c r="F10" s="310"/>
      <c r="G10" s="143"/>
      <c r="H10" s="143"/>
      <c r="I10" s="143"/>
      <c r="J10" s="175"/>
    </row>
    <row r="11" spans="1:10">
      <c r="A11" s="216"/>
      <c r="B11" s="187"/>
      <c r="C11" s="187"/>
      <c r="D11" s="311"/>
      <c r="E11" s="311"/>
      <c r="F11" s="311"/>
      <c r="G11" s="187"/>
      <c r="H11" s="187"/>
      <c r="I11" s="187"/>
      <c r="J11" s="191"/>
    </row>
    <row r="13" spans="1:10">
      <c r="A13" s="300" t="s">
        <v>64</v>
      </c>
      <c r="B13" s="301"/>
      <c r="C13" s="301"/>
      <c r="D13" s="301"/>
      <c r="E13" s="301"/>
      <c r="F13" s="301"/>
      <c r="G13" s="301"/>
      <c r="H13" s="301"/>
      <c r="I13" s="301"/>
      <c r="J13" s="302"/>
    </row>
    <row r="14" spans="1:10">
      <c r="A14" s="296" t="s">
        <v>4</v>
      </c>
      <c r="B14" s="292" t="s">
        <v>51</v>
      </c>
      <c r="C14" s="298" t="s">
        <v>7</v>
      </c>
      <c r="D14" s="299"/>
      <c r="E14" s="298" t="s">
        <v>66</v>
      </c>
      <c r="F14" s="299"/>
      <c r="G14" s="298" t="s">
        <v>67</v>
      </c>
      <c r="H14" s="303"/>
      <c r="I14" s="303"/>
      <c r="J14" s="304"/>
    </row>
    <row r="15" spans="1:10">
      <c r="A15" s="297"/>
      <c r="B15" s="260"/>
      <c r="C15" s="305"/>
      <c r="D15" s="312"/>
      <c r="E15" s="305"/>
      <c r="F15" s="312"/>
      <c r="G15" s="305"/>
      <c r="H15" s="306"/>
      <c r="I15" s="306"/>
      <c r="J15" s="307"/>
    </row>
    <row r="16" spans="1:10">
      <c r="A16" s="211">
        <v>1</v>
      </c>
      <c r="B16" s="212">
        <v>2</v>
      </c>
      <c r="C16" s="308">
        <v>3</v>
      </c>
      <c r="D16" s="309"/>
      <c r="E16" s="308">
        <v>4</v>
      </c>
      <c r="F16" s="309"/>
      <c r="G16" s="308">
        <v>5</v>
      </c>
      <c r="H16" s="301"/>
      <c r="I16" s="301"/>
      <c r="J16" s="302"/>
    </row>
    <row r="17" spans="1:10">
      <c r="A17" s="146"/>
      <c r="B17" s="143"/>
      <c r="C17" s="143"/>
      <c r="D17" s="310" t="s">
        <v>57</v>
      </c>
      <c r="E17" s="310"/>
      <c r="F17" s="310"/>
      <c r="G17" s="143"/>
      <c r="H17" s="143"/>
      <c r="I17" s="143"/>
      <c r="J17" s="175"/>
    </row>
    <row r="18" spans="1:10">
      <c r="A18" s="216"/>
      <c r="B18" s="187"/>
      <c r="C18" s="187"/>
      <c r="D18" s="311"/>
      <c r="E18" s="311"/>
      <c r="F18" s="311"/>
      <c r="G18" s="187"/>
      <c r="H18" s="187"/>
      <c r="I18" s="187"/>
      <c r="J18" s="191"/>
    </row>
    <row r="19" spans="1:10">
      <c r="A19" s="143"/>
      <c r="B19" s="143"/>
      <c r="C19" s="143"/>
      <c r="D19" s="223"/>
      <c r="E19" s="223"/>
      <c r="F19" s="223"/>
      <c r="G19" s="143"/>
      <c r="H19" s="143"/>
      <c r="I19" s="143"/>
      <c r="J19" s="143"/>
    </row>
    <row r="20" spans="1:10">
      <c r="A20" s="143"/>
      <c r="B20" s="143"/>
      <c r="C20" s="314" t="str">
        <f>'DEALER MASTER'!E6</f>
        <v>DHANALAKSHMI TEXTILES</v>
      </c>
      <c r="D20" s="314"/>
      <c r="E20" s="314"/>
      <c r="F20" s="223"/>
      <c r="I20" s="194"/>
      <c r="J20" s="143"/>
    </row>
    <row r="21" spans="1:10">
      <c r="C21" s="314"/>
      <c r="D21" s="314"/>
      <c r="E21" s="314"/>
      <c r="I21" s="224" t="str">
        <f>CONCATENATE("for ",'DEALER MASTER'!E6)</f>
        <v>for DHANALAKSHMI TEXTILES</v>
      </c>
    </row>
    <row r="22" spans="1:10">
      <c r="A22" s="120" t="s">
        <v>72</v>
      </c>
      <c r="C22" s="313" t="str">
        <f>'DEALER MASTER'!E8</f>
        <v>ADD 1</v>
      </c>
      <c r="D22" s="313"/>
      <c r="E22" s="313"/>
    </row>
    <row r="23" spans="1:10">
      <c r="C23" s="313" t="str">
        <f>'DEALER MASTER'!E9</f>
        <v>ADD2</v>
      </c>
      <c r="D23" s="313"/>
      <c r="E23" s="313"/>
    </row>
    <row r="24" spans="1:10">
      <c r="A24" s="120" t="s">
        <v>74</v>
      </c>
      <c r="C24" s="313" t="str">
        <f>'DEALER MASTER'!E10</f>
        <v>ADD3</v>
      </c>
      <c r="D24" s="313"/>
      <c r="E24" s="313"/>
      <c r="I24" s="206" t="str">
        <f>'DEALER MASTER'!E22</f>
        <v>Managing Director</v>
      </c>
    </row>
    <row r="25" spans="1:10">
      <c r="C25" s="313" t="str">
        <f>'DEALER MASTER'!E11</f>
        <v>ADD4</v>
      </c>
      <c r="D25" s="313"/>
      <c r="E25" s="313"/>
      <c r="G25" s="181" t="s">
        <v>75</v>
      </c>
      <c r="H25" s="204" t="str">
        <f>'DEALER MASTER'!E21</f>
        <v>NARAYANAN</v>
      </c>
    </row>
  </sheetData>
  <sheetProtection password="B79A" sheet="1" objects="1" scenarios="1"/>
  <mergeCells count="28">
    <mergeCell ref="G7:G8"/>
    <mergeCell ref="H7:H8"/>
    <mergeCell ref="C25:E25"/>
    <mergeCell ref="A14:A15"/>
    <mergeCell ref="B14:B15"/>
    <mergeCell ref="C14:D15"/>
    <mergeCell ref="E14:F15"/>
    <mergeCell ref="D17:F18"/>
    <mergeCell ref="C20:E21"/>
    <mergeCell ref="C22:E22"/>
    <mergeCell ref="C23:E23"/>
    <mergeCell ref="C24:E24"/>
    <mergeCell ref="A4:B4"/>
    <mergeCell ref="A6:J6"/>
    <mergeCell ref="G14:J15"/>
    <mergeCell ref="C16:D16"/>
    <mergeCell ref="E16:F16"/>
    <mergeCell ref="G16:J16"/>
    <mergeCell ref="I7:I8"/>
    <mergeCell ref="J7:J8"/>
    <mergeCell ref="C9:D9"/>
    <mergeCell ref="E9:F9"/>
    <mergeCell ref="D10:F11"/>
    <mergeCell ref="A13:J13"/>
    <mergeCell ref="A7:A8"/>
    <mergeCell ref="B7:B8"/>
    <mergeCell ref="C7:D8"/>
    <mergeCell ref="E7:F8"/>
  </mergeCells>
  <hyperlinks>
    <hyperlink ref="G1" location="INDEX!A1" display="Go To INDEX"/>
  </hyperlinks>
  <printOptions horizontalCentered="1"/>
  <pageMargins left="0.59055118110236227" right="0.59055118110236227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INDEX</vt:lpstr>
      <vt:lpstr>DEALER MASTER</vt:lpstr>
      <vt:lpstr>TRADING</vt:lpstr>
      <vt:lpstr>FORM I-1</vt:lpstr>
      <vt:lpstr>ANNEXURE 1</vt:lpstr>
      <vt:lpstr>ANNEXURE 2</vt:lpstr>
      <vt:lpstr>ANNEXURE 3</vt:lpstr>
      <vt:lpstr>'ANNEXURE 1'!Print_Area</vt:lpstr>
      <vt:lpstr>'ANNEXURE 2'!Print_Area</vt:lpstr>
      <vt:lpstr>'ANNEXURE 3'!Print_Area</vt:lpstr>
      <vt:lpstr>'DEALER MASTER'!Print_Area</vt:lpstr>
      <vt:lpstr>'FORM I-1'!Print_Area</vt:lpstr>
      <vt:lpstr>TRADING!Print_Area</vt:lpstr>
    </vt:vector>
  </TitlesOfParts>
  <Company>PERSONAL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NARAYANASAMY</dc:creator>
  <cp:lastModifiedBy>house</cp:lastModifiedBy>
  <cp:lastPrinted>2014-04-14T18:08:22Z</cp:lastPrinted>
  <dcterms:created xsi:type="dcterms:W3CDTF">2013-12-20T05:27:18Z</dcterms:created>
  <dcterms:modified xsi:type="dcterms:W3CDTF">2014-04-14T18:09:00Z</dcterms:modified>
</cp:coreProperties>
</file>