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8975" windowHeight="7365"/>
  </bookViews>
  <sheets>
    <sheet name="ITC Reversal Formula" sheetId="1" r:id="rId1"/>
    <sheet name="Simple Example" sheetId="2" r:id="rId2"/>
  </sheets>
  <definedNames>
    <definedName name="_xlnm.Print_Area" localSheetId="1">'Simple Example'!$B$2:$I$10</definedName>
  </definedNames>
  <calcPr calcId="124519"/>
</workbook>
</file>

<file path=xl/calcChain.xml><?xml version="1.0" encoding="utf-8"?>
<calcChain xmlns="http://schemas.openxmlformats.org/spreadsheetml/2006/main">
  <c r="E10" i="2"/>
  <c r="F9"/>
  <c r="H9" s="1"/>
  <c r="F7"/>
  <c r="F5"/>
  <c r="F10" s="1"/>
  <c r="D4"/>
  <c r="C4"/>
  <c r="I9" s="1"/>
  <c r="E30" i="1"/>
  <c r="G30" s="1"/>
  <c r="E27"/>
  <c r="H27" s="1"/>
  <c r="G23"/>
  <c r="E23"/>
  <c r="H23" s="1"/>
  <c r="F20"/>
  <c r="H19"/>
  <c r="E19"/>
  <c r="G20" s="1"/>
  <c r="F16"/>
  <c r="E16"/>
  <c r="G16" s="1"/>
  <c r="H16" s="1"/>
  <c r="F13"/>
  <c r="E13"/>
  <c r="G13" s="1"/>
  <c r="H13" s="1"/>
  <c r="F10"/>
  <c r="E10"/>
  <c r="G10" s="1"/>
  <c r="H10" s="1"/>
  <c r="F7"/>
  <c r="E7"/>
  <c r="G7" s="1"/>
  <c r="G7" i="2" l="1"/>
  <c r="H7" s="1"/>
  <c r="I7"/>
  <c r="I10" s="1"/>
  <c r="G5"/>
  <c r="G10" s="1"/>
  <c r="H30" i="1"/>
  <c r="H5" i="2" l="1"/>
  <c r="H10" s="1"/>
  <c r="J4" s="1"/>
</calcChain>
</file>

<file path=xl/sharedStrings.xml><?xml version="1.0" encoding="utf-8"?>
<sst xmlns="http://schemas.openxmlformats.org/spreadsheetml/2006/main" count="89" uniqueCount="53">
  <si>
    <t>Sakthees</t>
  </si>
  <si>
    <t>nicesakthees@yahoo.com</t>
  </si>
  <si>
    <t>VAT Reversal (Ineligibility) Workings</t>
  </si>
  <si>
    <t>S.No</t>
  </si>
  <si>
    <t>Sales Type</t>
  </si>
  <si>
    <t>Input Tax Credit Eligibility</t>
  </si>
  <si>
    <t>Input Tax</t>
  </si>
  <si>
    <t>Output VAT</t>
  </si>
  <si>
    <t>Formula for Input Tax Credit - Eligibility</t>
  </si>
  <si>
    <t>Input Tax Credit to be Reversed</t>
  </si>
  <si>
    <t>Local Sales</t>
  </si>
  <si>
    <t>ITC</t>
  </si>
  <si>
    <t>Purchase</t>
  </si>
  <si>
    <t>IT</t>
  </si>
  <si>
    <t>(Total ITC * Local Sales)/Total Sales</t>
  </si>
  <si>
    <t>To be Reversed</t>
  </si>
  <si>
    <t>Fully Elgible</t>
  </si>
  <si>
    <t>100% EOU</t>
  </si>
  <si>
    <t>(Total ITC * 100% EOU Sales)/Total Sales</t>
  </si>
  <si>
    <t>Not Eligible</t>
  </si>
  <si>
    <t>Free Sample Sale</t>
  </si>
  <si>
    <t>(Total ITC * Free Sample)/Total Sales</t>
  </si>
  <si>
    <t>Scrap Sales</t>
  </si>
  <si>
    <t>(Total ITC * Scrap Sales)/Total Sales</t>
  </si>
  <si>
    <t>Export</t>
  </si>
  <si>
    <t>Eligible &amp; We have to reverse the Proportionat amount by Claiming Form W</t>
  </si>
  <si>
    <t>ITC is Eligible. IF Form W for Rs…... is filed, the ITC which is to be Reversed</t>
  </si>
  <si>
    <t>Eligile to Local Sales</t>
  </si>
  <si>
    <t>CST Sales - C Form</t>
  </si>
  <si>
    <t>(Total ITC * CST Sales C Form*((Local Rate -3%)/Local Rate))/Total Sales</t>
  </si>
  <si>
    <t>(Total ITC * CST Sales Against C Form *(3/Local Rate))/total Sales</t>
  </si>
  <si>
    <t>Excess of 3% is Eligible</t>
  </si>
  <si>
    <t>Rs. 2700 to be Reversed</t>
  </si>
  <si>
    <t>CST Sales - No C Form</t>
  </si>
  <si>
    <t>(Total ITC * CST Sales with out C Form)/Total Sales</t>
  </si>
  <si>
    <t>Stock Transfer to Other State</t>
  </si>
  <si>
    <t>(Total ITC * Stock Transfer * ((Local Rate- 5)/Local Rate of the product))/ Total Sales</t>
  </si>
  <si>
    <t>(Total ITC * Stock Transfer * (5/Local Rate of the product))/ Total Sales</t>
  </si>
  <si>
    <t>Excess of 5% is Eligible</t>
  </si>
  <si>
    <t>VAT Reversal - Simple Example</t>
  </si>
  <si>
    <t>Local Purchase</t>
  </si>
  <si>
    <t>Total Sales</t>
  </si>
  <si>
    <t>Details</t>
  </si>
  <si>
    <t>VAT/CST</t>
  </si>
  <si>
    <t>Payable</t>
  </si>
  <si>
    <t>Reversal</t>
  </si>
  <si>
    <t>C.F.ITC</t>
  </si>
  <si>
    <t>VAT Sales</t>
  </si>
  <si>
    <t>CST - C Form</t>
  </si>
  <si>
    <t>CST - No C Form</t>
  </si>
  <si>
    <t>Total</t>
  </si>
  <si>
    <t>C.F.I.T.C</t>
  </si>
  <si>
    <t>Carry Forwardable ITC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</si>
</sst>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_(* #,##0_);_(* \(#,##0\);_(* &quot;-&quot;??_);_(@_)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Book Antiqua"/>
      <family val="1"/>
    </font>
    <font>
      <u/>
      <sz val="11"/>
      <color theme="10"/>
      <name val="Calibri"/>
      <family val="2"/>
    </font>
    <font>
      <b/>
      <sz val="14"/>
      <color theme="1"/>
      <name val="Book Antiqua"/>
      <family val="1"/>
    </font>
    <font>
      <sz val="9"/>
      <color theme="1"/>
      <name val="Book Antiqua"/>
      <family val="1"/>
    </font>
    <font>
      <b/>
      <sz val="12"/>
      <color theme="1"/>
      <name val="Book Antiqua"/>
      <family val="1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</cellStyleXfs>
  <cellXfs count="40">
    <xf numFmtId="0" fontId="0" fillId="0" borderId="0" xfId="0"/>
    <xf numFmtId="164" fontId="2" fillId="0" borderId="0" xfId="1" applyNumberFormat="1" applyFont="1" applyAlignment="1">
      <alignment horizontal="center" vertical="center"/>
    </xf>
    <xf numFmtId="164" fontId="2" fillId="0" borderId="0" xfId="1" applyNumberFormat="1" applyFont="1" applyAlignment="1">
      <alignment horizontal="center" vertical="center" wrapText="1"/>
    </xf>
    <xf numFmtId="0" fontId="3" fillId="0" borderId="0" xfId="2" applyNumberFormat="1" applyAlignment="1" applyProtection="1">
      <alignment vertical="center" wrapText="1"/>
    </xf>
    <xf numFmtId="164" fontId="2" fillId="0" borderId="2" xfId="1" applyNumberFormat="1" applyFont="1" applyBorder="1" applyAlignment="1">
      <alignment horizontal="center" vertical="center"/>
    </xf>
    <xf numFmtId="164" fontId="5" fillId="0" borderId="0" xfId="1" applyNumberFormat="1" applyFont="1" applyAlignment="1">
      <alignment horizontal="center" vertical="center"/>
    </xf>
    <xf numFmtId="164" fontId="2" fillId="0" borderId="3" xfId="1" applyNumberFormat="1" applyFont="1" applyBorder="1" applyAlignment="1">
      <alignment horizontal="center" vertical="center"/>
    </xf>
    <xf numFmtId="164" fontId="2" fillId="0" borderId="3" xfId="1" applyNumberFormat="1" applyFont="1" applyBorder="1" applyAlignment="1">
      <alignment vertical="center" wrapText="1"/>
    </xf>
    <xf numFmtId="164" fontId="2" fillId="0" borderId="3" xfId="1" applyNumberFormat="1" applyFont="1" applyBorder="1" applyAlignment="1">
      <alignment horizontal="center" vertical="center" wrapText="1"/>
    </xf>
    <xf numFmtId="164" fontId="2" fillId="0" borderId="4" xfId="1" applyNumberFormat="1" applyFont="1" applyBorder="1" applyAlignment="1">
      <alignment horizontal="center" vertical="center"/>
    </xf>
    <xf numFmtId="164" fontId="2" fillId="0" borderId="4" xfId="1" applyNumberFormat="1" applyFont="1" applyBorder="1" applyAlignment="1">
      <alignment vertical="center" wrapText="1"/>
    </xf>
    <xf numFmtId="164" fontId="2" fillId="0" borderId="4" xfId="1" applyNumberFormat="1" applyFont="1" applyBorder="1" applyAlignment="1">
      <alignment horizontal="center" vertical="center" wrapText="1"/>
    </xf>
    <xf numFmtId="0" fontId="2" fillId="0" borderId="4" xfId="1" applyNumberFormat="1" applyFont="1" applyBorder="1" applyAlignment="1">
      <alignment horizontal="center" vertical="center"/>
    </xf>
    <xf numFmtId="43" fontId="2" fillId="0" borderId="4" xfId="1" applyFont="1" applyBorder="1" applyAlignment="1">
      <alignment horizontal="center" vertical="center"/>
    </xf>
    <xf numFmtId="164" fontId="6" fillId="0" borderId="4" xfId="1" applyNumberFormat="1" applyFont="1" applyBorder="1" applyAlignment="1">
      <alignment horizontal="left" vertical="center" wrapText="1"/>
    </xf>
    <xf numFmtId="164" fontId="6" fillId="0" borderId="4" xfId="1" applyNumberFormat="1" applyFont="1" applyBorder="1" applyAlignment="1">
      <alignment horizontal="center" vertical="center"/>
    </xf>
    <xf numFmtId="164" fontId="6" fillId="0" borderId="4" xfId="1" applyNumberFormat="1" applyFont="1" applyBorder="1" applyAlignment="1">
      <alignment vertical="center" wrapText="1"/>
    </xf>
    <xf numFmtId="164" fontId="2" fillId="0" borderId="5" xfId="1" applyNumberFormat="1" applyFont="1" applyBorder="1" applyAlignment="1">
      <alignment horizontal="center" vertical="center"/>
    </xf>
    <xf numFmtId="164" fontId="2" fillId="0" borderId="5" xfId="1" applyNumberFormat="1" applyFont="1" applyBorder="1" applyAlignment="1">
      <alignment vertical="center" wrapText="1"/>
    </xf>
    <xf numFmtId="164" fontId="2" fillId="0" borderId="5" xfId="1" applyNumberFormat="1" applyFont="1" applyBorder="1" applyAlignment="1">
      <alignment horizontal="center" vertical="center" wrapText="1"/>
    </xf>
    <xf numFmtId="164" fontId="2" fillId="0" borderId="0" xfId="1" applyNumberFormat="1" applyFont="1" applyAlignment="1">
      <alignment vertical="center" wrapText="1"/>
    </xf>
    <xf numFmtId="0" fontId="2" fillId="0" borderId="0" xfId="0" applyFont="1" applyAlignment="1">
      <alignment vertical="center"/>
    </xf>
    <xf numFmtId="164" fontId="6" fillId="0" borderId="2" xfId="1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64" fontId="6" fillId="0" borderId="4" xfId="1" applyNumberFormat="1" applyFont="1" applyBorder="1" applyAlignment="1">
      <alignment horizontal="left" vertical="center"/>
    </xf>
    <xf numFmtId="164" fontId="2" fillId="0" borderId="4" xfId="1" applyNumberFormat="1" applyFont="1" applyBorder="1" applyAlignment="1">
      <alignment vertical="center"/>
    </xf>
    <xf numFmtId="164" fontId="6" fillId="0" borderId="4" xfId="1" applyNumberFormat="1" applyFont="1" applyBorder="1" applyAlignment="1">
      <alignment vertical="center"/>
    </xf>
    <xf numFmtId="43" fontId="2" fillId="0" borderId="0" xfId="1" applyFont="1" applyAlignment="1">
      <alignment vertical="center"/>
    </xf>
    <xf numFmtId="164" fontId="6" fillId="0" borderId="2" xfId="1" applyNumberFormat="1" applyFont="1" applyBorder="1" applyAlignment="1">
      <alignment vertical="center"/>
    </xf>
    <xf numFmtId="164" fontId="2" fillId="0" borderId="0" xfId="1" applyNumberFormat="1" applyFont="1" applyAlignment="1">
      <alignment horizontal="left" vertical="center"/>
    </xf>
    <xf numFmtId="164" fontId="2" fillId="0" borderId="0" xfId="1" applyNumberFormat="1" applyFont="1" applyAlignment="1">
      <alignment vertical="center"/>
    </xf>
    <xf numFmtId="164" fontId="2" fillId="2" borderId="4" xfId="1" applyNumberFormat="1" applyFont="1" applyFill="1" applyBorder="1" applyAlignment="1">
      <alignment horizontal="left" vertical="center"/>
    </xf>
    <xf numFmtId="164" fontId="6" fillId="3" borderId="4" xfId="1" applyNumberFormat="1" applyFont="1" applyFill="1" applyBorder="1" applyAlignment="1">
      <alignment vertical="center"/>
    </xf>
    <xf numFmtId="164" fontId="4" fillId="0" borderId="1" xfId="1" applyNumberFormat="1" applyFont="1" applyBorder="1" applyAlignment="1">
      <alignment horizontal="center" vertical="center"/>
    </xf>
    <xf numFmtId="164" fontId="2" fillId="0" borderId="4" xfId="1" applyNumberFormat="1" applyFont="1" applyBorder="1" applyAlignment="1">
      <alignment horizontal="center" vertical="center"/>
    </xf>
    <xf numFmtId="164" fontId="6" fillId="0" borderId="1" xfId="1" applyNumberFormat="1" applyFont="1" applyBorder="1" applyAlignment="1">
      <alignment horizontal="center" vertical="center"/>
    </xf>
    <xf numFmtId="164" fontId="2" fillId="0" borderId="6" xfId="1" applyNumberFormat="1" applyFont="1" applyBorder="1" applyAlignment="1">
      <alignment horizontal="center" vertical="center"/>
    </xf>
    <xf numFmtId="164" fontId="2" fillId="0" borderId="7" xfId="1" applyNumberFormat="1" applyFont="1" applyBorder="1" applyAlignment="1">
      <alignment horizontal="center" vertical="center"/>
    </xf>
    <xf numFmtId="43" fontId="6" fillId="0" borderId="2" xfId="1" applyFont="1" applyBorder="1" applyAlignment="1">
      <alignment horizontal="center" vertical="center"/>
    </xf>
    <xf numFmtId="164" fontId="6" fillId="0" borderId="2" xfId="1" applyNumberFormat="1" applyFont="1" applyBorder="1" applyAlignment="1">
      <alignment horizontal="center" vertical="center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icesakthees@yahoo.com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H31"/>
  <sheetViews>
    <sheetView showGridLines="0" tabSelected="1" workbookViewId="0">
      <selection activeCell="G11" sqref="G11"/>
    </sheetView>
  </sheetViews>
  <sheetFormatPr defaultRowHeight="15.75"/>
  <cols>
    <col min="1" max="1" width="6" style="1" bestFit="1" customWidth="1"/>
    <col min="2" max="2" width="21.140625" style="20" bestFit="1" customWidth="1"/>
    <col min="3" max="3" width="30.85546875" style="2" bestFit="1" customWidth="1"/>
    <col min="4" max="4" width="11.7109375" style="1" customWidth="1"/>
    <col min="5" max="5" width="12.28515625" style="1" bestFit="1" customWidth="1"/>
    <col min="6" max="6" width="15.5703125" style="1" bestFit="1" customWidth="1"/>
    <col min="7" max="7" width="45.5703125" style="1" customWidth="1"/>
    <col min="8" max="8" width="35.85546875" style="1" bestFit="1" customWidth="1"/>
    <col min="9" max="16384" width="9.140625" style="1"/>
  </cols>
  <sheetData>
    <row r="2" spans="1:8">
      <c r="B2" s="2" t="s">
        <v>0</v>
      </c>
      <c r="C2" s="3" t="s">
        <v>1</v>
      </c>
    </row>
    <row r="4" spans="1:8" ht="29.25" customHeight="1">
      <c r="A4" s="33" t="s">
        <v>2</v>
      </c>
      <c r="B4" s="33"/>
      <c r="C4" s="33"/>
      <c r="D4" s="33"/>
      <c r="E4" s="33"/>
      <c r="F4" s="33"/>
      <c r="G4" s="33"/>
      <c r="H4" s="33"/>
    </row>
    <row r="5" spans="1:8" s="5" customFormat="1" ht="29.25" customHeight="1">
      <c r="A5" s="4" t="s">
        <v>3</v>
      </c>
      <c r="B5" s="4" t="s">
        <v>4</v>
      </c>
      <c r="C5" s="4" t="s">
        <v>5</v>
      </c>
      <c r="D5" s="4"/>
      <c r="E5" s="4" t="s">
        <v>6</v>
      </c>
      <c r="F5" s="4" t="s">
        <v>7</v>
      </c>
      <c r="G5" s="4" t="s">
        <v>8</v>
      </c>
      <c r="H5" s="4" t="s">
        <v>9</v>
      </c>
    </row>
    <row r="6" spans="1:8">
      <c r="A6" s="6">
        <v>1</v>
      </c>
      <c r="B6" s="7" t="s">
        <v>10</v>
      </c>
      <c r="C6" s="8" t="s">
        <v>11</v>
      </c>
      <c r="D6" s="6" t="s">
        <v>12</v>
      </c>
      <c r="E6" s="6" t="s">
        <v>13</v>
      </c>
      <c r="F6" s="6" t="s">
        <v>7</v>
      </c>
      <c r="G6" s="8" t="s">
        <v>14</v>
      </c>
      <c r="H6" s="6" t="s">
        <v>15</v>
      </c>
    </row>
    <row r="7" spans="1:8">
      <c r="A7" s="9"/>
      <c r="B7" s="10">
        <v>100000</v>
      </c>
      <c r="C7" s="11" t="s">
        <v>16</v>
      </c>
      <c r="D7" s="9">
        <v>90000</v>
      </c>
      <c r="E7" s="9">
        <f>+D7*0.05</f>
        <v>4500</v>
      </c>
      <c r="F7" s="9">
        <f>+B7*0.05</f>
        <v>5000</v>
      </c>
      <c r="G7" s="12">
        <f>+E7*B7/B7</f>
        <v>4500</v>
      </c>
      <c r="H7" s="9">
        <v>0</v>
      </c>
    </row>
    <row r="8" spans="1:8">
      <c r="A8" s="9"/>
      <c r="B8" s="10"/>
      <c r="C8" s="11"/>
      <c r="D8" s="9"/>
      <c r="E8" s="9"/>
      <c r="F8" s="9"/>
      <c r="G8" s="12"/>
      <c r="H8" s="9"/>
    </row>
    <row r="9" spans="1:8">
      <c r="A9" s="9">
        <v>2</v>
      </c>
      <c r="B9" s="10" t="s">
        <v>17</v>
      </c>
      <c r="C9" s="11" t="s">
        <v>11</v>
      </c>
      <c r="D9" s="9" t="s">
        <v>12</v>
      </c>
      <c r="E9" s="9" t="s">
        <v>13</v>
      </c>
      <c r="F9" s="9" t="s">
        <v>7</v>
      </c>
      <c r="G9" s="11" t="s">
        <v>18</v>
      </c>
      <c r="H9" s="9"/>
    </row>
    <row r="10" spans="1:8">
      <c r="A10" s="9"/>
      <c r="B10" s="10">
        <v>100000</v>
      </c>
      <c r="C10" s="11" t="s">
        <v>19</v>
      </c>
      <c r="D10" s="9">
        <v>90000</v>
      </c>
      <c r="E10" s="9">
        <f>+D10*0.05</f>
        <v>4500</v>
      </c>
      <c r="F10" s="9">
        <f>+B10*0.05</f>
        <v>5000</v>
      </c>
      <c r="G10" s="13">
        <f>+E10*(B10*0)/B10</f>
        <v>0</v>
      </c>
      <c r="H10" s="9">
        <f>+E10-G10</f>
        <v>4500</v>
      </c>
    </row>
    <row r="11" spans="1:8">
      <c r="A11" s="9"/>
      <c r="B11" s="10"/>
      <c r="C11" s="11"/>
      <c r="D11" s="9"/>
      <c r="E11" s="9"/>
      <c r="F11" s="9"/>
      <c r="G11" s="13"/>
      <c r="H11" s="9"/>
    </row>
    <row r="12" spans="1:8">
      <c r="A12" s="9">
        <v>3</v>
      </c>
      <c r="B12" s="10" t="s">
        <v>20</v>
      </c>
      <c r="C12" s="11" t="s">
        <v>11</v>
      </c>
      <c r="D12" s="9" t="s">
        <v>12</v>
      </c>
      <c r="E12" s="9" t="s">
        <v>13</v>
      </c>
      <c r="F12" s="9" t="s">
        <v>7</v>
      </c>
      <c r="G12" s="11" t="s">
        <v>21</v>
      </c>
      <c r="H12" s="9"/>
    </row>
    <row r="13" spans="1:8">
      <c r="A13" s="9"/>
      <c r="B13" s="10">
        <v>100000</v>
      </c>
      <c r="C13" s="11" t="s">
        <v>19</v>
      </c>
      <c r="D13" s="9">
        <v>90000</v>
      </c>
      <c r="E13" s="9">
        <f>+D13*0.05</f>
        <v>4500</v>
      </c>
      <c r="F13" s="9">
        <f>+B13*0.05</f>
        <v>5000</v>
      </c>
      <c r="G13" s="13">
        <f>+E13*(B13*0)/B13</f>
        <v>0</v>
      </c>
      <c r="H13" s="9">
        <f>+E13-G13</f>
        <v>4500</v>
      </c>
    </row>
    <row r="14" spans="1:8">
      <c r="A14" s="9"/>
      <c r="B14" s="10"/>
      <c r="C14" s="11"/>
      <c r="D14" s="9"/>
      <c r="E14" s="9"/>
      <c r="F14" s="9"/>
      <c r="G14" s="9"/>
      <c r="H14" s="9"/>
    </row>
    <row r="15" spans="1:8">
      <c r="A15" s="9">
        <v>4</v>
      </c>
      <c r="B15" s="10" t="s">
        <v>22</v>
      </c>
      <c r="C15" s="11" t="s">
        <v>11</v>
      </c>
      <c r="D15" s="9" t="s">
        <v>12</v>
      </c>
      <c r="E15" s="9" t="s">
        <v>13</v>
      </c>
      <c r="F15" s="9" t="s">
        <v>7</v>
      </c>
      <c r="G15" s="11" t="s">
        <v>23</v>
      </c>
      <c r="H15" s="9"/>
    </row>
    <row r="16" spans="1:8">
      <c r="A16" s="9"/>
      <c r="B16" s="10">
        <v>100000</v>
      </c>
      <c r="C16" s="11" t="s">
        <v>19</v>
      </c>
      <c r="D16" s="9">
        <v>90000</v>
      </c>
      <c r="E16" s="9">
        <f>+D16*0.05</f>
        <v>4500</v>
      </c>
      <c r="F16" s="9">
        <f>+B16*0.05</f>
        <v>5000</v>
      </c>
      <c r="G16" s="13">
        <f>+E16*(B16*0)/B16</f>
        <v>0</v>
      </c>
      <c r="H16" s="9">
        <f>+E16-G16</f>
        <v>4500</v>
      </c>
    </row>
    <row r="17" spans="1:8">
      <c r="A17" s="9"/>
      <c r="B17" s="10"/>
      <c r="C17" s="11"/>
      <c r="D17" s="9"/>
      <c r="E17" s="9"/>
      <c r="F17" s="9"/>
      <c r="G17" s="9"/>
      <c r="H17" s="9"/>
    </row>
    <row r="18" spans="1:8">
      <c r="A18" s="9">
        <v>5</v>
      </c>
      <c r="B18" s="10" t="s">
        <v>24</v>
      </c>
      <c r="C18" s="11" t="s">
        <v>11</v>
      </c>
      <c r="D18" s="9" t="s">
        <v>12</v>
      </c>
      <c r="E18" s="9" t="s">
        <v>13</v>
      </c>
      <c r="F18" s="9" t="s">
        <v>7</v>
      </c>
      <c r="G18" s="11" t="s">
        <v>23</v>
      </c>
      <c r="H18" s="9"/>
    </row>
    <row r="19" spans="1:8" ht="66">
      <c r="A19" s="9"/>
      <c r="B19" s="10">
        <v>50000</v>
      </c>
      <c r="C19" s="14" t="s">
        <v>25</v>
      </c>
      <c r="D19" s="34">
        <v>90000</v>
      </c>
      <c r="E19" s="34">
        <f>+D19*0.05</f>
        <v>4500</v>
      </c>
      <c r="F19" s="9">
        <v>0</v>
      </c>
      <c r="G19" s="11" t="s">
        <v>26</v>
      </c>
      <c r="H19" s="15">
        <f>4500-2250</f>
        <v>2250</v>
      </c>
    </row>
    <row r="20" spans="1:8" ht="16.5">
      <c r="A20" s="9"/>
      <c r="B20" s="16">
        <v>50000</v>
      </c>
      <c r="C20" s="11" t="s">
        <v>27</v>
      </c>
      <c r="D20" s="34"/>
      <c r="E20" s="34"/>
      <c r="F20" s="9">
        <f>+B20*0.05</f>
        <v>2500</v>
      </c>
      <c r="G20" s="9">
        <f>+(E19*B20)/SUM(B19:B20)</f>
        <v>2250</v>
      </c>
      <c r="H20" s="9"/>
    </row>
    <row r="21" spans="1:8">
      <c r="A21" s="9"/>
      <c r="B21" s="10"/>
      <c r="C21" s="11"/>
      <c r="D21" s="9"/>
      <c r="E21" s="9"/>
      <c r="F21" s="9"/>
      <c r="G21" s="9"/>
      <c r="H21" s="9"/>
    </row>
    <row r="22" spans="1:8" ht="31.5">
      <c r="A22" s="9">
        <v>6</v>
      </c>
      <c r="B22" s="10" t="s">
        <v>28</v>
      </c>
      <c r="C22" s="11" t="s">
        <v>11</v>
      </c>
      <c r="D22" s="9" t="s">
        <v>12</v>
      </c>
      <c r="E22" s="9" t="s">
        <v>13</v>
      </c>
      <c r="F22" s="9" t="s">
        <v>7</v>
      </c>
      <c r="G22" s="11" t="s">
        <v>29</v>
      </c>
      <c r="H22" s="11" t="s">
        <v>30</v>
      </c>
    </row>
    <row r="23" spans="1:8">
      <c r="A23" s="9"/>
      <c r="B23" s="10">
        <v>100000</v>
      </c>
      <c r="C23" s="11" t="s">
        <v>31</v>
      </c>
      <c r="D23" s="9">
        <v>90000</v>
      </c>
      <c r="E23" s="9">
        <f>+D23*0.05</f>
        <v>4500</v>
      </c>
      <c r="F23" s="9">
        <v>0</v>
      </c>
      <c r="G23" s="9">
        <f>+(E23*B23*((5%-3%)/5%))/B23</f>
        <v>1800.0000000000002</v>
      </c>
      <c r="H23" s="9">
        <f>+(E23*B23*(0.6))/B23</f>
        <v>2700</v>
      </c>
    </row>
    <row r="24" spans="1:8">
      <c r="A24" s="9"/>
      <c r="B24" s="10"/>
      <c r="C24" s="11"/>
      <c r="D24" s="9"/>
      <c r="E24" s="9"/>
      <c r="F24" s="9"/>
      <c r="G24" s="9"/>
      <c r="H24" s="9" t="s">
        <v>32</v>
      </c>
    </row>
    <row r="25" spans="1:8">
      <c r="A25" s="9"/>
      <c r="B25" s="10"/>
      <c r="C25" s="11"/>
      <c r="D25" s="9"/>
      <c r="E25" s="9"/>
      <c r="F25" s="9"/>
      <c r="G25" s="9"/>
      <c r="H25" s="9"/>
    </row>
    <row r="26" spans="1:8" ht="31.5">
      <c r="A26" s="9">
        <v>7</v>
      </c>
      <c r="B26" s="10" t="s">
        <v>33</v>
      </c>
      <c r="C26" s="11" t="s">
        <v>11</v>
      </c>
      <c r="D26" s="9" t="s">
        <v>12</v>
      </c>
      <c r="E26" s="9" t="s">
        <v>13</v>
      </c>
      <c r="F26" s="9" t="s">
        <v>7</v>
      </c>
      <c r="G26" s="11" t="s">
        <v>34</v>
      </c>
      <c r="H26" s="11" t="s">
        <v>34</v>
      </c>
    </row>
    <row r="27" spans="1:8">
      <c r="A27" s="9"/>
      <c r="B27" s="10">
        <v>100000</v>
      </c>
      <c r="C27" s="11" t="s">
        <v>19</v>
      </c>
      <c r="D27" s="9">
        <v>90000</v>
      </c>
      <c r="E27" s="9">
        <f>+D27*0.05</f>
        <v>4500</v>
      </c>
      <c r="F27" s="9">
        <v>0</v>
      </c>
      <c r="G27" s="9">
        <v>0</v>
      </c>
      <c r="H27" s="9">
        <f>+(E27*B27)/100000</f>
        <v>4500</v>
      </c>
    </row>
    <row r="28" spans="1:8">
      <c r="A28" s="9"/>
      <c r="B28" s="10"/>
      <c r="C28" s="11"/>
      <c r="D28" s="9"/>
      <c r="E28" s="9"/>
      <c r="F28" s="9"/>
      <c r="G28" s="9"/>
      <c r="H28" s="9"/>
    </row>
    <row r="29" spans="1:8" ht="47.25">
      <c r="A29" s="9">
        <v>8</v>
      </c>
      <c r="B29" s="10" t="s">
        <v>35</v>
      </c>
      <c r="C29" s="11" t="s">
        <v>11</v>
      </c>
      <c r="D29" s="9" t="s">
        <v>12</v>
      </c>
      <c r="E29" s="9" t="s">
        <v>13</v>
      </c>
      <c r="F29" s="9" t="s">
        <v>7</v>
      </c>
      <c r="G29" s="11" t="s">
        <v>36</v>
      </c>
      <c r="H29" s="11" t="s">
        <v>37</v>
      </c>
    </row>
    <row r="30" spans="1:8">
      <c r="A30" s="9"/>
      <c r="B30" s="10">
        <v>100000</v>
      </c>
      <c r="C30" s="11" t="s">
        <v>38</v>
      </c>
      <c r="D30" s="9">
        <v>90000</v>
      </c>
      <c r="E30" s="9">
        <f>+D30*0.05</f>
        <v>4500</v>
      </c>
      <c r="F30" s="9"/>
      <c r="G30" s="9">
        <f>+(E30*B30*(5-5)/5)/+B30</f>
        <v>0</v>
      </c>
      <c r="H30" s="9">
        <f>+(E30*B30*(1))/B30</f>
        <v>4500</v>
      </c>
    </row>
    <row r="31" spans="1:8">
      <c r="A31" s="17"/>
      <c r="B31" s="18"/>
      <c r="C31" s="19"/>
      <c r="D31" s="17"/>
      <c r="E31" s="17"/>
      <c r="F31" s="17"/>
      <c r="G31" s="17"/>
      <c r="H31" s="17"/>
    </row>
  </sheetData>
  <mergeCells count="3">
    <mergeCell ref="A4:H4"/>
    <mergeCell ref="D19:D20"/>
    <mergeCell ref="E19:E20"/>
  </mergeCells>
  <hyperlinks>
    <hyperlink ref="C2" r:id="rId1"/>
  </hyperlinks>
  <printOptions horizontalCentered="1"/>
  <pageMargins left="0.2" right="0.2" top="0.5" bottom="0.75" header="0.3" footer="0.3"/>
  <pageSetup paperSize="9" scale="80" orientation="landscape" r:id="rId2"/>
  <picture r:id="rId3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B2:L14"/>
  <sheetViews>
    <sheetView showGridLines="0" workbookViewId="0">
      <selection activeCell="E14" sqref="E14"/>
    </sheetView>
  </sheetViews>
  <sheetFormatPr defaultRowHeight="15.75"/>
  <cols>
    <col min="1" max="1" width="9.140625" style="21"/>
    <col min="2" max="2" width="18.28515625" style="1" bestFit="1" customWidth="1"/>
    <col min="3" max="3" width="9.42578125" style="1" bestFit="1" customWidth="1"/>
    <col min="4" max="4" width="19.7109375" style="29" bestFit="1" customWidth="1"/>
    <col min="5" max="5" width="20.7109375" style="29" bestFit="1" customWidth="1"/>
    <col min="6" max="6" width="12.28515625" style="1" bestFit="1" customWidth="1"/>
    <col min="7" max="9" width="11.85546875" style="30" bestFit="1" customWidth="1"/>
    <col min="10" max="10" width="11.5703125" style="21" bestFit="1" customWidth="1"/>
    <col min="11" max="16384" width="9.140625" style="21"/>
  </cols>
  <sheetData>
    <row r="2" spans="2:12" ht="39.75" customHeight="1">
      <c r="B2" s="35" t="s">
        <v>39</v>
      </c>
      <c r="C2" s="35"/>
      <c r="D2" s="35"/>
      <c r="E2" s="35"/>
      <c r="F2" s="35"/>
      <c r="G2" s="35"/>
      <c r="H2" s="35"/>
      <c r="I2" s="35"/>
      <c r="J2" s="35"/>
    </row>
    <row r="3" spans="2:12" ht="36" customHeight="1">
      <c r="B3" s="22" t="s">
        <v>40</v>
      </c>
      <c r="C3" s="22" t="s">
        <v>13</v>
      </c>
      <c r="D3" s="22" t="s">
        <v>41</v>
      </c>
      <c r="E3" s="22" t="s">
        <v>42</v>
      </c>
      <c r="F3" s="22" t="s">
        <v>43</v>
      </c>
      <c r="G3" s="22" t="s">
        <v>11</v>
      </c>
      <c r="H3" s="22" t="s">
        <v>44</v>
      </c>
      <c r="I3" s="22" t="s">
        <v>45</v>
      </c>
      <c r="J3" s="23" t="s">
        <v>46</v>
      </c>
    </row>
    <row r="4" spans="2:12" ht="16.5">
      <c r="B4" s="36">
        <v>1000000</v>
      </c>
      <c r="C4" s="36">
        <f>+B4*0.05</f>
        <v>50000</v>
      </c>
      <c r="D4" s="36">
        <f>+E10</f>
        <v>1200000</v>
      </c>
      <c r="E4" s="24" t="s">
        <v>47</v>
      </c>
      <c r="F4" s="9"/>
      <c r="G4" s="25"/>
      <c r="H4" s="25"/>
      <c r="I4" s="26"/>
      <c r="J4" s="38">
        <f>+C4-I10-G10-IF(H10&lt;0,H10)</f>
        <v>-3.637978807091713E-12</v>
      </c>
      <c r="L4" s="27">
        <v>0</v>
      </c>
    </row>
    <row r="5" spans="2:12" ht="16.5">
      <c r="B5" s="37"/>
      <c r="C5" s="37"/>
      <c r="D5" s="37"/>
      <c r="E5" s="31">
        <v>400000</v>
      </c>
      <c r="F5" s="9">
        <f>+E5*0.05</f>
        <v>20000</v>
      </c>
      <c r="G5" s="25">
        <f>+(C4*E5)/D4</f>
        <v>16666.666666666668</v>
      </c>
      <c r="H5" s="25">
        <f>+F5-G5</f>
        <v>3333.3333333333321</v>
      </c>
      <c r="I5" s="32">
        <v>0</v>
      </c>
      <c r="J5" s="38"/>
    </row>
    <row r="6" spans="2:12" ht="16.5">
      <c r="B6" s="37"/>
      <c r="C6" s="37"/>
      <c r="D6" s="37"/>
      <c r="E6" s="24" t="s">
        <v>48</v>
      </c>
      <c r="F6" s="9"/>
      <c r="G6" s="25"/>
      <c r="H6" s="25"/>
      <c r="I6" s="26"/>
      <c r="J6" s="38"/>
    </row>
    <row r="7" spans="2:12" ht="16.5">
      <c r="B7" s="37"/>
      <c r="C7" s="37"/>
      <c r="D7" s="37"/>
      <c r="E7" s="31">
        <v>400000</v>
      </c>
      <c r="F7" s="9">
        <f>+E7*0.02</f>
        <v>8000</v>
      </c>
      <c r="G7" s="25">
        <f>+(C4*E7*(5-3)/5)/D4</f>
        <v>6666.666666666667</v>
      </c>
      <c r="H7" s="25">
        <f>+F7-G7</f>
        <v>1333.333333333333</v>
      </c>
      <c r="I7" s="32">
        <f>+(C4*E7*0.6)/D4</f>
        <v>10000</v>
      </c>
      <c r="J7" s="38"/>
    </row>
    <row r="8" spans="2:12" ht="16.5">
      <c r="B8" s="37"/>
      <c r="C8" s="37"/>
      <c r="D8" s="37"/>
      <c r="E8" s="24" t="s">
        <v>49</v>
      </c>
      <c r="F8" s="9"/>
      <c r="G8" s="25"/>
      <c r="H8" s="25"/>
      <c r="I8" s="26"/>
      <c r="J8" s="38"/>
    </row>
    <row r="9" spans="2:12" ht="16.5">
      <c r="B9" s="37"/>
      <c r="C9" s="37"/>
      <c r="D9" s="37"/>
      <c r="E9" s="31">
        <v>400000</v>
      </c>
      <c r="F9" s="9">
        <f>+E9*0.05</f>
        <v>20000</v>
      </c>
      <c r="G9" s="25">
        <v>0</v>
      </c>
      <c r="H9" s="25">
        <f>+F9-G9</f>
        <v>20000</v>
      </c>
      <c r="I9" s="32">
        <f>+(C4*E9*(1))/D4</f>
        <v>16666.666666666668</v>
      </c>
      <c r="J9" s="38"/>
    </row>
    <row r="10" spans="2:12" ht="16.5">
      <c r="B10" s="39" t="s">
        <v>50</v>
      </c>
      <c r="C10" s="39"/>
      <c r="D10" s="39"/>
      <c r="E10" s="22">
        <f>SUM(E4:E9)</f>
        <v>1200000</v>
      </c>
      <c r="F10" s="22">
        <f>SUM(F4:F9)</f>
        <v>48000</v>
      </c>
      <c r="G10" s="28">
        <f>SUM(G4:G9)</f>
        <v>23333.333333333336</v>
      </c>
      <c r="H10" s="28">
        <f>SUM(H4:H9)</f>
        <v>24666.666666666664</v>
      </c>
      <c r="I10" s="28">
        <f>SUM(I4:I9)</f>
        <v>26666.666666666668</v>
      </c>
      <c r="J10" s="38"/>
    </row>
    <row r="14" spans="2:12">
      <c r="B14" s="1" t="s">
        <v>51</v>
      </c>
      <c r="C14" s="29" t="s">
        <v>52</v>
      </c>
    </row>
  </sheetData>
  <protectedRanges>
    <protectedRange password="CC80" sqref="B4:D4 E5 E7 E9" name="Range1" securityDescriptor="O:WDG:WDD:(A;;CC;;;SY)"/>
  </protectedRanges>
  <mergeCells count="6">
    <mergeCell ref="B2:J2"/>
    <mergeCell ref="B4:B9"/>
    <mergeCell ref="C4:C9"/>
    <mergeCell ref="D4:D9"/>
    <mergeCell ref="J4:J10"/>
    <mergeCell ref="B10:D10"/>
  </mergeCells>
  <printOptions horizontalCentered="1"/>
  <pageMargins left="0.7" right="0.7" top="0.75" bottom="0.75" header="0.3" footer="0.3"/>
  <pageSetup paperSize="9" orientation="landscape" r:id="rId1"/>
  <picture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ITC Reversal Formula</vt:lpstr>
      <vt:lpstr>Simple Example</vt:lpstr>
      <vt:lpstr>'Simple Example'!Print_Area</vt:lpstr>
    </vt:vector>
  </TitlesOfParts>
  <Company>Viettel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Se7ven</dc:creator>
  <cp:lastModifiedBy>Se7ven</cp:lastModifiedBy>
  <cp:lastPrinted>2014-01-01T12:06:38Z</cp:lastPrinted>
  <dcterms:created xsi:type="dcterms:W3CDTF">2014-01-01T11:54:46Z</dcterms:created>
  <dcterms:modified xsi:type="dcterms:W3CDTF">2014-01-01T12:07:27Z</dcterms:modified>
</cp:coreProperties>
</file>