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4" r:id="rId1"/>
    <sheet name="HP&amp;PGBP" sheetId="1" r:id="rId2"/>
    <sheet name="CG" sheetId="5" r:id="rId3"/>
    <sheet name="Other sources" sheetId="6" r:id="rId4"/>
    <sheet name="Others" sheetId="8" r:id="rId5"/>
    <sheet name="General Points" sheetId="2" r:id="rId6"/>
    <sheet name="Explanation" sheetId="3" r:id="rId7"/>
  </sheets>
  <calcPr calcId="144525"/>
</workbook>
</file>

<file path=xl/calcChain.xml><?xml version="1.0" encoding="utf-8"?>
<calcChain xmlns="http://schemas.openxmlformats.org/spreadsheetml/2006/main">
  <c r="F70" i="4" l="1"/>
  <c r="F69" i="4"/>
  <c r="F68" i="4"/>
  <c r="F62" i="4"/>
  <c r="F61" i="4"/>
  <c r="E18" i="3" l="1"/>
  <c r="D18" i="3"/>
  <c r="E16" i="3"/>
  <c r="E17" i="3" s="1"/>
  <c r="E15" i="3"/>
  <c r="D16" i="3"/>
  <c r="D15" i="3"/>
  <c r="C16" i="3"/>
  <c r="C15" i="3"/>
  <c r="D17" i="3"/>
  <c r="D14" i="3"/>
  <c r="C17" i="3"/>
  <c r="C13" i="3"/>
  <c r="C14" i="3"/>
</calcChain>
</file>

<file path=xl/sharedStrings.xml><?xml version="1.0" encoding="utf-8"?>
<sst xmlns="http://schemas.openxmlformats.org/spreadsheetml/2006/main" count="491" uniqueCount="444">
  <si>
    <t>Paying more than Rs. 1 Cr</t>
  </si>
  <si>
    <t>Yes</t>
  </si>
  <si>
    <t>No</t>
  </si>
  <si>
    <t>No surcharge</t>
  </si>
  <si>
    <t>Corporate?</t>
  </si>
  <si>
    <t>10% is Surcharge</t>
  </si>
  <si>
    <t>2%, if amount paid&lt;/= 10 Crs.</t>
  </si>
  <si>
    <t>10%, if amt &gt;10 Crs.</t>
  </si>
  <si>
    <t>Surcharge on payments to NR - For which TDS is applicable:-</t>
  </si>
  <si>
    <t>Like Hutch dog, whereever Surcharge is there, cess follows closely.</t>
  </si>
  <si>
    <t>So, In addition to S.C.,3% cess on (I.T.+ S.C.) will be levied.</t>
  </si>
  <si>
    <t>SHEC (3%) is not applicable on payments made to residents.</t>
  </si>
  <si>
    <t>S.C. means SurCharge</t>
  </si>
  <si>
    <r>
      <rPr>
        <b/>
        <sz val="11"/>
        <color theme="1"/>
        <rFont val="Calibri"/>
        <family val="2"/>
        <scheme val="minor"/>
      </rPr>
      <t>Exception</t>
    </r>
    <r>
      <rPr>
        <sz val="11"/>
        <color theme="1"/>
        <rFont val="Calibri"/>
        <family val="2"/>
        <scheme val="minor"/>
      </rPr>
      <t>: If the salary exceeds certain limit, then both S.C.  And SHEC will be levied.</t>
    </r>
  </si>
  <si>
    <t>i.e. Net TDS on Salaries = TDS rate + S.C. + SHEC</t>
  </si>
  <si>
    <t>Upto First 2.5 lakhs</t>
  </si>
  <si>
    <t>Upto Next 2.5 lakhs</t>
  </si>
  <si>
    <t>Upto Next 5 lakhs</t>
  </si>
  <si>
    <t>Balance</t>
  </si>
  <si>
    <t>Tax rate</t>
  </si>
  <si>
    <t>ABHI cases..</t>
  </si>
  <si>
    <r>
      <t xml:space="preserve">(For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OP,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OI,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UF, 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ndividuals)</t>
    </r>
  </si>
  <si>
    <t>With a  Very simple Question, we shall start the show..</t>
  </si>
  <si>
    <t>Q:  Which book should I refer to know tax rates on Income tax?</t>
  </si>
  <si>
    <t>Options:</t>
  </si>
  <si>
    <t>a) Service Tax Act</t>
  </si>
  <si>
    <t>b) Finance Act</t>
  </si>
  <si>
    <t>c) Wealth Tax Act</t>
  </si>
  <si>
    <t>d) Income Tax Act</t>
  </si>
  <si>
    <r>
      <t xml:space="preserve">Answer : </t>
    </r>
    <r>
      <rPr>
        <strike/>
        <sz val="11"/>
        <color theme="1"/>
        <rFont val="Calibri"/>
        <family val="2"/>
        <scheme val="minor"/>
      </rPr>
      <t>d) I. T. Act</t>
    </r>
  </si>
  <si>
    <t>Finance Act</t>
  </si>
  <si>
    <t>Part 1:-</t>
  </si>
  <si>
    <t>I.T. rates (in normal cases) for PY 2014-15</t>
  </si>
  <si>
    <t>Part 2:</t>
  </si>
  <si>
    <t>TDS rates (except Salaries)</t>
  </si>
  <si>
    <t>Part 3:-</t>
  </si>
  <si>
    <t>TDS on Salaries and I.T. rates in certain cases.</t>
  </si>
  <si>
    <t xml:space="preserve"> - Schedule 1</t>
  </si>
  <si>
    <t>Click here</t>
  </si>
  <si>
    <t>to know why?</t>
  </si>
  <si>
    <t>If Individual is having 80 &amp; + age, then replace 10%, with 0% in second level</t>
  </si>
  <si>
    <t>If individual is Sr Citizen (Age: 60 - 79 ), then, replace 2.5, 2.5 with 3,2 in first two levels.</t>
  </si>
  <si>
    <t>Buddha Benefit:</t>
  </si>
  <si>
    <t>Tax saving:</t>
  </si>
  <si>
    <t>His tax will be</t>
  </si>
  <si>
    <t>Level</t>
  </si>
  <si>
    <t>On first 2.5 lakhs</t>
  </si>
  <si>
    <t>Next 2.5 lakhs</t>
  </si>
  <si>
    <t>Next 5 lakhs</t>
  </si>
  <si>
    <t>Young</t>
  </si>
  <si>
    <t>Buddha</t>
  </si>
  <si>
    <t>Total tax</t>
  </si>
  <si>
    <t>Upto 3 L exempted</t>
  </si>
  <si>
    <t>Buddha Baap</t>
  </si>
  <si>
    <t>Suppose a person earns Rs. 11 lakhs a year.</t>
  </si>
  <si>
    <t>Tax Burden reduced by Rs.</t>
  </si>
  <si>
    <t>Diff</t>
  </si>
  <si>
    <t>Income tax rates:</t>
  </si>
  <si>
    <t>Other than ABHI cases….</t>
  </si>
  <si>
    <t>30% of T.I.</t>
  </si>
  <si>
    <r>
      <t xml:space="preserve">(except Co-op society and </t>
    </r>
    <r>
      <rPr>
        <u/>
        <sz val="11"/>
        <color theme="1"/>
        <rFont val="Calibri"/>
        <family val="2"/>
        <scheme val="minor"/>
      </rPr>
      <t>Foreign co.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</si>
  <si>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rgb="FFFF0000"/>
        <rFont val="Calibri"/>
        <family val="2"/>
        <scheme val="minor"/>
      </rPr>
      <t>Total Income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level (T.I.)</t>
    </r>
  </si>
  <si>
    <t>B1)</t>
  </si>
  <si>
    <t>B2)</t>
  </si>
  <si>
    <t>Income&gt; Rs. 1 Cr</t>
  </si>
  <si>
    <t>Domestic?????????????</t>
  </si>
  <si>
    <t>5%, if amount paid&lt;/= 10 Crs.</t>
  </si>
  <si>
    <t>a)</t>
  </si>
  <si>
    <t>b)</t>
  </si>
  <si>
    <t>c)</t>
  </si>
  <si>
    <t>d)</t>
  </si>
  <si>
    <t>5%, if amt &gt;10 Crs.</t>
  </si>
  <si>
    <t>(Pt 1 is abt S.C. on TDS)</t>
  </si>
  <si>
    <t>Surcharge on I.T.:-</t>
  </si>
  <si>
    <t>SHEC burden and Marginal relief benefit - both are available</t>
  </si>
  <si>
    <t>Note:-</t>
  </si>
  <si>
    <t>Surcharge on Distribution Tax</t>
  </si>
  <si>
    <t>Distribution of</t>
  </si>
  <si>
    <t xml:space="preserve"> - Dividend(Direct method)</t>
  </si>
  <si>
    <t xml:space="preserve"> - Buy back (Dividend distribution by indirect method)</t>
  </si>
  <si>
    <t>Particulars</t>
  </si>
  <si>
    <t>10% S.C. + 3% SHEC applicable</t>
  </si>
  <si>
    <t>Effective rate</t>
  </si>
  <si>
    <t>What is distributed?</t>
  </si>
  <si>
    <t>Income</t>
  </si>
  <si>
    <t>By whom?</t>
  </si>
  <si>
    <t>Domestic cos., Mutual funds and Securitization Trusts</t>
  </si>
  <si>
    <t>Domestic Companies:</t>
  </si>
  <si>
    <t>Income on Equity</t>
  </si>
  <si>
    <t>Income on debt funds</t>
  </si>
  <si>
    <t xml:space="preserve"> - If paid to Individuals &amp; HUF</t>
  </si>
  <si>
    <t xml:space="preserve"> - If paid to others</t>
  </si>
  <si>
    <t xml:space="preserve"> - If paid to NR (on Infra Debt)</t>
  </si>
  <si>
    <t>No distribution tax. So, no S.C.&amp; Cess</t>
  </si>
  <si>
    <t>Distribution by MF of:</t>
  </si>
  <si>
    <t>From whose pocket, tax is</t>
  </si>
  <si>
    <t>paid ???????????????????</t>
  </si>
  <si>
    <t>Company's pocket</t>
  </si>
  <si>
    <r>
      <t xml:space="preserve">Gross up the income paid by  CO. or MF with </t>
    </r>
    <r>
      <rPr>
        <b/>
        <sz val="11"/>
        <color theme="1"/>
        <rFont val="Calibri"/>
        <family val="2"/>
        <scheme val="minor"/>
      </rPr>
      <t>"Tax rate"</t>
    </r>
    <r>
      <rPr>
        <sz val="11"/>
        <color theme="1"/>
        <rFont val="Calibri"/>
        <family val="2"/>
        <scheme val="minor"/>
      </rPr>
      <t xml:space="preserve"> mentioned</t>
    </r>
  </si>
  <si>
    <r>
      <t xml:space="preserve">Then apply </t>
    </r>
    <r>
      <rPr>
        <b/>
        <sz val="11"/>
        <color theme="1"/>
        <rFont val="Calibri"/>
        <family val="2"/>
        <scheme val="minor"/>
      </rPr>
      <t>"Effective rate"</t>
    </r>
    <r>
      <rPr>
        <sz val="11"/>
        <color theme="1"/>
        <rFont val="Calibri"/>
        <family val="2"/>
        <scheme val="minor"/>
      </rPr>
      <t xml:space="preserve"> on such grossed up income.</t>
    </r>
  </si>
  <si>
    <t>How to arrive the  tax figure?</t>
  </si>
  <si>
    <t>Income from Property held for Charitable purpose (S -11)</t>
  </si>
  <si>
    <t>Income of trusts (S -12)</t>
  </si>
  <si>
    <t>Certain class of people means:</t>
  </si>
  <si>
    <t>Persons mentioned in S- 13</t>
  </si>
  <si>
    <t>To avoid such misuse, S-11 is now amended.</t>
  </si>
  <si>
    <t>Benefits of other sub-sections (of S-10) not available.</t>
  </si>
  <si>
    <r>
      <rPr>
        <b/>
        <sz val="11"/>
        <color theme="1"/>
        <rFont val="Calibri"/>
        <family val="2"/>
        <scheme val="minor"/>
      </rPr>
      <t>Certain class of people*</t>
    </r>
    <r>
      <rPr>
        <sz val="11"/>
        <color theme="1"/>
        <rFont val="Calibri"/>
        <family val="2"/>
        <scheme val="minor"/>
      </rPr>
      <t xml:space="preserve"> should not claim exemption given u/s 10. Because, they may misuse the section, by claiming exemption,</t>
    </r>
  </si>
  <si>
    <t>*</t>
  </si>
  <si>
    <t>of incomes earned on property. (but such income not expended for charitable purpose.)</t>
  </si>
  <si>
    <t>Which reads as,</t>
  </si>
  <si>
    <t xml:space="preserve">Benefit u/s S-10 (1) and(23c) ONLY are available to such persons. </t>
  </si>
  <si>
    <r>
      <t xml:space="preserve">Depreciation is not allowed on Capital Asset, where Cost of aquistion has been claimed as </t>
    </r>
    <r>
      <rPr>
        <b/>
        <sz val="11"/>
        <color theme="1"/>
        <rFont val="Calibri"/>
        <family val="2"/>
        <scheme val="minor"/>
      </rPr>
      <t>Application of income.</t>
    </r>
  </si>
  <si>
    <t>(expense)</t>
  </si>
  <si>
    <t>(If full stop has been kept after the word "claimed", then people having PGBP, could have suffered)</t>
  </si>
  <si>
    <t>Computation of tax on Anonymous Donations - Changed.</t>
  </si>
  <si>
    <r>
      <t xml:space="preserve">So, total tax = Tax on total income (Excluding anonymous portion of donation)     </t>
    </r>
    <r>
      <rPr>
        <sz val="18"/>
        <color rgb="FFFF0000"/>
        <rFont val="Calibri"/>
        <family val="2"/>
        <scheme val="minor"/>
      </rPr>
      <t xml:space="preserve">+   </t>
    </r>
    <r>
      <rPr>
        <sz val="14"/>
        <color rgb="FFFF0000"/>
        <rFont val="Calibri"/>
        <family val="2"/>
        <scheme val="minor"/>
      </rPr>
      <t>Tax on anonymous contibution.</t>
    </r>
  </si>
  <si>
    <t>(In TDS Case, it is 10%)</t>
  </si>
  <si>
    <t>Rs. 1 Lakh</t>
  </si>
  <si>
    <t>5% of Total voluntary contributions received or</t>
  </si>
  <si>
    <t>or</t>
  </si>
  <si>
    <r>
      <t>Out of the total donations received, if "anonymous" portion is greater than</t>
    </r>
    <r>
      <rPr>
        <sz val="11"/>
        <color rgb="FFFF0000"/>
        <rFont val="Calibri"/>
        <family val="2"/>
        <scheme val="minor"/>
      </rPr>
      <t xml:space="preserve"> certain limit</t>
    </r>
    <r>
      <rPr>
        <sz val="11"/>
        <color theme="1"/>
        <rFont val="Calibri"/>
        <family val="2"/>
        <scheme val="minor"/>
      </rPr>
      <t>, Then such "Excess" will be taxed @ 30%</t>
    </r>
  </si>
  <si>
    <r>
      <rPr>
        <sz val="11"/>
        <color rgb="FFFF0000"/>
        <rFont val="Calibri"/>
        <family val="2"/>
        <scheme val="minor"/>
      </rPr>
      <t>Limit</t>
    </r>
    <r>
      <rPr>
        <sz val="11"/>
        <color theme="1"/>
        <rFont val="Calibri"/>
        <family val="2"/>
        <scheme val="minor"/>
      </rPr>
      <t xml:space="preserve"> of anonymous donations = Higher of </t>
    </r>
  </si>
  <si>
    <t>Trust will get the benefit (of exemption of income derived from trust's property) also for the period earlier to registration</t>
  </si>
  <si>
    <t>Proceeding pending with AO, on income earned, pre-regn of trust, then,</t>
  </si>
  <si>
    <r>
      <t xml:space="preserve">Awards received (money / Immovable property/ </t>
    </r>
    <r>
      <rPr>
        <strike/>
        <sz val="11"/>
        <color theme="1"/>
        <rFont val="Calibri"/>
        <family val="2"/>
        <scheme val="minor"/>
      </rPr>
      <t>movable property)</t>
    </r>
    <r>
      <rPr>
        <sz val="11"/>
        <color theme="1"/>
        <rFont val="Calibri"/>
        <family val="2"/>
        <scheme val="minor"/>
      </rPr>
      <t xml:space="preserve"> are taxable. CG notified awards are exempted</t>
    </r>
  </si>
  <si>
    <t>Exempted income related expenses are disallowed.</t>
  </si>
  <si>
    <t xml:space="preserve"> - Exempted income  - &gt; Exempted income under the Act. So, if in a FY, even there is no exempted income, such related exp, are disallowd.</t>
  </si>
  <si>
    <r>
      <t>In a firm's assessment,</t>
    </r>
    <r>
      <rPr>
        <b/>
        <sz val="11"/>
        <color theme="1"/>
        <rFont val="Calibri"/>
        <family val="2"/>
        <scheme val="minor"/>
      </rPr>
      <t xml:space="preserve"> Profit </t>
    </r>
    <r>
      <rPr>
        <sz val="11"/>
        <color theme="1"/>
        <rFont val="Calibri"/>
        <family val="2"/>
        <scheme val="minor"/>
      </rPr>
      <t>credited to partners' account is exempted in hands of Partner. (Because, the</t>
    </r>
    <r>
      <rPr>
        <b/>
        <sz val="11"/>
        <color theme="1"/>
        <rFont val="Calibri"/>
        <family val="2"/>
        <scheme val="minor"/>
      </rPr>
      <t xml:space="preserve"> income of firm </t>
    </r>
    <r>
      <rPr>
        <sz val="11"/>
        <color theme="1"/>
        <rFont val="Calibri"/>
        <family val="2"/>
        <scheme val="minor"/>
      </rPr>
      <t>is to be assessed in firm's hands only)</t>
    </r>
  </si>
  <si>
    <r>
      <t xml:space="preserve">This stands applicable, even when the </t>
    </r>
    <r>
      <rPr>
        <b/>
        <sz val="11"/>
        <color theme="1"/>
        <rFont val="Calibri"/>
        <family val="2"/>
        <scheme val="minor"/>
      </rPr>
      <t>income</t>
    </r>
    <r>
      <rPr>
        <sz val="11"/>
        <color theme="1"/>
        <rFont val="Calibri"/>
        <family val="2"/>
        <scheme val="minor"/>
      </rPr>
      <t xml:space="preserve"> of firm is Nil (due to other exemptions and provisions).</t>
    </r>
  </si>
  <si>
    <t>House property</t>
  </si>
  <si>
    <t>Benefit of increased deduction from Gross Annual value. - Upto Rs. 2 Lakhs of Interest on borrowing (Earlier it was Rs. 1.5 lakh)</t>
  </si>
  <si>
    <t>In addition to that, there is an additional deduction of Rs. 1 Lakh for PY 2013-14 &amp; 14-15 combinedly towards interest.</t>
  </si>
  <si>
    <t>PGBP</t>
  </si>
  <si>
    <t>PY 2014-15</t>
  </si>
  <si>
    <t>100+</t>
  </si>
  <si>
    <t>25+</t>
  </si>
  <si>
    <t>Rs. In crores</t>
  </si>
  <si>
    <t>PY 2013-14 &amp; 14 -15 in total</t>
  </si>
  <si>
    <t>32AC - Boosting Mfg cos. -Investment allowance @ 15%</t>
  </si>
  <si>
    <r>
      <rPr>
        <sz val="11"/>
        <color rgb="FF7030A0"/>
        <rFont val="Calibri"/>
        <family val="2"/>
        <scheme val="minor"/>
      </rPr>
      <t>Investment</t>
    </r>
    <r>
      <rPr>
        <sz val="11"/>
        <color theme="1"/>
        <rFont val="Calibri"/>
        <family val="2"/>
        <scheme val="minor"/>
      </rPr>
      <t xml:space="preserve"> in new P&amp;M</t>
    </r>
  </si>
  <si>
    <t>Specified business' scope extended to 2 more new areas 1) Iron ore transportation - Slurry pipe line and 2)Semiconductor wafer fabrication</t>
  </si>
  <si>
    <t>For new businesses the project should operate on or after Apr 1,2014</t>
  </si>
  <si>
    <r>
      <rPr>
        <sz val="11"/>
        <color rgb="FF7030A0"/>
        <rFont val="Calibri"/>
        <family val="2"/>
        <scheme val="minor"/>
      </rPr>
      <t>Investment</t>
    </r>
    <r>
      <rPr>
        <sz val="11"/>
        <color theme="1"/>
        <rFont val="Calibri"/>
        <family val="2"/>
        <scheme val="minor"/>
      </rPr>
      <t xml:space="preserve"> linked deduction - </t>
    </r>
    <r>
      <rPr>
        <b/>
        <sz val="11"/>
        <color rgb="FFFF0000"/>
        <rFont val="Calibri"/>
        <family val="2"/>
        <scheme val="minor"/>
      </rPr>
      <t>35 AD - Full Capex exempted (except land, goodwill &amp; financial instrument)</t>
    </r>
  </si>
  <si>
    <t>a</t>
  </si>
  <si>
    <t>b</t>
  </si>
  <si>
    <t>c</t>
  </si>
  <si>
    <t>No duel facility - Opt ony one from both</t>
  </si>
  <si>
    <t>Either investment linked benefit or profit linked benefit</t>
  </si>
  <si>
    <t>Want to opt Section 35 AD benefit (Capex exemption), then</t>
  </si>
  <si>
    <t>Profit linked benefit (Sect 10AA - SEZ related) not available</t>
  </si>
  <si>
    <t>d</t>
  </si>
  <si>
    <t>Other CSR - Disallowed.</t>
  </si>
  <si>
    <t>E.g</t>
  </si>
  <si>
    <t>Rent of building</t>
  </si>
  <si>
    <t>Repairs of P&amp;M and Furniture</t>
  </si>
  <si>
    <t>Depreciation</t>
  </si>
  <si>
    <t>Insurance of stock</t>
  </si>
  <si>
    <t>Staff welfare</t>
  </si>
  <si>
    <t>Family planning</t>
  </si>
  <si>
    <t>CSR expenditure of this nature is allowed.</t>
  </si>
  <si>
    <t>CSR expenditure of nature mentioned in Sec -30 to 36 shall be allowed as deduction. (As per Memorandum to Finance bill (2) - 2014)</t>
  </si>
  <si>
    <t>e</t>
  </si>
  <si>
    <t>Now</t>
  </si>
  <si>
    <t>Earlier</t>
  </si>
  <si>
    <t>Disallowance</t>
  </si>
  <si>
    <t>Not deducted or deducted but not paid b4 ROI filing:-</t>
  </si>
  <si>
    <t>TDS deducted after FY but b4 filing ROI.</t>
  </si>
  <si>
    <r>
      <t xml:space="preserve">Payments to </t>
    </r>
    <r>
      <rPr>
        <b/>
        <sz val="11"/>
        <color theme="9" tint="-0.249977111117893"/>
        <rFont val="Calibri"/>
        <family val="2"/>
        <scheme val="minor"/>
      </rPr>
      <t xml:space="preserve">Non residents </t>
    </r>
    <r>
      <rPr>
        <b/>
        <sz val="11"/>
        <color theme="1"/>
        <rFont val="Calibri"/>
        <family val="2"/>
        <scheme val="minor"/>
      </rPr>
      <t>&amp; Disallowance:-</t>
    </r>
  </si>
  <si>
    <r>
      <t>Payments to</t>
    </r>
    <r>
      <rPr>
        <b/>
        <sz val="11"/>
        <color theme="9" tint="-0.249977111117893"/>
        <rFont val="Calibri"/>
        <family val="2"/>
        <scheme val="minor"/>
      </rPr>
      <t xml:space="preserve"> residents</t>
    </r>
    <r>
      <rPr>
        <b/>
        <sz val="11"/>
        <color theme="1"/>
        <rFont val="Calibri"/>
        <family val="2"/>
        <scheme val="minor"/>
      </rPr>
      <t xml:space="preserve"> &amp; Disallowance:-</t>
    </r>
  </si>
  <si>
    <t>f</t>
  </si>
  <si>
    <t>Speculative or not?</t>
  </si>
  <si>
    <t>Commodity trading Transactions are not speculative if CTT is leviable(By recgnsd assn.) on such transaction</t>
  </si>
  <si>
    <t>(What's matter? :-If not speculative, benefit of setting off with other business income, is available)</t>
  </si>
  <si>
    <t>g</t>
  </si>
  <si>
    <t>Applicable for persons owning not more than 10 vehicles</t>
  </si>
  <si>
    <t>Revision in presumptive income for goods carriage business- Rs. 7000 p.m. per vehicle (PY 2014-15)</t>
  </si>
  <si>
    <t>h</t>
  </si>
  <si>
    <t>i) Agricultural Extention project</t>
  </si>
  <si>
    <t>Skills taught:-</t>
  </si>
  <si>
    <t>Training education and guidance to farmers</t>
  </si>
  <si>
    <t>Investment:-</t>
  </si>
  <si>
    <t>More than 25Lakhs Rs. (Excl Land/ Building)</t>
  </si>
  <si>
    <t>Conditions:-</t>
  </si>
  <si>
    <t>i) Book keeping, Audit etc</t>
  </si>
  <si>
    <t>ii) Furnish audited financials, Ministry Certificate &amp; Note on project to CIT b4 filing ROI.</t>
  </si>
  <si>
    <t>Eligible Assessee</t>
  </si>
  <si>
    <t>All</t>
  </si>
  <si>
    <t>Eligible companies</t>
  </si>
  <si>
    <t>Training in specific industry</t>
  </si>
  <si>
    <t>Prior approval/ application of :</t>
  </si>
  <si>
    <t>Approval of Agriculture Ministry is required</t>
  </si>
  <si>
    <t>Application to NSDA (Ntnl Skill Dev Agency)</t>
  </si>
  <si>
    <t>No limit</t>
  </si>
  <si>
    <t>ii) Furnish audited financials, deductin claimed details to CIT b4 filing ROI.</t>
  </si>
  <si>
    <r>
      <rPr>
        <b/>
        <sz val="11"/>
        <color theme="9" tint="-0.249977111117893"/>
        <rFont val="Calibri"/>
        <family val="2"/>
        <scheme val="minor"/>
      </rPr>
      <t xml:space="preserve">150% </t>
    </r>
    <r>
      <rPr>
        <sz val="11"/>
        <color theme="1"/>
        <rFont val="Calibri"/>
        <family val="2"/>
        <scheme val="minor"/>
      </rPr>
      <t>of expenditure (Not of re-imbursable nature) deduction cases -</t>
    </r>
  </si>
  <si>
    <t>Payble* Amount disallowed</t>
  </si>
  <si>
    <t>*Payble amount includes, amounts already paid in Current year also (Along with Payble lying on March 31)</t>
  </si>
  <si>
    <t>i</t>
  </si>
  <si>
    <t>Expenditure incurred for constructing a project can be amorized over the concessionaire agreement period.</t>
  </si>
  <si>
    <t>(Applicable only for noted road/ Highway projects on B O T basis)</t>
  </si>
  <si>
    <t>ii) Skill Development Project</t>
  </si>
  <si>
    <t>Eventhought it is his / its Personal asset</t>
  </si>
  <si>
    <t>Eventhough, it is his / its stock in trade</t>
  </si>
  <si>
    <t>Eventhought no fund manager is appointed</t>
  </si>
  <si>
    <r>
      <rPr>
        <b/>
        <sz val="11"/>
        <color theme="1"/>
        <rFont val="Calibri"/>
        <family val="2"/>
        <scheme val="minor"/>
      </rPr>
      <t>FDI</t>
    </r>
    <r>
      <rPr>
        <sz val="11"/>
        <color theme="1"/>
        <rFont val="Calibri"/>
        <family val="2"/>
        <scheme val="minor"/>
      </rPr>
      <t xml:space="preserve"> is to be treated as </t>
    </r>
    <r>
      <rPr>
        <b/>
        <sz val="11"/>
        <color theme="1"/>
        <rFont val="Calibri"/>
        <family val="2"/>
        <scheme val="minor"/>
      </rPr>
      <t>capital asset</t>
    </r>
    <r>
      <rPr>
        <sz val="11"/>
        <color theme="1"/>
        <rFont val="Calibri"/>
        <family val="2"/>
        <scheme val="minor"/>
      </rPr>
      <t xml:space="preserve"> in hands of foreigner.</t>
    </r>
  </si>
  <si>
    <t>Additional mode of Reverse mortgage is notified.</t>
  </si>
  <si>
    <t>i.e .through Annuity Sourcing Institution.</t>
  </si>
  <si>
    <t>(Rev Mortgage is not transfer. So no CG)</t>
  </si>
  <si>
    <t>Advance received and Forfeited:-</t>
  </si>
  <si>
    <r>
      <rPr>
        <b/>
        <sz val="11"/>
        <color theme="1"/>
        <rFont val="Calibri"/>
        <family val="2"/>
        <scheme val="minor"/>
      </rPr>
      <t xml:space="preserve">Now: </t>
    </r>
    <r>
      <rPr>
        <sz val="11"/>
        <color theme="1"/>
        <rFont val="Calibri"/>
        <family val="2"/>
        <scheme val="minor"/>
      </rPr>
      <t>Don’t reduce from COA. Directly transfer to other sources and charge 30%</t>
    </r>
  </si>
  <si>
    <r>
      <rPr>
        <b/>
        <sz val="11"/>
        <color theme="1"/>
        <rFont val="Calibri"/>
        <family val="2"/>
        <scheme val="minor"/>
      </rPr>
      <t>Earlier treatment:</t>
    </r>
    <r>
      <rPr>
        <sz val="11"/>
        <color theme="1"/>
        <rFont val="Calibri"/>
        <family val="2"/>
        <scheme val="minor"/>
      </rPr>
      <t xml:space="preserve"> Reduce from Cost of acquisition (COA)</t>
    </r>
  </si>
  <si>
    <t>E.g.Sharekhan etc</t>
  </si>
  <si>
    <r>
      <t>Share trading is</t>
    </r>
    <r>
      <rPr>
        <b/>
        <sz val="11"/>
        <color theme="1"/>
        <rFont val="Calibri"/>
        <family val="2"/>
        <scheme val="minor"/>
      </rPr>
      <t xml:space="preserve"> not a speculative</t>
    </r>
    <r>
      <rPr>
        <sz val="11"/>
        <color theme="1"/>
        <rFont val="Calibri"/>
        <family val="2"/>
        <scheme val="minor"/>
      </rPr>
      <t xml:space="preserve"> transaction, if the </t>
    </r>
    <r>
      <rPr>
        <sz val="11"/>
        <color theme="9" tint="-0.249977111117893"/>
        <rFont val="Calibri"/>
        <family val="2"/>
        <scheme val="minor"/>
      </rPr>
      <t>company'</t>
    </r>
    <r>
      <rPr>
        <sz val="11"/>
        <color theme="1"/>
        <rFont val="Calibri"/>
        <family val="2"/>
        <scheme val="minor"/>
      </rPr>
      <t xml:space="preserve">s </t>
    </r>
    <r>
      <rPr>
        <b/>
        <sz val="11"/>
        <color theme="1"/>
        <rFont val="Calibri"/>
        <family val="2"/>
        <scheme val="minor"/>
      </rPr>
      <t>principle business</t>
    </r>
    <r>
      <rPr>
        <sz val="11"/>
        <color theme="1"/>
        <rFont val="Calibri"/>
        <family val="2"/>
        <scheme val="minor"/>
      </rPr>
      <t xml:space="preserve"> is share trading.</t>
    </r>
  </si>
  <si>
    <t>80 C deduction limit increase to Rs. 1.5 Lakh (i.e.80C + 80CCC+ 80CCD(1))</t>
  </si>
  <si>
    <t>But individual limits under each section are defined.</t>
  </si>
  <si>
    <t>Section</t>
  </si>
  <si>
    <t>Nature</t>
  </si>
  <si>
    <t>80C</t>
  </si>
  <si>
    <t>80CCC</t>
  </si>
  <si>
    <t>80CCD(1)</t>
  </si>
  <si>
    <t>Limit(rs)</t>
  </si>
  <si>
    <t>1.5 Lakhs</t>
  </si>
  <si>
    <t>1 Lakh</t>
  </si>
  <si>
    <t>Investment in specified investments</t>
  </si>
  <si>
    <t>Contribution to certain pension funds</t>
  </si>
  <si>
    <t>E.g.  Pension contribution allowed upto Rs. 1 lakhs. Excess Rs. 50k, you can invest in 80 C instruments</t>
  </si>
  <si>
    <t>Contribution to new  pension funds (for pvt&amp; govt emp)</t>
  </si>
  <si>
    <t>Under 80CCD -Eligible deduction is upto 10% of Salary</t>
  </si>
  <si>
    <t>Section - 80IA benefit extended to 2017</t>
  </si>
  <si>
    <t>PY 2012-13</t>
  </si>
  <si>
    <t>PY 2013-14</t>
  </si>
  <si>
    <t>Rs. 10 lakhs</t>
  </si>
  <si>
    <t>Rs. 12 lakhs</t>
  </si>
  <si>
    <t>Eligibility - Salary of max.</t>
  </si>
  <si>
    <t>Deduction</t>
  </si>
  <si>
    <t>Mode of investment</t>
  </si>
  <si>
    <t>Equity shares</t>
  </si>
  <si>
    <t>In addition Eq. oriented units were added</t>
  </si>
  <si>
    <t>Tenure of deduction</t>
  </si>
  <si>
    <t>Amend 1: Such capital asset to be used for a period of 8 years for SPECIFIC BUSINESS</t>
  </si>
  <si>
    <t>If sold, demolished etc - then, value of asset reduced by depreciation rate, shall be treated as PGBP income.</t>
  </si>
  <si>
    <t>For same PY</t>
  </si>
  <si>
    <t>Three continuous years (Quantum of deduction is same. Nothing additional)</t>
  </si>
  <si>
    <t>Rajiv Gandhi Equity Scheme - For Individuals</t>
  </si>
  <si>
    <t>Other conditions</t>
  </si>
  <si>
    <r>
      <t xml:space="preserve"> - Individual is a  </t>
    </r>
    <r>
      <rPr>
        <sz val="15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ew </t>
    </r>
    <r>
      <rPr>
        <sz val="15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esident </t>
    </r>
    <r>
      <rPr>
        <sz val="15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etail Investor</t>
    </r>
  </si>
  <si>
    <t>He is not having demat account  before &amp; also done no deravit transactions (thru other accounts - Suresh)</t>
  </si>
  <si>
    <t>Eventhough having demat a/c, no equity / dervativ transc took place till 1st day of RGES year</t>
  </si>
  <si>
    <t>RGES year means, yr of opening demat a/c or yr of entering to eligible transactions</t>
  </si>
  <si>
    <t xml:space="preserve"> - Lock in period</t>
  </si>
  <si>
    <t>1 yr fixed period</t>
  </si>
  <si>
    <t>2 yrs flexible period</t>
  </si>
  <si>
    <t>Total 3yrs</t>
  </si>
  <si>
    <t>You cant sell the securities in this period</t>
  </si>
  <si>
    <t>Your closing account balance in a year should not be less than the investment you made in that year.</t>
  </si>
  <si>
    <t>50% of investment* (But upto a max. of Rs.25k)</t>
  </si>
  <si>
    <r>
      <t>50% of investment*</t>
    </r>
    <r>
      <rPr>
        <b/>
        <sz val="11"/>
        <color theme="1"/>
        <rFont val="Calibri"/>
        <family val="2"/>
        <scheme val="minor"/>
      </rPr>
      <t xml:space="preserve"> every year </t>
    </r>
    <r>
      <rPr>
        <sz val="11"/>
        <color theme="1"/>
        <rFont val="Calibri"/>
        <family val="2"/>
        <scheme val="minor"/>
      </rPr>
      <t>(But upto a max. of Rs.25k p.a.)</t>
    </r>
  </si>
  <si>
    <t>*Do not consider brokerage &amp; taxes in investment value.</t>
  </si>
  <si>
    <t>Contibution to "Contributory health scheme of Dept of space" is eligible for S- 80D Deduction (Rs 15k/20k)</t>
  </si>
  <si>
    <t>(Effective from Oct1,2014)</t>
  </si>
  <si>
    <t>(Effective from march 31, 2014)</t>
  </si>
  <si>
    <t>(For earlier years and upto July 10, 2014 it is Rs. 4500 and Rs. 5000 p.m. on LMV and HMV respectively)</t>
  </si>
  <si>
    <r>
      <t xml:space="preserve">Also the same time period applies to Debt oriented </t>
    </r>
    <r>
      <rPr>
        <b/>
        <sz val="11"/>
        <color theme="1"/>
        <rFont val="Calibri"/>
        <family val="2"/>
        <scheme val="minor"/>
      </rPr>
      <t>mutual funds.</t>
    </r>
  </si>
  <si>
    <r>
      <t xml:space="preserve">In order to consider </t>
    </r>
    <r>
      <rPr>
        <b/>
        <sz val="11"/>
        <color theme="1"/>
        <rFont val="Calibri"/>
        <family val="2"/>
        <scheme val="minor"/>
      </rPr>
      <t>Unlisted securities</t>
    </r>
    <r>
      <rPr>
        <sz val="11"/>
        <color theme="1"/>
        <rFont val="Calibri"/>
        <family val="2"/>
        <scheme val="minor"/>
      </rPr>
      <t xml:space="preserve"> as</t>
    </r>
    <r>
      <rPr>
        <b/>
        <sz val="11"/>
        <color theme="1"/>
        <rFont val="Calibri"/>
        <family val="2"/>
        <scheme val="minor"/>
      </rPr>
      <t xml:space="preserve"> LTCA</t>
    </r>
    <r>
      <rPr>
        <sz val="11"/>
        <color theme="1"/>
        <rFont val="Calibri"/>
        <family val="2"/>
        <scheme val="minor"/>
      </rPr>
      <t xml:space="preserve">, the person, should hold such securities for </t>
    </r>
    <r>
      <rPr>
        <b/>
        <sz val="11"/>
        <color theme="1"/>
        <rFont val="Calibri"/>
        <family val="2"/>
        <scheme val="minor"/>
      </rPr>
      <t>more than 36 months.</t>
    </r>
  </si>
  <si>
    <t>(12 months)</t>
  </si>
  <si>
    <t xml:space="preserve">Even if you hold for more than 36 months and make it LTCA, </t>
  </si>
  <si>
    <r>
      <t xml:space="preserve">Benefit of concessional rate of </t>
    </r>
    <r>
      <rPr>
        <b/>
        <sz val="11"/>
        <color theme="1"/>
        <rFont val="Calibri"/>
        <family val="2"/>
        <scheme val="minor"/>
      </rPr>
      <t>10% tax on LTCG, has been withdrawn</t>
    </r>
    <r>
      <rPr>
        <sz val="11"/>
        <color theme="1"/>
        <rFont val="Calibri"/>
        <family val="2"/>
        <scheme val="minor"/>
      </rPr>
      <t xml:space="preserve"> for Unlisted securities and Debt oriented funds</t>
    </r>
  </si>
  <si>
    <t>Discouragement to trading unlisted securities:</t>
  </si>
  <si>
    <t>Cumpolsary aquistion - Tax date</t>
  </si>
  <si>
    <r>
      <t xml:space="preserve">When compensation is enhanced by court, CG to be calculated on the date of </t>
    </r>
    <r>
      <rPr>
        <b/>
        <sz val="11"/>
        <color theme="1"/>
        <rFont val="Calibri"/>
        <family val="2"/>
        <scheme val="minor"/>
      </rPr>
      <t>FINAL ORDER.</t>
    </r>
  </si>
  <si>
    <t>DO NOT CONSIDER INTERIM ORDERS.</t>
  </si>
  <si>
    <t>Non - Resident 1</t>
  </si>
  <si>
    <t>Non resident 2</t>
  </si>
  <si>
    <t>Government Security</t>
  </si>
  <si>
    <t>Transfer of</t>
  </si>
  <si>
    <t>Outside India transfers b/w non residents - Not a transfer. No CG (Only for govt security)</t>
  </si>
  <si>
    <r>
      <t xml:space="preserve">Exemption under section  - 54 &amp; 54 F are available, if investment is made in </t>
    </r>
    <r>
      <rPr>
        <b/>
        <sz val="11"/>
        <color theme="1"/>
        <rFont val="Calibri"/>
        <family val="2"/>
        <scheme val="minor"/>
      </rPr>
      <t>ONE RESIDENTIAL HOUSE IN INDIA.</t>
    </r>
  </si>
  <si>
    <t>S-54 EC - Loophole removed</t>
  </si>
  <si>
    <t>Investment in NHAI and REC bonds is limited to Rs. 50 lakhs (Year of transfer + Immediately next year &lt; or = 50 Lakhs Rs.)</t>
  </si>
  <si>
    <t>Earlier, people used to claim, Rs. 50 lakhs in yr of transfer and another Rs.50 Lakhs in next year also (If date of purchase is les than 6 months from sale date)</t>
  </si>
  <si>
    <t>Why?</t>
  </si>
  <si>
    <t>Capital Gains</t>
  </si>
  <si>
    <t>Deductions</t>
  </si>
  <si>
    <t>OS</t>
  </si>
  <si>
    <t>REIT scheme</t>
  </si>
  <si>
    <t>Pending</t>
  </si>
  <si>
    <t>Reverse of FDI</t>
  </si>
  <si>
    <t>If an Indian company holds atleast 26% or more NV (nominal value of S.cap) of a Foreign Company, then</t>
  </si>
  <si>
    <r>
      <t xml:space="preserve">Tax rate is </t>
    </r>
    <r>
      <rPr>
        <b/>
        <sz val="11"/>
        <color theme="1"/>
        <rFont val="Calibri"/>
        <family val="2"/>
        <scheme val="minor"/>
      </rPr>
      <t>15%</t>
    </r>
    <r>
      <rPr>
        <sz val="11"/>
        <color theme="1"/>
        <rFont val="Calibri"/>
        <family val="2"/>
        <scheme val="minor"/>
      </rPr>
      <t xml:space="preserve"> on dividend received(from such foreign company)</t>
    </r>
  </si>
  <si>
    <t>(Equal to DDT rate)</t>
  </si>
  <si>
    <t>DDT&gt;&gt;&gt;&gt;</t>
  </si>
  <si>
    <t>Extension of AMT Scope to Section 35 AD Cases also.</t>
  </si>
  <si>
    <t>(Earlier it was limited to Assesses, who are enjoying 80 IA, 80 IB or 10AA benefits)</t>
  </si>
  <si>
    <t>S-35AD - PGBP&gt;&gt;&gt;&gt;</t>
  </si>
  <si>
    <t>As tax base increased, benefits also should increase na!</t>
  </si>
  <si>
    <t>But, in that year, you should not claim Investment linked(35AD) or Profit linked incentives(10AA) or Chap  VIA deductions</t>
  </si>
  <si>
    <t>Loophole: But, You can avail 80IA, IB in that Year.</t>
  </si>
  <si>
    <t>AMT Credit can be claimed in future year, eventhough profit is less than Rs. 20 Lakhs</t>
  </si>
  <si>
    <t>With Effect from Oct 01, 2014</t>
  </si>
  <si>
    <t>Repurchase of units is not buyback (Repurchase means, additional units will be alloted for bonus amount earned). Because income is not distributed</t>
  </si>
  <si>
    <t>to unit holders</t>
  </si>
  <si>
    <t>Double taxation relief</t>
  </si>
  <si>
    <t>To claim treaty benefits, Tax Resident Certificate (issued by Foreign country) is must.</t>
  </si>
  <si>
    <t>If TRC doesn’t have details like Status(HUFor Co etc), Nationality, Period of residence, TIN no. of that country, address in that country),</t>
  </si>
  <si>
    <t>then such details to be provided in Form 10F</t>
  </si>
  <si>
    <t>Transfer Pricing</t>
  </si>
  <si>
    <t>A LTD</t>
  </si>
  <si>
    <t>C LTD</t>
  </si>
  <si>
    <t>(associated enterpise of A Ltd)</t>
  </si>
  <si>
    <t>International Transaction</t>
  </si>
  <si>
    <t>Existing</t>
  </si>
  <si>
    <t>New</t>
  </si>
  <si>
    <t>DIT</t>
  </si>
  <si>
    <t>Deemed INTERNATIONAL TRANSACTION (DIT):</t>
  </si>
  <si>
    <t>B LTD</t>
  </si>
  <si>
    <t>A is resident , C is non resident</t>
  </si>
  <si>
    <t>(B is unrelated Party)</t>
  </si>
  <si>
    <t>Deemed international transaction</t>
  </si>
  <si>
    <t>Between A and B</t>
  </si>
  <si>
    <t>ALP is calculated using MOST APPROPRIATE METHOD.</t>
  </si>
  <si>
    <r>
      <t xml:space="preserve">If ALP, is calculated using more than one MOST APP METHOD, then </t>
    </r>
    <r>
      <rPr>
        <strike/>
        <sz val="11"/>
        <color theme="1"/>
        <rFont val="Calibri"/>
        <family val="2"/>
        <scheme val="minor"/>
      </rPr>
      <t>Basic average of all those methods is ALP.</t>
    </r>
  </si>
  <si>
    <r>
      <t xml:space="preserve">If ALP, is calculated using more than one MOST APP METHOD, then </t>
    </r>
    <r>
      <rPr>
        <b/>
        <sz val="11"/>
        <color theme="1"/>
        <rFont val="Calibri"/>
        <family val="2"/>
        <scheme val="minor"/>
      </rPr>
      <t>RANGE CONCEPT is used.</t>
    </r>
  </si>
  <si>
    <t xml:space="preserve">ALP for transactions, the took place before APA(Advance Pricing Agreement), </t>
  </si>
  <si>
    <t>can be calculated, using APA terms.</t>
  </si>
  <si>
    <r>
      <t xml:space="preserve">This is called </t>
    </r>
    <r>
      <rPr>
        <b/>
        <sz val="11"/>
        <color theme="1"/>
        <rFont val="Calibri"/>
        <family val="2"/>
        <scheme val="minor"/>
      </rPr>
      <t>ROLL BACK</t>
    </r>
    <r>
      <rPr>
        <sz val="11"/>
        <color theme="1"/>
        <rFont val="Calibri"/>
        <family val="2"/>
        <scheme val="minor"/>
      </rPr>
      <t xml:space="preserve"> facility. From Oct 01, 2014, this facility is available.</t>
    </r>
  </si>
  <si>
    <t>If C LTD is resident, SDT Provisions (Specified Domestic Transactions) will apply.</t>
  </si>
  <si>
    <t>Safe harbour rules:</t>
  </si>
  <si>
    <t>Nature of business</t>
  </si>
  <si>
    <t>R&amp;D Services in</t>
  </si>
  <si>
    <t xml:space="preserve"> - Software Development</t>
  </si>
  <si>
    <t xml:space="preserve"> - Generic pharmaceutical Drugs</t>
  </si>
  <si>
    <t>Minimum Profit % to be Shown</t>
  </si>
  <si>
    <t>Software Development</t>
  </si>
  <si>
    <t>Info tech service</t>
  </si>
  <si>
    <t>(if T.O. &gt;500 Crores)</t>
  </si>
  <si>
    <t>(if T.O. &lt; or = 500 Crores)</t>
  </si>
  <si>
    <t>22% of OC</t>
  </si>
  <si>
    <t>20% of OC</t>
  </si>
  <si>
    <t>30% of OC</t>
  </si>
  <si>
    <t>29% of OC</t>
  </si>
  <si>
    <r>
      <rPr>
        <b/>
        <sz val="11"/>
        <color theme="1"/>
        <rFont val="Calibri"/>
        <family val="2"/>
        <scheme val="minor"/>
      </rPr>
      <t>OC</t>
    </r>
    <r>
      <rPr>
        <sz val="11"/>
        <color theme="1"/>
        <rFont val="Calibri"/>
        <family val="2"/>
        <scheme val="minor"/>
      </rPr>
      <t xml:space="preserve"> means </t>
    </r>
    <r>
      <rPr>
        <b/>
        <sz val="11"/>
        <color theme="1"/>
        <rFont val="Calibri"/>
        <family val="2"/>
        <scheme val="minor"/>
      </rPr>
      <t>Operating Cost</t>
    </r>
  </si>
  <si>
    <t>KPO</t>
  </si>
  <si>
    <t>25% of OC</t>
  </si>
  <si>
    <t>(Analytical skills are required)</t>
  </si>
  <si>
    <t>Financial services:</t>
  </si>
  <si>
    <t>Corporate Guarantee Services</t>
  </si>
  <si>
    <t>(given to 100% subsidary non -resident)</t>
  </si>
  <si>
    <t>Commission of</t>
  </si>
  <si>
    <t>Minimum 2% p.a. on Guaranteed Amt (If CG &lt; or = Rs. 100 Cr)</t>
  </si>
  <si>
    <t>Minimum 1.75% p.a. on Guaranteed Amt (If CG &gt; Rs. 100 Cr)</t>
  </si>
  <si>
    <t>Income in terms of</t>
  </si>
  <si>
    <t>Corporate  Intra Group loans in INR</t>
  </si>
  <si>
    <t>Minimum of  - Base rate + 1.5% (If Loan &lt; or = Rs. 50 Cr)</t>
  </si>
  <si>
    <t>Minimum of  - Base rate + 3% (If Loan &gt;Rs. 50 Cr)</t>
  </si>
  <si>
    <t>Does not include LC, PBG etc.</t>
  </si>
  <si>
    <t>Manufacture of</t>
  </si>
  <si>
    <t xml:space="preserve"> - Core auto Components</t>
  </si>
  <si>
    <t xml:space="preserve"> - Non core auto Components</t>
  </si>
  <si>
    <t>12% of OC</t>
  </si>
  <si>
    <t>8.5% of OC</t>
  </si>
  <si>
    <t>Blue Collared Work</t>
  </si>
  <si>
    <t>White Collared Work</t>
  </si>
  <si>
    <t>Black collared Work</t>
  </si>
  <si>
    <t>List of eligible International transactions &amp; minimum expectation of profit, expected by Dept.</t>
  </si>
  <si>
    <t>Dept will not ask any questions on Transfer price of eligible International transactions:-</t>
  </si>
  <si>
    <t>For how many years?</t>
  </si>
  <si>
    <t xml:space="preserve"> - 5 years or period mentioned in Form 3 CEFA whichever is less.</t>
  </si>
  <si>
    <t>Benefit not available to ?</t>
  </si>
  <si>
    <t xml:space="preserve"> - Low (less than 15%) Income tax Countries</t>
  </si>
  <si>
    <r>
      <t xml:space="preserve"> - Transactions with NJA countries  (Country CYPRUS is NJA </t>
    </r>
    <r>
      <rPr>
        <sz val="8"/>
        <color rgb="FFFF0000"/>
        <rFont val="Calibri"/>
        <family val="2"/>
        <scheme val="minor"/>
      </rPr>
      <t>(Amendment)</t>
    </r>
    <r>
      <rPr>
        <sz val="11"/>
        <color theme="1"/>
        <rFont val="Calibri"/>
        <family val="2"/>
        <scheme val="minor"/>
      </rPr>
      <t>)</t>
    </r>
  </si>
  <si>
    <t>TDS to be made @ 30% on payments</t>
  </si>
  <si>
    <t>CBDT got power fix fee for failure to deliver TDS Statement cases.</t>
  </si>
  <si>
    <t>15 days</t>
  </si>
  <si>
    <t>10 days</t>
  </si>
  <si>
    <t>S - 131 (3)</t>
  </si>
  <si>
    <t>S- 133A</t>
  </si>
  <si>
    <t>Increase in time limit to retain books without obtaining permission of Principle Chief Commissioner / Chief Commissioner</t>
  </si>
  <si>
    <t>represent additional power to check TDS compliance also</t>
  </si>
  <si>
    <t>NEW SECTION - 133C</t>
  </si>
  <si>
    <t>Gives power to Income tax authority to verify the information, already it is having.</t>
  </si>
  <si>
    <t>Also call for information</t>
  </si>
  <si>
    <t>(Only related to' Proceeding' under the Act)</t>
  </si>
  <si>
    <t>Effective from October 01, 2014</t>
  </si>
  <si>
    <t>Other Points:</t>
  </si>
  <si>
    <t>ROI filing is must for Mutual Funds, Securitization trusts, Venture Capital Funds</t>
  </si>
  <si>
    <t>All Returns must be VERIFIED. (signing was replaced by verification)</t>
  </si>
  <si>
    <t>Under Special audit cases (142 (2A)) - Expansion of scope of referral to Valuation officer  - Earlier it was limited only to few cases like S-69, 69A, 56(2)</t>
  </si>
  <si>
    <t>Whether AO is satisfied or not, he can refer to VO.</t>
  </si>
  <si>
    <t>Giving Business to Valuation officers:-</t>
  </si>
  <si>
    <r>
      <t xml:space="preserve">VO has to send the estimate, within </t>
    </r>
    <r>
      <rPr>
        <b/>
        <sz val="11"/>
        <color theme="1"/>
        <rFont val="Calibri"/>
        <family val="2"/>
        <scheme val="minor"/>
      </rPr>
      <t>6 MONTHS</t>
    </r>
    <r>
      <rPr>
        <sz val="11"/>
        <color theme="1"/>
        <rFont val="Calibri"/>
        <family val="2"/>
        <scheme val="minor"/>
      </rPr>
      <t>, from end of referred month.</t>
    </r>
  </si>
  <si>
    <t>Giving Indirect Business to Assessing officers:-</t>
  </si>
  <si>
    <t>Sharukh</t>
  </si>
  <si>
    <t>Raided U/s 153A</t>
  </si>
  <si>
    <t>Found docs in name of Rajinikanth</t>
  </si>
  <si>
    <t>153C</t>
  </si>
  <si>
    <t>AO</t>
  </si>
  <si>
    <t>(of Rajinikanth)</t>
  </si>
  <si>
    <r>
      <t>Rajinikanth's AO</t>
    </r>
    <r>
      <rPr>
        <b/>
        <sz val="11"/>
        <color theme="1"/>
        <rFont val="Calibri"/>
        <family val="2"/>
        <scheme val="minor"/>
      </rPr>
      <t xml:space="preserve"> need not issue notice</t>
    </r>
    <r>
      <rPr>
        <sz val="11"/>
        <color theme="1"/>
        <rFont val="Calibri"/>
        <family val="2"/>
        <scheme val="minor"/>
      </rPr>
      <t xml:space="preserve"> u/s 153A on person of his jurisdiction </t>
    </r>
    <r>
      <rPr>
        <b/>
        <sz val="11"/>
        <color theme="1"/>
        <rFont val="Calibri"/>
        <family val="2"/>
        <scheme val="minor"/>
      </rPr>
      <t>mandatorily</t>
    </r>
  </si>
  <si>
    <t>Notice U/s 153A</t>
  </si>
  <si>
    <t>If Rajini's AO feels that, such info received, doesn't have effect on Rajni's income, he may not issue notice to Rajni</t>
  </si>
  <si>
    <t>Settlement Commission:-</t>
  </si>
  <si>
    <t>Now we can go to Set com for "RE-ASSESSMENT CASES" AND "SET ASIDE &amp; FRESH ASSESSMENT CASES"</t>
  </si>
  <si>
    <t>Now TPO(Transfer Pricing officer) even can levy penalty relating to Transfer pricing</t>
  </si>
  <si>
    <t>(If person fails to furnish details of SDT or international transaction)</t>
  </si>
  <si>
    <t>Now AO can levy penalty on AE s, for failure to furnish TDS statements within time.</t>
  </si>
  <si>
    <t>Cumpolsary imprisonment facility provided</t>
  </si>
  <si>
    <r>
      <t xml:space="preserve">If you doesn’t react to S-142(1) notice or Special audit direction, then you will pay fine </t>
    </r>
    <r>
      <rPr>
        <b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sit in Jail for one year.</t>
    </r>
  </si>
  <si>
    <t>More than Rs.20,000 loans can be given / taken thorugh E- banking (NO 269SS / TT default)</t>
  </si>
  <si>
    <t xml:space="preserve">Provisional attachement - EOT - Later of </t>
  </si>
  <si>
    <t xml:space="preserve"> - 2 yrs</t>
  </si>
  <si>
    <t xml:space="preserve"> - 60 days from Assessment date.</t>
  </si>
  <si>
    <t>AIR :- (Annual Information Return)</t>
  </si>
  <si>
    <t xml:space="preserve"> - Specified FINANCIAL INSTITUTION have to report SPECIFIC TRANSACTIONS</t>
  </si>
  <si>
    <t xml:space="preserve"> - Any person has to correct the return in 10 days, from date of knowing the inaccuracy and Intimate to ITA.</t>
  </si>
  <si>
    <t xml:space="preserve"> - If not corrected - even after knowing the mistake - Penalty Rs. 50K</t>
  </si>
  <si>
    <t>NEW SECTION 194DA - TDS on amount paid to a resident under LIC policy - TDS rate @ 2%</t>
  </si>
  <si>
    <t>Applicable only if payment in a FY to an Assesssee EXCEEDS RS. 100,000</t>
  </si>
  <si>
    <t>TDS related:</t>
  </si>
  <si>
    <t>Correction statement can be filed to rectify the mistake.</t>
  </si>
  <si>
    <t>Time limit increased for passing order concluding the payer as"Assesse in Default" (AID)</t>
  </si>
  <si>
    <t>AID is a person either who hasn’t deducted TDS or Deducted but not remitted.</t>
  </si>
  <si>
    <t>S - 201(3)(ii)</t>
  </si>
  <si>
    <t>S - 148</t>
  </si>
  <si>
    <t>6 yrs from</t>
  </si>
  <si>
    <r>
      <t xml:space="preserve">end of </t>
    </r>
    <r>
      <rPr>
        <b/>
        <sz val="11"/>
        <color theme="1"/>
        <rFont val="Calibri"/>
        <family val="2"/>
        <scheme val="minor"/>
      </rPr>
      <t>AY</t>
    </r>
  </si>
  <si>
    <t>Total time</t>
  </si>
  <si>
    <t>7 Yrs</t>
  </si>
  <si>
    <t>6 Yrs</t>
  </si>
  <si>
    <r>
      <t>6 years from end of</t>
    </r>
    <r>
      <rPr>
        <b/>
        <sz val="11"/>
        <color theme="1"/>
        <rFont val="Calibri"/>
        <family val="2"/>
        <scheme val="minor"/>
      </rPr>
      <t xml:space="preserve"> FY</t>
    </r>
    <r>
      <rPr>
        <sz val="11"/>
        <color theme="1"/>
        <rFont val="Calibri"/>
        <family val="2"/>
        <scheme val="minor"/>
      </rPr>
      <t xml:space="preserve"> in which expense is paid without TDS.</t>
    </r>
  </si>
  <si>
    <t>AY + 6 Yrs</t>
  </si>
  <si>
    <t>Benificial rate of 5% (in place of 20%) is provided</t>
  </si>
  <si>
    <t>(Earlier this facility was not available to Business trusts. )</t>
  </si>
  <si>
    <t>Demand notice is valid till the disposal of appeal by last appelate authority or Disposal of proceedigs.</t>
  </si>
  <si>
    <r>
      <t xml:space="preserve">Lesser TDS facility extended to </t>
    </r>
    <r>
      <rPr>
        <b/>
        <sz val="11"/>
        <color theme="1"/>
        <rFont val="Calibri"/>
        <family val="2"/>
        <scheme val="minor"/>
      </rPr>
      <t xml:space="preserve">Business trusts, </t>
    </r>
    <r>
      <rPr>
        <sz val="11"/>
        <color theme="1"/>
        <rFont val="Calibri"/>
        <family val="2"/>
        <scheme val="minor"/>
      </rPr>
      <t>in relation to FC borrowing money outside india (by issue of long term bonds)</t>
    </r>
  </si>
  <si>
    <t>NEW SECTION 194 IA Introduced</t>
  </si>
  <si>
    <t>While paying consideration on transfer of Immovable property (Not agri land or building),</t>
  </si>
  <si>
    <t>has to deduct TDS @1%</t>
  </si>
  <si>
    <t>Duties:-</t>
  </si>
  <si>
    <t xml:space="preserve"> - Deposit tax within 7 days (frm month end) in RBI/SBI in favour of CG , accompanied by challan cum statement in Form 26QB</t>
  </si>
  <si>
    <t xml:space="preserve"> - Issued TDS Certificate in Form 16B within 15 days of furnishing challan.</t>
  </si>
  <si>
    <t xml:space="preserve"> - Furnish such 26 QB to DGIT (systems) in electronic manner. (Within 15 days from end of month)</t>
  </si>
  <si>
    <t>(Applcable frm 2013)</t>
  </si>
  <si>
    <t>NO TDS on service tax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</si>
</sst>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0" xfId="0" applyFont="1"/>
    <xf numFmtId="9" fontId="0" fillId="0" borderId="0" xfId="0" applyNumberFormat="1"/>
    <xf numFmtId="9" fontId="0" fillId="0" borderId="0" xfId="0" applyNumberFormat="1" applyAlignment="1">
      <alignment horizontal="center"/>
    </xf>
    <xf numFmtId="0" fontId="5" fillId="0" borderId="0" xfId="1"/>
    <xf numFmtId="0" fontId="0" fillId="0" borderId="0" xfId="0" applyAlignment="1">
      <alignment horizontal="right"/>
    </xf>
    <xf numFmtId="0" fontId="0" fillId="2" borderId="6" xfId="0" applyFill="1" applyBorder="1"/>
    <xf numFmtId="0" fontId="0" fillId="2" borderId="5" xfId="0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6" fillId="0" borderId="0" xfId="0" applyFont="1"/>
    <xf numFmtId="0" fontId="2" fillId="2" borderId="0" xfId="0" applyFont="1" applyFill="1"/>
    <xf numFmtId="0" fontId="7" fillId="0" borderId="0" xfId="1" applyFo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2" fillId="0" borderId="1" xfId="0" applyFont="1" applyBorder="1"/>
    <xf numFmtId="0" fontId="9" fillId="0" borderId="0" xfId="0" applyFont="1"/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9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9" fontId="2" fillId="0" borderId="1" xfId="0" applyNumberFormat="1" applyFont="1" applyBorder="1"/>
    <xf numFmtId="164" fontId="2" fillId="0" borderId="1" xfId="0" applyNumberFormat="1" applyFont="1" applyBorder="1"/>
    <xf numFmtId="0" fontId="6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0" fillId="0" borderId="0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11" fillId="0" borderId="0" xfId="0" applyFo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2" borderId="0" xfId="0" applyFill="1"/>
    <xf numFmtId="0" fontId="2" fillId="3" borderId="0" xfId="0" applyFont="1" applyFill="1"/>
    <xf numFmtId="0" fontId="15" fillId="4" borderId="0" xfId="0" applyFont="1" applyFill="1"/>
    <xf numFmtId="0" fontId="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quotePrefix="1"/>
    <xf numFmtId="9" fontId="0" fillId="0" borderId="0" xfId="0" applyNumberFormat="1" applyBorder="1" applyAlignment="1">
      <alignment horizontal="center"/>
    </xf>
    <xf numFmtId="0" fontId="0" fillId="0" borderId="7" xfId="0" applyFill="1" applyBorder="1"/>
    <xf numFmtId="0" fontId="0" fillId="0" borderId="0" xfId="0" applyAlignment="1"/>
    <xf numFmtId="0" fontId="0" fillId="0" borderId="8" xfId="0" applyBorder="1"/>
    <xf numFmtId="0" fontId="3" fillId="0" borderId="0" xfId="0" applyFont="1"/>
    <xf numFmtId="0" fontId="10" fillId="0" borderId="0" xfId="0" applyFont="1"/>
    <xf numFmtId="9" fontId="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2" fillId="0" borderId="0" xfId="0" applyFont="1" applyBorder="1"/>
    <xf numFmtId="0" fontId="0" fillId="0" borderId="12" xfId="0" applyBorder="1"/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9" fillId="0" borderId="12" xfId="0" applyFont="1" applyBorder="1" applyAlignment="1"/>
    <xf numFmtId="0" fontId="19" fillId="0" borderId="0" xfId="0" applyFont="1" applyBorder="1" applyAlignment="1"/>
    <xf numFmtId="0" fontId="19" fillId="0" borderId="7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0" fillId="5" borderId="16" xfId="0" applyFill="1" applyBorder="1" applyAlignment="1">
      <alignment horizontal="center" vertical="center" textRotation="90"/>
    </xf>
    <xf numFmtId="0" fontId="0" fillId="5" borderId="17" xfId="0" applyFill="1" applyBorder="1" applyAlignment="1">
      <alignment horizontal="center" vertical="center" textRotation="90"/>
    </xf>
    <xf numFmtId="0" fontId="0" fillId="5" borderId="18" xfId="0" applyFill="1" applyBorder="1" applyAlignment="1">
      <alignment horizontal="center" vertical="center" textRotation="90"/>
    </xf>
    <xf numFmtId="0" fontId="20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9" fontId="0" fillId="0" borderId="0" xfId="0" applyNumberFormat="1" applyBorder="1"/>
    <xf numFmtId="0" fontId="20" fillId="0" borderId="7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4" fillId="0" borderId="12" xfId="0" applyFont="1" applyBorder="1"/>
    <xf numFmtId="0" fontId="4" fillId="0" borderId="0" xfId="0" applyFont="1" applyBorder="1"/>
    <xf numFmtId="0" fontId="0" fillId="6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9" xfId="0" applyBorder="1"/>
    <xf numFmtId="0" fontId="0" fillId="0" borderId="1" xfId="0" applyFont="1" applyBorder="1" applyAlignment="1">
      <alignment horizontal="center" wrapText="1"/>
    </xf>
    <xf numFmtId="0" fontId="2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8</xdr:row>
      <xdr:rowOff>28575</xdr:rowOff>
    </xdr:from>
    <xdr:to>
      <xdr:col>4</xdr:col>
      <xdr:colOff>161925</xdr:colOff>
      <xdr:row>9</xdr:row>
      <xdr:rowOff>57150</xdr:rowOff>
    </xdr:to>
    <xdr:cxnSp macro="">
      <xdr:nvCxnSpPr>
        <xdr:cNvPr id="2" name="Straight Arrow Connector 1"/>
        <xdr:cNvCxnSpPr/>
      </xdr:nvCxnSpPr>
      <xdr:spPr>
        <a:xfrm>
          <a:off x="3781425" y="1171575"/>
          <a:ext cx="9525" cy="219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7</xdr:row>
      <xdr:rowOff>85725</xdr:rowOff>
    </xdr:from>
    <xdr:to>
      <xdr:col>5</xdr:col>
      <xdr:colOff>1381125</xdr:colOff>
      <xdr:row>7</xdr:row>
      <xdr:rowOff>131444</xdr:rowOff>
    </xdr:to>
    <xdr:sp macro="" textlink="">
      <xdr:nvSpPr>
        <xdr:cNvPr id="3" name="Left-Right Arrow 2"/>
        <xdr:cNvSpPr/>
      </xdr:nvSpPr>
      <xdr:spPr>
        <a:xfrm>
          <a:off x="4476750" y="1038225"/>
          <a:ext cx="78105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47625</xdr:colOff>
      <xdr:row>10</xdr:row>
      <xdr:rowOff>85725</xdr:rowOff>
    </xdr:from>
    <xdr:to>
      <xdr:col>4</xdr:col>
      <xdr:colOff>552450</xdr:colOff>
      <xdr:row>10</xdr:row>
      <xdr:rowOff>131444</xdr:rowOff>
    </xdr:to>
    <xdr:sp macro="" textlink="">
      <xdr:nvSpPr>
        <xdr:cNvPr id="4" name="Left-Right Arrow 3"/>
        <xdr:cNvSpPr/>
      </xdr:nvSpPr>
      <xdr:spPr>
        <a:xfrm>
          <a:off x="3676650" y="1609725"/>
          <a:ext cx="504825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314325</xdr:colOff>
      <xdr:row>30</xdr:row>
      <xdr:rowOff>180975</xdr:rowOff>
    </xdr:from>
    <xdr:to>
      <xdr:col>7</xdr:col>
      <xdr:colOff>9525</xdr:colOff>
      <xdr:row>31</xdr:row>
      <xdr:rowOff>133350</xdr:rowOff>
    </xdr:to>
    <xdr:cxnSp macro="">
      <xdr:nvCxnSpPr>
        <xdr:cNvPr id="5" name="Straight Arrow Connector 4"/>
        <xdr:cNvCxnSpPr/>
      </xdr:nvCxnSpPr>
      <xdr:spPr>
        <a:xfrm>
          <a:off x="5572125" y="5514975"/>
          <a:ext cx="695325" cy="142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34</xdr:row>
      <xdr:rowOff>85725</xdr:rowOff>
    </xdr:from>
    <xdr:to>
      <xdr:col>6</xdr:col>
      <xdr:colOff>904875</xdr:colOff>
      <xdr:row>34</xdr:row>
      <xdr:rowOff>131444</xdr:rowOff>
    </xdr:to>
    <xdr:sp macro="" textlink="">
      <xdr:nvSpPr>
        <xdr:cNvPr id="6" name="Left-Right Arrow 5"/>
        <xdr:cNvSpPr/>
      </xdr:nvSpPr>
      <xdr:spPr>
        <a:xfrm>
          <a:off x="5362575" y="6181725"/>
          <a:ext cx="8001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47625</xdr:colOff>
      <xdr:row>42</xdr:row>
      <xdr:rowOff>85725</xdr:rowOff>
    </xdr:from>
    <xdr:to>
      <xdr:col>4</xdr:col>
      <xdr:colOff>552450</xdr:colOff>
      <xdr:row>42</xdr:row>
      <xdr:rowOff>131444</xdr:rowOff>
    </xdr:to>
    <xdr:sp macro="" textlink="">
      <xdr:nvSpPr>
        <xdr:cNvPr id="7" name="Left-Right Arrow 6"/>
        <xdr:cNvSpPr/>
      </xdr:nvSpPr>
      <xdr:spPr>
        <a:xfrm>
          <a:off x="3676650" y="7705725"/>
          <a:ext cx="504825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5</xdr:col>
      <xdr:colOff>762000</xdr:colOff>
      <xdr:row>35</xdr:row>
      <xdr:rowOff>47625</xdr:rowOff>
    </xdr:from>
    <xdr:to>
      <xdr:col>5</xdr:col>
      <xdr:colOff>771525</xdr:colOff>
      <xdr:row>37</xdr:row>
      <xdr:rowOff>9525</xdr:rowOff>
    </xdr:to>
    <xdr:cxnSp macro="">
      <xdr:nvCxnSpPr>
        <xdr:cNvPr id="8" name="Straight Arrow Connector 7"/>
        <xdr:cNvCxnSpPr/>
      </xdr:nvCxnSpPr>
      <xdr:spPr>
        <a:xfrm>
          <a:off x="5038725" y="6334125"/>
          <a:ext cx="9525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39</xdr:row>
      <xdr:rowOff>66675</xdr:rowOff>
    </xdr:from>
    <xdr:to>
      <xdr:col>4</xdr:col>
      <xdr:colOff>304800</xdr:colOff>
      <xdr:row>41</xdr:row>
      <xdr:rowOff>28575</xdr:rowOff>
    </xdr:to>
    <xdr:cxnSp macro="">
      <xdr:nvCxnSpPr>
        <xdr:cNvPr id="9" name="Straight Arrow Connector 8"/>
        <xdr:cNvCxnSpPr/>
      </xdr:nvCxnSpPr>
      <xdr:spPr>
        <a:xfrm>
          <a:off x="3924300" y="7115175"/>
          <a:ext cx="9525" cy="342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352425</xdr:colOff>
      <xdr:row>38</xdr:row>
      <xdr:rowOff>85725</xdr:rowOff>
    </xdr:from>
    <xdr:to>
      <xdr:col>5</xdr:col>
      <xdr:colOff>1152525</xdr:colOff>
      <xdr:row>38</xdr:row>
      <xdr:rowOff>131444</xdr:rowOff>
    </xdr:to>
    <xdr:sp macro="" textlink="">
      <xdr:nvSpPr>
        <xdr:cNvPr id="10" name="Left-Right Arrow 9"/>
        <xdr:cNvSpPr/>
      </xdr:nvSpPr>
      <xdr:spPr>
        <a:xfrm>
          <a:off x="4629150" y="6943725"/>
          <a:ext cx="62865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8</xdr:col>
      <xdr:colOff>47625</xdr:colOff>
      <xdr:row>42</xdr:row>
      <xdr:rowOff>85725</xdr:rowOff>
    </xdr:from>
    <xdr:to>
      <xdr:col>8</xdr:col>
      <xdr:colOff>552450</xdr:colOff>
      <xdr:row>42</xdr:row>
      <xdr:rowOff>131444</xdr:rowOff>
    </xdr:to>
    <xdr:sp macro="" textlink="">
      <xdr:nvSpPr>
        <xdr:cNvPr id="11" name="Left-Right Arrow 10"/>
        <xdr:cNvSpPr/>
      </xdr:nvSpPr>
      <xdr:spPr>
        <a:xfrm>
          <a:off x="7239000" y="7705725"/>
          <a:ext cx="504825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28575</xdr:colOff>
      <xdr:row>42</xdr:row>
      <xdr:rowOff>57150</xdr:rowOff>
    </xdr:from>
    <xdr:to>
      <xdr:col>6</xdr:col>
      <xdr:colOff>971550</xdr:colOff>
      <xdr:row>43</xdr:row>
      <xdr:rowOff>161925</xdr:rowOff>
    </xdr:to>
    <xdr:sp macro="" textlink="">
      <xdr:nvSpPr>
        <xdr:cNvPr id="12" name="Left-Right-Up Arrow 11"/>
        <xdr:cNvSpPr/>
      </xdr:nvSpPr>
      <xdr:spPr>
        <a:xfrm>
          <a:off x="5286375" y="7677150"/>
          <a:ext cx="942975" cy="295275"/>
        </a:xfrm>
        <a:prstGeom prst="leftRightUpArrow">
          <a:avLst/>
        </a:prstGeom>
        <a:scene3d>
          <a:camera prst="orthographicFront">
            <a:rot lat="10800000" lon="10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19050</xdr:colOff>
      <xdr:row>38</xdr:row>
      <xdr:rowOff>95250</xdr:rowOff>
    </xdr:from>
    <xdr:to>
      <xdr:col>7</xdr:col>
      <xdr:colOff>866775</xdr:colOff>
      <xdr:row>40</xdr:row>
      <xdr:rowOff>133350</xdr:rowOff>
    </xdr:to>
    <xdr:cxnSp macro="">
      <xdr:nvCxnSpPr>
        <xdr:cNvPr id="13" name="Straight Arrow Connector 12"/>
        <xdr:cNvCxnSpPr/>
      </xdr:nvCxnSpPr>
      <xdr:spPr>
        <a:xfrm>
          <a:off x="6276975" y="6953250"/>
          <a:ext cx="847725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26</xdr:row>
      <xdr:rowOff>47625</xdr:rowOff>
    </xdr:from>
    <xdr:to>
      <xdr:col>4</xdr:col>
      <xdr:colOff>581025</xdr:colOff>
      <xdr:row>31</xdr:row>
      <xdr:rowOff>180975</xdr:rowOff>
    </xdr:to>
    <xdr:sp macro="" textlink="">
      <xdr:nvSpPr>
        <xdr:cNvPr id="2" name="Right Brace 1"/>
        <xdr:cNvSpPr/>
      </xdr:nvSpPr>
      <xdr:spPr>
        <a:xfrm>
          <a:off x="3810000" y="26555700"/>
          <a:ext cx="400050" cy="10858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66</xdr:row>
      <xdr:rowOff>0</xdr:rowOff>
    </xdr:from>
    <xdr:to>
      <xdr:col>5</xdr:col>
      <xdr:colOff>513457</xdr:colOff>
      <xdr:row>69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8601075"/>
          <a:ext cx="1123057" cy="733425"/>
        </a:xfrm>
        <a:prstGeom prst="rect">
          <a:avLst/>
        </a:prstGeom>
      </xdr:spPr>
    </xdr:pic>
    <xdr:clientData/>
  </xdr:twoCellAnchor>
  <xdr:twoCellAnchor>
    <xdr:from>
      <xdr:col>7</xdr:col>
      <xdr:colOff>409575</xdr:colOff>
      <xdr:row>70</xdr:row>
      <xdr:rowOff>85725</xdr:rowOff>
    </xdr:from>
    <xdr:to>
      <xdr:col>9</xdr:col>
      <xdr:colOff>552450</xdr:colOff>
      <xdr:row>70</xdr:row>
      <xdr:rowOff>95250</xdr:rowOff>
    </xdr:to>
    <xdr:cxnSp macro="">
      <xdr:nvCxnSpPr>
        <xdr:cNvPr id="4" name="Straight Arrow Connector 3"/>
        <xdr:cNvCxnSpPr/>
      </xdr:nvCxnSpPr>
      <xdr:spPr>
        <a:xfrm flipV="1">
          <a:off x="4676775" y="9448800"/>
          <a:ext cx="13620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71</xdr:row>
      <xdr:rowOff>114300</xdr:rowOff>
    </xdr:from>
    <xdr:to>
      <xdr:col>9</xdr:col>
      <xdr:colOff>571500</xdr:colOff>
      <xdr:row>71</xdr:row>
      <xdr:rowOff>123826</xdr:rowOff>
    </xdr:to>
    <xdr:cxnSp macro="">
      <xdr:nvCxnSpPr>
        <xdr:cNvPr id="6" name="Straight Arrow Connector 5"/>
        <xdr:cNvCxnSpPr/>
      </xdr:nvCxnSpPr>
      <xdr:spPr>
        <a:xfrm flipV="1">
          <a:off x="4848225" y="9667875"/>
          <a:ext cx="1209675" cy="95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32</xdr:row>
      <xdr:rowOff>104775</xdr:rowOff>
    </xdr:from>
    <xdr:to>
      <xdr:col>7</xdr:col>
      <xdr:colOff>571500</xdr:colOff>
      <xdr:row>32</xdr:row>
      <xdr:rowOff>104775</xdr:rowOff>
    </xdr:to>
    <xdr:cxnSp macro="">
      <xdr:nvCxnSpPr>
        <xdr:cNvPr id="5" name="Straight Arrow Connector 4"/>
        <xdr:cNvCxnSpPr/>
      </xdr:nvCxnSpPr>
      <xdr:spPr>
        <a:xfrm>
          <a:off x="2924175" y="5629275"/>
          <a:ext cx="19145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32</xdr:row>
      <xdr:rowOff>28575</xdr:rowOff>
    </xdr:from>
    <xdr:to>
      <xdr:col>3</xdr:col>
      <xdr:colOff>228600</xdr:colOff>
      <xdr:row>35</xdr:row>
      <xdr:rowOff>47625</xdr:rowOff>
    </xdr:to>
    <xdr:cxnSp macro="">
      <xdr:nvCxnSpPr>
        <xdr:cNvPr id="3" name="Straight Arrow Connector 2"/>
        <xdr:cNvCxnSpPr/>
      </xdr:nvCxnSpPr>
      <xdr:spPr>
        <a:xfrm>
          <a:off x="2047875" y="5934075"/>
          <a:ext cx="9525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31</xdr:row>
      <xdr:rowOff>180975</xdr:rowOff>
    </xdr:from>
    <xdr:to>
      <xdr:col>10</xdr:col>
      <xdr:colOff>114300</xdr:colOff>
      <xdr:row>33</xdr:row>
      <xdr:rowOff>9525</xdr:rowOff>
    </xdr:to>
    <xdr:cxnSp macro="">
      <xdr:nvCxnSpPr>
        <xdr:cNvPr id="6" name="Straight Arrow Connector 5"/>
        <xdr:cNvCxnSpPr/>
      </xdr:nvCxnSpPr>
      <xdr:spPr>
        <a:xfrm>
          <a:off x="5915025" y="6086475"/>
          <a:ext cx="295275" cy="209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34</xdr:row>
      <xdr:rowOff>9525</xdr:rowOff>
    </xdr:from>
    <xdr:to>
      <xdr:col>10</xdr:col>
      <xdr:colOff>95250</xdr:colOff>
      <xdr:row>34</xdr:row>
      <xdr:rowOff>171450</xdr:rowOff>
    </xdr:to>
    <xdr:cxnSp macro="">
      <xdr:nvCxnSpPr>
        <xdr:cNvPr id="8" name="Straight Arrow Connector 7"/>
        <xdr:cNvCxnSpPr/>
      </xdr:nvCxnSpPr>
      <xdr:spPr>
        <a:xfrm flipH="1">
          <a:off x="5867400" y="6486525"/>
          <a:ext cx="323850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533400</xdr:colOff>
      <xdr:row>31</xdr:row>
      <xdr:rowOff>9526</xdr:rowOff>
    </xdr:from>
    <xdr:to>
      <xdr:col>12</xdr:col>
      <xdr:colOff>295275</xdr:colOff>
      <xdr:row>33</xdr:row>
      <xdr:rowOff>47626</xdr:rowOff>
    </xdr:to>
    <xdr:sp macro="" textlink="">
      <xdr:nvSpPr>
        <xdr:cNvPr id="10" name="Circular Arrow 9"/>
        <xdr:cNvSpPr/>
      </xdr:nvSpPr>
      <xdr:spPr>
        <a:xfrm>
          <a:off x="6019800" y="5915026"/>
          <a:ext cx="1590675" cy="419100"/>
        </a:xfrm>
        <a:prstGeom prst="circularArrow">
          <a:avLst>
            <a:gd name="adj1" fmla="val 12500"/>
            <a:gd name="adj2" fmla="val 1142319"/>
            <a:gd name="adj3" fmla="val 20457681"/>
            <a:gd name="adj4" fmla="val 10560347"/>
            <a:gd name="adj5" fmla="val 125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600075</xdr:colOff>
      <xdr:row>68</xdr:row>
      <xdr:rowOff>180975</xdr:rowOff>
    </xdr:from>
    <xdr:to>
      <xdr:col>7</xdr:col>
      <xdr:colOff>504825</xdr:colOff>
      <xdr:row>72</xdr:row>
      <xdr:rowOff>152400</xdr:rowOff>
    </xdr:to>
    <xdr:sp macro="" textlink="">
      <xdr:nvSpPr>
        <xdr:cNvPr id="7" name="Right Brace 6"/>
        <xdr:cNvSpPr/>
      </xdr:nvSpPr>
      <xdr:spPr>
        <a:xfrm>
          <a:off x="4362450" y="19278600"/>
          <a:ext cx="1123950" cy="7334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200025</xdr:colOff>
      <xdr:row>62</xdr:row>
      <xdr:rowOff>9525</xdr:rowOff>
    </xdr:from>
    <xdr:to>
      <xdr:col>7</xdr:col>
      <xdr:colOff>247650</xdr:colOff>
      <xdr:row>92</xdr:row>
      <xdr:rowOff>19050</xdr:rowOff>
    </xdr:to>
    <xdr:cxnSp macro="">
      <xdr:nvCxnSpPr>
        <xdr:cNvPr id="9" name="Straight Connector 8"/>
        <xdr:cNvCxnSpPr/>
      </xdr:nvCxnSpPr>
      <xdr:spPr>
        <a:xfrm>
          <a:off x="5181600" y="17964150"/>
          <a:ext cx="47625" cy="5724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171450</xdr:colOff>
      <xdr:row>53</xdr:row>
      <xdr:rowOff>114300</xdr:rowOff>
    </xdr:from>
    <xdr:to>
      <xdr:col>15</xdr:col>
      <xdr:colOff>276225</xdr:colOff>
      <xdr:row>58</xdr:row>
      <xdr:rowOff>42391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0225" y="16354425"/>
          <a:ext cx="714375" cy="880591"/>
        </a:xfrm>
        <a:prstGeom prst="rect">
          <a:avLst/>
        </a:prstGeom>
      </xdr:spPr>
    </xdr:pic>
    <xdr:clientData/>
  </xdr:twoCellAnchor>
  <xdr:twoCellAnchor>
    <xdr:from>
      <xdr:col>10</xdr:col>
      <xdr:colOff>561975</xdr:colOff>
      <xdr:row>57</xdr:row>
      <xdr:rowOff>171450</xdr:rowOff>
    </xdr:from>
    <xdr:to>
      <xdr:col>17</xdr:col>
      <xdr:colOff>542925</xdr:colOff>
      <xdr:row>60</xdr:row>
      <xdr:rowOff>85725</xdr:rowOff>
    </xdr:to>
    <xdr:cxnSp macro="">
      <xdr:nvCxnSpPr>
        <xdr:cNvPr id="12" name="Straight Arrow Connector 11"/>
        <xdr:cNvCxnSpPr/>
      </xdr:nvCxnSpPr>
      <xdr:spPr>
        <a:xfrm>
          <a:off x="7372350" y="17173575"/>
          <a:ext cx="4248150" cy="4857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6</xdr:row>
      <xdr:rowOff>66675</xdr:rowOff>
    </xdr:from>
    <xdr:to>
      <xdr:col>3</xdr:col>
      <xdr:colOff>419100</xdr:colOff>
      <xdr:row>9</xdr:row>
      <xdr:rowOff>142875</xdr:rowOff>
    </xdr:to>
    <xdr:sp macro="" textlink="">
      <xdr:nvSpPr>
        <xdr:cNvPr id="2" name="Rectangle 1"/>
        <xdr:cNvSpPr/>
      </xdr:nvSpPr>
      <xdr:spPr>
        <a:xfrm>
          <a:off x="2047875" y="1019175"/>
          <a:ext cx="200025" cy="647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123825</xdr:colOff>
      <xdr:row>7</xdr:row>
      <xdr:rowOff>9524</xdr:rowOff>
    </xdr:from>
    <xdr:to>
      <xdr:col>4</xdr:col>
      <xdr:colOff>304800</xdr:colOff>
      <xdr:row>9</xdr:row>
      <xdr:rowOff>133349</xdr:rowOff>
    </xdr:to>
    <xdr:sp macro="" textlink="">
      <xdr:nvSpPr>
        <xdr:cNvPr id="3" name="Rectangle 2"/>
        <xdr:cNvSpPr/>
      </xdr:nvSpPr>
      <xdr:spPr>
        <a:xfrm>
          <a:off x="1343025" y="1152524"/>
          <a:ext cx="180975" cy="5048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266700</xdr:colOff>
      <xdr:row>6</xdr:row>
      <xdr:rowOff>66675</xdr:rowOff>
    </xdr:from>
    <xdr:to>
      <xdr:col>6</xdr:col>
      <xdr:colOff>466725</xdr:colOff>
      <xdr:row>9</xdr:row>
      <xdr:rowOff>142875</xdr:rowOff>
    </xdr:to>
    <xdr:sp macro="" textlink="">
      <xdr:nvSpPr>
        <xdr:cNvPr id="4" name="Rectangle 3"/>
        <xdr:cNvSpPr/>
      </xdr:nvSpPr>
      <xdr:spPr>
        <a:xfrm>
          <a:off x="3924300" y="1019175"/>
          <a:ext cx="200025" cy="647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228600</xdr:colOff>
      <xdr:row>6</xdr:row>
      <xdr:rowOff>76200</xdr:rowOff>
    </xdr:from>
    <xdr:to>
      <xdr:col>7</xdr:col>
      <xdr:colOff>428625</xdr:colOff>
      <xdr:row>9</xdr:row>
      <xdr:rowOff>152400</xdr:rowOff>
    </xdr:to>
    <xdr:sp macro="" textlink="">
      <xdr:nvSpPr>
        <xdr:cNvPr id="5" name="Rectangle 4"/>
        <xdr:cNvSpPr/>
      </xdr:nvSpPr>
      <xdr:spPr>
        <a:xfrm>
          <a:off x="4495800" y="1028700"/>
          <a:ext cx="200025" cy="647700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5</xdr:col>
      <xdr:colOff>257175</xdr:colOff>
      <xdr:row>26</xdr:row>
      <xdr:rowOff>95250</xdr:rowOff>
    </xdr:from>
    <xdr:to>
      <xdr:col>7</xdr:col>
      <xdr:colOff>552450</xdr:colOff>
      <xdr:row>26</xdr:row>
      <xdr:rowOff>104775</xdr:rowOff>
    </xdr:to>
    <xdr:cxnSp macro="">
      <xdr:nvCxnSpPr>
        <xdr:cNvPr id="7" name="Straight Arrow Connector 6"/>
        <xdr:cNvCxnSpPr/>
      </xdr:nvCxnSpPr>
      <xdr:spPr>
        <a:xfrm>
          <a:off x="3305175" y="5048250"/>
          <a:ext cx="15144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219075</xdr:colOff>
      <xdr:row>56</xdr:row>
      <xdr:rowOff>66675</xdr:rowOff>
    </xdr:from>
    <xdr:to>
      <xdr:col>2</xdr:col>
      <xdr:colOff>419100</xdr:colOff>
      <xdr:row>59</xdr:row>
      <xdr:rowOff>142875</xdr:rowOff>
    </xdr:to>
    <xdr:sp macro="" textlink="">
      <xdr:nvSpPr>
        <xdr:cNvPr id="8" name="Rectangle 7"/>
        <xdr:cNvSpPr/>
      </xdr:nvSpPr>
      <xdr:spPr>
        <a:xfrm>
          <a:off x="2047875" y="1209675"/>
          <a:ext cx="200025" cy="647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</xdr:col>
      <xdr:colOff>123825</xdr:colOff>
      <xdr:row>57</xdr:row>
      <xdr:rowOff>9524</xdr:rowOff>
    </xdr:from>
    <xdr:to>
      <xdr:col>3</xdr:col>
      <xdr:colOff>304800</xdr:colOff>
      <xdr:row>59</xdr:row>
      <xdr:rowOff>133349</xdr:rowOff>
    </xdr:to>
    <xdr:sp macro="" textlink="">
      <xdr:nvSpPr>
        <xdr:cNvPr id="9" name="Rectangle 8"/>
        <xdr:cNvSpPr/>
      </xdr:nvSpPr>
      <xdr:spPr>
        <a:xfrm>
          <a:off x="2562225" y="1343024"/>
          <a:ext cx="180975" cy="5048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8</xdr:col>
      <xdr:colOff>266700</xdr:colOff>
      <xdr:row>56</xdr:row>
      <xdr:rowOff>66675</xdr:rowOff>
    </xdr:from>
    <xdr:to>
      <xdr:col>8</xdr:col>
      <xdr:colOff>466725</xdr:colOff>
      <xdr:row>59</xdr:row>
      <xdr:rowOff>142875</xdr:rowOff>
    </xdr:to>
    <xdr:sp macro="" textlink="">
      <xdr:nvSpPr>
        <xdr:cNvPr id="10" name="Rectangle 9"/>
        <xdr:cNvSpPr/>
      </xdr:nvSpPr>
      <xdr:spPr>
        <a:xfrm>
          <a:off x="3924300" y="1209675"/>
          <a:ext cx="200025" cy="647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228600</xdr:colOff>
      <xdr:row>56</xdr:row>
      <xdr:rowOff>76200</xdr:rowOff>
    </xdr:from>
    <xdr:to>
      <xdr:col>9</xdr:col>
      <xdr:colOff>428625</xdr:colOff>
      <xdr:row>59</xdr:row>
      <xdr:rowOff>152400</xdr:rowOff>
    </xdr:to>
    <xdr:sp macro="" textlink="">
      <xdr:nvSpPr>
        <xdr:cNvPr id="11" name="Rectangle 10"/>
        <xdr:cNvSpPr/>
      </xdr:nvSpPr>
      <xdr:spPr>
        <a:xfrm>
          <a:off x="4495800" y="1219200"/>
          <a:ext cx="200025" cy="647700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5:O98"/>
  <sheetViews>
    <sheetView tabSelected="1" workbookViewId="0">
      <selection activeCell="H9" sqref="H9"/>
    </sheetView>
  </sheetViews>
  <sheetFormatPr defaultRowHeight="15" x14ac:dyDescent="0.25"/>
  <cols>
    <col min="4" max="4" width="21.5703125" customWidth="1"/>
  </cols>
  <sheetData>
    <row r="5" spans="3:8" ht="39" x14ac:dyDescent="0.6">
      <c r="C5" s="23">
        <v>1</v>
      </c>
      <c r="D5" s="17" t="s">
        <v>8</v>
      </c>
    </row>
    <row r="7" spans="3:8" x14ac:dyDescent="0.25">
      <c r="F7" s="3" t="s">
        <v>0</v>
      </c>
    </row>
    <row r="8" spans="3:8" x14ac:dyDescent="0.25">
      <c r="E8" s="3" t="s">
        <v>1</v>
      </c>
      <c r="G8" s="4" t="s">
        <v>2</v>
      </c>
    </row>
    <row r="9" spans="3:8" x14ac:dyDescent="0.25">
      <c r="G9" s="4" t="s">
        <v>3</v>
      </c>
    </row>
    <row r="10" spans="3:8" x14ac:dyDescent="0.25">
      <c r="E10" s="3" t="s">
        <v>4</v>
      </c>
    </row>
    <row r="11" spans="3:8" x14ac:dyDescent="0.25">
      <c r="D11" s="4" t="s">
        <v>1</v>
      </c>
      <c r="F11" s="4" t="s">
        <v>2</v>
      </c>
    </row>
    <row r="12" spans="3:8" x14ac:dyDescent="0.25">
      <c r="D12" s="7" t="s">
        <v>6</v>
      </c>
      <c r="F12" s="4" t="s">
        <v>5</v>
      </c>
    </row>
    <row r="13" spans="3:8" x14ac:dyDescent="0.25">
      <c r="D13" s="4" t="s">
        <v>7</v>
      </c>
    </row>
    <row r="14" spans="3:8" x14ac:dyDescent="0.25">
      <c r="D14" s="5"/>
    </row>
    <row r="15" spans="3:8" x14ac:dyDescent="0.25">
      <c r="D15" s="6" t="s">
        <v>9</v>
      </c>
    </row>
    <row r="16" spans="3:8" x14ac:dyDescent="0.25">
      <c r="D16" s="73" t="s">
        <v>10</v>
      </c>
      <c r="E16" s="74"/>
      <c r="F16" s="74"/>
      <c r="G16" s="74"/>
      <c r="H16" s="75"/>
    </row>
    <row r="17" spans="3:12" x14ac:dyDescent="0.25">
      <c r="D17" s="5"/>
      <c r="E17" s="5"/>
      <c r="F17" s="5"/>
      <c r="G17" s="5"/>
      <c r="H17" s="5"/>
    </row>
    <row r="18" spans="3:12" x14ac:dyDescent="0.25">
      <c r="D18" s="5"/>
      <c r="E18" s="5"/>
      <c r="F18" s="5"/>
      <c r="G18" s="5"/>
      <c r="H18" s="5"/>
    </row>
    <row r="19" spans="3:12" ht="39" x14ac:dyDescent="0.6">
      <c r="C19" s="23">
        <v>2</v>
      </c>
      <c r="D19" s="17" t="s">
        <v>57</v>
      </c>
    </row>
    <row r="20" spans="3:12" x14ac:dyDescent="0.25">
      <c r="D20" s="17"/>
    </row>
    <row r="21" spans="3:12" x14ac:dyDescent="0.25">
      <c r="D21" s="18" t="s">
        <v>20</v>
      </c>
      <c r="E21" t="s">
        <v>21</v>
      </c>
    </row>
    <row r="22" spans="3:12" x14ac:dyDescent="0.25">
      <c r="D22" s="2" t="s">
        <v>61</v>
      </c>
      <c r="E22" s="2" t="s">
        <v>19</v>
      </c>
    </row>
    <row r="23" spans="3:12" x14ac:dyDescent="0.25">
      <c r="C23" s="12" t="s">
        <v>67</v>
      </c>
      <c r="D23" t="s">
        <v>15</v>
      </c>
      <c r="E23" s="1">
        <v>0</v>
      </c>
    </row>
    <row r="24" spans="3:12" x14ac:dyDescent="0.25">
      <c r="C24" s="12" t="s">
        <v>68</v>
      </c>
      <c r="D24" t="s">
        <v>16</v>
      </c>
      <c r="E24" s="10">
        <v>0.1</v>
      </c>
    </row>
    <row r="25" spans="3:12" x14ac:dyDescent="0.25">
      <c r="C25" s="12" t="s">
        <v>69</v>
      </c>
      <c r="D25" t="s">
        <v>17</v>
      </c>
      <c r="E25" s="10">
        <v>0.2</v>
      </c>
    </row>
    <row r="26" spans="3:12" x14ac:dyDescent="0.25">
      <c r="C26" s="12" t="s">
        <v>70</v>
      </c>
      <c r="D26" t="s">
        <v>18</v>
      </c>
      <c r="E26" s="10">
        <v>0.3</v>
      </c>
    </row>
    <row r="27" spans="3:12" x14ac:dyDescent="0.25">
      <c r="D27" s="2" t="s">
        <v>42</v>
      </c>
    </row>
    <row r="28" spans="3:12" x14ac:dyDescent="0.25">
      <c r="C28" s="12" t="s">
        <v>62</v>
      </c>
      <c r="D28" t="s">
        <v>41</v>
      </c>
      <c r="I28" t="s">
        <v>55</v>
      </c>
      <c r="L28" s="19">
        <v>5000</v>
      </c>
    </row>
    <row r="29" spans="3:12" x14ac:dyDescent="0.25">
      <c r="C29" s="12" t="s">
        <v>63</v>
      </c>
      <c r="D29" t="s">
        <v>40</v>
      </c>
      <c r="I29" t="s">
        <v>55</v>
      </c>
      <c r="L29" s="19">
        <v>25000</v>
      </c>
    </row>
    <row r="31" spans="3:12" x14ac:dyDescent="0.25">
      <c r="D31" s="18" t="s">
        <v>58</v>
      </c>
      <c r="E31" s="9" t="s">
        <v>59</v>
      </c>
      <c r="F31" t="s">
        <v>60</v>
      </c>
    </row>
    <row r="32" spans="3:12" x14ac:dyDescent="0.25">
      <c r="H32" s="9">
        <v>0.4</v>
      </c>
    </row>
    <row r="33" spans="3:12" ht="39" x14ac:dyDescent="0.6">
      <c r="C33" s="23">
        <v>3</v>
      </c>
      <c r="D33" s="17" t="s">
        <v>73</v>
      </c>
    </row>
    <row r="34" spans="3:12" x14ac:dyDescent="0.25">
      <c r="D34" t="s">
        <v>72</v>
      </c>
      <c r="G34" s="22" t="s">
        <v>64</v>
      </c>
    </row>
    <row r="35" spans="3:12" x14ac:dyDescent="0.25">
      <c r="F35" s="4" t="s">
        <v>1</v>
      </c>
      <c r="H35" s="4" t="s">
        <v>2</v>
      </c>
    </row>
    <row r="36" spans="3:12" x14ac:dyDescent="0.25">
      <c r="H36" s="26" t="s">
        <v>3</v>
      </c>
    </row>
    <row r="37" spans="3:12" x14ac:dyDescent="0.25">
      <c r="H37" s="5"/>
    </row>
    <row r="38" spans="3:12" x14ac:dyDescent="0.25">
      <c r="F38" s="3" t="s">
        <v>65</v>
      </c>
      <c r="G38" s="5"/>
    </row>
    <row r="39" spans="3:12" x14ac:dyDescent="0.25">
      <c r="E39" s="4" t="s">
        <v>1</v>
      </c>
      <c r="G39" s="21" t="s">
        <v>2</v>
      </c>
    </row>
    <row r="40" spans="3:12" x14ac:dyDescent="0.25">
      <c r="G40" s="6"/>
    </row>
    <row r="41" spans="3:12" x14ac:dyDescent="0.25">
      <c r="G41" s="5"/>
    </row>
    <row r="42" spans="3:12" x14ac:dyDescent="0.25">
      <c r="E42" s="3" t="s">
        <v>4</v>
      </c>
      <c r="I42" s="3" t="s">
        <v>4</v>
      </c>
    </row>
    <row r="43" spans="3:12" x14ac:dyDescent="0.25">
      <c r="D43" s="4" t="s">
        <v>1</v>
      </c>
      <c r="F43" s="4" t="s">
        <v>2</v>
      </c>
      <c r="H43" s="4" t="s">
        <v>2</v>
      </c>
      <c r="J43" s="4" t="s">
        <v>1</v>
      </c>
    </row>
    <row r="44" spans="3:12" x14ac:dyDescent="0.25">
      <c r="D44" s="7" t="s">
        <v>66</v>
      </c>
      <c r="J44" s="20" t="s">
        <v>6</v>
      </c>
    </row>
    <row r="45" spans="3:12" x14ac:dyDescent="0.25">
      <c r="D45" s="4" t="s">
        <v>7</v>
      </c>
      <c r="G45" s="4" t="s">
        <v>5</v>
      </c>
      <c r="J45" s="20" t="s">
        <v>71</v>
      </c>
      <c r="L45" s="11" t="s">
        <v>117</v>
      </c>
    </row>
    <row r="46" spans="3:12" x14ac:dyDescent="0.25">
      <c r="D46" s="5"/>
    </row>
    <row r="47" spans="3:12" x14ac:dyDescent="0.25">
      <c r="D47" s="25" t="s">
        <v>75</v>
      </c>
    </row>
    <row r="48" spans="3:12" x14ac:dyDescent="0.25">
      <c r="D48" s="24" t="s">
        <v>74</v>
      </c>
    </row>
    <row r="51" spans="3:15" ht="39" x14ac:dyDescent="0.6">
      <c r="C51" s="23">
        <v>4</v>
      </c>
      <c r="D51" s="17" t="s">
        <v>76</v>
      </c>
      <c r="E51" t="s">
        <v>81</v>
      </c>
    </row>
    <row r="52" spans="3:15" x14ac:dyDescent="0.25">
      <c r="D52" s="17"/>
    </row>
    <row r="53" spans="3:15" x14ac:dyDescent="0.25">
      <c r="D53" s="17" t="s">
        <v>83</v>
      </c>
      <c r="E53" t="s">
        <v>84</v>
      </c>
    </row>
    <row r="54" spans="3:15" x14ac:dyDescent="0.25">
      <c r="D54" s="17" t="s">
        <v>85</v>
      </c>
      <c r="E54" t="s">
        <v>86</v>
      </c>
    </row>
    <row r="55" spans="3:15" x14ac:dyDescent="0.25">
      <c r="D55" s="17" t="s">
        <v>95</v>
      </c>
    </row>
    <row r="56" spans="3:15" x14ac:dyDescent="0.25">
      <c r="D56" s="17" t="s">
        <v>96</v>
      </c>
      <c r="E56" s="37" t="s">
        <v>97</v>
      </c>
    </row>
    <row r="57" spans="3:15" x14ac:dyDescent="0.25">
      <c r="D57" s="17"/>
    </row>
    <row r="58" spans="3:15" x14ac:dyDescent="0.25">
      <c r="D58" s="17" t="s">
        <v>87</v>
      </c>
    </row>
    <row r="59" spans="3:15" x14ac:dyDescent="0.25">
      <c r="D59" s="33" t="s">
        <v>80</v>
      </c>
      <c r="E59" s="34" t="s">
        <v>19</v>
      </c>
      <c r="F59" s="35" t="s">
        <v>82</v>
      </c>
      <c r="H59" s="2" t="s">
        <v>100</v>
      </c>
    </row>
    <row r="60" spans="3:15" x14ac:dyDescent="0.25">
      <c r="D60" s="3" t="s">
        <v>77</v>
      </c>
      <c r="E60" s="3"/>
      <c r="F60" s="3"/>
      <c r="H60" t="s">
        <v>98</v>
      </c>
    </row>
    <row r="61" spans="3:15" x14ac:dyDescent="0.25">
      <c r="D61" s="3" t="s">
        <v>78</v>
      </c>
      <c r="E61" s="27">
        <v>0.15</v>
      </c>
      <c r="F61" s="28">
        <f>E61*110%*103%</f>
        <v>0.16995000000000002</v>
      </c>
      <c r="H61" t="s">
        <v>99</v>
      </c>
    </row>
    <row r="62" spans="3:15" ht="45" x14ac:dyDescent="0.25">
      <c r="D62" s="29" t="s">
        <v>79</v>
      </c>
      <c r="E62" s="30">
        <v>0.2</v>
      </c>
      <c r="F62" s="31">
        <f>E62*110%*103%</f>
        <v>0.22660000000000002</v>
      </c>
      <c r="I62" s="61" t="s">
        <v>299</v>
      </c>
    </row>
    <row r="63" spans="3:15" x14ac:dyDescent="0.25">
      <c r="D63" s="58" t="s">
        <v>300</v>
      </c>
      <c r="F63" s="59"/>
    </row>
    <row r="64" spans="3:15" s="36" customFormat="1" x14ac:dyDescent="0.25">
      <c r="O64" s="62" t="s">
        <v>301</v>
      </c>
    </row>
    <row r="65" spans="3:14" x14ac:dyDescent="0.25">
      <c r="D65" s="32" t="s">
        <v>94</v>
      </c>
      <c r="E65" s="3"/>
      <c r="F65" s="3"/>
    </row>
    <row r="66" spans="3:14" x14ac:dyDescent="0.25">
      <c r="D66" s="3" t="s">
        <v>88</v>
      </c>
      <c r="E66" s="3" t="s">
        <v>93</v>
      </c>
      <c r="F66" s="3"/>
    </row>
    <row r="67" spans="3:14" x14ac:dyDescent="0.25">
      <c r="D67" s="3" t="s">
        <v>89</v>
      </c>
      <c r="E67" s="3"/>
      <c r="F67" s="3"/>
    </row>
    <row r="68" spans="3:14" ht="30" x14ac:dyDescent="0.25">
      <c r="D68" s="29" t="s">
        <v>90</v>
      </c>
      <c r="E68" s="27">
        <v>0.25</v>
      </c>
      <c r="F68" s="28">
        <f>E68*110%*103%</f>
        <v>0.28325000000000006</v>
      </c>
    </row>
    <row r="69" spans="3:14" x14ac:dyDescent="0.25">
      <c r="D69" s="3" t="s">
        <v>91</v>
      </c>
      <c r="E69" s="27">
        <v>0.3</v>
      </c>
      <c r="F69" s="28">
        <f>E69*110%*103%</f>
        <v>0.33990000000000004</v>
      </c>
    </row>
    <row r="70" spans="3:14" x14ac:dyDescent="0.25">
      <c r="D70" s="3" t="s">
        <v>92</v>
      </c>
      <c r="E70" s="27">
        <v>0.05</v>
      </c>
      <c r="F70" s="28">
        <f>E70*110%*103%</f>
        <v>5.6650000000000006E-2</v>
      </c>
    </row>
    <row r="72" spans="3:14" ht="39" x14ac:dyDescent="0.6">
      <c r="C72" s="23">
        <v>5</v>
      </c>
      <c r="D72" t="s">
        <v>107</v>
      </c>
      <c r="M72" s="12" t="s">
        <v>108</v>
      </c>
      <c r="N72" s="17" t="s">
        <v>103</v>
      </c>
    </row>
    <row r="73" spans="3:14" x14ac:dyDescent="0.25">
      <c r="D73" t="s">
        <v>109</v>
      </c>
      <c r="N73" t="s">
        <v>101</v>
      </c>
    </row>
    <row r="74" spans="3:14" x14ac:dyDescent="0.25">
      <c r="D74" t="s">
        <v>105</v>
      </c>
      <c r="N74" t="s">
        <v>102</v>
      </c>
    </row>
    <row r="75" spans="3:14" x14ac:dyDescent="0.25">
      <c r="D75" t="s">
        <v>110</v>
      </c>
      <c r="N75" t="s">
        <v>104</v>
      </c>
    </row>
    <row r="76" spans="3:14" x14ac:dyDescent="0.25">
      <c r="D76" t="s">
        <v>111</v>
      </c>
      <c r="G76" t="s">
        <v>106</v>
      </c>
    </row>
    <row r="78" spans="3:14" ht="39" x14ac:dyDescent="0.6">
      <c r="C78" s="23">
        <v>6</v>
      </c>
      <c r="D78" t="s">
        <v>112</v>
      </c>
      <c r="J78" s="38" t="s">
        <v>113</v>
      </c>
    </row>
    <row r="79" spans="3:14" x14ac:dyDescent="0.25">
      <c r="D79" t="s">
        <v>114</v>
      </c>
    </row>
    <row r="81" spans="3:10" ht="39" x14ac:dyDescent="0.6">
      <c r="C81" s="23">
        <v>7</v>
      </c>
      <c r="D81" s="2" t="s">
        <v>115</v>
      </c>
    </row>
    <row r="82" spans="3:10" x14ac:dyDescent="0.25">
      <c r="D82" t="s">
        <v>121</v>
      </c>
    </row>
    <row r="83" spans="3:10" ht="23.25" x14ac:dyDescent="0.35">
      <c r="D83" t="s">
        <v>116</v>
      </c>
    </row>
    <row r="85" spans="3:10" x14ac:dyDescent="0.25">
      <c r="D85" t="s">
        <v>122</v>
      </c>
    </row>
    <row r="86" spans="3:10" x14ac:dyDescent="0.25">
      <c r="F86" t="s">
        <v>118</v>
      </c>
      <c r="G86" t="s">
        <v>120</v>
      </c>
    </row>
    <row r="87" spans="3:10" x14ac:dyDescent="0.25">
      <c r="F87" t="s">
        <v>119</v>
      </c>
    </row>
    <row r="88" spans="3:10" ht="39" x14ac:dyDescent="0.6">
      <c r="C88" s="23">
        <v>8</v>
      </c>
      <c r="D88" t="s">
        <v>124</v>
      </c>
      <c r="J88" t="s">
        <v>260</v>
      </c>
    </row>
    <row r="89" spans="3:10" x14ac:dyDescent="0.25">
      <c r="D89" t="s">
        <v>123</v>
      </c>
    </row>
    <row r="92" spans="3:10" ht="39" x14ac:dyDescent="0.6">
      <c r="C92" s="23">
        <v>9</v>
      </c>
      <c r="D92" t="s">
        <v>125</v>
      </c>
    </row>
    <row r="93" spans="3:10" ht="39" x14ac:dyDescent="0.6">
      <c r="C93" s="23">
        <v>10</v>
      </c>
      <c r="D93" t="s">
        <v>126</v>
      </c>
    </row>
    <row r="94" spans="3:10" x14ac:dyDescent="0.25">
      <c r="D94" t="s">
        <v>127</v>
      </c>
    </row>
    <row r="96" spans="3:10" ht="39" x14ac:dyDescent="0.6">
      <c r="C96" s="23">
        <v>11</v>
      </c>
      <c r="D96" t="s">
        <v>128</v>
      </c>
    </row>
    <row r="97" spans="4:4" x14ac:dyDescent="0.25">
      <c r="D97" t="s">
        <v>129</v>
      </c>
    </row>
    <row r="98" spans="4:4" x14ac:dyDescent="0.25">
      <c r="D98" t="s">
        <v>261</v>
      </c>
    </row>
  </sheetData>
  <mergeCells count="1">
    <mergeCell ref="D16:H16"/>
  </mergeCells>
  <hyperlinks>
    <hyperlink ref="L28" location="Explanation!D18" display="Explanation!D18"/>
    <hyperlink ref="L29" location="Explanation!E18" display="Explanation!E18"/>
    <hyperlink ref="L45" location="Sheet1!D11" display="10%, if amt &gt;10 Crs.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3:I62"/>
  <sheetViews>
    <sheetView topLeftCell="A2" workbookViewId="0">
      <selection activeCell="D12" sqref="D12"/>
    </sheetView>
  </sheetViews>
  <sheetFormatPr defaultRowHeight="15" x14ac:dyDescent="0.25"/>
  <cols>
    <col min="4" max="4" width="27" bestFit="1" customWidth="1"/>
    <col min="5" max="5" width="14" customWidth="1"/>
    <col min="6" max="6" width="14.7109375" customWidth="1"/>
    <col min="7" max="7" width="23.140625" customWidth="1"/>
    <col min="8" max="8" width="14" customWidth="1"/>
    <col min="9" max="9" width="10.85546875" customWidth="1"/>
    <col min="10" max="10" width="12.85546875" customWidth="1"/>
  </cols>
  <sheetData>
    <row r="3" spans="3:9" x14ac:dyDescent="0.25">
      <c r="C3">
        <v>12</v>
      </c>
      <c r="D3" s="45" t="s">
        <v>130</v>
      </c>
    </row>
    <row r="4" spans="3:9" x14ac:dyDescent="0.25">
      <c r="D4" t="s">
        <v>131</v>
      </c>
    </row>
    <row r="5" spans="3:9" x14ac:dyDescent="0.25">
      <c r="D5" t="s">
        <v>132</v>
      </c>
    </row>
    <row r="7" spans="3:9" x14ac:dyDescent="0.25">
      <c r="C7">
        <v>13</v>
      </c>
      <c r="D7" s="45" t="s">
        <v>133</v>
      </c>
    </row>
    <row r="8" spans="3:9" x14ac:dyDescent="0.25">
      <c r="C8" t="s">
        <v>144</v>
      </c>
      <c r="D8" s="39" t="s">
        <v>139</v>
      </c>
    </row>
    <row r="9" spans="3:9" ht="45" x14ac:dyDescent="0.25">
      <c r="D9" s="22" t="s">
        <v>80</v>
      </c>
      <c r="E9" s="40" t="s">
        <v>138</v>
      </c>
      <c r="F9" s="22"/>
      <c r="G9" s="41" t="s">
        <v>134</v>
      </c>
      <c r="H9" s="22"/>
      <c r="I9" s="2"/>
    </row>
    <row r="10" spans="3:9" x14ac:dyDescent="0.25">
      <c r="D10" s="3" t="s">
        <v>140</v>
      </c>
      <c r="E10" s="3" t="s">
        <v>135</v>
      </c>
      <c r="F10" s="4" t="s">
        <v>120</v>
      </c>
      <c r="G10" s="42" t="s">
        <v>136</v>
      </c>
      <c r="H10" s="3" t="s">
        <v>137</v>
      </c>
    </row>
    <row r="12" spans="3:9" x14ac:dyDescent="0.25">
      <c r="C12" t="s">
        <v>145</v>
      </c>
      <c r="D12" t="s">
        <v>143</v>
      </c>
    </row>
    <row r="13" spans="3:9" x14ac:dyDescent="0.25">
      <c r="D13" t="s">
        <v>240</v>
      </c>
    </row>
    <row r="14" spans="3:9" x14ac:dyDescent="0.25">
      <c r="D14" t="s">
        <v>241</v>
      </c>
    </row>
    <row r="15" spans="3:9" x14ac:dyDescent="0.25">
      <c r="D15" t="s">
        <v>141</v>
      </c>
    </row>
    <row r="16" spans="3:9" x14ac:dyDescent="0.25">
      <c r="D16" t="s">
        <v>142</v>
      </c>
    </row>
    <row r="18" spans="3:6" x14ac:dyDescent="0.25">
      <c r="C18" t="s">
        <v>146</v>
      </c>
      <c r="D18" s="43" t="s">
        <v>147</v>
      </c>
    </row>
    <row r="19" spans="3:6" x14ac:dyDescent="0.25">
      <c r="D19" t="s">
        <v>148</v>
      </c>
    </row>
    <row r="20" spans="3:6" x14ac:dyDescent="0.25">
      <c r="D20" t="s">
        <v>149</v>
      </c>
    </row>
    <row r="21" spans="3:6" x14ac:dyDescent="0.25">
      <c r="D21" t="s">
        <v>150</v>
      </c>
    </row>
    <row r="23" spans="3:6" x14ac:dyDescent="0.25">
      <c r="C23" t="s">
        <v>151</v>
      </c>
      <c r="D23" t="s">
        <v>161</v>
      </c>
    </row>
    <row r="24" spans="3:6" x14ac:dyDescent="0.25">
      <c r="D24" t="s">
        <v>152</v>
      </c>
    </row>
    <row r="26" spans="3:6" x14ac:dyDescent="0.25">
      <c r="D26" t="s">
        <v>153</v>
      </c>
    </row>
    <row r="27" spans="3:6" x14ac:dyDescent="0.25">
      <c r="D27" t="s">
        <v>154</v>
      </c>
    </row>
    <row r="28" spans="3:6" x14ac:dyDescent="0.25">
      <c r="D28" t="s">
        <v>155</v>
      </c>
    </row>
    <row r="29" spans="3:6" x14ac:dyDescent="0.25">
      <c r="D29" t="s">
        <v>156</v>
      </c>
    </row>
    <row r="30" spans="3:6" x14ac:dyDescent="0.25">
      <c r="D30" t="s">
        <v>157</v>
      </c>
      <c r="F30" t="s">
        <v>160</v>
      </c>
    </row>
    <row r="31" spans="3:6" x14ac:dyDescent="0.25">
      <c r="D31" t="s">
        <v>158</v>
      </c>
    </row>
    <row r="32" spans="3:6" x14ac:dyDescent="0.25">
      <c r="D32" t="s">
        <v>159</v>
      </c>
    </row>
    <row r="35" spans="3:6" x14ac:dyDescent="0.25">
      <c r="C35" t="s">
        <v>162</v>
      </c>
      <c r="D35" s="48" t="s">
        <v>168</v>
      </c>
      <c r="E35" s="49"/>
      <c r="F35" s="49"/>
    </row>
    <row r="36" spans="3:6" x14ac:dyDescent="0.25">
      <c r="D36" s="22" t="s">
        <v>80</v>
      </c>
      <c r="E36" s="46" t="s">
        <v>163</v>
      </c>
      <c r="F36" s="46" t="s">
        <v>164</v>
      </c>
    </row>
    <row r="37" spans="3:6" x14ac:dyDescent="0.25">
      <c r="D37" s="3" t="s">
        <v>167</v>
      </c>
      <c r="E37" s="3"/>
      <c r="F37" s="3"/>
    </row>
    <row r="38" spans="3:6" x14ac:dyDescent="0.25">
      <c r="D38" s="3" t="s">
        <v>165</v>
      </c>
      <c r="E38" s="4">
        <v>0</v>
      </c>
      <c r="F38" s="47">
        <v>1</v>
      </c>
    </row>
    <row r="39" spans="3:6" x14ac:dyDescent="0.25">
      <c r="D39" s="44" t="s">
        <v>169</v>
      </c>
      <c r="E39" s="50"/>
      <c r="F39" s="50"/>
    </row>
    <row r="40" spans="3:6" x14ac:dyDescent="0.25">
      <c r="D40" s="3" t="s">
        <v>166</v>
      </c>
      <c r="E40" s="4"/>
      <c r="F40" s="4"/>
    </row>
    <row r="41" spans="3:6" x14ac:dyDescent="0.25">
      <c r="D41" s="3" t="s">
        <v>196</v>
      </c>
      <c r="E41" s="47">
        <v>0.3</v>
      </c>
      <c r="F41" s="47">
        <v>1</v>
      </c>
    </row>
    <row r="42" spans="3:6" x14ac:dyDescent="0.25">
      <c r="D42" s="53" t="s">
        <v>197</v>
      </c>
      <c r="E42" s="52"/>
      <c r="F42" s="52"/>
    </row>
    <row r="44" spans="3:6" x14ac:dyDescent="0.25">
      <c r="C44" t="s">
        <v>170</v>
      </c>
      <c r="D44" s="2" t="s">
        <v>171</v>
      </c>
      <c r="E44" t="s">
        <v>173</v>
      </c>
    </row>
    <row r="45" spans="3:6" x14ac:dyDescent="0.25">
      <c r="D45" t="s">
        <v>172</v>
      </c>
    </row>
    <row r="47" spans="3:6" x14ac:dyDescent="0.25">
      <c r="C47" t="s">
        <v>174</v>
      </c>
      <c r="D47" t="s">
        <v>176</v>
      </c>
    </row>
    <row r="48" spans="3:6" x14ac:dyDescent="0.25">
      <c r="D48" t="s">
        <v>175</v>
      </c>
    </row>
    <row r="49" spans="3:8" x14ac:dyDescent="0.25">
      <c r="D49" t="s">
        <v>262</v>
      </c>
      <c r="G49" s="51"/>
    </row>
    <row r="50" spans="3:8" x14ac:dyDescent="0.25">
      <c r="G50" s="51"/>
    </row>
    <row r="51" spans="3:8" x14ac:dyDescent="0.25">
      <c r="C51" t="s">
        <v>177</v>
      </c>
      <c r="D51" t="s">
        <v>195</v>
      </c>
      <c r="G51" s="11"/>
    </row>
    <row r="53" spans="3:8" x14ac:dyDescent="0.25">
      <c r="D53" s="22" t="s">
        <v>80</v>
      </c>
      <c r="E53" s="77" t="s">
        <v>178</v>
      </c>
      <c r="F53" s="77"/>
      <c r="G53" s="77" t="s">
        <v>201</v>
      </c>
      <c r="H53" s="77"/>
    </row>
    <row r="54" spans="3:8" x14ac:dyDescent="0.25">
      <c r="D54" s="22" t="s">
        <v>186</v>
      </c>
      <c r="E54" s="78" t="s">
        <v>187</v>
      </c>
      <c r="F54" s="78"/>
      <c r="G54" s="78" t="s">
        <v>188</v>
      </c>
      <c r="H54" s="78"/>
    </row>
    <row r="55" spans="3:8" ht="30.75" customHeight="1" x14ac:dyDescent="0.25">
      <c r="D55" s="3" t="s">
        <v>179</v>
      </c>
      <c r="E55" s="76" t="s">
        <v>180</v>
      </c>
      <c r="F55" s="76"/>
      <c r="G55" s="76" t="s">
        <v>189</v>
      </c>
      <c r="H55" s="76"/>
    </row>
    <row r="56" spans="3:8" ht="36.75" customHeight="1" x14ac:dyDescent="0.25">
      <c r="D56" s="3" t="s">
        <v>190</v>
      </c>
      <c r="E56" s="76" t="s">
        <v>191</v>
      </c>
      <c r="F56" s="76"/>
      <c r="G56" s="76" t="s">
        <v>192</v>
      </c>
      <c r="H56" s="76"/>
    </row>
    <row r="57" spans="3:8" x14ac:dyDescent="0.25">
      <c r="D57" s="3" t="s">
        <v>181</v>
      </c>
      <c r="E57" s="79" t="s">
        <v>182</v>
      </c>
      <c r="F57" s="76"/>
      <c r="G57" s="76" t="s">
        <v>193</v>
      </c>
      <c r="H57" s="76"/>
    </row>
    <row r="58" spans="3:8" x14ac:dyDescent="0.25">
      <c r="D58" s="3" t="s">
        <v>183</v>
      </c>
      <c r="E58" s="76" t="s">
        <v>184</v>
      </c>
      <c r="F58" s="76"/>
      <c r="G58" s="76" t="s">
        <v>184</v>
      </c>
      <c r="H58" s="76"/>
    </row>
    <row r="59" spans="3:8" ht="61.5" customHeight="1" x14ac:dyDescent="0.25">
      <c r="D59" s="3"/>
      <c r="E59" s="76" t="s">
        <v>185</v>
      </c>
      <c r="F59" s="76"/>
      <c r="G59" s="76" t="s">
        <v>194</v>
      </c>
      <c r="H59" s="76"/>
    </row>
    <row r="61" spans="3:8" x14ac:dyDescent="0.25">
      <c r="C61" t="s">
        <v>198</v>
      </c>
      <c r="D61" t="s">
        <v>199</v>
      </c>
    </row>
    <row r="62" spans="3:8" x14ac:dyDescent="0.25">
      <c r="D62" t="s">
        <v>200</v>
      </c>
    </row>
  </sheetData>
  <mergeCells count="14">
    <mergeCell ref="G59:H59"/>
    <mergeCell ref="E53:F53"/>
    <mergeCell ref="G53:H53"/>
    <mergeCell ref="G54:H54"/>
    <mergeCell ref="G55:H55"/>
    <mergeCell ref="G56:H56"/>
    <mergeCell ref="G57:H57"/>
    <mergeCell ref="G58:H58"/>
    <mergeCell ref="E59:F59"/>
    <mergeCell ref="E58:F58"/>
    <mergeCell ref="E57:F57"/>
    <mergeCell ref="E56:F56"/>
    <mergeCell ref="E55:F55"/>
    <mergeCell ref="E54:F5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C3:R75"/>
  <sheetViews>
    <sheetView topLeftCell="A68" workbookViewId="0">
      <selection activeCell="E80" sqref="B80:XFD123"/>
    </sheetView>
  </sheetViews>
  <sheetFormatPr defaultRowHeight="15" x14ac:dyDescent="0.25"/>
  <cols>
    <col min="3" max="3" width="9.140625" style="60"/>
    <col min="4" max="4" width="10.7109375" customWidth="1"/>
  </cols>
  <sheetData>
    <row r="3" spans="3:4" x14ac:dyDescent="0.25">
      <c r="D3" s="18" t="s">
        <v>282</v>
      </c>
    </row>
    <row r="4" spans="3:4" x14ac:dyDescent="0.25">
      <c r="D4" s="18"/>
    </row>
    <row r="5" spans="3:4" x14ac:dyDescent="0.25">
      <c r="C5" s="60">
        <v>1</v>
      </c>
      <c r="D5" t="s">
        <v>205</v>
      </c>
    </row>
    <row r="6" spans="3:4" x14ac:dyDescent="0.25">
      <c r="D6" t="s">
        <v>203</v>
      </c>
    </row>
    <row r="7" spans="3:4" x14ac:dyDescent="0.25">
      <c r="D7" t="s">
        <v>202</v>
      </c>
    </row>
    <row r="8" spans="3:4" x14ac:dyDescent="0.25">
      <c r="D8" t="s">
        <v>204</v>
      </c>
    </row>
    <row r="10" spans="3:4" x14ac:dyDescent="0.25">
      <c r="C10" s="60">
        <v>2</v>
      </c>
      <c r="D10" t="s">
        <v>206</v>
      </c>
    </row>
    <row r="11" spans="3:4" x14ac:dyDescent="0.25">
      <c r="D11" t="s">
        <v>207</v>
      </c>
    </row>
    <row r="12" spans="3:4" x14ac:dyDescent="0.25">
      <c r="D12" t="s">
        <v>208</v>
      </c>
    </row>
    <row r="14" spans="3:4" x14ac:dyDescent="0.25">
      <c r="C14" s="60">
        <v>3</v>
      </c>
      <c r="D14" t="s">
        <v>209</v>
      </c>
    </row>
    <row r="15" spans="3:4" x14ac:dyDescent="0.25">
      <c r="D15" t="s">
        <v>211</v>
      </c>
    </row>
    <row r="16" spans="3:4" x14ac:dyDescent="0.25">
      <c r="D16" t="s">
        <v>210</v>
      </c>
    </row>
    <row r="18" spans="3:15" x14ac:dyDescent="0.25">
      <c r="C18" s="60">
        <v>4</v>
      </c>
      <c r="D18" t="s">
        <v>213</v>
      </c>
    </row>
    <row r="19" spans="3:15" x14ac:dyDescent="0.25">
      <c r="D19" t="s">
        <v>212</v>
      </c>
    </row>
    <row r="21" spans="3:15" x14ac:dyDescent="0.25">
      <c r="C21" s="60">
        <v>5</v>
      </c>
      <c r="D21" s="2" t="s">
        <v>268</v>
      </c>
    </row>
    <row r="22" spans="3:15" x14ac:dyDescent="0.25">
      <c r="D22" t="s">
        <v>264</v>
      </c>
      <c r="O22" s="56" t="s">
        <v>265</v>
      </c>
    </row>
    <row r="23" spans="3:15" x14ac:dyDescent="0.25">
      <c r="D23" t="s">
        <v>263</v>
      </c>
    </row>
    <row r="24" spans="3:15" x14ac:dyDescent="0.25">
      <c r="D24" s="57" t="s">
        <v>266</v>
      </c>
    </row>
    <row r="25" spans="3:15" x14ac:dyDescent="0.25">
      <c r="D25" t="s">
        <v>267</v>
      </c>
    </row>
    <row r="27" spans="3:15" x14ac:dyDescent="0.25">
      <c r="C27" s="60">
        <v>6</v>
      </c>
      <c r="D27" t="s">
        <v>269</v>
      </c>
    </row>
    <row r="28" spans="3:15" x14ac:dyDescent="0.25">
      <c r="D28" t="s">
        <v>270</v>
      </c>
    </row>
    <row r="29" spans="3:15" x14ac:dyDescent="0.25">
      <c r="D29" t="s">
        <v>271</v>
      </c>
    </row>
    <row r="31" spans="3:15" x14ac:dyDescent="0.25">
      <c r="C31" s="60">
        <v>7</v>
      </c>
      <c r="D31" t="s">
        <v>276</v>
      </c>
    </row>
    <row r="33" spans="3:9" x14ac:dyDescent="0.25">
      <c r="D33" t="s">
        <v>272</v>
      </c>
      <c r="F33" s="80" t="s">
        <v>275</v>
      </c>
      <c r="G33" s="80"/>
      <c r="H33" s="80"/>
      <c r="I33" t="s">
        <v>273</v>
      </c>
    </row>
    <row r="34" spans="3:9" x14ac:dyDescent="0.25">
      <c r="F34" s="80" t="s">
        <v>274</v>
      </c>
      <c r="G34" s="80"/>
      <c r="H34" s="80"/>
    </row>
    <row r="36" spans="3:9" x14ac:dyDescent="0.25">
      <c r="C36" s="60">
        <v>8</v>
      </c>
      <c r="D36" t="s">
        <v>277</v>
      </c>
    </row>
    <row r="38" spans="3:9" x14ac:dyDescent="0.25">
      <c r="C38" s="60">
        <v>9</v>
      </c>
      <c r="D38" s="2" t="s">
        <v>278</v>
      </c>
    </row>
    <row r="39" spans="3:9" x14ac:dyDescent="0.25">
      <c r="D39" t="s">
        <v>279</v>
      </c>
    </row>
    <row r="40" spans="3:9" x14ac:dyDescent="0.25">
      <c r="D40" t="s">
        <v>281</v>
      </c>
    </row>
    <row r="41" spans="3:9" x14ac:dyDescent="0.25">
      <c r="D41" t="s">
        <v>280</v>
      </c>
    </row>
    <row r="44" spans="3:9" x14ac:dyDescent="0.25">
      <c r="D44" s="18" t="s">
        <v>283</v>
      </c>
    </row>
    <row r="45" spans="3:9" x14ac:dyDescent="0.25">
      <c r="C45" s="60">
        <v>5</v>
      </c>
      <c r="D45" t="s">
        <v>214</v>
      </c>
    </row>
    <row r="46" spans="3:9" x14ac:dyDescent="0.25">
      <c r="D46" t="s">
        <v>215</v>
      </c>
    </row>
    <row r="47" spans="3:9" x14ac:dyDescent="0.25">
      <c r="D47" s="48" t="s">
        <v>216</v>
      </c>
      <c r="E47" s="48" t="s">
        <v>221</v>
      </c>
      <c r="F47" s="48" t="s">
        <v>217</v>
      </c>
    </row>
    <row r="48" spans="3:9" x14ac:dyDescent="0.25">
      <c r="D48" s="3" t="s">
        <v>218</v>
      </c>
      <c r="E48" s="3" t="s">
        <v>222</v>
      </c>
      <c r="F48" s="3" t="s">
        <v>224</v>
      </c>
    </row>
    <row r="49" spans="3:15" x14ac:dyDescent="0.25">
      <c r="D49" s="3" t="s">
        <v>219</v>
      </c>
      <c r="E49" s="3" t="s">
        <v>223</v>
      </c>
      <c r="F49" s="3" t="s">
        <v>225</v>
      </c>
    </row>
    <row r="50" spans="3:15" x14ac:dyDescent="0.25">
      <c r="D50" s="3" t="s">
        <v>220</v>
      </c>
      <c r="E50" s="3" t="s">
        <v>223</v>
      </c>
      <c r="F50" s="3" t="s">
        <v>227</v>
      </c>
      <c r="M50" t="s">
        <v>228</v>
      </c>
    </row>
    <row r="52" spans="3:15" x14ac:dyDescent="0.25">
      <c r="D52" t="s">
        <v>226</v>
      </c>
    </row>
    <row r="54" spans="3:15" x14ac:dyDescent="0.25">
      <c r="C54" s="60">
        <v>6</v>
      </c>
      <c r="D54" t="s">
        <v>229</v>
      </c>
    </row>
    <row r="58" spans="3:15" x14ac:dyDescent="0.25">
      <c r="C58" s="60">
        <v>7</v>
      </c>
      <c r="D58" t="s">
        <v>244</v>
      </c>
    </row>
    <row r="59" spans="3:15" x14ac:dyDescent="0.25">
      <c r="E59" s="81" t="s">
        <v>80</v>
      </c>
      <c r="F59" s="81"/>
      <c r="G59" s="81"/>
      <c r="H59" s="81" t="s">
        <v>230</v>
      </c>
      <c r="I59" s="81"/>
      <c r="J59" s="81"/>
      <c r="K59" s="81" t="s">
        <v>231</v>
      </c>
      <c r="L59" s="81"/>
      <c r="M59" s="81"/>
      <c r="N59" s="54"/>
    </row>
    <row r="60" spans="3:15" x14ac:dyDescent="0.25">
      <c r="E60" s="82" t="s">
        <v>234</v>
      </c>
      <c r="F60" s="82"/>
      <c r="G60" s="82"/>
      <c r="H60" s="82" t="s">
        <v>232</v>
      </c>
      <c r="I60" s="82"/>
      <c r="J60" s="82"/>
      <c r="K60" s="82" t="s">
        <v>233</v>
      </c>
      <c r="L60" s="82"/>
      <c r="M60" s="82"/>
    </row>
    <row r="61" spans="3:15" ht="30" customHeight="1" x14ac:dyDescent="0.25">
      <c r="E61" s="82" t="s">
        <v>236</v>
      </c>
      <c r="F61" s="82"/>
      <c r="G61" s="82"/>
      <c r="H61" s="82" t="s">
        <v>237</v>
      </c>
      <c r="I61" s="82"/>
      <c r="J61" s="82"/>
      <c r="K61" s="76" t="s">
        <v>238</v>
      </c>
      <c r="L61" s="76"/>
      <c r="M61" s="76"/>
    </row>
    <row r="62" spans="3:15" ht="42.75" customHeight="1" x14ac:dyDescent="0.25">
      <c r="E62" s="82" t="s">
        <v>235</v>
      </c>
      <c r="F62" s="82"/>
      <c r="G62" s="82"/>
      <c r="H62" s="76" t="s">
        <v>256</v>
      </c>
      <c r="I62" s="76"/>
      <c r="J62" s="76"/>
      <c r="K62" s="76" t="s">
        <v>257</v>
      </c>
      <c r="L62" s="76"/>
      <c r="M62" s="76"/>
      <c r="O62" t="s">
        <v>258</v>
      </c>
    </row>
    <row r="63" spans="3:15" ht="45" customHeight="1" x14ac:dyDescent="0.25">
      <c r="E63" s="82" t="s">
        <v>239</v>
      </c>
      <c r="F63" s="82"/>
      <c r="G63" s="82"/>
      <c r="H63" s="82" t="s">
        <v>242</v>
      </c>
      <c r="I63" s="82"/>
      <c r="J63" s="82"/>
      <c r="K63" s="76" t="s">
        <v>243</v>
      </c>
      <c r="L63" s="76"/>
      <c r="M63" s="76"/>
    </row>
    <row r="65" spans="3:18" x14ac:dyDescent="0.25">
      <c r="E65" s="2" t="s">
        <v>245</v>
      </c>
    </row>
    <row r="66" spans="3:18" ht="19.5" x14ac:dyDescent="0.3">
      <c r="E66" t="s">
        <v>246</v>
      </c>
    </row>
    <row r="67" spans="3:18" x14ac:dyDescent="0.25">
      <c r="G67" t="s">
        <v>247</v>
      </c>
      <c r="R67" t="s">
        <v>120</v>
      </c>
    </row>
    <row r="68" spans="3:18" x14ac:dyDescent="0.25">
      <c r="G68" t="s">
        <v>248</v>
      </c>
    </row>
    <row r="69" spans="3:18" x14ac:dyDescent="0.25">
      <c r="O69" t="s">
        <v>249</v>
      </c>
    </row>
    <row r="71" spans="3:18" x14ac:dyDescent="0.25">
      <c r="E71" t="s">
        <v>250</v>
      </c>
      <c r="G71" t="s">
        <v>251</v>
      </c>
      <c r="K71" t="s">
        <v>254</v>
      </c>
    </row>
    <row r="72" spans="3:18" x14ac:dyDescent="0.25">
      <c r="G72" t="s">
        <v>252</v>
      </c>
      <c r="K72" t="s">
        <v>255</v>
      </c>
    </row>
    <row r="73" spans="3:18" ht="15.75" thickBot="1" x14ac:dyDescent="0.3">
      <c r="G73" s="55" t="s">
        <v>253</v>
      </c>
    </row>
    <row r="74" spans="3:18" ht="15.75" thickTop="1" x14ac:dyDescent="0.25"/>
    <row r="75" spans="3:18" x14ac:dyDescent="0.25">
      <c r="C75" s="60">
        <v>8</v>
      </c>
      <c r="D75" t="s">
        <v>259</v>
      </c>
    </row>
  </sheetData>
  <mergeCells count="17">
    <mergeCell ref="H63:J63"/>
    <mergeCell ref="K63:M63"/>
    <mergeCell ref="K62:M62"/>
    <mergeCell ref="E60:G60"/>
    <mergeCell ref="E61:G61"/>
    <mergeCell ref="E62:G62"/>
    <mergeCell ref="E63:G63"/>
    <mergeCell ref="H60:J60"/>
    <mergeCell ref="K60:M60"/>
    <mergeCell ref="H61:J61"/>
    <mergeCell ref="H62:J62"/>
    <mergeCell ref="K61:M61"/>
    <mergeCell ref="F34:H34"/>
    <mergeCell ref="F33:H33"/>
    <mergeCell ref="E59:G59"/>
    <mergeCell ref="K59:M59"/>
    <mergeCell ref="H59:J5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S92"/>
  <sheetViews>
    <sheetView topLeftCell="A40" workbookViewId="0">
      <selection activeCell="C57" sqref="C57"/>
    </sheetView>
  </sheetViews>
  <sheetFormatPr defaultRowHeight="15" x14ac:dyDescent="0.25"/>
  <cols>
    <col min="2" max="2" width="9.140625" style="60"/>
  </cols>
  <sheetData>
    <row r="2" spans="2:9" x14ac:dyDescent="0.25">
      <c r="C2" s="18" t="s">
        <v>284</v>
      </c>
    </row>
    <row r="4" spans="2:9" x14ac:dyDescent="0.25">
      <c r="C4" s="37" t="s">
        <v>285</v>
      </c>
      <c r="D4" s="37"/>
      <c r="E4" s="37" t="s">
        <v>286</v>
      </c>
    </row>
    <row r="6" spans="2:9" x14ac:dyDescent="0.25">
      <c r="B6" s="60">
        <v>1</v>
      </c>
      <c r="C6" s="2" t="s">
        <v>287</v>
      </c>
    </row>
    <row r="7" spans="2:9" x14ac:dyDescent="0.25">
      <c r="C7" t="s">
        <v>288</v>
      </c>
    </row>
    <row r="8" spans="2:9" x14ac:dyDescent="0.25">
      <c r="C8" t="s">
        <v>289</v>
      </c>
    </row>
    <row r="9" spans="2:9" x14ac:dyDescent="0.25">
      <c r="C9" t="s">
        <v>290</v>
      </c>
      <c r="E9" s="11" t="s">
        <v>291</v>
      </c>
    </row>
    <row r="11" spans="2:9" x14ac:dyDescent="0.25">
      <c r="B11" s="60">
        <v>2</v>
      </c>
      <c r="C11" s="2" t="s">
        <v>292</v>
      </c>
      <c r="I11" s="11" t="s">
        <v>294</v>
      </c>
    </row>
    <row r="12" spans="2:9" x14ac:dyDescent="0.25">
      <c r="C12" t="s">
        <v>293</v>
      </c>
    </row>
    <row r="14" spans="2:9" x14ac:dyDescent="0.25">
      <c r="B14" s="60">
        <v>3</v>
      </c>
      <c r="C14" t="s">
        <v>295</v>
      </c>
    </row>
    <row r="15" spans="2:9" x14ac:dyDescent="0.25">
      <c r="C15" t="s">
        <v>298</v>
      </c>
    </row>
    <row r="16" spans="2:9" x14ac:dyDescent="0.25">
      <c r="C16" t="s">
        <v>296</v>
      </c>
    </row>
    <row r="18" spans="2:11" x14ac:dyDescent="0.25">
      <c r="C18" t="s">
        <v>297</v>
      </c>
    </row>
    <row r="20" spans="2:11" x14ac:dyDescent="0.25">
      <c r="C20" s="18" t="s">
        <v>302</v>
      </c>
      <c r="D20" s="43"/>
      <c r="E20" s="43"/>
    </row>
    <row r="22" spans="2:11" x14ac:dyDescent="0.25">
      <c r="B22" s="60">
        <v>1</v>
      </c>
      <c r="C22" t="s">
        <v>303</v>
      </c>
    </row>
    <row r="23" spans="2:11" x14ac:dyDescent="0.25">
      <c r="C23" t="s">
        <v>304</v>
      </c>
    </row>
    <row r="24" spans="2:11" x14ac:dyDescent="0.25">
      <c r="C24" t="s">
        <v>305</v>
      </c>
    </row>
    <row r="27" spans="2:11" x14ac:dyDescent="0.25">
      <c r="C27" s="18" t="s">
        <v>306</v>
      </c>
      <c r="D27" s="18"/>
    </row>
    <row r="29" spans="2:11" x14ac:dyDescent="0.25">
      <c r="B29" s="60">
        <v>1</v>
      </c>
      <c r="C29" t="s">
        <v>314</v>
      </c>
    </row>
    <row r="31" spans="2:11" x14ac:dyDescent="0.25">
      <c r="C31" s="83" t="s">
        <v>310</v>
      </c>
      <c r="D31" s="84"/>
      <c r="E31" s="85"/>
      <c r="F31" s="89" t="s">
        <v>311</v>
      </c>
      <c r="H31" s="89" t="s">
        <v>312</v>
      </c>
      <c r="I31" s="83" t="s">
        <v>313</v>
      </c>
      <c r="J31" s="84"/>
      <c r="K31" s="85"/>
    </row>
    <row r="32" spans="2:11" x14ac:dyDescent="0.25">
      <c r="C32" s="63"/>
      <c r="D32" s="36" t="s">
        <v>307</v>
      </c>
      <c r="E32" s="64"/>
      <c r="F32" s="90"/>
      <c r="H32" s="90"/>
      <c r="I32" s="63"/>
      <c r="J32" s="36" t="s">
        <v>307</v>
      </c>
      <c r="K32" s="64"/>
    </row>
    <row r="33" spans="2:13" x14ac:dyDescent="0.25">
      <c r="C33" s="63"/>
      <c r="D33" s="36"/>
      <c r="E33" s="64"/>
      <c r="F33" s="90"/>
      <c r="H33" s="90"/>
      <c r="I33" s="63"/>
      <c r="J33" s="36"/>
      <c r="K33" s="64"/>
      <c r="M33" t="s">
        <v>318</v>
      </c>
    </row>
    <row r="34" spans="2:13" x14ac:dyDescent="0.25">
      <c r="C34" s="86" t="s">
        <v>316</v>
      </c>
      <c r="D34" s="87"/>
      <c r="E34" s="88"/>
      <c r="F34" s="90"/>
      <c r="H34" s="90"/>
      <c r="I34" s="68" t="s">
        <v>317</v>
      </c>
      <c r="J34" s="69"/>
      <c r="K34" s="70" t="s">
        <v>315</v>
      </c>
      <c r="M34" t="s">
        <v>319</v>
      </c>
    </row>
    <row r="35" spans="2:13" x14ac:dyDescent="0.25">
      <c r="C35" s="63"/>
      <c r="D35" s="36"/>
      <c r="E35" s="64"/>
      <c r="F35" s="90"/>
      <c r="H35" s="90"/>
      <c r="I35" s="63"/>
      <c r="J35" s="36"/>
      <c r="K35" s="64"/>
    </row>
    <row r="36" spans="2:13" x14ac:dyDescent="0.25">
      <c r="C36" s="63"/>
      <c r="D36" s="36" t="s">
        <v>308</v>
      </c>
      <c r="E36" s="64"/>
      <c r="F36" s="90"/>
      <c r="H36" s="90"/>
      <c r="I36" s="63"/>
      <c r="J36" s="36" t="s">
        <v>308</v>
      </c>
      <c r="K36" s="64"/>
    </row>
    <row r="37" spans="2:13" x14ac:dyDescent="0.25">
      <c r="C37" s="65" t="s">
        <v>309</v>
      </c>
      <c r="D37" s="66"/>
      <c r="E37" s="67"/>
      <c r="F37" s="91"/>
      <c r="H37" s="91"/>
      <c r="I37" s="65" t="s">
        <v>309</v>
      </c>
      <c r="J37" s="66"/>
      <c r="K37" s="67"/>
    </row>
    <row r="39" spans="2:13" x14ac:dyDescent="0.25">
      <c r="C39" t="s">
        <v>326</v>
      </c>
    </row>
    <row r="41" spans="2:13" x14ac:dyDescent="0.25">
      <c r="B41" s="60">
        <v>2</v>
      </c>
      <c r="C41" t="s">
        <v>320</v>
      </c>
    </row>
    <row r="42" spans="2:13" x14ac:dyDescent="0.25">
      <c r="C42" t="s">
        <v>321</v>
      </c>
    </row>
    <row r="43" spans="2:13" x14ac:dyDescent="0.25">
      <c r="C43" t="s">
        <v>322</v>
      </c>
    </row>
    <row r="45" spans="2:13" x14ac:dyDescent="0.25">
      <c r="B45" s="60">
        <v>3</v>
      </c>
      <c r="C45" t="s">
        <v>323</v>
      </c>
    </row>
    <row r="46" spans="2:13" x14ac:dyDescent="0.25">
      <c r="C46" t="s">
        <v>324</v>
      </c>
    </row>
    <row r="47" spans="2:13" x14ac:dyDescent="0.25">
      <c r="C47" t="s">
        <v>325</v>
      </c>
    </row>
    <row r="49" spans="2:19" x14ac:dyDescent="0.25">
      <c r="C49" s="2"/>
    </row>
    <row r="53" spans="2:19" x14ac:dyDescent="0.25">
      <c r="B53" s="60">
        <v>4</v>
      </c>
      <c r="C53" s="2" t="s">
        <v>327</v>
      </c>
    </row>
    <row r="54" spans="2:19" x14ac:dyDescent="0.25">
      <c r="C54" t="s">
        <v>365</v>
      </c>
    </row>
    <row r="56" spans="2:19" x14ac:dyDescent="0.25">
      <c r="D56" t="s">
        <v>366</v>
      </c>
      <c r="G56" t="s">
        <v>367</v>
      </c>
    </row>
    <row r="58" spans="2:19" x14ac:dyDescent="0.25">
      <c r="D58" t="s">
        <v>368</v>
      </c>
      <c r="G58" t="s">
        <v>370</v>
      </c>
    </row>
    <row r="59" spans="2:19" x14ac:dyDescent="0.25">
      <c r="G59" t="s">
        <v>369</v>
      </c>
    </row>
    <row r="61" spans="2:19" x14ac:dyDescent="0.25">
      <c r="S61" t="s">
        <v>371</v>
      </c>
    </row>
    <row r="62" spans="2:19" x14ac:dyDescent="0.25">
      <c r="D62" s="2" t="s">
        <v>364</v>
      </c>
    </row>
    <row r="63" spans="2:19" x14ac:dyDescent="0.25">
      <c r="D63" s="101" t="s">
        <v>328</v>
      </c>
      <c r="E63" s="102"/>
      <c r="F63" s="102"/>
      <c r="G63" s="102"/>
      <c r="H63" s="103"/>
      <c r="I63" s="103" t="s">
        <v>332</v>
      </c>
      <c r="J63" s="103"/>
      <c r="K63" s="103"/>
      <c r="L63" s="103"/>
      <c r="M63" s="93" t="s">
        <v>341</v>
      </c>
      <c r="N63" s="93"/>
      <c r="O63" s="94"/>
    </row>
    <row r="64" spans="2:19" x14ac:dyDescent="0.25">
      <c r="D64" s="95"/>
      <c r="E64" s="6"/>
      <c r="F64" s="6"/>
      <c r="G64" s="6"/>
      <c r="H64" s="36"/>
      <c r="I64" s="36"/>
      <c r="J64" s="36"/>
      <c r="K64" s="36"/>
      <c r="L64" s="36"/>
      <c r="M64" s="36"/>
      <c r="N64" s="36"/>
      <c r="O64" s="64"/>
    </row>
    <row r="65" spans="3:15" x14ac:dyDescent="0.25">
      <c r="D65" s="77" t="s">
        <v>362</v>
      </c>
      <c r="E65" s="77"/>
      <c r="F65" s="77"/>
      <c r="G65" s="77"/>
      <c r="H65" s="77"/>
      <c r="I65" s="77"/>
      <c r="J65" s="36"/>
      <c r="K65" s="36"/>
      <c r="L65" s="36"/>
      <c r="M65" s="36"/>
      <c r="N65" s="36"/>
      <c r="O65" s="64"/>
    </row>
    <row r="66" spans="3:15" x14ac:dyDescent="0.25">
      <c r="C66">
        <v>1</v>
      </c>
      <c r="D66" s="96" t="s">
        <v>329</v>
      </c>
      <c r="E66" s="97"/>
      <c r="F66" s="97"/>
      <c r="G66" s="97"/>
      <c r="H66" s="36"/>
      <c r="I66" s="36"/>
      <c r="J66" s="36"/>
      <c r="K66" s="36"/>
      <c r="L66" s="36"/>
      <c r="M66" s="36"/>
      <c r="N66" s="36"/>
      <c r="O66" s="64"/>
    </row>
    <row r="67" spans="3:15" x14ac:dyDescent="0.25">
      <c r="D67" s="63"/>
      <c r="E67" s="98" t="s">
        <v>330</v>
      </c>
      <c r="F67" s="98"/>
      <c r="G67" s="98"/>
      <c r="H67" s="98"/>
      <c r="I67" s="36" t="s">
        <v>339</v>
      </c>
      <c r="J67" s="36"/>
      <c r="K67" s="36"/>
      <c r="L67" s="36"/>
      <c r="M67" s="36"/>
      <c r="N67" s="36"/>
      <c r="O67" s="64"/>
    </row>
    <row r="68" spans="3:15" x14ac:dyDescent="0.25">
      <c r="D68" s="63"/>
      <c r="E68" s="98" t="s">
        <v>331</v>
      </c>
      <c r="F68" s="98"/>
      <c r="G68" s="98"/>
      <c r="H68" s="98"/>
      <c r="I68" s="36" t="s">
        <v>340</v>
      </c>
      <c r="J68" s="36"/>
      <c r="K68" s="36"/>
      <c r="L68" s="36"/>
      <c r="M68" s="36"/>
      <c r="N68" s="36"/>
      <c r="O68" s="64"/>
    </row>
    <row r="69" spans="3:15" x14ac:dyDescent="0.25">
      <c r="D69" s="63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64"/>
    </row>
    <row r="70" spans="3:15" x14ac:dyDescent="0.25">
      <c r="C70">
        <v>2</v>
      </c>
      <c r="D70" s="63" t="s">
        <v>334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64"/>
    </row>
    <row r="71" spans="3:15" x14ac:dyDescent="0.25">
      <c r="D71" s="63"/>
      <c r="E71" s="36"/>
      <c r="F71" s="36"/>
      <c r="G71" s="36"/>
      <c r="H71" s="36"/>
      <c r="I71" s="99" t="s">
        <v>337</v>
      </c>
      <c r="J71" s="36" t="s">
        <v>335</v>
      </c>
      <c r="K71" s="36"/>
      <c r="L71" s="36"/>
      <c r="M71" s="36"/>
      <c r="N71" s="36"/>
      <c r="O71" s="64"/>
    </row>
    <row r="72" spans="3:15" x14ac:dyDescent="0.25">
      <c r="D72" s="63"/>
      <c r="E72" s="36"/>
      <c r="F72" s="36"/>
      <c r="G72" s="36"/>
      <c r="H72" s="36"/>
      <c r="I72" s="99" t="s">
        <v>338</v>
      </c>
      <c r="J72" s="36" t="s">
        <v>336</v>
      </c>
      <c r="K72" s="36"/>
      <c r="L72" s="36"/>
      <c r="M72" s="36"/>
      <c r="N72" s="36"/>
      <c r="O72" s="64"/>
    </row>
    <row r="73" spans="3:15" x14ac:dyDescent="0.25">
      <c r="C73">
        <v>3</v>
      </c>
      <c r="D73" s="63" t="s">
        <v>333</v>
      </c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64"/>
    </row>
    <row r="74" spans="3:15" x14ac:dyDescent="0.25">
      <c r="D74" s="63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64"/>
    </row>
    <row r="75" spans="3:15" x14ac:dyDescent="0.25">
      <c r="C75">
        <v>4</v>
      </c>
      <c r="D75" s="63" t="s">
        <v>342</v>
      </c>
      <c r="E75" s="36"/>
      <c r="F75" s="36"/>
      <c r="G75" s="36"/>
      <c r="H75" s="36"/>
      <c r="I75" s="99" t="s">
        <v>343</v>
      </c>
      <c r="J75" s="36"/>
      <c r="K75" s="36"/>
      <c r="L75" s="36"/>
      <c r="M75" s="36"/>
      <c r="N75" s="36"/>
      <c r="O75" s="64"/>
    </row>
    <row r="76" spans="3:15" x14ac:dyDescent="0.25">
      <c r="D76" s="63" t="s">
        <v>344</v>
      </c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64"/>
    </row>
    <row r="77" spans="3:15" x14ac:dyDescent="0.25">
      <c r="D77" s="63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64"/>
    </row>
    <row r="78" spans="3:15" x14ac:dyDescent="0.25">
      <c r="D78" s="77" t="s">
        <v>363</v>
      </c>
      <c r="E78" s="77"/>
      <c r="F78" s="77"/>
      <c r="G78" s="77"/>
      <c r="H78" s="77"/>
      <c r="I78" s="77"/>
      <c r="J78" s="36"/>
      <c r="K78" s="36"/>
      <c r="L78" s="36"/>
      <c r="M78" s="36"/>
      <c r="N78" s="36"/>
      <c r="O78" s="64"/>
    </row>
    <row r="79" spans="3:15" x14ac:dyDescent="0.25">
      <c r="C79">
        <v>5</v>
      </c>
      <c r="D79" s="63" t="s">
        <v>356</v>
      </c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64"/>
    </row>
    <row r="80" spans="3:15" x14ac:dyDescent="0.25">
      <c r="D80" s="63"/>
      <c r="E80" s="36" t="s">
        <v>357</v>
      </c>
      <c r="F80" s="36"/>
      <c r="G80" s="36"/>
      <c r="H80" s="36"/>
      <c r="I80" s="99" t="s">
        <v>359</v>
      </c>
      <c r="J80" s="36"/>
      <c r="K80" s="36"/>
      <c r="L80" s="36"/>
      <c r="M80" s="36"/>
      <c r="N80" s="36"/>
      <c r="O80" s="64"/>
    </row>
    <row r="81" spans="1:15" x14ac:dyDescent="0.25">
      <c r="D81" s="63"/>
      <c r="E81" s="36" t="s">
        <v>358</v>
      </c>
      <c r="F81" s="36"/>
      <c r="G81" s="36"/>
      <c r="H81" s="36"/>
      <c r="I81" s="99" t="s">
        <v>360</v>
      </c>
      <c r="J81" s="36"/>
      <c r="K81" s="36"/>
      <c r="L81" s="36"/>
      <c r="M81" s="36"/>
      <c r="N81" s="36"/>
      <c r="O81" s="64"/>
    </row>
    <row r="82" spans="1:15" x14ac:dyDescent="0.25">
      <c r="D82" s="63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64"/>
    </row>
    <row r="83" spans="1:15" x14ac:dyDescent="0.25">
      <c r="D83" s="77" t="s">
        <v>361</v>
      </c>
      <c r="E83" s="77"/>
      <c r="F83" s="77"/>
      <c r="G83" s="77"/>
      <c r="H83" s="77"/>
      <c r="I83" s="77"/>
      <c r="J83" s="36"/>
      <c r="K83" s="36"/>
      <c r="L83" s="36"/>
      <c r="M83" s="36"/>
      <c r="N83" s="36"/>
      <c r="O83" s="64"/>
    </row>
    <row r="84" spans="1:15" x14ac:dyDescent="0.25">
      <c r="D84" s="63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64"/>
    </row>
    <row r="85" spans="1:15" x14ac:dyDescent="0.25">
      <c r="D85" s="104" t="s">
        <v>345</v>
      </c>
      <c r="E85" s="105"/>
      <c r="F85" s="105"/>
      <c r="G85" s="105"/>
      <c r="H85" s="105"/>
      <c r="I85" s="105" t="s">
        <v>351</v>
      </c>
      <c r="J85" s="105"/>
      <c r="K85" s="105"/>
      <c r="L85" s="36"/>
      <c r="M85" s="36"/>
      <c r="N85" s="36"/>
      <c r="O85" s="64"/>
    </row>
    <row r="86" spans="1:15" x14ac:dyDescent="0.25">
      <c r="D86" s="63"/>
      <c r="E86" s="36"/>
      <c r="F86" s="36"/>
      <c r="G86" s="36"/>
      <c r="H86" s="36"/>
      <c r="I86" s="36" t="s">
        <v>348</v>
      </c>
      <c r="J86" s="36"/>
      <c r="K86" s="36"/>
      <c r="L86" s="36"/>
      <c r="M86" s="36"/>
      <c r="N86" s="36"/>
      <c r="O86" s="100"/>
    </row>
    <row r="87" spans="1:15" x14ac:dyDescent="0.25">
      <c r="A87" s="92" t="s">
        <v>355</v>
      </c>
      <c r="C87">
        <v>5</v>
      </c>
      <c r="D87" s="63" t="s">
        <v>346</v>
      </c>
      <c r="E87" s="36"/>
      <c r="F87" s="36"/>
      <c r="G87" s="36"/>
      <c r="H87" s="36"/>
      <c r="I87" s="36" t="s">
        <v>349</v>
      </c>
      <c r="J87" s="36"/>
      <c r="K87" s="36"/>
      <c r="L87" s="36"/>
      <c r="M87" s="36"/>
      <c r="N87" s="36"/>
      <c r="O87" s="64"/>
    </row>
    <row r="88" spans="1:15" x14ac:dyDescent="0.25">
      <c r="D88" s="63" t="s">
        <v>347</v>
      </c>
      <c r="E88" s="36"/>
      <c r="F88" s="36"/>
      <c r="G88" s="36"/>
      <c r="H88" s="36"/>
      <c r="I88" s="36" t="s">
        <v>350</v>
      </c>
      <c r="J88" s="36"/>
      <c r="K88" s="36"/>
      <c r="L88" s="36"/>
      <c r="M88" s="36"/>
      <c r="N88" s="36"/>
      <c r="O88" s="64"/>
    </row>
    <row r="89" spans="1:15" x14ac:dyDescent="0.25">
      <c r="D89" s="63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64"/>
    </row>
    <row r="90" spans="1:15" x14ac:dyDescent="0.25">
      <c r="C90">
        <v>6</v>
      </c>
      <c r="D90" s="63" t="s">
        <v>352</v>
      </c>
      <c r="E90" s="36"/>
      <c r="F90" s="36"/>
      <c r="G90" s="36"/>
      <c r="H90" s="36"/>
      <c r="I90" s="36" t="s">
        <v>348</v>
      </c>
      <c r="J90" s="36"/>
      <c r="K90" s="36"/>
      <c r="L90" s="36"/>
      <c r="M90" s="36"/>
      <c r="N90" s="36"/>
      <c r="O90" s="64"/>
    </row>
    <row r="91" spans="1:15" x14ac:dyDescent="0.25">
      <c r="D91" s="63" t="s">
        <v>347</v>
      </c>
      <c r="E91" s="36"/>
      <c r="F91" s="36"/>
      <c r="G91" s="36"/>
      <c r="H91" s="36"/>
      <c r="I91" s="36" t="s">
        <v>353</v>
      </c>
      <c r="J91" s="36"/>
      <c r="K91" s="36"/>
      <c r="L91" s="36"/>
      <c r="M91" s="36"/>
      <c r="N91" s="36"/>
      <c r="O91" s="64"/>
    </row>
    <row r="92" spans="1:15" x14ac:dyDescent="0.25">
      <c r="D92" s="65"/>
      <c r="E92" s="66"/>
      <c r="F92" s="66"/>
      <c r="G92" s="66"/>
      <c r="H92" s="66"/>
      <c r="I92" s="66" t="s">
        <v>354</v>
      </c>
      <c r="J92" s="66"/>
      <c r="K92" s="66"/>
      <c r="L92" s="66"/>
      <c r="M92" s="66"/>
      <c r="N92" s="66"/>
      <c r="O92" s="67"/>
    </row>
  </sheetData>
  <mergeCells count="12">
    <mergeCell ref="D78:I78"/>
    <mergeCell ref="D83:I83"/>
    <mergeCell ref="D66:G66"/>
    <mergeCell ref="D63:G63"/>
    <mergeCell ref="E67:H67"/>
    <mergeCell ref="E68:H68"/>
    <mergeCell ref="D65:I65"/>
    <mergeCell ref="C31:E31"/>
    <mergeCell ref="C34:E34"/>
    <mergeCell ref="F31:F37"/>
    <mergeCell ref="H31:H37"/>
    <mergeCell ref="I31:K31"/>
  </mergeCells>
  <hyperlinks>
    <hyperlink ref="E9" location="Sheet1!E61" display="Sheet1!E61"/>
    <hyperlink ref="I11" location="'HP&amp;PGBP'!D12" display="Investment linked deduction - 35 AD - Full Capex exempted (except land, goodwill &amp; financial instrument)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2:Q88"/>
  <sheetViews>
    <sheetView topLeftCell="A73" workbookViewId="0">
      <selection activeCell="C89" sqref="C89"/>
    </sheetView>
  </sheetViews>
  <sheetFormatPr defaultRowHeight="15" x14ac:dyDescent="0.25"/>
  <cols>
    <col min="4" max="4" width="11.7109375" customWidth="1"/>
    <col min="10" max="10" width="12.85546875" customWidth="1"/>
  </cols>
  <sheetData>
    <row r="2" spans="2:11" x14ac:dyDescent="0.25">
      <c r="C2" s="17" t="s">
        <v>383</v>
      </c>
    </row>
    <row r="3" spans="2:11" x14ac:dyDescent="0.25">
      <c r="B3">
        <v>1</v>
      </c>
      <c r="C3" t="s">
        <v>372</v>
      </c>
    </row>
    <row r="4" spans="2:11" x14ac:dyDescent="0.25">
      <c r="B4">
        <v>2</v>
      </c>
      <c r="C4" t="s">
        <v>377</v>
      </c>
    </row>
    <row r="6" spans="2:11" x14ac:dyDescent="0.25">
      <c r="D6" t="s">
        <v>373</v>
      </c>
      <c r="E6" s="2" t="s">
        <v>374</v>
      </c>
      <c r="G6" t="s">
        <v>373</v>
      </c>
      <c r="H6" s="2" t="s">
        <v>373</v>
      </c>
    </row>
    <row r="7" spans="2:11" x14ac:dyDescent="0.25">
      <c r="J7" s="106"/>
      <c r="K7" t="s">
        <v>378</v>
      </c>
    </row>
    <row r="11" spans="2:11" x14ac:dyDescent="0.25">
      <c r="D11" s="72" t="s">
        <v>375</v>
      </c>
      <c r="E11" s="71" t="s">
        <v>376</v>
      </c>
      <c r="G11" s="72" t="s">
        <v>375</v>
      </c>
      <c r="H11" s="71" t="s">
        <v>376</v>
      </c>
    </row>
    <row r="12" spans="2:11" x14ac:dyDescent="0.25">
      <c r="D12" s="73" t="s">
        <v>164</v>
      </c>
      <c r="E12" s="75"/>
      <c r="G12" s="73" t="s">
        <v>163</v>
      </c>
      <c r="H12" s="75"/>
    </row>
    <row r="13" spans="2:11" x14ac:dyDescent="0.25">
      <c r="D13" s="5"/>
      <c r="E13" s="5"/>
      <c r="G13" s="5"/>
      <c r="H13" s="5"/>
    </row>
    <row r="14" spans="2:11" x14ac:dyDescent="0.25">
      <c r="B14">
        <v>3</v>
      </c>
      <c r="C14" s="2" t="s">
        <v>379</v>
      </c>
    </row>
    <row r="15" spans="2:11" x14ac:dyDescent="0.25">
      <c r="C15" t="s">
        <v>380</v>
      </c>
    </row>
    <row r="16" spans="2:11" x14ac:dyDescent="0.25">
      <c r="C16" t="s">
        <v>381</v>
      </c>
    </row>
    <row r="17" spans="2:9" x14ac:dyDescent="0.25">
      <c r="C17" t="s">
        <v>382</v>
      </c>
    </row>
    <row r="18" spans="2:9" x14ac:dyDescent="0.25">
      <c r="B18">
        <v>4</v>
      </c>
      <c r="C18" t="s">
        <v>386</v>
      </c>
    </row>
    <row r="19" spans="2:9" x14ac:dyDescent="0.25">
      <c r="B19">
        <v>5</v>
      </c>
      <c r="C19" s="2" t="s">
        <v>389</v>
      </c>
    </row>
    <row r="20" spans="2:9" x14ac:dyDescent="0.25">
      <c r="C20" t="s">
        <v>387</v>
      </c>
    </row>
    <row r="21" spans="2:9" x14ac:dyDescent="0.25">
      <c r="C21" t="s">
        <v>388</v>
      </c>
    </row>
    <row r="22" spans="2:9" x14ac:dyDescent="0.25">
      <c r="C22" t="s">
        <v>390</v>
      </c>
    </row>
    <row r="23" spans="2:9" x14ac:dyDescent="0.25">
      <c r="B23">
        <v>6</v>
      </c>
      <c r="C23" s="2" t="s">
        <v>391</v>
      </c>
    </row>
    <row r="24" spans="2:9" x14ac:dyDescent="0.25">
      <c r="C24" s="2"/>
    </row>
    <row r="25" spans="2:9" x14ac:dyDescent="0.25">
      <c r="C25" s="2" t="s">
        <v>392</v>
      </c>
    </row>
    <row r="26" spans="2:9" x14ac:dyDescent="0.25">
      <c r="C26" s="2" t="s">
        <v>393</v>
      </c>
    </row>
    <row r="27" spans="2:9" x14ac:dyDescent="0.25">
      <c r="C27" s="2" t="s">
        <v>394</v>
      </c>
      <c r="G27" s="107" t="s">
        <v>395</v>
      </c>
      <c r="I27" t="s">
        <v>396</v>
      </c>
    </row>
    <row r="28" spans="2:9" x14ac:dyDescent="0.25">
      <c r="C28" s="2"/>
      <c r="G28" s="107"/>
      <c r="I28" t="s">
        <v>397</v>
      </c>
    </row>
    <row r="29" spans="2:9" x14ac:dyDescent="0.25">
      <c r="C29" s="2"/>
      <c r="G29" s="108"/>
      <c r="I29" t="s">
        <v>399</v>
      </c>
    </row>
    <row r="30" spans="2:9" x14ac:dyDescent="0.25">
      <c r="C30" s="2"/>
      <c r="G30" s="108"/>
    </row>
    <row r="31" spans="2:9" x14ac:dyDescent="0.25">
      <c r="C31" t="s">
        <v>398</v>
      </c>
    </row>
    <row r="32" spans="2:9" x14ac:dyDescent="0.25">
      <c r="C32" s="109" t="s">
        <v>400</v>
      </c>
    </row>
    <row r="34" spans="2:5" x14ac:dyDescent="0.25">
      <c r="B34">
        <v>7</v>
      </c>
      <c r="C34" s="2" t="s">
        <v>401</v>
      </c>
    </row>
    <row r="35" spans="2:5" x14ac:dyDescent="0.25">
      <c r="C35" t="s">
        <v>402</v>
      </c>
    </row>
    <row r="37" spans="2:5" x14ac:dyDescent="0.25">
      <c r="B37">
        <v>8</v>
      </c>
      <c r="C37" t="s">
        <v>403</v>
      </c>
    </row>
    <row r="38" spans="2:5" x14ac:dyDescent="0.25">
      <c r="C38" t="s">
        <v>404</v>
      </c>
    </row>
    <row r="39" spans="2:5" x14ac:dyDescent="0.25">
      <c r="B39">
        <v>9</v>
      </c>
      <c r="C39" t="s">
        <v>405</v>
      </c>
    </row>
    <row r="40" spans="2:5" x14ac:dyDescent="0.25">
      <c r="B40">
        <v>10</v>
      </c>
      <c r="C40" s="2" t="s">
        <v>406</v>
      </c>
    </row>
    <row r="41" spans="2:5" x14ac:dyDescent="0.25">
      <c r="C41" t="s">
        <v>407</v>
      </c>
    </row>
    <row r="42" spans="2:5" x14ac:dyDescent="0.25">
      <c r="B42">
        <v>11</v>
      </c>
      <c r="C42" t="s">
        <v>409</v>
      </c>
    </row>
    <row r="43" spans="2:5" x14ac:dyDescent="0.25">
      <c r="C43" t="s">
        <v>410</v>
      </c>
    </row>
    <row r="44" spans="2:5" x14ac:dyDescent="0.25">
      <c r="C44" t="s">
        <v>411</v>
      </c>
    </row>
    <row r="47" spans="2:5" x14ac:dyDescent="0.25">
      <c r="C47" s="17" t="s">
        <v>418</v>
      </c>
      <c r="E47" s="17" t="s">
        <v>383</v>
      </c>
    </row>
    <row r="48" spans="2:5" x14ac:dyDescent="0.25">
      <c r="B48">
        <v>12</v>
      </c>
      <c r="C48" t="s">
        <v>416</v>
      </c>
    </row>
    <row r="49" spans="2:10" x14ac:dyDescent="0.25">
      <c r="C49" t="s">
        <v>417</v>
      </c>
    </row>
    <row r="50" spans="2:10" x14ac:dyDescent="0.25">
      <c r="B50">
        <v>13</v>
      </c>
      <c r="C50" t="s">
        <v>419</v>
      </c>
    </row>
    <row r="51" spans="2:10" x14ac:dyDescent="0.25">
      <c r="B51">
        <v>14</v>
      </c>
      <c r="C51" t="s">
        <v>420</v>
      </c>
    </row>
    <row r="52" spans="2:10" x14ac:dyDescent="0.25">
      <c r="C52" t="s">
        <v>421</v>
      </c>
    </row>
    <row r="54" spans="2:10" x14ac:dyDescent="0.25">
      <c r="C54" s="110" t="s">
        <v>424</v>
      </c>
      <c r="D54" s="111" t="s">
        <v>429</v>
      </c>
      <c r="E54" s="111"/>
      <c r="I54" s="72" t="s">
        <v>430</v>
      </c>
      <c r="J54" s="72" t="s">
        <v>427</v>
      </c>
    </row>
    <row r="55" spans="2:10" x14ac:dyDescent="0.25">
      <c r="C55" s="65" t="s">
        <v>425</v>
      </c>
      <c r="D55" s="111"/>
      <c r="E55" s="111"/>
      <c r="J55" s="2"/>
    </row>
    <row r="56" spans="2:10" x14ac:dyDescent="0.25">
      <c r="D56" s="111"/>
      <c r="E56" s="111"/>
      <c r="J56" s="2"/>
    </row>
    <row r="61" spans="2:10" x14ac:dyDescent="0.25">
      <c r="C61" s="72" t="s">
        <v>423</v>
      </c>
      <c r="D61" s="71" t="s">
        <v>422</v>
      </c>
      <c r="I61" s="72" t="s">
        <v>423</v>
      </c>
      <c r="J61" s="71" t="s">
        <v>422</v>
      </c>
    </row>
    <row r="62" spans="2:10" x14ac:dyDescent="0.25">
      <c r="C62" s="73" t="s">
        <v>164</v>
      </c>
      <c r="D62" s="75"/>
      <c r="I62" s="73" t="s">
        <v>163</v>
      </c>
      <c r="J62" s="75"/>
    </row>
    <row r="63" spans="2:10" x14ac:dyDescent="0.25">
      <c r="B63" t="s">
        <v>426</v>
      </c>
      <c r="C63" s="72" t="s">
        <v>427</v>
      </c>
      <c r="D63" s="72" t="s">
        <v>428</v>
      </c>
      <c r="I63" s="72" t="s">
        <v>427</v>
      </c>
      <c r="J63" s="72" t="s">
        <v>427</v>
      </c>
    </row>
    <row r="64" spans="2:10" x14ac:dyDescent="0.25">
      <c r="C64" s="5"/>
      <c r="D64" s="5"/>
      <c r="I64" s="5"/>
      <c r="J64" s="5"/>
    </row>
    <row r="65" spans="2:10" x14ac:dyDescent="0.25">
      <c r="B65">
        <v>15</v>
      </c>
      <c r="C65" s="6" t="s">
        <v>434</v>
      </c>
      <c r="D65" s="5"/>
      <c r="I65" s="5"/>
      <c r="J65" s="5"/>
    </row>
    <row r="66" spans="2:10" x14ac:dyDescent="0.25">
      <c r="C66" s="6" t="s">
        <v>431</v>
      </c>
      <c r="D66" s="5"/>
      <c r="I66" s="5"/>
      <c r="J66" s="5"/>
    </row>
    <row r="67" spans="2:10" x14ac:dyDescent="0.25">
      <c r="C67" t="s">
        <v>432</v>
      </c>
    </row>
    <row r="69" spans="2:10" x14ac:dyDescent="0.25">
      <c r="B69">
        <v>16</v>
      </c>
      <c r="C69" t="s">
        <v>435</v>
      </c>
      <c r="F69" t="s">
        <v>442</v>
      </c>
    </row>
    <row r="70" spans="2:10" x14ac:dyDescent="0.25">
      <c r="C70" t="s">
        <v>436</v>
      </c>
    </row>
    <row r="71" spans="2:10" x14ac:dyDescent="0.25">
      <c r="C71" t="s">
        <v>437</v>
      </c>
    </row>
    <row r="72" spans="2:10" x14ac:dyDescent="0.25">
      <c r="C72" s="112" t="s">
        <v>438</v>
      </c>
    </row>
    <row r="73" spans="2:10" x14ac:dyDescent="0.25">
      <c r="C73" t="s">
        <v>439</v>
      </c>
    </row>
    <row r="74" spans="2:10" x14ac:dyDescent="0.25">
      <c r="C74" t="s">
        <v>441</v>
      </c>
    </row>
    <row r="75" spans="2:10" x14ac:dyDescent="0.25">
      <c r="C75" t="s">
        <v>440</v>
      </c>
    </row>
    <row r="77" spans="2:10" x14ac:dyDescent="0.25">
      <c r="B77">
        <v>17</v>
      </c>
      <c r="C77" t="s">
        <v>433</v>
      </c>
    </row>
    <row r="81" spans="2:17" x14ac:dyDescent="0.25">
      <c r="C81" s="17" t="s">
        <v>384</v>
      </c>
    </row>
    <row r="82" spans="2:17" x14ac:dyDescent="0.25">
      <c r="B82">
        <v>1</v>
      </c>
      <c r="C82" t="s">
        <v>385</v>
      </c>
    </row>
    <row r="83" spans="2:17" x14ac:dyDescent="0.25">
      <c r="B83">
        <v>2</v>
      </c>
      <c r="C83" t="s">
        <v>408</v>
      </c>
      <c r="Q83">
        <v>0</v>
      </c>
    </row>
    <row r="84" spans="2:17" x14ac:dyDescent="0.25">
      <c r="B84">
        <v>3</v>
      </c>
      <c r="C84" t="s">
        <v>412</v>
      </c>
    </row>
    <row r="85" spans="2:17" x14ac:dyDescent="0.25">
      <c r="C85" t="s">
        <v>413</v>
      </c>
    </row>
    <row r="86" spans="2:17" x14ac:dyDescent="0.25">
      <c r="C86" t="s">
        <v>414</v>
      </c>
    </row>
    <row r="87" spans="2:17" x14ac:dyDescent="0.25">
      <c r="C87" t="s">
        <v>415</v>
      </c>
    </row>
    <row r="88" spans="2:17" x14ac:dyDescent="0.25">
      <c r="B88">
        <v>4</v>
      </c>
      <c r="C88" t="s">
        <v>443</v>
      </c>
    </row>
  </sheetData>
  <mergeCells count="6">
    <mergeCell ref="D12:E12"/>
    <mergeCell ref="G12:H12"/>
    <mergeCell ref="G27:G28"/>
    <mergeCell ref="C62:D62"/>
    <mergeCell ref="I62:J62"/>
    <mergeCell ref="D54:E5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6"/>
  <sheetViews>
    <sheetView workbookViewId="0">
      <selection activeCell="G12" sqref="G12"/>
    </sheetView>
  </sheetViews>
  <sheetFormatPr defaultRowHeight="15" x14ac:dyDescent="0.25"/>
  <sheetData>
    <row r="4" spans="1:7" x14ac:dyDescent="0.25">
      <c r="A4">
        <v>1</v>
      </c>
      <c r="B4" t="s">
        <v>22</v>
      </c>
    </row>
    <row r="6" spans="1:7" x14ac:dyDescent="0.25">
      <c r="B6" t="s">
        <v>23</v>
      </c>
    </row>
    <row r="7" spans="1:7" x14ac:dyDescent="0.25">
      <c r="B7" t="s">
        <v>24</v>
      </c>
    </row>
    <row r="8" spans="1:7" x14ac:dyDescent="0.25">
      <c r="B8" t="s">
        <v>25</v>
      </c>
      <c r="D8" t="s">
        <v>27</v>
      </c>
    </row>
    <row r="9" spans="1:7" x14ac:dyDescent="0.25">
      <c r="B9" t="s">
        <v>26</v>
      </c>
      <c r="D9" t="s">
        <v>28</v>
      </c>
    </row>
    <row r="11" spans="1:7" x14ac:dyDescent="0.25">
      <c r="B11" t="s">
        <v>29</v>
      </c>
      <c r="D11" t="s">
        <v>26</v>
      </c>
      <c r="F11" s="11" t="s">
        <v>38</v>
      </c>
      <c r="G11" t="s">
        <v>39</v>
      </c>
    </row>
    <row r="13" spans="1:7" x14ac:dyDescent="0.25">
      <c r="A13">
        <v>2</v>
      </c>
      <c r="B13" t="s">
        <v>11</v>
      </c>
    </row>
    <row r="14" spans="1:7" x14ac:dyDescent="0.25">
      <c r="B14" t="s">
        <v>13</v>
      </c>
    </row>
    <row r="15" spans="1:7" x14ac:dyDescent="0.25">
      <c r="B15" s="8" t="s">
        <v>14</v>
      </c>
    </row>
    <row r="16" spans="1:7" x14ac:dyDescent="0.25">
      <c r="B16" t="s">
        <v>12</v>
      </c>
    </row>
  </sheetData>
  <hyperlinks>
    <hyperlink ref="F11" location="Explanation!A3" display="Explanation!A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D18" sqref="D18"/>
    </sheetView>
  </sheetViews>
  <sheetFormatPr defaultRowHeight="15" x14ac:dyDescent="0.25"/>
  <cols>
    <col min="2" max="2" width="34.85546875" customWidth="1"/>
  </cols>
  <sheetData>
    <row r="3" spans="1:5" x14ac:dyDescent="0.25">
      <c r="A3">
        <v>1</v>
      </c>
      <c r="B3" t="s">
        <v>30</v>
      </c>
    </row>
    <row r="4" spans="1:5" x14ac:dyDescent="0.25">
      <c r="C4" t="s">
        <v>37</v>
      </c>
    </row>
    <row r="5" spans="1:5" x14ac:dyDescent="0.25">
      <c r="D5" t="s">
        <v>31</v>
      </c>
      <c r="E5" t="s">
        <v>32</v>
      </c>
    </row>
    <row r="6" spans="1:5" x14ac:dyDescent="0.25">
      <c r="D6" t="s">
        <v>33</v>
      </c>
      <c r="E6" t="s">
        <v>34</v>
      </c>
    </row>
    <row r="7" spans="1:5" x14ac:dyDescent="0.25">
      <c r="D7" t="s">
        <v>35</v>
      </c>
      <c r="E7" t="s">
        <v>36</v>
      </c>
    </row>
    <row r="9" spans="1:5" x14ac:dyDescent="0.25">
      <c r="A9">
        <v>2</v>
      </c>
      <c r="B9" t="s">
        <v>43</v>
      </c>
    </row>
    <row r="10" spans="1:5" x14ac:dyDescent="0.25">
      <c r="B10" t="s">
        <v>54</v>
      </c>
    </row>
    <row r="11" spans="1:5" x14ac:dyDescent="0.25">
      <c r="B11" t="s">
        <v>44</v>
      </c>
    </row>
    <row r="12" spans="1:5" x14ac:dyDescent="0.25">
      <c r="B12" t="s">
        <v>45</v>
      </c>
      <c r="C12" t="s">
        <v>49</v>
      </c>
      <c r="D12" t="s">
        <v>50</v>
      </c>
      <c r="E12" t="s">
        <v>53</v>
      </c>
    </row>
    <row r="13" spans="1:5" ht="15.75" thickBot="1" x14ac:dyDescent="0.3">
      <c r="B13" t="s">
        <v>46</v>
      </c>
      <c r="C13">
        <f>250000*0%</f>
        <v>0</v>
      </c>
      <c r="D13" t="s">
        <v>52</v>
      </c>
    </row>
    <row r="14" spans="1:5" ht="15.75" thickBot="1" x14ac:dyDescent="0.3">
      <c r="B14" t="s">
        <v>47</v>
      </c>
      <c r="C14" s="14">
        <f>250000*10%</f>
        <v>25000</v>
      </c>
      <c r="D14" s="13">
        <f>200000*10%</f>
        <v>20000</v>
      </c>
      <c r="E14" s="13">
        <v>0</v>
      </c>
    </row>
    <row r="15" spans="1:5" x14ac:dyDescent="0.25">
      <c r="B15" t="s">
        <v>48</v>
      </c>
      <c r="C15">
        <f>500000*20%</f>
        <v>100000</v>
      </c>
      <c r="D15">
        <f>500000*20%</f>
        <v>100000</v>
      </c>
      <c r="E15">
        <f>500000*20%</f>
        <v>100000</v>
      </c>
    </row>
    <row r="16" spans="1:5" ht="15.75" thickBot="1" x14ac:dyDescent="0.3">
      <c r="B16" t="s">
        <v>18</v>
      </c>
      <c r="C16">
        <f>100000*30%</f>
        <v>30000</v>
      </c>
      <c r="D16">
        <f>100000*30%</f>
        <v>30000</v>
      </c>
      <c r="E16">
        <f>100000*30%</f>
        <v>30000</v>
      </c>
    </row>
    <row r="17" spans="2:5" ht="15.75" thickBot="1" x14ac:dyDescent="0.3">
      <c r="B17" s="2" t="s">
        <v>51</v>
      </c>
      <c r="C17" s="15">
        <f>SUM(C13:C16)</f>
        <v>155000</v>
      </c>
      <c r="D17" s="15">
        <f>SUM(D13:D16)</f>
        <v>150000</v>
      </c>
      <c r="E17" s="16">
        <f>SUM(E13:E16)</f>
        <v>130000</v>
      </c>
    </row>
    <row r="18" spans="2:5" x14ac:dyDescent="0.25">
      <c r="B18" t="s">
        <v>56</v>
      </c>
      <c r="D18">
        <f>C17-D17</f>
        <v>5000</v>
      </c>
      <c r="E18">
        <f>C17-E17</f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HP&amp;PGBP</vt:lpstr>
      <vt:lpstr>CG</vt:lpstr>
      <vt:lpstr>Other sources</vt:lpstr>
      <vt:lpstr>Others</vt:lpstr>
      <vt:lpstr>General Points</vt:lpstr>
      <vt:lpstr>Explanation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2015-01-29T19:42:49Z</dcterms:modified>
</cp:coreProperties>
</file>