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81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22" i="1"/>
  <c r="F22"/>
  <c r="G22"/>
  <c r="H22"/>
  <c r="G19"/>
  <c r="H19"/>
  <c r="I19"/>
  <c r="F19"/>
  <c r="J19" s="1"/>
  <c r="J18" s="1"/>
  <c r="J22" s="1"/>
  <c r="J116"/>
  <c r="J117" s="1"/>
  <c r="G116"/>
  <c r="G117" s="1"/>
  <c r="D116"/>
  <c r="D117" s="1"/>
  <c r="H100"/>
  <c r="H96"/>
  <c r="G96"/>
  <c r="F96"/>
  <c r="E96"/>
  <c r="H92"/>
  <c r="G92"/>
  <c r="F92"/>
  <c r="E92"/>
  <c r="H88"/>
  <c r="G88"/>
  <c r="F88"/>
  <c r="E88"/>
  <c r="H84"/>
  <c r="G84"/>
  <c r="F84"/>
  <c r="E84"/>
  <c r="H80"/>
  <c r="G80"/>
  <c r="F80"/>
  <c r="E80"/>
  <c r="H76"/>
  <c r="G76"/>
  <c r="F76"/>
  <c r="E76"/>
  <c r="H72"/>
  <c r="G72"/>
  <c r="F72"/>
  <c r="E72"/>
  <c r="H68"/>
  <c r="G68"/>
  <c r="F68"/>
  <c r="E68"/>
  <c r="H64"/>
  <c r="G64"/>
  <c r="F64"/>
  <c r="E64"/>
  <c r="H60"/>
  <c r="G60"/>
  <c r="F60"/>
  <c r="E60"/>
  <c r="H56"/>
  <c r="G56"/>
  <c r="F56"/>
  <c r="E56"/>
  <c r="H49"/>
  <c r="G49"/>
  <c r="F49"/>
  <c r="E49"/>
  <c r="H45"/>
  <c r="G45"/>
  <c r="F45"/>
  <c r="E45"/>
  <c r="H41"/>
  <c r="G41"/>
  <c r="F41"/>
  <c r="E41"/>
  <c r="H37"/>
  <c r="G37"/>
  <c r="F37"/>
  <c r="E37"/>
  <c r="F33"/>
  <c r="G33"/>
  <c r="H33"/>
  <c r="E33"/>
  <c r="I12"/>
  <c r="I13" s="1"/>
  <c r="I25" s="1"/>
  <c r="H23"/>
  <c r="F23"/>
  <c r="G23"/>
  <c r="I23"/>
  <c r="E23"/>
  <c r="F13"/>
  <c r="F24" s="1"/>
  <c r="G13"/>
  <c r="G24" s="1"/>
  <c r="H13"/>
  <c r="H24" s="1"/>
  <c r="A34"/>
  <c r="A38" s="1"/>
  <c r="A42" s="1"/>
  <c r="A46" s="1"/>
  <c r="A53" s="1"/>
  <c r="A57" s="1"/>
  <c r="A61" s="1"/>
  <c r="A65" s="1"/>
  <c r="A69" s="1"/>
  <c r="A73" s="1"/>
  <c r="A77" s="1"/>
  <c r="A81" s="1"/>
  <c r="A85" s="1"/>
  <c r="A89" s="1"/>
  <c r="A93" s="1"/>
  <c r="A97" s="1"/>
  <c r="E13"/>
  <c r="E24" s="1"/>
  <c r="H25" l="1"/>
  <c r="G25"/>
  <c r="F25"/>
  <c r="E25"/>
  <c r="J25" l="1"/>
  <c r="J24" s="1"/>
</calcChain>
</file>

<file path=xl/sharedStrings.xml><?xml version="1.0" encoding="utf-8"?>
<sst xmlns="http://schemas.openxmlformats.org/spreadsheetml/2006/main" count="131" uniqueCount="72">
  <si>
    <t>HIGH SALARY FOR FOREIGN PLACEMENT</t>
  </si>
  <si>
    <t>23 LACS</t>
  </si>
  <si>
    <t>9 LACS</t>
  </si>
  <si>
    <t>HIGH SALARY FOR DOMESTIC PLACEMENT</t>
  </si>
  <si>
    <t>JOB OFFERED</t>
  </si>
  <si>
    <t>AVG PACKAGE</t>
  </si>
  <si>
    <t>NO OF COMPANIES</t>
  </si>
  <si>
    <t>NO OF INTERVIEW PANEL</t>
  </si>
  <si>
    <t>NO OF STUDENTS AVILABLE</t>
  </si>
  <si>
    <t>ICAI CAMPUS PLACEMENT DATA ANALYSIS</t>
  </si>
  <si>
    <t>SALARY RANGE</t>
  </si>
  <si>
    <t>Rs. 9,00,000 &amp; Above</t>
  </si>
  <si>
    <t>Rs. 7,50,000 to 8,99,000</t>
  </si>
  <si>
    <t>Rs 5,00,000 to 7,49,000</t>
  </si>
  <si>
    <t>Rs. 3,50,000 to 4,99,000</t>
  </si>
  <si>
    <t>Rs. 3,00,000 to 3,49,000</t>
  </si>
  <si>
    <t>TOTAL</t>
  </si>
  <si>
    <t>PART-A PACKAGES</t>
  </si>
  <si>
    <t>PART-B RECRUIT PROBABILITY</t>
  </si>
  <si>
    <t>6.06 LACS</t>
  </si>
  <si>
    <t>PART-C CENTERWISE PERFORMANCY</t>
  </si>
  <si>
    <t>Ahmedabad</t>
  </si>
  <si>
    <t>Banglor</t>
  </si>
  <si>
    <t>Chandigar</t>
  </si>
  <si>
    <t>Coimbatore</t>
  </si>
  <si>
    <t>Chennai</t>
  </si>
  <si>
    <t>Hydrabad</t>
  </si>
  <si>
    <t>Ernakulam</t>
  </si>
  <si>
    <t>Indor</t>
  </si>
  <si>
    <t>Jaipur</t>
  </si>
  <si>
    <t>Kanpur</t>
  </si>
  <si>
    <t xml:space="preserve">Kolkata </t>
  </si>
  <si>
    <t>Mumbai</t>
  </si>
  <si>
    <t>Nagpur</t>
  </si>
  <si>
    <t xml:space="preserve">New Delhi </t>
  </si>
  <si>
    <t>Pune</t>
  </si>
  <si>
    <t>Surat</t>
  </si>
  <si>
    <t>probability of success (in %)</t>
  </si>
  <si>
    <t>Available Candidates</t>
  </si>
  <si>
    <t>Jobes offered</t>
  </si>
  <si>
    <t>21 L</t>
  </si>
  <si>
    <t>10.61 L</t>
  </si>
  <si>
    <t>6.11 L</t>
  </si>
  <si>
    <t>16.17 L</t>
  </si>
  <si>
    <t>12 Lacs</t>
  </si>
  <si>
    <t>6 Lacs</t>
  </si>
  <si>
    <t>Other</t>
  </si>
  <si>
    <t>11 Lacs</t>
  </si>
  <si>
    <t>5.96 Lacs</t>
  </si>
  <si>
    <t>NO OF STUDENTS RECRUITS/SELECTED</t>
  </si>
  <si>
    <t>38.25 Lacs</t>
  </si>
  <si>
    <t>10 Lacs</t>
  </si>
  <si>
    <t>Chances of selection</t>
  </si>
  <si>
    <t>continiue on page No. 2</t>
  </si>
  <si>
    <t>CA FINAL EXAM RESULT</t>
  </si>
  <si>
    <t xml:space="preserve">Exam </t>
  </si>
  <si>
    <t>Group I</t>
  </si>
  <si>
    <t>Group II</t>
  </si>
  <si>
    <t>Both Group</t>
  </si>
  <si>
    <t>MM/YYYY</t>
  </si>
  <si>
    <t>Appeared</t>
  </si>
  <si>
    <t>Passed</t>
  </si>
  <si>
    <t>Pass %</t>
  </si>
  <si>
    <t xml:space="preserve">Appeared </t>
  </si>
  <si>
    <t>AVG</t>
  </si>
  <si>
    <t>GOOD ANALYSIS</t>
  </si>
  <si>
    <t>No of Students Passed in Both group</t>
  </si>
  <si>
    <t>% of Pass</t>
  </si>
  <si>
    <t>NOT AVAILABLE</t>
  </si>
  <si>
    <t>No of Students appeared in Final Exam</t>
  </si>
  <si>
    <t>summary</t>
  </si>
  <si>
    <t>if 100 students appear in CA Final exam then 23 students out of 100 got pass in BOTH GROUP, and out of those 23 students 8 will selected in CAMPUS Placement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</si>
</sst>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9" tint="-0.499984740745262"/>
      <name val="Times New Roman"/>
      <family val="1"/>
    </font>
    <font>
      <sz val="14"/>
      <color theme="2" tint="-0.749992370372631"/>
      <name val="Times New Roman"/>
      <family val="1"/>
    </font>
    <font>
      <sz val="14"/>
      <color rgb="FF0070C0"/>
      <name val="Times New Roman"/>
      <family val="1"/>
    </font>
    <font>
      <sz val="14"/>
      <color rgb="FF00B050"/>
      <name val="Times New Roman"/>
      <family val="1"/>
    </font>
    <font>
      <sz val="14"/>
      <color theme="1"/>
      <name val="Calibri"/>
      <family val="2"/>
      <scheme val="minor"/>
    </font>
    <font>
      <sz val="14"/>
      <color theme="2" tint="-0.749992370372631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theme="2" tint="-0.89999084444715716"/>
      <name val="Brush Script MT"/>
      <family val="4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6"/>
      <color theme="0"/>
      <name val="Algerian"/>
      <family val="5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/>
      <top style="thin">
        <color rgb="FFC0C0C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 style="medium">
        <color indexed="64"/>
      </right>
      <top style="thin">
        <color rgb="FFC0C0C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17" fontId="0" fillId="0" borderId="0" xfId="0" applyNumberFormat="1"/>
    <xf numFmtId="0" fontId="2" fillId="0" borderId="0" xfId="0" applyFont="1"/>
    <xf numFmtId="0" fontId="3" fillId="2" borderId="16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10" fontId="6" fillId="2" borderId="14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0" fontId="1" fillId="2" borderId="14" xfId="0" applyNumberFormat="1" applyFont="1" applyFill="1" applyBorder="1" applyAlignment="1">
      <alignment horizontal="left"/>
    </xf>
    <xf numFmtId="10" fontId="3" fillId="2" borderId="1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17" fontId="5" fillId="2" borderId="2" xfId="0" applyNumberFormat="1" applyFont="1" applyFill="1" applyBorder="1" applyAlignment="1">
      <alignment horizontal="center" vertical="center"/>
    </xf>
    <xf numFmtId="17" fontId="5" fillId="2" borderId="0" xfId="0" applyNumberFormat="1" applyFont="1" applyFill="1" applyBorder="1" applyAlignment="1">
      <alignment horizontal="center" vertical="center"/>
    </xf>
    <xf numFmtId="17" fontId="5" fillId="2" borderId="10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vertical="top" wrapText="1"/>
    </xf>
    <xf numFmtId="0" fontId="13" fillId="4" borderId="31" xfId="0" applyFont="1" applyFill="1" applyBorder="1" applyAlignment="1">
      <alignment horizontal="center" vertical="top" wrapText="1"/>
    </xf>
    <xf numFmtId="0" fontId="13" fillId="4" borderId="32" xfId="0" applyFont="1" applyFill="1" applyBorder="1" applyAlignment="1">
      <alignment horizontal="center" vertical="top" wrapText="1"/>
    </xf>
    <xf numFmtId="0" fontId="13" fillId="4" borderId="33" xfId="0" applyFont="1" applyFill="1" applyBorder="1" applyAlignment="1">
      <alignment horizontal="center" vertical="top" wrapText="1"/>
    </xf>
    <xf numFmtId="0" fontId="14" fillId="5" borderId="31" xfId="0" applyFont="1" applyFill="1" applyBorder="1" applyAlignment="1">
      <alignment horizontal="center" vertical="top" wrapText="1"/>
    </xf>
    <xf numFmtId="0" fontId="14" fillId="5" borderId="32" xfId="0" applyFont="1" applyFill="1" applyBorder="1" applyAlignment="1">
      <alignment horizontal="center" vertical="top" wrapText="1"/>
    </xf>
    <xf numFmtId="0" fontId="14" fillId="5" borderId="33" xfId="0" applyFont="1" applyFill="1" applyBorder="1" applyAlignment="1">
      <alignment horizontal="center" vertical="top" wrapText="1"/>
    </xf>
    <xf numFmtId="0" fontId="11" fillId="3" borderId="34" xfId="0" applyFont="1" applyFill="1" applyBorder="1" applyAlignment="1">
      <alignment vertical="top" wrapText="1"/>
    </xf>
    <xf numFmtId="0" fontId="12" fillId="6" borderId="36" xfId="0" applyFont="1" applyFill="1" applyBorder="1" applyAlignment="1">
      <alignment vertical="top" wrapText="1"/>
    </xf>
    <xf numFmtId="0" fontId="12" fillId="6" borderId="37" xfId="0" applyFont="1" applyFill="1" applyBorder="1" applyAlignment="1">
      <alignment vertical="top" wrapText="1"/>
    </xf>
    <xf numFmtId="0" fontId="12" fillId="6" borderId="38" xfId="0" applyFont="1" applyFill="1" applyBorder="1" applyAlignment="1">
      <alignment vertical="top" wrapText="1"/>
    </xf>
    <xf numFmtId="0" fontId="13" fillId="6" borderId="36" xfId="0" applyFont="1" applyFill="1" applyBorder="1" applyAlignment="1">
      <alignment vertical="top" wrapText="1"/>
    </xf>
    <xf numFmtId="0" fontId="13" fillId="6" borderId="37" xfId="0" applyFont="1" applyFill="1" applyBorder="1" applyAlignment="1">
      <alignment vertical="top" wrapText="1"/>
    </xf>
    <xf numFmtId="0" fontId="13" fillId="6" borderId="38" xfId="0" applyFont="1" applyFill="1" applyBorder="1" applyAlignment="1">
      <alignment vertical="top" wrapText="1"/>
    </xf>
    <xf numFmtId="0" fontId="14" fillId="6" borderId="36" xfId="0" applyFont="1" applyFill="1" applyBorder="1" applyAlignment="1">
      <alignment vertical="top" wrapText="1"/>
    </xf>
    <xf numFmtId="0" fontId="14" fillId="6" borderId="37" xfId="0" applyFont="1" applyFill="1" applyBorder="1" applyAlignment="1">
      <alignment vertical="top" wrapText="1"/>
    </xf>
    <xf numFmtId="0" fontId="14" fillId="6" borderId="38" xfId="0" applyFont="1" applyFill="1" applyBorder="1" applyAlignment="1">
      <alignment vertical="top" wrapText="1"/>
    </xf>
    <xf numFmtId="17" fontId="11" fillId="3" borderId="39" xfId="0" applyNumberFormat="1" applyFont="1" applyFill="1" applyBorder="1" applyAlignment="1">
      <alignment horizontal="left" wrapText="1"/>
    </xf>
    <xf numFmtId="0" fontId="12" fillId="6" borderId="36" xfId="0" applyFont="1" applyFill="1" applyBorder="1" applyAlignment="1">
      <alignment horizontal="left" vertical="top" wrapText="1"/>
    </xf>
    <xf numFmtId="0" fontId="12" fillId="6" borderId="40" xfId="0" applyFont="1" applyFill="1" applyBorder="1" applyAlignment="1">
      <alignment horizontal="left" vertical="top" wrapText="1"/>
    </xf>
    <xf numFmtId="0" fontId="12" fillId="6" borderId="41" xfId="0" applyFont="1" applyFill="1" applyBorder="1" applyAlignment="1">
      <alignment horizontal="left" vertical="top" wrapText="1"/>
    </xf>
    <xf numFmtId="0" fontId="13" fillId="6" borderId="36" xfId="0" applyFont="1" applyFill="1" applyBorder="1" applyAlignment="1">
      <alignment horizontal="left" vertical="top" wrapText="1"/>
    </xf>
    <xf numFmtId="0" fontId="13" fillId="6" borderId="40" xfId="0" applyFont="1" applyFill="1" applyBorder="1" applyAlignment="1">
      <alignment horizontal="left" vertical="top" wrapText="1"/>
    </xf>
    <xf numFmtId="164" fontId="13" fillId="6" borderId="41" xfId="0" applyNumberFormat="1" applyFont="1" applyFill="1" applyBorder="1" applyAlignment="1">
      <alignment horizontal="left" vertical="top" wrapText="1"/>
    </xf>
    <xf numFmtId="0" fontId="14" fillId="6" borderId="36" xfId="0" applyFont="1" applyFill="1" applyBorder="1" applyAlignment="1">
      <alignment horizontal="left" vertical="top" wrapText="1"/>
    </xf>
    <xf numFmtId="0" fontId="14" fillId="6" borderId="40" xfId="0" applyFont="1" applyFill="1" applyBorder="1" applyAlignment="1">
      <alignment horizontal="left" vertical="top" wrapText="1"/>
    </xf>
    <xf numFmtId="2" fontId="14" fillId="6" borderId="41" xfId="0" applyNumberFormat="1" applyFont="1" applyFill="1" applyBorder="1" applyAlignment="1">
      <alignment horizontal="left" vertical="top" wrapText="1"/>
    </xf>
    <xf numFmtId="0" fontId="12" fillId="6" borderId="42" xfId="0" applyFont="1" applyFill="1" applyBorder="1" applyAlignment="1">
      <alignment horizontal="left" vertical="top" wrapText="1"/>
    </xf>
    <xf numFmtId="164" fontId="13" fillId="6" borderId="42" xfId="0" applyNumberFormat="1" applyFont="1" applyFill="1" applyBorder="1" applyAlignment="1">
      <alignment horizontal="left" vertical="top" wrapText="1"/>
    </xf>
    <xf numFmtId="2" fontId="14" fillId="6" borderId="42" xfId="0" applyNumberFormat="1" applyFont="1" applyFill="1" applyBorder="1" applyAlignment="1">
      <alignment horizontal="left" vertical="top" wrapText="1"/>
    </xf>
    <xf numFmtId="17" fontId="11" fillId="3" borderId="43" xfId="0" applyNumberFormat="1" applyFont="1" applyFill="1" applyBorder="1" applyAlignment="1">
      <alignment horizontal="left" wrapText="1"/>
    </xf>
    <xf numFmtId="0" fontId="12" fillId="6" borderId="44" xfId="0" applyFont="1" applyFill="1" applyBorder="1" applyAlignment="1">
      <alignment horizontal="left" vertical="top" wrapText="1"/>
    </xf>
    <xf numFmtId="0" fontId="12" fillId="6" borderId="45" xfId="0" applyFont="1" applyFill="1" applyBorder="1" applyAlignment="1">
      <alignment horizontal="left" vertical="top" wrapText="1"/>
    </xf>
    <xf numFmtId="0" fontId="12" fillId="6" borderId="46" xfId="0" applyFont="1" applyFill="1" applyBorder="1" applyAlignment="1">
      <alignment horizontal="left" vertical="top" wrapText="1"/>
    </xf>
    <xf numFmtId="0" fontId="13" fillId="6" borderId="44" xfId="0" applyFont="1" applyFill="1" applyBorder="1" applyAlignment="1">
      <alignment horizontal="left" vertical="top" wrapText="1"/>
    </xf>
    <xf numFmtId="0" fontId="13" fillId="6" borderId="45" xfId="0" applyFont="1" applyFill="1" applyBorder="1" applyAlignment="1">
      <alignment horizontal="left" vertical="top" wrapText="1"/>
    </xf>
    <xf numFmtId="164" fontId="13" fillId="6" borderId="46" xfId="0" applyNumberFormat="1" applyFont="1" applyFill="1" applyBorder="1" applyAlignment="1">
      <alignment horizontal="left" vertical="top" wrapText="1"/>
    </xf>
    <xf numFmtId="0" fontId="14" fillId="6" borderId="44" xfId="0" applyFont="1" applyFill="1" applyBorder="1" applyAlignment="1">
      <alignment horizontal="left" vertical="top" wrapText="1"/>
    </xf>
    <xf numFmtId="0" fontId="14" fillId="6" borderId="45" xfId="0" applyFont="1" applyFill="1" applyBorder="1" applyAlignment="1">
      <alignment horizontal="left" vertical="top" wrapText="1"/>
    </xf>
    <xf numFmtId="2" fontId="14" fillId="6" borderId="46" xfId="0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16" fillId="0" borderId="47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2" fontId="16" fillId="0" borderId="28" xfId="0" applyNumberFormat="1" applyFont="1" applyBorder="1" applyAlignment="1">
      <alignment horizontal="left"/>
    </xf>
    <xf numFmtId="2" fontId="17" fillId="0" borderId="47" xfId="0" applyNumberFormat="1" applyFont="1" applyBorder="1" applyAlignment="1">
      <alignment horizontal="left"/>
    </xf>
    <xf numFmtId="2" fontId="17" fillId="0" borderId="24" xfId="0" applyNumberFormat="1" applyFont="1" applyBorder="1" applyAlignment="1">
      <alignment horizontal="left"/>
    </xf>
    <xf numFmtId="2" fontId="17" fillId="0" borderId="28" xfId="0" applyNumberFormat="1" applyFont="1" applyBorder="1" applyAlignment="1">
      <alignment horizontal="left"/>
    </xf>
    <xf numFmtId="2" fontId="18" fillId="0" borderId="47" xfId="0" applyNumberFormat="1" applyFont="1" applyBorder="1" applyAlignment="1">
      <alignment horizontal="left"/>
    </xf>
    <xf numFmtId="2" fontId="18" fillId="0" borderId="24" xfId="0" applyNumberFormat="1" applyFont="1" applyBorder="1" applyAlignment="1">
      <alignment horizontal="left"/>
    </xf>
    <xf numFmtId="2" fontId="18" fillId="0" borderId="28" xfId="0" applyNumberFormat="1" applyFont="1" applyBorder="1" applyAlignment="1">
      <alignment horizontal="left"/>
    </xf>
    <xf numFmtId="0" fontId="19" fillId="7" borderId="7" xfId="0" applyFont="1" applyFill="1" applyBorder="1" applyAlignment="1">
      <alignment horizontal="center"/>
    </xf>
    <xf numFmtId="0" fontId="15" fillId="0" borderId="48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2" fontId="15" fillId="0" borderId="21" xfId="0" applyNumberFormat="1" applyFont="1" applyBorder="1" applyAlignment="1">
      <alignment horizontal="left"/>
    </xf>
    <xf numFmtId="2" fontId="15" fillId="0" borderId="22" xfId="0" applyNumberFormat="1" applyFont="1" applyBorder="1" applyAlignment="1">
      <alignment horizontal="left"/>
    </xf>
    <xf numFmtId="0" fontId="19" fillId="7" borderId="8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23" xfId="0" applyFont="1" applyFill="1" applyBorder="1" applyAlignment="1">
      <alignment horizontal="center" vertical="center"/>
    </xf>
    <xf numFmtId="17" fontId="21" fillId="9" borderId="10" xfId="0" applyNumberFormat="1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left"/>
    </xf>
    <xf numFmtId="0" fontId="0" fillId="9" borderId="0" xfId="0" applyFont="1" applyFill="1" applyBorder="1" applyAlignment="1">
      <alignment horizontal="left"/>
    </xf>
    <xf numFmtId="0" fontId="0" fillId="9" borderId="16" xfId="0" applyFont="1" applyFill="1" applyBorder="1" applyAlignment="1">
      <alignment horizontal="left"/>
    </xf>
    <xf numFmtId="0" fontId="0" fillId="9" borderId="14" xfId="0" applyFont="1" applyFill="1" applyBorder="1" applyAlignment="1">
      <alignment horizontal="left"/>
    </xf>
    <xf numFmtId="0" fontId="0" fillId="9" borderId="17" xfId="0" applyFont="1" applyFill="1" applyBorder="1" applyAlignment="1">
      <alignment horizontal="left"/>
    </xf>
    <xf numFmtId="0" fontId="22" fillId="9" borderId="10" xfId="0" applyFont="1" applyFill="1" applyBorder="1" applyAlignment="1">
      <alignment horizontal="right"/>
    </xf>
    <xf numFmtId="10" fontId="2" fillId="9" borderId="17" xfId="0" applyNumberFormat="1" applyFont="1" applyFill="1" applyBorder="1" applyAlignment="1">
      <alignment horizontal="left"/>
    </xf>
    <xf numFmtId="0" fontId="0" fillId="9" borderId="4" xfId="0" applyFont="1" applyFill="1" applyBorder="1" applyAlignment="1">
      <alignment horizontal="left"/>
    </xf>
    <xf numFmtId="0" fontId="0" fillId="9" borderId="5" xfId="0" applyFont="1" applyFill="1" applyBorder="1" applyAlignment="1">
      <alignment horizontal="left"/>
    </xf>
    <xf numFmtId="0" fontId="0" fillId="9" borderId="21" xfId="0" applyFont="1" applyFill="1" applyBorder="1" applyAlignment="1">
      <alignment horizontal="left"/>
    </xf>
    <xf numFmtId="0" fontId="23" fillId="10" borderId="2" xfId="0" applyFont="1" applyFill="1" applyBorder="1" applyAlignment="1">
      <alignment horizontal="center"/>
    </xf>
    <xf numFmtId="0" fontId="20" fillId="9" borderId="3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17" fontId="21" fillId="9" borderId="15" xfId="0" applyNumberFormat="1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left"/>
    </xf>
    <xf numFmtId="0" fontId="9" fillId="9" borderId="49" xfId="0" applyFont="1" applyFill="1" applyBorder="1" applyAlignment="1">
      <alignment horizontal="left" vertical="center"/>
    </xf>
    <xf numFmtId="0" fontId="9" fillId="9" borderId="50" xfId="0" applyFont="1" applyFill="1" applyBorder="1" applyAlignment="1">
      <alignment horizontal="left" vertical="center"/>
    </xf>
    <xf numFmtId="0" fontId="10" fillId="9" borderId="51" xfId="0" applyFont="1" applyFill="1" applyBorder="1" applyAlignment="1">
      <alignment horizontal="left" vertical="center"/>
    </xf>
    <xf numFmtId="0" fontId="10" fillId="9" borderId="10" xfId="0" applyFont="1" applyFill="1" applyBorder="1" applyAlignment="1">
      <alignment horizontal="left" vertical="center"/>
    </xf>
    <xf numFmtId="0" fontId="12" fillId="7" borderId="31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2" fillId="7" borderId="33" xfId="0" applyFont="1" applyFill="1" applyBorder="1" applyAlignment="1">
      <alignment horizontal="center" vertical="top" wrapText="1"/>
    </xf>
    <xf numFmtId="1" fontId="10" fillId="9" borderId="50" xfId="0" applyNumberFormat="1" applyFont="1" applyFill="1" applyBorder="1" applyAlignment="1">
      <alignment horizontal="center" vertical="center"/>
    </xf>
    <xf numFmtId="1" fontId="10" fillId="9" borderId="10" xfId="0" applyNumberFormat="1" applyFont="1" applyFill="1" applyBorder="1" applyAlignment="1">
      <alignment horizontal="center" vertical="center"/>
    </xf>
    <xf numFmtId="9" fontId="10" fillId="9" borderId="10" xfId="0" applyNumberFormat="1" applyFont="1" applyFill="1" applyBorder="1" applyAlignment="1">
      <alignment horizontal="center" vertical="center"/>
    </xf>
    <xf numFmtId="0" fontId="0" fillId="8" borderId="0" xfId="0" applyFill="1" applyBorder="1"/>
    <xf numFmtId="0" fontId="11" fillId="8" borderId="0" xfId="0" applyFont="1" applyFill="1" applyBorder="1" applyAlignment="1">
      <alignment vertical="top" wrapText="1"/>
    </xf>
    <xf numFmtId="0" fontId="12" fillId="8" borderId="0" xfId="0" applyFont="1" applyFill="1" applyBorder="1" applyAlignment="1">
      <alignment horizontal="center" vertical="top" wrapText="1"/>
    </xf>
    <xf numFmtId="0" fontId="13" fillId="8" borderId="0" xfId="0" applyFont="1" applyFill="1" applyBorder="1" applyAlignment="1">
      <alignment horizontal="center" vertical="top" wrapText="1"/>
    </xf>
    <xf numFmtId="0" fontId="14" fillId="8" borderId="0" xfId="0" applyFont="1" applyFill="1" applyBorder="1" applyAlignment="1">
      <alignment horizontal="center" vertical="top" wrapText="1"/>
    </xf>
    <xf numFmtId="0" fontId="12" fillId="8" borderId="0" xfId="0" applyFont="1" applyFill="1" applyBorder="1" applyAlignment="1">
      <alignment vertical="top" wrapText="1"/>
    </xf>
    <xf numFmtId="0" fontId="13" fillId="8" borderId="0" xfId="0" applyFont="1" applyFill="1" applyBorder="1" applyAlignment="1">
      <alignment vertical="top" wrapText="1"/>
    </xf>
    <xf numFmtId="0" fontId="14" fillId="8" borderId="0" xfId="0" applyFont="1" applyFill="1" applyBorder="1" applyAlignment="1">
      <alignment vertical="top" wrapText="1"/>
    </xf>
    <xf numFmtId="17" fontId="11" fillId="8" borderId="0" xfId="0" applyNumberFormat="1" applyFont="1" applyFill="1" applyBorder="1" applyAlignment="1">
      <alignment horizontal="left" wrapText="1"/>
    </xf>
    <xf numFmtId="0" fontId="12" fillId="8" borderId="0" xfId="0" applyFont="1" applyFill="1" applyBorder="1" applyAlignment="1">
      <alignment horizontal="left" vertical="top" wrapText="1"/>
    </xf>
    <xf numFmtId="0" fontId="13" fillId="8" borderId="0" xfId="0" applyFont="1" applyFill="1" applyBorder="1" applyAlignment="1">
      <alignment horizontal="left" vertical="top" wrapText="1"/>
    </xf>
    <xf numFmtId="164" fontId="13" fillId="8" borderId="0" xfId="0" applyNumberFormat="1" applyFont="1" applyFill="1" applyBorder="1" applyAlignment="1">
      <alignment horizontal="left" vertical="top" wrapText="1"/>
    </xf>
    <xf numFmtId="0" fontId="14" fillId="8" borderId="0" xfId="0" applyFont="1" applyFill="1" applyBorder="1" applyAlignment="1">
      <alignment horizontal="left" vertical="top" wrapText="1"/>
    </xf>
    <xf numFmtId="2" fontId="14" fillId="8" borderId="0" xfId="0" applyNumberFormat="1" applyFont="1" applyFill="1" applyBorder="1" applyAlignment="1">
      <alignment horizontal="left" vertical="top" wrapText="1"/>
    </xf>
    <xf numFmtId="0" fontId="2" fillId="8" borderId="0" xfId="0" applyFont="1" applyFill="1" applyBorder="1"/>
    <xf numFmtId="0" fontId="15" fillId="8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2" fontId="16" fillId="8" borderId="0" xfId="0" applyNumberFormat="1" applyFont="1" applyFill="1" applyBorder="1" applyAlignment="1">
      <alignment horizontal="left"/>
    </xf>
    <xf numFmtId="2" fontId="17" fillId="8" borderId="0" xfId="0" applyNumberFormat="1" applyFont="1" applyFill="1" applyBorder="1" applyAlignment="1">
      <alignment horizontal="left"/>
    </xf>
    <xf numFmtId="2" fontId="17" fillId="8" borderId="0" xfId="0" applyNumberFormat="1" applyFont="1" applyFill="1" applyBorder="1" applyAlignment="1">
      <alignment horizontal="left"/>
    </xf>
    <xf numFmtId="2" fontId="18" fillId="8" borderId="0" xfId="0" applyNumberFormat="1" applyFont="1" applyFill="1" applyBorder="1" applyAlignment="1">
      <alignment horizontal="left"/>
    </xf>
    <xf numFmtId="2" fontId="18" fillId="8" borderId="0" xfId="0" applyNumberFormat="1" applyFont="1" applyFill="1" applyBorder="1" applyAlignment="1">
      <alignment horizontal="left"/>
    </xf>
    <xf numFmtId="0" fontId="0" fillId="9" borderId="15" xfId="0" applyFont="1" applyFill="1" applyBorder="1" applyAlignment="1">
      <alignment horizontal="left"/>
    </xf>
    <xf numFmtId="17" fontId="25" fillId="9" borderId="18" xfId="0" applyNumberFormat="1" applyFont="1" applyFill="1" applyBorder="1" applyAlignment="1">
      <alignment horizontal="center" vertical="justify"/>
    </xf>
    <xf numFmtId="17" fontId="25" fillId="9" borderId="16" xfId="0" applyNumberFormat="1" applyFont="1" applyFill="1" applyBorder="1" applyAlignment="1">
      <alignment horizontal="center" vertical="justify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22" fillId="9" borderId="51" xfId="0" applyFont="1" applyFill="1" applyBorder="1" applyAlignment="1">
      <alignment horizontal="right"/>
    </xf>
    <xf numFmtId="17" fontId="21" fillId="9" borderId="56" xfId="0" applyNumberFormat="1" applyFont="1" applyFill="1" applyBorder="1" applyAlignment="1">
      <alignment horizontal="center" vertical="center"/>
    </xf>
    <xf numFmtId="17" fontId="21" fillId="9" borderId="57" xfId="0" applyNumberFormat="1" applyFont="1" applyFill="1" applyBorder="1" applyAlignment="1">
      <alignment horizontal="center" vertical="center"/>
    </xf>
    <xf numFmtId="1" fontId="10" fillId="9" borderId="52" xfId="0" applyNumberFormat="1" applyFont="1" applyFill="1" applyBorder="1" applyAlignment="1">
      <alignment horizontal="center" vertical="center"/>
    </xf>
    <xf numFmtId="1" fontId="10" fillId="9" borderId="56" xfId="0" applyNumberFormat="1" applyFont="1" applyFill="1" applyBorder="1" applyAlignment="1">
      <alignment horizontal="center" vertical="center"/>
    </xf>
    <xf numFmtId="9" fontId="10" fillId="9" borderId="56" xfId="0" applyNumberFormat="1" applyFont="1" applyFill="1" applyBorder="1" applyAlignment="1">
      <alignment horizontal="center" vertical="center"/>
    </xf>
    <xf numFmtId="0" fontId="0" fillId="9" borderId="13" xfId="0" applyFont="1" applyFill="1" applyBorder="1" applyAlignment="1">
      <alignment horizontal="left"/>
    </xf>
    <xf numFmtId="0" fontId="0" fillId="9" borderId="35" xfId="0" applyFont="1" applyFill="1" applyBorder="1" applyAlignment="1">
      <alignment horizontal="left"/>
    </xf>
    <xf numFmtId="10" fontId="2" fillId="9" borderId="35" xfId="0" applyNumberFormat="1" applyFont="1" applyFill="1" applyBorder="1" applyAlignment="1">
      <alignment horizontal="left"/>
    </xf>
    <xf numFmtId="0" fontId="0" fillId="9" borderId="58" xfId="0" applyFont="1" applyFill="1" applyBorder="1" applyAlignment="1">
      <alignment horizontal="left"/>
    </xf>
    <xf numFmtId="17" fontId="5" fillId="2" borderId="15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57" xfId="0" applyNumberFormat="1" applyFont="1" applyFill="1" applyBorder="1" applyAlignment="1">
      <alignment horizontal="center" vertical="center"/>
    </xf>
    <xf numFmtId="17" fontId="5" fillId="2" borderId="35" xfId="0" applyNumberFormat="1" applyFont="1" applyFill="1" applyBorder="1" applyAlignment="1">
      <alignment horizontal="center" vertical="center"/>
    </xf>
    <xf numFmtId="0" fontId="0" fillId="11" borderId="41" xfId="0" applyFill="1" applyBorder="1" applyAlignment="1">
      <alignment horizontal="center"/>
    </xf>
    <xf numFmtId="0" fontId="0" fillId="11" borderId="59" xfId="0" applyFill="1" applyBorder="1" applyAlignment="1">
      <alignment horizontal="center"/>
    </xf>
    <xf numFmtId="1" fontId="24" fillId="11" borderId="59" xfId="0" applyNumberFormat="1" applyFont="1" applyFill="1" applyBorder="1" applyAlignment="1">
      <alignment horizontal="center"/>
    </xf>
    <xf numFmtId="1" fontId="0" fillId="11" borderId="59" xfId="0" applyNumberFormat="1" applyFill="1" applyBorder="1" applyAlignment="1">
      <alignment horizontal="center"/>
    </xf>
    <xf numFmtId="9" fontId="0" fillId="11" borderId="59" xfId="0" applyNumberFormat="1" applyFill="1" applyBorder="1" applyAlignment="1">
      <alignment horizontal="center"/>
    </xf>
    <xf numFmtId="0" fontId="0" fillId="11" borderId="59" xfId="0" applyFill="1" applyBorder="1" applyAlignment="1">
      <alignment horizontal="center"/>
    </xf>
    <xf numFmtId="0" fontId="2" fillId="11" borderId="59" xfId="0" applyFont="1" applyFill="1" applyBorder="1" applyAlignment="1">
      <alignment horizontal="center"/>
    </xf>
    <xf numFmtId="1" fontId="2" fillId="11" borderId="59" xfId="0" applyNumberFormat="1" applyFont="1" applyFill="1" applyBorder="1" applyAlignment="1">
      <alignment horizontal="center"/>
    </xf>
    <xf numFmtId="10" fontId="0" fillId="11" borderId="59" xfId="0" applyNumberFormat="1" applyFill="1" applyBorder="1" applyAlignment="1">
      <alignment horizontal="center"/>
    </xf>
    <xf numFmtId="0" fontId="2" fillId="11" borderId="60" xfId="0" applyFont="1" applyFill="1" applyBorder="1" applyAlignment="1">
      <alignment horizontal="center" vertical="justify"/>
    </xf>
    <xf numFmtId="0" fontId="2" fillId="11" borderId="61" xfId="0" applyFont="1" applyFill="1" applyBorder="1" applyAlignment="1">
      <alignment horizontal="center" vertical="justify"/>
    </xf>
    <xf numFmtId="0" fontId="2" fillId="11" borderId="62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7"/>
  <sheetViews>
    <sheetView tabSelected="1" topLeftCell="A26" workbookViewId="0">
      <selection activeCell="K35" sqref="K35"/>
    </sheetView>
  </sheetViews>
  <sheetFormatPr defaultRowHeight="15"/>
  <cols>
    <col min="1" max="1" width="9.140625" customWidth="1"/>
    <col min="2" max="2" width="9" customWidth="1"/>
    <col min="3" max="3" width="7.5703125" customWidth="1"/>
    <col min="5" max="5" width="8.5703125" customWidth="1"/>
    <col min="6" max="6" width="9.5703125" bestFit="1" customWidth="1"/>
    <col min="8" max="9" width="8.85546875" customWidth="1"/>
    <col min="10" max="10" width="9.5703125" customWidth="1"/>
  </cols>
  <sheetData>
    <row r="1" spans="1:22" ht="16.5" thickBot="1">
      <c r="A1" s="62" t="s">
        <v>9</v>
      </c>
      <c r="B1" s="63"/>
      <c r="C1" s="63"/>
      <c r="D1" s="63"/>
      <c r="E1" s="63"/>
      <c r="F1" s="63"/>
      <c r="G1" s="63"/>
      <c r="H1" s="63"/>
      <c r="I1" s="64"/>
    </row>
    <row r="2" spans="1:22" ht="9.75" customHeight="1">
      <c r="A2" s="48" t="s">
        <v>17</v>
      </c>
      <c r="B2" s="49"/>
      <c r="C2" s="49"/>
      <c r="D2" s="49"/>
      <c r="E2" s="57">
        <v>39904</v>
      </c>
      <c r="F2" s="57">
        <v>39722</v>
      </c>
      <c r="G2" s="57">
        <v>39539</v>
      </c>
      <c r="H2" s="57">
        <v>39356</v>
      </c>
      <c r="I2" s="57">
        <v>39173</v>
      </c>
    </row>
    <row r="3" spans="1:22" ht="9" customHeight="1">
      <c r="A3" s="50"/>
      <c r="B3" s="51"/>
      <c r="C3" s="51"/>
      <c r="D3" s="51"/>
      <c r="E3" s="57"/>
      <c r="F3" s="57"/>
      <c r="G3" s="57"/>
      <c r="H3" s="57"/>
      <c r="I3" s="57"/>
    </row>
    <row r="4" spans="1:22">
      <c r="A4" s="65" t="s">
        <v>0</v>
      </c>
      <c r="B4" s="65"/>
      <c r="C4" s="65"/>
      <c r="D4" s="65"/>
      <c r="E4" s="4" t="s">
        <v>1</v>
      </c>
      <c r="F4" s="4" t="s">
        <v>40</v>
      </c>
      <c r="G4" s="4" t="s">
        <v>43</v>
      </c>
      <c r="H4" s="4" t="s">
        <v>44</v>
      </c>
      <c r="I4" s="4" t="s">
        <v>50</v>
      </c>
    </row>
    <row r="5" spans="1:22">
      <c r="A5" s="65" t="s">
        <v>3</v>
      </c>
      <c r="B5" s="65"/>
      <c r="C5" s="65"/>
      <c r="D5" s="65"/>
      <c r="E5" s="4" t="s">
        <v>2</v>
      </c>
      <c r="F5" s="4" t="s">
        <v>41</v>
      </c>
      <c r="G5" s="4" t="s">
        <v>44</v>
      </c>
      <c r="H5" s="4" t="s">
        <v>47</v>
      </c>
      <c r="I5" s="4" t="s">
        <v>51</v>
      </c>
    </row>
    <row r="6" spans="1:22">
      <c r="A6" s="65" t="s">
        <v>5</v>
      </c>
      <c r="B6" s="65"/>
      <c r="C6" s="65"/>
      <c r="D6" s="65"/>
      <c r="E6" s="4" t="s">
        <v>19</v>
      </c>
      <c r="F6" s="4" t="s">
        <v>42</v>
      </c>
      <c r="G6" s="4" t="s">
        <v>45</v>
      </c>
      <c r="H6" s="4" t="s">
        <v>48</v>
      </c>
      <c r="I6" s="4"/>
    </row>
    <row r="7" spans="1:22">
      <c r="A7" s="58" t="s">
        <v>10</v>
      </c>
      <c r="B7" s="59"/>
      <c r="C7" s="59"/>
      <c r="D7" s="60"/>
      <c r="E7" s="5"/>
      <c r="F7" s="5"/>
      <c r="G7" s="5"/>
      <c r="H7" s="5"/>
      <c r="I7" s="14"/>
    </row>
    <row r="8" spans="1:22">
      <c r="A8" s="61" t="s">
        <v>11</v>
      </c>
      <c r="B8" s="30"/>
      <c r="C8" s="30"/>
      <c r="D8" s="31"/>
      <c r="E8" s="6">
        <v>11</v>
      </c>
      <c r="F8" s="6">
        <v>60</v>
      </c>
      <c r="G8" s="6">
        <v>70</v>
      </c>
      <c r="H8" s="6">
        <v>31</v>
      </c>
      <c r="I8" s="15">
        <v>27</v>
      </c>
    </row>
    <row r="9" spans="1:22">
      <c r="A9" s="61" t="s">
        <v>12</v>
      </c>
      <c r="B9" s="30"/>
      <c r="C9" s="30"/>
      <c r="D9" s="31"/>
      <c r="E9" s="6">
        <v>79</v>
      </c>
      <c r="F9" s="6">
        <v>45</v>
      </c>
      <c r="G9" s="6">
        <v>97</v>
      </c>
      <c r="H9" s="6">
        <v>158</v>
      </c>
      <c r="I9" s="15">
        <v>22</v>
      </c>
    </row>
    <row r="10" spans="1:22">
      <c r="A10" s="61" t="s">
        <v>13</v>
      </c>
      <c r="B10" s="30"/>
      <c r="C10" s="30"/>
      <c r="D10" s="31"/>
      <c r="E10" s="6">
        <v>189</v>
      </c>
      <c r="F10" s="6">
        <v>538</v>
      </c>
      <c r="G10" s="6">
        <v>737</v>
      </c>
      <c r="H10" s="6">
        <v>641</v>
      </c>
      <c r="I10" s="15">
        <v>749</v>
      </c>
    </row>
    <row r="11" spans="1:22">
      <c r="A11" s="61" t="s">
        <v>14</v>
      </c>
      <c r="B11" s="30"/>
      <c r="C11" s="30"/>
      <c r="D11" s="31"/>
      <c r="E11" s="6">
        <v>105</v>
      </c>
      <c r="F11" s="6">
        <v>231</v>
      </c>
      <c r="G11" s="6">
        <v>363</v>
      </c>
      <c r="H11" s="6">
        <v>344</v>
      </c>
      <c r="I11" s="15">
        <v>773</v>
      </c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1:22" ht="15.75" thickBot="1">
      <c r="A12" s="61" t="s">
        <v>15</v>
      </c>
      <c r="B12" s="30"/>
      <c r="C12" s="30"/>
      <c r="D12" s="31"/>
      <c r="E12" s="6">
        <v>11</v>
      </c>
      <c r="F12" s="6">
        <v>0</v>
      </c>
      <c r="G12" s="6">
        <v>0</v>
      </c>
      <c r="H12" s="6">
        <v>13</v>
      </c>
      <c r="I12" s="15">
        <f>253+16</f>
        <v>269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</row>
    <row r="13" spans="1:22" ht="22.5" customHeight="1" thickBot="1">
      <c r="A13" s="66" t="s">
        <v>16</v>
      </c>
      <c r="B13" s="67"/>
      <c r="C13" s="67"/>
      <c r="D13" s="68"/>
      <c r="E13" s="7">
        <f>SUM(E8:E12)</f>
        <v>395</v>
      </c>
      <c r="F13" s="7">
        <f t="shared" ref="F13:I13" si="0">SUM(F8:F12)</f>
        <v>874</v>
      </c>
      <c r="G13" s="7">
        <f t="shared" si="0"/>
        <v>1267</v>
      </c>
      <c r="H13" s="7">
        <f t="shared" si="0"/>
        <v>1187</v>
      </c>
      <c r="I13" s="8">
        <f t="shared" si="0"/>
        <v>1840</v>
      </c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</row>
    <row r="14" spans="1:22" ht="22.5" thickBot="1">
      <c r="A14" s="16"/>
      <c r="B14" s="16"/>
      <c r="C14" s="139" t="s">
        <v>65</v>
      </c>
      <c r="D14" s="139"/>
      <c r="E14" s="139"/>
      <c r="F14" s="139"/>
      <c r="G14" s="139"/>
      <c r="H14" s="16"/>
      <c r="I14" s="16"/>
      <c r="K14" s="155"/>
      <c r="L14" s="156"/>
      <c r="M14" s="157"/>
      <c r="N14" s="157"/>
      <c r="O14" s="157"/>
      <c r="P14" s="158"/>
      <c r="Q14" s="158"/>
      <c r="R14" s="158"/>
      <c r="S14" s="159"/>
      <c r="T14" s="159"/>
      <c r="U14" s="159"/>
      <c r="V14" s="155"/>
    </row>
    <row r="15" spans="1:22" ht="18.75">
      <c r="A15" s="125" t="s">
        <v>18</v>
      </c>
      <c r="B15" s="126"/>
      <c r="C15" s="126"/>
      <c r="D15" s="127"/>
      <c r="E15" s="128">
        <v>39753</v>
      </c>
      <c r="F15" s="128">
        <v>39569</v>
      </c>
      <c r="G15" s="128">
        <v>39387</v>
      </c>
      <c r="H15" s="128">
        <v>39203</v>
      </c>
      <c r="I15" s="187">
        <v>39022</v>
      </c>
      <c r="J15" s="200" t="s">
        <v>70</v>
      </c>
      <c r="K15" s="155"/>
      <c r="L15" s="156"/>
      <c r="M15" s="160"/>
      <c r="N15" s="160"/>
      <c r="O15" s="160"/>
      <c r="P15" s="161"/>
      <c r="Q15" s="161"/>
      <c r="R15" s="161"/>
      <c r="S15" s="162"/>
      <c r="T15" s="162"/>
      <c r="U15" s="162"/>
      <c r="V15" s="155"/>
    </row>
    <row r="16" spans="1:22" ht="14.25" customHeight="1" thickBot="1">
      <c r="A16" s="140"/>
      <c r="B16" s="141"/>
      <c r="C16" s="141"/>
      <c r="D16" s="142"/>
      <c r="E16" s="143"/>
      <c r="F16" s="143"/>
      <c r="G16" s="143"/>
      <c r="H16" s="143"/>
      <c r="I16" s="188"/>
      <c r="J16" s="201"/>
      <c r="K16" s="155"/>
      <c r="L16" s="163"/>
      <c r="M16" s="164"/>
      <c r="N16" s="164"/>
      <c r="O16" s="164"/>
      <c r="P16" s="165"/>
      <c r="Q16" s="165"/>
      <c r="R16" s="166"/>
      <c r="S16" s="167"/>
      <c r="T16" s="167"/>
      <c r="U16" s="168"/>
      <c r="V16" s="155"/>
    </row>
    <row r="17" spans="1:22" ht="14.25" customHeight="1">
      <c r="A17" s="145" t="s">
        <v>69</v>
      </c>
      <c r="B17" s="146"/>
      <c r="C17" s="146"/>
      <c r="D17" s="146"/>
      <c r="E17" s="178" t="s">
        <v>68</v>
      </c>
      <c r="F17" s="152">
        <v>10580</v>
      </c>
      <c r="G17" s="152">
        <v>8654</v>
      </c>
      <c r="H17" s="152">
        <v>7467</v>
      </c>
      <c r="I17" s="189">
        <v>6830</v>
      </c>
      <c r="J17" s="202">
        <v>100</v>
      </c>
      <c r="K17" s="155"/>
      <c r="L17" s="163"/>
      <c r="M17" s="164"/>
      <c r="N17" s="164"/>
      <c r="O17" s="164"/>
      <c r="P17" s="165"/>
      <c r="Q17" s="165"/>
      <c r="R17" s="166"/>
      <c r="S17" s="167"/>
      <c r="T17" s="167"/>
      <c r="U17" s="168"/>
      <c r="V17" s="155"/>
    </row>
    <row r="18" spans="1:22" ht="14.25" customHeight="1">
      <c r="A18" s="147" t="s">
        <v>66</v>
      </c>
      <c r="B18" s="148"/>
      <c r="C18" s="148"/>
      <c r="D18" s="148"/>
      <c r="E18" s="179"/>
      <c r="F18" s="153">
        <v>2645</v>
      </c>
      <c r="G18" s="153">
        <v>2446</v>
      </c>
      <c r="H18" s="153">
        <v>1023</v>
      </c>
      <c r="I18" s="190">
        <v>1830</v>
      </c>
      <c r="J18" s="203">
        <f>J17*J19</f>
        <v>23.439556370360577</v>
      </c>
      <c r="K18" s="155"/>
      <c r="L18" s="163"/>
      <c r="M18" s="164"/>
      <c r="N18" s="164"/>
      <c r="O18" s="164"/>
      <c r="P18" s="165"/>
      <c r="Q18" s="165"/>
      <c r="R18" s="166"/>
      <c r="S18" s="167"/>
      <c r="T18" s="167"/>
      <c r="U18" s="168"/>
      <c r="V18" s="155"/>
    </row>
    <row r="19" spans="1:22" ht="14.25" customHeight="1">
      <c r="A19" s="147" t="s">
        <v>67</v>
      </c>
      <c r="B19" s="148"/>
      <c r="C19" s="148"/>
      <c r="D19" s="148"/>
      <c r="E19" s="179"/>
      <c r="F19" s="154">
        <f>F18/F17</f>
        <v>0.25</v>
      </c>
      <c r="G19" s="154">
        <f t="shared" ref="G19:I19" si="1">G18/G17</f>
        <v>0.28264386410908249</v>
      </c>
      <c r="H19" s="154">
        <f t="shared" si="1"/>
        <v>0.13700281237444756</v>
      </c>
      <c r="I19" s="191">
        <f t="shared" si="1"/>
        <v>0.2679355783308931</v>
      </c>
      <c r="J19" s="204">
        <f>SUM(F19:I19)/4</f>
        <v>0.23439556370360579</v>
      </c>
      <c r="K19" s="155"/>
      <c r="L19" s="163"/>
      <c r="M19" s="164"/>
      <c r="N19" s="164"/>
      <c r="O19" s="164"/>
      <c r="P19" s="165"/>
      <c r="Q19" s="165"/>
      <c r="R19" s="166"/>
      <c r="S19" s="167"/>
      <c r="T19" s="167"/>
      <c r="U19" s="168"/>
      <c r="V19" s="155"/>
    </row>
    <row r="20" spans="1:22" ht="7.5" customHeight="1">
      <c r="A20" s="184"/>
      <c r="B20" s="180"/>
      <c r="C20" s="180"/>
      <c r="D20" s="181"/>
      <c r="E20" s="196">
        <v>39904</v>
      </c>
      <c r="F20" s="196">
        <v>39722</v>
      </c>
      <c r="G20" s="196">
        <v>39539</v>
      </c>
      <c r="H20" s="196">
        <v>39356</v>
      </c>
      <c r="I20" s="198">
        <v>39173</v>
      </c>
      <c r="J20" s="205"/>
      <c r="K20" s="155"/>
      <c r="L20" s="163"/>
      <c r="M20" s="164"/>
      <c r="N20" s="164"/>
      <c r="O20" s="164"/>
      <c r="P20" s="165"/>
      <c r="Q20" s="165"/>
      <c r="R20" s="166"/>
      <c r="S20" s="167"/>
      <c r="T20" s="167"/>
      <c r="U20" s="168"/>
      <c r="V20" s="155"/>
    </row>
    <row r="21" spans="1:22" ht="7.5" customHeight="1">
      <c r="A21" s="185"/>
      <c r="B21" s="182"/>
      <c r="C21" s="182"/>
      <c r="D21" s="183"/>
      <c r="E21" s="197"/>
      <c r="F21" s="197"/>
      <c r="G21" s="197"/>
      <c r="H21" s="197"/>
      <c r="I21" s="199"/>
      <c r="J21" s="205"/>
      <c r="K21" s="155"/>
      <c r="L21" s="163"/>
      <c r="M21" s="164"/>
      <c r="N21" s="164"/>
      <c r="O21" s="164"/>
      <c r="P21" s="165"/>
      <c r="Q21" s="165"/>
      <c r="R21" s="166"/>
      <c r="S21" s="167"/>
      <c r="T21" s="167"/>
      <c r="U21" s="168"/>
      <c r="V21" s="155"/>
    </row>
    <row r="22" spans="1:22" ht="18.75">
      <c r="A22" s="129" t="s">
        <v>8</v>
      </c>
      <c r="B22" s="130"/>
      <c r="C22" s="130"/>
      <c r="D22" s="132"/>
      <c r="E22" s="177">
        <f>E31+E35+E39+E43+E47+E54+E58+E62+E66+E70+E74+E78+E82+E86+E90+E94</f>
        <v>3842</v>
      </c>
      <c r="F22" s="177">
        <f t="shared" ref="F22:G22" si="2">F31+F35+F39+F43+F47+F54+F58+F62+F66+F70+F74+F78+F82+F86+F90+F94</f>
        <v>3817</v>
      </c>
      <c r="G22" s="177">
        <f t="shared" si="2"/>
        <v>3781</v>
      </c>
      <c r="H22" s="177">
        <f>H31+H35+H39+H43+H47+H54+H58+H62+H66+H70+H74+H78+H82+H86+H90+H94+H98</f>
        <v>1823</v>
      </c>
      <c r="I22" s="144">
        <v>4296</v>
      </c>
      <c r="J22" s="203">
        <f>J18</f>
        <v>23.439556370360577</v>
      </c>
      <c r="K22" s="155"/>
      <c r="L22" s="163"/>
      <c r="M22" s="164"/>
      <c r="N22" s="164"/>
      <c r="O22" s="164"/>
      <c r="P22" s="165"/>
      <c r="Q22" s="165"/>
      <c r="R22" s="166"/>
      <c r="S22" s="167"/>
      <c r="T22" s="167"/>
      <c r="U22" s="168"/>
      <c r="V22" s="155"/>
    </row>
    <row r="23" spans="1:22" s="2" customFormat="1" ht="18.75">
      <c r="A23" s="129" t="s">
        <v>4</v>
      </c>
      <c r="B23" s="130"/>
      <c r="C23" s="130"/>
      <c r="D23" s="130"/>
      <c r="E23" s="131">
        <f>E32+E36+E40+E44+E48+E55+E59+E63+E67+E71+E75+E79+E83+E87+E91+E95</f>
        <v>508</v>
      </c>
      <c r="F23" s="131">
        <f t="shared" ref="F23:I23" si="3">F32+F36+F40+F44+F48+F55+F59+F63+F67+F71+F75+F79+F83+F87+F91+F95</f>
        <v>961</v>
      </c>
      <c r="G23" s="131">
        <f t="shared" si="3"/>
        <v>1490</v>
      </c>
      <c r="H23" s="131">
        <f>H32+H36+H40+H44+H48+H55+H59+H63+H67+H71+H75+H79+H83+H87+H91+H95+H99</f>
        <v>1165</v>
      </c>
      <c r="I23" s="192">
        <f t="shared" si="3"/>
        <v>0</v>
      </c>
      <c r="J23" s="206"/>
      <c r="K23" s="169"/>
      <c r="L23" s="163"/>
      <c r="M23" s="164"/>
      <c r="N23" s="164"/>
      <c r="O23" s="164"/>
      <c r="P23" s="165"/>
      <c r="Q23" s="165"/>
      <c r="R23" s="166"/>
      <c r="S23" s="167"/>
      <c r="T23" s="167"/>
      <c r="U23" s="168"/>
      <c r="V23" s="169"/>
    </row>
    <row r="24" spans="1:22" s="2" customFormat="1" ht="18.75">
      <c r="A24" s="129" t="s">
        <v>49</v>
      </c>
      <c r="B24" s="130"/>
      <c r="C24" s="130"/>
      <c r="D24" s="132"/>
      <c r="E24" s="133">
        <f>E13</f>
        <v>395</v>
      </c>
      <c r="F24" s="133">
        <f t="shared" ref="F24:G24" si="4">F13</f>
        <v>874</v>
      </c>
      <c r="G24" s="133">
        <f t="shared" si="4"/>
        <v>1267</v>
      </c>
      <c r="H24" s="133">
        <f>H13</f>
        <v>1187</v>
      </c>
      <c r="I24" s="193">
        <v>1840</v>
      </c>
      <c r="J24" s="207">
        <f>J22*J25</f>
        <v>8.1865609958280263</v>
      </c>
      <c r="K24" s="169"/>
      <c r="L24" s="163"/>
      <c r="M24" s="164"/>
      <c r="N24" s="164"/>
      <c r="O24" s="164"/>
      <c r="P24" s="165"/>
      <c r="Q24" s="165"/>
      <c r="R24" s="166"/>
      <c r="S24" s="167"/>
      <c r="T24" s="167"/>
      <c r="U24" s="168"/>
      <c r="V24" s="169"/>
    </row>
    <row r="25" spans="1:22" ht="18.75">
      <c r="A25" s="186" t="s">
        <v>37</v>
      </c>
      <c r="B25" s="134"/>
      <c r="C25" s="134"/>
      <c r="D25" s="134"/>
      <c r="E25" s="135">
        <f>E24/E22</f>
        <v>0.1028110359187923</v>
      </c>
      <c r="F25" s="135">
        <f t="shared" ref="F25:I25" si="5">F24/F22</f>
        <v>0.22897563531569295</v>
      </c>
      <c r="G25" s="135">
        <f t="shared" si="5"/>
        <v>0.33509653530811956</v>
      </c>
      <c r="H25" s="135">
        <f t="shared" si="5"/>
        <v>0.65112452002194188</v>
      </c>
      <c r="I25" s="194">
        <f t="shared" si="5"/>
        <v>0.42830540037243947</v>
      </c>
      <c r="J25" s="208">
        <f>SUM(E25:I25)/5</f>
        <v>0.34926262538739722</v>
      </c>
      <c r="K25" s="155"/>
      <c r="L25" s="163"/>
      <c r="M25" s="164"/>
      <c r="N25" s="164"/>
      <c r="O25" s="164"/>
      <c r="P25" s="165"/>
      <c r="Q25" s="165"/>
      <c r="R25" s="166"/>
      <c r="S25" s="167"/>
      <c r="T25" s="167"/>
      <c r="U25" s="168"/>
      <c r="V25" s="155"/>
    </row>
    <row r="26" spans="1:22" ht="15" customHeight="1">
      <c r="A26" s="129" t="s">
        <v>6</v>
      </c>
      <c r="B26" s="130"/>
      <c r="C26" s="130"/>
      <c r="D26" s="130"/>
      <c r="E26" s="131">
        <v>54</v>
      </c>
      <c r="F26" s="131">
        <v>77</v>
      </c>
      <c r="G26" s="131">
        <v>109</v>
      </c>
      <c r="H26" s="131">
        <v>101</v>
      </c>
      <c r="I26" s="192"/>
      <c r="J26" s="205"/>
      <c r="K26" s="155"/>
      <c r="L26" s="163"/>
      <c r="M26" s="164"/>
      <c r="N26" s="164"/>
      <c r="O26" s="164"/>
      <c r="P26" s="165"/>
      <c r="Q26" s="165"/>
      <c r="R26" s="166"/>
      <c r="S26" s="167"/>
      <c r="T26" s="167"/>
      <c r="U26" s="168"/>
      <c r="V26" s="155"/>
    </row>
    <row r="27" spans="1:22" ht="13.5" customHeight="1" thickBot="1">
      <c r="A27" s="136" t="s">
        <v>7</v>
      </c>
      <c r="B27" s="137"/>
      <c r="C27" s="137"/>
      <c r="D27" s="137"/>
      <c r="E27" s="138">
        <v>95</v>
      </c>
      <c r="F27" s="138">
        <v>149</v>
      </c>
      <c r="G27" s="138">
        <v>243</v>
      </c>
      <c r="H27" s="138">
        <v>252</v>
      </c>
      <c r="I27" s="195"/>
      <c r="J27" s="205"/>
      <c r="K27" s="155"/>
      <c r="L27" s="170"/>
      <c r="M27" s="171"/>
      <c r="N27" s="171"/>
      <c r="O27" s="172"/>
      <c r="P27" s="173"/>
      <c r="Q27" s="173"/>
      <c r="R27" s="174"/>
      <c r="S27" s="175"/>
      <c r="T27" s="175"/>
      <c r="U27" s="176"/>
      <c r="V27" s="155"/>
    </row>
    <row r="28" spans="1:22" ht="6" customHeight="1">
      <c r="A28" s="40" t="s">
        <v>20</v>
      </c>
      <c r="B28" s="41"/>
      <c r="C28" s="41"/>
      <c r="D28" s="42"/>
      <c r="E28" s="55">
        <v>39904</v>
      </c>
      <c r="F28" s="55">
        <v>39722</v>
      </c>
      <c r="G28" s="55">
        <v>39539</v>
      </c>
      <c r="H28" s="55">
        <v>39356</v>
      </c>
      <c r="I28" s="55">
        <v>39173</v>
      </c>
      <c r="J28" s="209" t="s">
        <v>71</v>
      </c>
    </row>
    <row r="29" spans="1:22" ht="15.75" thickBot="1">
      <c r="A29" s="43"/>
      <c r="B29" s="44"/>
      <c r="C29" s="44"/>
      <c r="D29" s="45"/>
      <c r="E29" s="56"/>
      <c r="F29" s="56"/>
      <c r="G29" s="56"/>
      <c r="H29" s="56"/>
      <c r="I29" s="56"/>
      <c r="J29" s="210"/>
    </row>
    <row r="30" spans="1:22">
      <c r="A30" s="17">
        <v>1</v>
      </c>
      <c r="B30" s="52" t="s">
        <v>21</v>
      </c>
      <c r="C30" s="53"/>
      <c r="D30" s="54"/>
      <c r="E30" s="18"/>
      <c r="F30" s="18"/>
      <c r="G30" s="18"/>
      <c r="H30" s="18"/>
      <c r="I30" s="19"/>
      <c r="J30" s="210"/>
    </row>
    <row r="31" spans="1:22">
      <c r="A31" s="19"/>
      <c r="B31" s="29" t="s">
        <v>38</v>
      </c>
      <c r="C31" s="30"/>
      <c r="D31" s="31"/>
      <c r="E31" s="20">
        <v>293</v>
      </c>
      <c r="F31" s="3">
        <v>191</v>
      </c>
      <c r="G31" s="3">
        <v>203</v>
      </c>
      <c r="H31" s="3">
        <v>122</v>
      </c>
      <c r="I31" s="19"/>
      <c r="J31" s="210"/>
    </row>
    <row r="32" spans="1:22">
      <c r="A32" s="19"/>
      <c r="B32" s="29" t="s">
        <v>39</v>
      </c>
      <c r="C32" s="30"/>
      <c r="D32" s="31"/>
      <c r="E32" s="20">
        <v>0</v>
      </c>
      <c r="F32" s="3">
        <v>33</v>
      </c>
      <c r="G32" s="3">
        <v>52</v>
      </c>
      <c r="H32" s="3">
        <v>30</v>
      </c>
      <c r="I32" s="19"/>
      <c r="J32" s="210"/>
    </row>
    <row r="33" spans="1:10">
      <c r="A33" s="19"/>
      <c r="B33" s="37" t="s">
        <v>52</v>
      </c>
      <c r="C33" s="38"/>
      <c r="D33" s="39"/>
      <c r="E33" s="21">
        <f>E32/E31</f>
        <v>0</v>
      </c>
      <c r="F33" s="21">
        <f t="shared" ref="F33:H33" si="6">F32/F31</f>
        <v>0.17277486910994763</v>
      </c>
      <c r="G33" s="21">
        <f t="shared" si="6"/>
        <v>0.25615763546798032</v>
      </c>
      <c r="H33" s="21">
        <f t="shared" si="6"/>
        <v>0.24590163934426229</v>
      </c>
      <c r="I33" s="19"/>
      <c r="J33" s="210"/>
    </row>
    <row r="34" spans="1:10">
      <c r="A34" s="19">
        <f>A30+1</f>
        <v>2</v>
      </c>
      <c r="B34" s="46" t="s">
        <v>22</v>
      </c>
      <c r="C34" s="28"/>
      <c r="D34" s="47"/>
      <c r="E34" s="20"/>
      <c r="F34" s="3"/>
      <c r="G34" s="3"/>
      <c r="H34" s="3"/>
      <c r="I34" s="19"/>
      <c r="J34" s="210"/>
    </row>
    <row r="35" spans="1:10">
      <c r="A35" s="19"/>
      <c r="B35" s="29" t="s">
        <v>38</v>
      </c>
      <c r="C35" s="30"/>
      <c r="D35" s="31"/>
      <c r="E35" s="20">
        <v>175</v>
      </c>
      <c r="F35" s="3">
        <v>235</v>
      </c>
      <c r="G35" s="3">
        <v>275</v>
      </c>
      <c r="H35" s="3">
        <v>107</v>
      </c>
      <c r="I35" s="19"/>
      <c r="J35" s="210"/>
    </row>
    <row r="36" spans="1:10">
      <c r="A36" s="19"/>
      <c r="B36" s="29" t="s">
        <v>39</v>
      </c>
      <c r="C36" s="30"/>
      <c r="D36" s="31"/>
      <c r="E36" s="20">
        <v>35</v>
      </c>
      <c r="F36" s="3">
        <v>86</v>
      </c>
      <c r="G36" s="3">
        <v>85</v>
      </c>
      <c r="H36" s="3">
        <v>73</v>
      </c>
      <c r="I36" s="19"/>
      <c r="J36" s="210"/>
    </row>
    <row r="37" spans="1:10">
      <c r="A37" s="19"/>
      <c r="B37" s="37" t="s">
        <v>52</v>
      </c>
      <c r="C37" s="38"/>
      <c r="D37" s="39"/>
      <c r="E37" s="21">
        <f>E36/E35</f>
        <v>0.2</v>
      </c>
      <c r="F37" s="21">
        <f t="shared" ref="F37" si="7">F36/F35</f>
        <v>0.36595744680851061</v>
      </c>
      <c r="G37" s="21">
        <f t="shared" ref="G37" si="8">G36/G35</f>
        <v>0.30909090909090908</v>
      </c>
      <c r="H37" s="21">
        <f t="shared" ref="H37" si="9">H36/H35</f>
        <v>0.68224299065420557</v>
      </c>
      <c r="I37" s="19"/>
      <c r="J37" s="210"/>
    </row>
    <row r="38" spans="1:10">
      <c r="A38" s="19">
        <f>A34+1</f>
        <v>3</v>
      </c>
      <c r="B38" s="46" t="s">
        <v>23</v>
      </c>
      <c r="C38" s="28"/>
      <c r="D38" s="47"/>
      <c r="E38" s="20"/>
      <c r="F38" s="3"/>
      <c r="G38" s="3"/>
      <c r="H38" s="3"/>
      <c r="I38" s="19"/>
      <c r="J38" s="210"/>
    </row>
    <row r="39" spans="1:10">
      <c r="A39" s="19"/>
      <c r="B39" s="29" t="s">
        <v>38</v>
      </c>
      <c r="C39" s="30"/>
      <c r="D39" s="31"/>
      <c r="E39" s="20">
        <v>87</v>
      </c>
      <c r="F39" s="3">
        <v>53</v>
      </c>
      <c r="G39" s="3">
        <v>74</v>
      </c>
      <c r="H39" s="3">
        <v>33</v>
      </c>
      <c r="I39" s="19"/>
      <c r="J39" s="210"/>
    </row>
    <row r="40" spans="1:10">
      <c r="A40" s="19"/>
      <c r="B40" s="29" t="s">
        <v>39</v>
      </c>
      <c r="C40" s="30"/>
      <c r="D40" s="31"/>
      <c r="E40" s="20">
        <v>9</v>
      </c>
      <c r="F40" s="3">
        <v>8</v>
      </c>
      <c r="G40" s="3">
        <v>14</v>
      </c>
      <c r="H40" s="3">
        <v>7</v>
      </c>
      <c r="I40" s="19"/>
      <c r="J40" s="210"/>
    </row>
    <row r="41" spans="1:10">
      <c r="A41" s="19"/>
      <c r="B41" s="37" t="s">
        <v>52</v>
      </c>
      <c r="C41" s="38"/>
      <c r="D41" s="39"/>
      <c r="E41" s="21">
        <f>E40/E39</f>
        <v>0.10344827586206896</v>
      </c>
      <c r="F41" s="21">
        <f t="shared" ref="F41" si="10">F40/F39</f>
        <v>0.15094339622641509</v>
      </c>
      <c r="G41" s="21">
        <f t="shared" ref="G41" si="11">G40/G39</f>
        <v>0.1891891891891892</v>
      </c>
      <c r="H41" s="21">
        <f t="shared" ref="H41" si="12">H40/H39</f>
        <v>0.21212121212121213</v>
      </c>
      <c r="I41" s="19"/>
      <c r="J41" s="210"/>
    </row>
    <row r="42" spans="1:10">
      <c r="A42" s="19">
        <f>A38+1</f>
        <v>4</v>
      </c>
      <c r="B42" s="46" t="s">
        <v>24</v>
      </c>
      <c r="C42" s="28"/>
      <c r="D42" s="47"/>
      <c r="E42" s="20"/>
      <c r="F42" s="3"/>
      <c r="G42" s="3"/>
      <c r="H42" s="3"/>
      <c r="I42" s="19"/>
      <c r="J42" s="210"/>
    </row>
    <row r="43" spans="1:10">
      <c r="A43" s="19"/>
      <c r="B43" s="29" t="s">
        <v>38</v>
      </c>
      <c r="C43" s="30"/>
      <c r="D43" s="31"/>
      <c r="E43" s="20">
        <v>14</v>
      </c>
      <c r="F43" s="3">
        <v>9</v>
      </c>
      <c r="G43" s="3">
        <v>7</v>
      </c>
      <c r="H43" s="3">
        <v>4</v>
      </c>
      <c r="I43" s="19"/>
      <c r="J43" s="210"/>
    </row>
    <row r="44" spans="1:10">
      <c r="A44" s="19"/>
      <c r="B44" s="29" t="s">
        <v>39</v>
      </c>
      <c r="C44" s="30"/>
      <c r="D44" s="31"/>
      <c r="E44" s="20">
        <v>0</v>
      </c>
      <c r="F44" s="3">
        <v>0</v>
      </c>
      <c r="G44" s="3">
        <v>1</v>
      </c>
      <c r="H44" s="3">
        <v>1</v>
      </c>
      <c r="I44" s="19"/>
      <c r="J44" s="210"/>
    </row>
    <row r="45" spans="1:10">
      <c r="A45" s="19"/>
      <c r="B45" s="37" t="s">
        <v>52</v>
      </c>
      <c r="C45" s="38"/>
      <c r="D45" s="39"/>
      <c r="E45" s="21">
        <f>E44/E43</f>
        <v>0</v>
      </c>
      <c r="F45" s="21">
        <f t="shared" ref="F45" si="13">F44/F43</f>
        <v>0</v>
      </c>
      <c r="G45" s="21">
        <f t="shared" ref="G45" si="14">G44/G43</f>
        <v>0.14285714285714285</v>
      </c>
      <c r="H45" s="21">
        <f t="shared" ref="H45" si="15">H44/H43</f>
        <v>0.25</v>
      </c>
      <c r="I45" s="19"/>
      <c r="J45" s="210"/>
    </row>
    <row r="46" spans="1:10">
      <c r="A46" s="19">
        <f>A42+1</f>
        <v>5</v>
      </c>
      <c r="B46" s="46" t="s">
        <v>25</v>
      </c>
      <c r="C46" s="28"/>
      <c r="D46" s="47"/>
      <c r="E46" s="20"/>
      <c r="F46" s="3"/>
      <c r="G46" s="3"/>
      <c r="H46" s="3"/>
      <c r="I46" s="19"/>
      <c r="J46" s="210"/>
    </row>
    <row r="47" spans="1:10">
      <c r="A47" s="19"/>
      <c r="B47" s="29" t="s">
        <v>38</v>
      </c>
      <c r="C47" s="30"/>
      <c r="D47" s="31"/>
      <c r="E47" s="20">
        <v>238</v>
      </c>
      <c r="F47" s="3">
        <v>240</v>
      </c>
      <c r="G47" s="3">
        <v>303</v>
      </c>
      <c r="H47" s="3">
        <v>149</v>
      </c>
      <c r="I47" s="19"/>
      <c r="J47" s="210"/>
    </row>
    <row r="48" spans="1:10">
      <c r="A48" s="19"/>
      <c r="B48" s="29" t="s">
        <v>39</v>
      </c>
      <c r="C48" s="30"/>
      <c r="D48" s="31"/>
      <c r="E48" s="20">
        <v>47</v>
      </c>
      <c r="F48" s="3">
        <v>126</v>
      </c>
      <c r="G48" s="3">
        <v>146</v>
      </c>
      <c r="H48" s="3">
        <v>153</v>
      </c>
      <c r="I48" s="19"/>
      <c r="J48" s="210"/>
    </row>
    <row r="49" spans="1:10">
      <c r="A49" s="19"/>
      <c r="B49" s="37" t="s">
        <v>52</v>
      </c>
      <c r="C49" s="38"/>
      <c r="D49" s="39"/>
      <c r="E49" s="21">
        <f>E48/E47</f>
        <v>0.19747899159663865</v>
      </c>
      <c r="F49" s="21">
        <f t="shared" ref="F49" si="16">F48/F47</f>
        <v>0.52500000000000002</v>
      </c>
      <c r="G49" s="21">
        <f t="shared" ref="G49" si="17">G48/G47</f>
        <v>0.48184818481848185</v>
      </c>
      <c r="H49" s="21">
        <f t="shared" ref="H49" si="18">H48/H47</f>
        <v>1.0268456375838926</v>
      </c>
      <c r="I49" s="19"/>
      <c r="J49" s="210"/>
    </row>
    <row r="50" spans="1:10" ht="21.75" thickBot="1">
      <c r="A50" s="35" t="s">
        <v>53</v>
      </c>
      <c r="B50" s="36"/>
      <c r="C50" s="36"/>
      <c r="D50" s="36"/>
      <c r="E50" s="36"/>
      <c r="F50" s="36"/>
      <c r="G50" s="36"/>
      <c r="H50" s="36"/>
      <c r="I50" s="36"/>
      <c r="J50" s="211"/>
    </row>
    <row r="51" spans="1:10">
      <c r="A51" s="19"/>
      <c r="B51" s="11"/>
      <c r="C51" s="12"/>
      <c r="D51" s="13"/>
      <c r="E51" s="19"/>
      <c r="F51" s="11"/>
      <c r="G51" s="12"/>
      <c r="H51" s="13"/>
      <c r="I51" s="19"/>
    </row>
    <row r="52" spans="1:10">
      <c r="A52" s="19"/>
      <c r="B52" s="11"/>
      <c r="C52" s="12"/>
      <c r="D52" s="13"/>
      <c r="E52" s="19"/>
      <c r="F52" s="11"/>
      <c r="G52" s="12"/>
      <c r="H52" s="13"/>
      <c r="I52" s="19"/>
    </row>
    <row r="53" spans="1:10">
      <c r="A53" s="19">
        <f>A46+1</f>
        <v>6</v>
      </c>
      <c r="B53" s="46" t="s">
        <v>26</v>
      </c>
      <c r="C53" s="28"/>
      <c r="D53" s="47"/>
      <c r="E53" s="20"/>
      <c r="F53" s="3"/>
      <c r="G53" s="3"/>
      <c r="H53" s="3"/>
      <c r="I53" s="9"/>
    </row>
    <row r="54" spans="1:10">
      <c r="A54" s="19"/>
      <c r="B54" s="29" t="s">
        <v>38</v>
      </c>
      <c r="C54" s="30"/>
      <c r="D54" s="31"/>
      <c r="E54" s="20">
        <v>208</v>
      </c>
      <c r="F54" s="3">
        <v>193</v>
      </c>
      <c r="G54" s="3">
        <v>215</v>
      </c>
      <c r="H54" s="3">
        <v>75</v>
      </c>
      <c r="I54" s="9"/>
    </row>
    <row r="55" spans="1:10">
      <c r="A55" s="19"/>
      <c r="B55" s="29" t="s">
        <v>39</v>
      </c>
      <c r="C55" s="30"/>
      <c r="D55" s="31"/>
      <c r="E55" s="20">
        <v>27</v>
      </c>
      <c r="F55" s="3">
        <v>44</v>
      </c>
      <c r="G55" s="3">
        <v>106</v>
      </c>
      <c r="H55" s="3">
        <v>52</v>
      </c>
      <c r="I55" s="9"/>
    </row>
    <row r="56" spans="1:10">
      <c r="A56" s="19"/>
      <c r="B56" s="37" t="s">
        <v>52</v>
      </c>
      <c r="C56" s="38"/>
      <c r="D56" s="39"/>
      <c r="E56" s="21">
        <f>E55/E54</f>
        <v>0.12980769230769232</v>
      </c>
      <c r="F56" s="21">
        <f t="shared" ref="F56" si="19">F55/F54</f>
        <v>0.22797927461139897</v>
      </c>
      <c r="G56" s="21">
        <f t="shared" ref="G56" si="20">G55/G54</f>
        <v>0.49302325581395351</v>
      </c>
      <c r="H56" s="21">
        <f t="shared" ref="H56" si="21">H55/H54</f>
        <v>0.69333333333333336</v>
      </c>
      <c r="I56" s="9"/>
    </row>
    <row r="57" spans="1:10">
      <c r="A57" s="19">
        <f>A53+1</f>
        <v>7</v>
      </c>
      <c r="B57" s="46" t="s">
        <v>27</v>
      </c>
      <c r="C57" s="28"/>
      <c r="D57" s="47"/>
      <c r="E57" s="20"/>
      <c r="F57" s="3"/>
      <c r="G57" s="3"/>
      <c r="H57" s="3"/>
      <c r="I57" s="9"/>
    </row>
    <row r="58" spans="1:10">
      <c r="A58" s="19"/>
      <c r="B58" s="29" t="s">
        <v>38</v>
      </c>
      <c r="C58" s="30"/>
      <c r="D58" s="31"/>
      <c r="E58" s="20">
        <v>34</v>
      </c>
      <c r="F58" s="3">
        <v>31</v>
      </c>
      <c r="G58" s="3">
        <v>38</v>
      </c>
      <c r="H58" s="3">
        <v>9</v>
      </c>
      <c r="I58" s="9"/>
    </row>
    <row r="59" spans="1:10">
      <c r="A59" s="19"/>
      <c r="B59" s="29" t="s">
        <v>39</v>
      </c>
      <c r="C59" s="30"/>
      <c r="D59" s="31"/>
      <c r="E59" s="20">
        <v>0</v>
      </c>
      <c r="F59" s="3">
        <v>8</v>
      </c>
      <c r="G59" s="3">
        <v>5</v>
      </c>
      <c r="H59" s="3">
        <v>2</v>
      </c>
      <c r="I59" s="9"/>
    </row>
    <row r="60" spans="1:10">
      <c r="A60" s="19"/>
      <c r="B60" s="37" t="s">
        <v>52</v>
      </c>
      <c r="C60" s="38"/>
      <c r="D60" s="39"/>
      <c r="E60" s="21">
        <f>E59/E58</f>
        <v>0</v>
      </c>
      <c r="F60" s="21">
        <f t="shared" ref="F60" si="22">F59/F58</f>
        <v>0.25806451612903225</v>
      </c>
      <c r="G60" s="21">
        <f t="shared" ref="G60" si="23">G59/G58</f>
        <v>0.13157894736842105</v>
      </c>
      <c r="H60" s="21">
        <f t="shared" ref="H60" si="24">H59/H58</f>
        <v>0.22222222222222221</v>
      </c>
      <c r="I60" s="9"/>
    </row>
    <row r="61" spans="1:10">
      <c r="A61" s="19">
        <f>A57+1</f>
        <v>8</v>
      </c>
      <c r="B61" s="46" t="s">
        <v>28</v>
      </c>
      <c r="C61" s="28"/>
      <c r="D61" s="47"/>
      <c r="E61" s="20"/>
      <c r="F61" s="3"/>
      <c r="G61" s="3"/>
      <c r="H61" s="3"/>
      <c r="I61" s="9"/>
    </row>
    <row r="62" spans="1:10">
      <c r="A62" s="19"/>
      <c r="B62" s="29" t="s">
        <v>38</v>
      </c>
      <c r="C62" s="30"/>
      <c r="D62" s="31"/>
      <c r="E62" s="20">
        <v>97</v>
      </c>
      <c r="F62" s="3">
        <v>96</v>
      </c>
      <c r="G62" s="3">
        <v>94</v>
      </c>
      <c r="H62" s="3">
        <v>38</v>
      </c>
      <c r="I62" s="9"/>
    </row>
    <row r="63" spans="1:10">
      <c r="A63" s="19"/>
      <c r="B63" s="29" t="s">
        <v>39</v>
      </c>
      <c r="C63" s="30"/>
      <c r="D63" s="31"/>
      <c r="E63" s="20">
        <v>5</v>
      </c>
      <c r="F63" s="3">
        <v>31</v>
      </c>
      <c r="G63" s="3">
        <v>45</v>
      </c>
      <c r="H63" s="3">
        <v>20</v>
      </c>
      <c r="I63" s="9"/>
    </row>
    <row r="64" spans="1:10">
      <c r="A64" s="19"/>
      <c r="B64" s="37" t="s">
        <v>52</v>
      </c>
      <c r="C64" s="38"/>
      <c r="D64" s="39"/>
      <c r="E64" s="21">
        <f>E63/E62</f>
        <v>5.1546391752577317E-2</v>
      </c>
      <c r="F64" s="21">
        <f t="shared" ref="F64" si="25">F63/F62</f>
        <v>0.32291666666666669</v>
      </c>
      <c r="G64" s="21">
        <f t="shared" ref="G64" si="26">G63/G62</f>
        <v>0.47872340425531917</v>
      </c>
      <c r="H64" s="21">
        <f t="shared" ref="H64" si="27">H63/H62</f>
        <v>0.52631578947368418</v>
      </c>
      <c r="I64" s="9"/>
    </row>
    <row r="65" spans="1:9">
      <c r="A65" s="19">
        <f t="shared" ref="A65" si="28">A61+1</f>
        <v>9</v>
      </c>
      <c r="B65" s="46" t="s">
        <v>29</v>
      </c>
      <c r="C65" s="28"/>
      <c r="D65" s="47"/>
      <c r="E65" s="20"/>
      <c r="F65" s="3"/>
      <c r="G65" s="3"/>
      <c r="H65" s="3"/>
      <c r="I65" s="9"/>
    </row>
    <row r="66" spans="1:9">
      <c r="A66" s="19"/>
      <c r="B66" s="29" t="s">
        <v>38</v>
      </c>
      <c r="C66" s="30"/>
      <c r="D66" s="31"/>
      <c r="E66" s="20">
        <v>242</v>
      </c>
      <c r="F66" s="3">
        <v>174</v>
      </c>
      <c r="G66" s="3">
        <v>133</v>
      </c>
      <c r="H66" s="3">
        <v>77</v>
      </c>
      <c r="I66" s="9"/>
    </row>
    <row r="67" spans="1:9">
      <c r="A67" s="19"/>
      <c r="B67" s="29" t="s">
        <v>39</v>
      </c>
      <c r="C67" s="30"/>
      <c r="D67" s="31"/>
      <c r="E67" s="20">
        <v>7</v>
      </c>
      <c r="F67" s="3">
        <v>42</v>
      </c>
      <c r="G67" s="3">
        <v>55</v>
      </c>
      <c r="H67" s="3">
        <v>37</v>
      </c>
      <c r="I67" s="9"/>
    </row>
    <row r="68" spans="1:9">
      <c r="A68" s="19"/>
      <c r="B68" s="37" t="s">
        <v>52</v>
      </c>
      <c r="C68" s="38"/>
      <c r="D68" s="39"/>
      <c r="E68" s="21">
        <f>E67/E66</f>
        <v>2.8925619834710745E-2</v>
      </c>
      <c r="F68" s="21">
        <f t="shared" ref="F68" si="29">F67/F66</f>
        <v>0.2413793103448276</v>
      </c>
      <c r="G68" s="21">
        <f t="shared" ref="G68" si="30">G67/G66</f>
        <v>0.41353383458646614</v>
      </c>
      <c r="H68" s="21">
        <f t="shared" ref="H68" si="31">H67/H66</f>
        <v>0.48051948051948051</v>
      </c>
      <c r="I68" s="9"/>
    </row>
    <row r="69" spans="1:9">
      <c r="A69" s="19">
        <f>A65+1</f>
        <v>10</v>
      </c>
      <c r="B69" s="46" t="s">
        <v>30</v>
      </c>
      <c r="C69" s="28"/>
      <c r="D69" s="47"/>
      <c r="E69" s="20"/>
      <c r="F69" s="3"/>
      <c r="G69" s="3"/>
      <c r="H69" s="3"/>
      <c r="I69" s="9"/>
    </row>
    <row r="70" spans="1:9">
      <c r="A70" s="19"/>
      <c r="B70" s="29" t="s">
        <v>38</v>
      </c>
      <c r="C70" s="30"/>
      <c r="D70" s="31"/>
      <c r="E70" s="20">
        <v>97</v>
      </c>
      <c r="F70" s="3">
        <v>41</v>
      </c>
      <c r="G70" s="3">
        <v>44</v>
      </c>
      <c r="H70" s="3">
        <v>18</v>
      </c>
      <c r="I70" s="9"/>
    </row>
    <row r="71" spans="1:9">
      <c r="A71" s="19"/>
      <c r="B71" s="29" t="s">
        <v>39</v>
      </c>
      <c r="C71" s="30"/>
      <c r="D71" s="31"/>
      <c r="E71" s="20">
        <v>9</v>
      </c>
      <c r="F71" s="3">
        <v>21</v>
      </c>
      <c r="G71" s="3">
        <v>41</v>
      </c>
      <c r="H71" s="3">
        <v>12</v>
      </c>
      <c r="I71" s="9"/>
    </row>
    <row r="72" spans="1:9">
      <c r="A72" s="19"/>
      <c r="B72" s="37" t="s">
        <v>52</v>
      </c>
      <c r="C72" s="38"/>
      <c r="D72" s="39"/>
      <c r="E72" s="21">
        <f>E71/E70</f>
        <v>9.2783505154639179E-2</v>
      </c>
      <c r="F72" s="21">
        <f t="shared" ref="F72" si="32">F71/F70</f>
        <v>0.51219512195121952</v>
      </c>
      <c r="G72" s="21">
        <f t="shared" ref="G72" si="33">G71/G70</f>
        <v>0.93181818181818177</v>
      </c>
      <c r="H72" s="21">
        <f t="shared" ref="H72" si="34">H71/H70</f>
        <v>0.66666666666666663</v>
      </c>
      <c r="I72" s="9"/>
    </row>
    <row r="73" spans="1:9">
      <c r="A73" s="19">
        <f>A69+1</f>
        <v>11</v>
      </c>
      <c r="B73" s="46" t="s">
        <v>31</v>
      </c>
      <c r="C73" s="28"/>
      <c r="D73" s="47"/>
      <c r="E73" s="20"/>
      <c r="F73" s="3"/>
      <c r="G73" s="3"/>
      <c r="H73" s="3"/>
      <c r="I73" s="9"/>
    </row>
    <row r="74" spans="1:9">
      <c r="A74" s="19"/>
      <c r="B74" s="29" t="s">
        <v>38</v>
      </c>
      <c r="C74" s="30"/>
      <c r="D74" s="31"/>
      <c r="E74" s="20">
        <v>395</v>
      </c>
      <c r="F74" s="3">
        <v>369</v>
      </c>
      <c r="G74" s="3">
        <v>387</v>
      </c>
      <c r="H74" s="3">
        <v>128</v>
      </c>
      <c r="I74" s="9"/>
    </row>
    <row r="75" spans="1:9">
      <c r="A75" s="19"/>
      <c r="B75" s="29" t="s">
        <v>39</v>
      </c>
      <c r="C75" s="30"/>
      <c r="D75" s="31"/>
      <c r="E75" s="20">
        <v>56</v>
      </c>
      <c r="F75" s="3">
        <v>94</v>
      </c>
      <c r="G75" s="3">
        <v>149</v>
      </c>
      <c r="H75" s="3">
        <v>78</v>
      </c>
      <c r="I75" s="9"/>
    </row>
    <row r="76" spans="1:9">
      <c r="A76" s="19"/>
      <c r="B76" s="37" t="s">
        <v>52</v>
      </c>
      <c r="C76" s="38"/>
      <c r="D76" s="39"/>
      <c r="E76" s="21">
        <f>E75/E74</f>
        <v>0.14177215189873418</v>
      </c>
      <c r="F76" s="21">
        <f t="shared" ref="F76" si="35">F75/F74</f>
        <v>0.25474254742547425</v>
      </c>
      <c r="G76" s="21">
        <f t="shared" ref="G76" si="36">G75/G74</f>
        <v>0.38501291989664083</v>
      </c>
      <c r="H76" s="21">
        <f t="shared" ref="H76" si="37">H75/H74</f>
        <v>0.609375</v>
      </c>
      <c r="I76" s="9"/>
    </row>
    <row r="77" spans="1:9">
      <c r="A77" s="19">
        <f>A73+1</f>
        <v>12</v>
      </c>
      <c r="B77" s="46" t="s">
        <v>32</v>
      </c>
      <c r="C77" s="28"/>
      <c r="D77" s="47"/>
      <c r="E77" s="20"/>
      <c r="F77" s="3"/>
      <c r="G77" s="3"/>
      <c r="H77" s="3"/>
      <c r="I77" s="9"/>
    </row>
    <row r="78" spans="1:9">
      <c r="A78" s="19"/>
      <c r="B78" s="29" t="s">
        <v>38</v>
      </c>
      <c r="C78" s="30"/>
      <c r="D78" s="31"/>
      <c r="E78" s="20">
        <v>662</v>
      </c>
      <c r="F78" s="3">
        <v>841</v>
      </c>
      <c r="G78" s="3">
        <v>718</v>
      </c>
      <c r="H78" s="3">
        <v>368</v>
      </c>
      <c r="I78" s="9"/>
    </row>
    <row r="79" spans="1:9">
      <c r="A79" s="19"/>
      <c r="B79" s="29" t="s">
        <v>39</v>
      </c>
      <c r="C79" s="30"/>
      <c r="D79" s="31"/>
      <c r="E79" s="20">
        <v>128</v>
      </c>
      <c r="F79" s="3">
        <v>205</v>
      </c>
      <c r="G79" s="3">
        <v>278</v>
      </c>
      <c r="H79" s="3">
        <v>233</v>
      </c>
      <c r="I79" s="9"/>
    </row>
    <row r="80" spans="1:9">
      <c r="A80" s="19"/>
      <c r="B80" s="37" t="s">
        <v>52</v>
      </c>
      <c r="C80" s="38"/>
      <c r="D80" s="39"/>
      <c r="E80" s="21">
        <f>E79/E78</f>
        <v>0.19335347432024169</v>
      </c>
      <c r="F80" s="21">
        <f t="shared" ref="F80" si="38">F79/F78</f>
        <v>0.24375743162901309</v>
      </c>
      <c r="G80" s="21">
        <f t="shared" ref="G80" si="39">G79/G78</f>
        <v>0.38718662952646238</v>
      </c>
      <c r="H80" s="21">
        <f t="shared" ref="H80" si="40">H79/H78</f>
        <v>0.63315217391304346</v>
      </c>
      <c r="I80" s="9"/>
    </row>
    <row r="81" spans="1:9">
      <c r="A81" s="19">
        <f>A77+1</f>
        <v>13</v>
      </c>
      <c r="B81" s="46" t="s">
        <v>33</v>
      </c>
      <c r="C81" s="28"/>
      <c r="D81" s="47"/>
      <c r="E81" s="20"/>
      <c r="F81" s="3"/>
      <c r="G81" s="3"/>
      <c r="H81" s="3"/>
      <c r="I81" s="9"/>
    </row>
    <row r="82" spans="1:9">
      <c r="A82" s="19"/>
      <c r="B82" s="29" t="s">
        <v>38</v>
      </c>
      <c r="C82" s="30"/>
      <c r="D82" s="31"/>
      <c r="E82" s="20">
        <v>22</v>
      </c>
      <c r="F82" s="3">
        <v>50</v>
      </c>
      <c r="G82" s="3">
        <v>46</v>
      </c>
      <c r="H82" s="3">
        <v>23</v>
      </c>
      <c r="I82" s="9"/>
    </row>
    <row r="83" spans="1:9">
      <c r="A83" s="19"/>
      <c r="B83" s="29" t="s">
        <v>39</v>
      </c>
      <c r="C83" s="30"/>
      <c r="D83" s="31"/>
      <c r="E83" s="20">
        <v>1</v>
      </c>
      <c r="F83" s="3">
        <v>11</v>
      </c>
      <c r="G83" s="3">
        <v>24</v>
      </c>
      <c r="H83" s="3">
        <v>1</v>
      </c>
      <c r="I83" s="9"/>
    </row>
    <row r="84" spans="1:9">
      <c r="A84" s="19"/>
      <c r="B84" s="37" t="s">
        <v>52</v>
      </c>
      <c r="C84" s="38"/>
      <c r="D84" s="39"/>
      <c r="E84" s="21">
        <f>E83/E82</f>
        <v>4.5454545454545456E-2</v>
      </c>
      <c r="F84" s="21">
        <f t="shared" ref="F84" si="41">F83/F82</f>
        <v>0.22</v>
      </c>
      <c r="G84" s="21">
        <f t="shared" ref="G84" si="42">G83/G82</f>
        <v>0.52173913043478259</v>
      </c>
      <c r="H84" s="21">
        <f t="shared" ref="H84" si="43">H83/H82</f>
        <v>4.3478260869565216E-2</v>
      </c>
      <c r="I84" s="9"/>
    </row>
    <row r="85" spans="1:9">
      <c r="A85" s="19">
        <f>A81+1</f>
        <v>14</v>
      </c>
      <c r="B85" s="46" t="s">
        <v>34</v>
      </c>
      <c r="C85" s="28"/>
      <c r="D85" s="47"/>
      <c r="E85" s="20"/>
      <c r="F85" s="3"/>
      <c r="G85" s="3"/>
      <c r="H85" s="3"/>
      <c r="I85" s="9"/>
    </row>
    <row r="86" spans="1:9">
      <c r="A86" s="19"/>
      <c r="B86" s="29" t="s">
        <v>38</v>
      </c>
      <c r="C86" s="30"/>
      <c r="D86" s="31"/>
      <c r="E86" s="20">
        <v>990</v>
      </c>
      <c r="F86" s="3">
        <v>1090</v>
      </c>
      <c r="G86" s="3">
        <v>1068</v>
      </c>
      <c r="H86" s="3">
        <v>550</v>
      </c>
      <c r="I86" s="9"/>
    </row>
    <row r="87" spans="1:9">
      <c r="A87" s="19"/>
      <c r="B87" s="29" t="s">
        <v>39</v>
      </c>
      <c r="C87" s="30"/>
      <c r="D87" s="31"/>
      <c r="E87" s="20">
        <v>161</v>
      </c>
      <c r="F87" s="3">
        <v>208</v>
      </c>
      <c r="G87" s="3">
        <v>431</v>
      </c>
      <c r="H87" s="3">
        <v>422</v>
      </c>
      <c r="I87" s="9"/>
    </row>
    <row r="88" spans="1:9">
      <c r="A88" s="19"/>
      <c r="B88" s="37" t="s">
        <v>52</v>
      </c>
      <c r="C88" s="38"/>
      <c r="D88" s="39"/>
      <c r="E88" s="21">
        <f>E87/E86</f>
        <v>0.16262626262626262</v>
      </c>
      <c r="F88" s="21">
        <f t="shared" ref="F88" si="44">F87/F86</f>
        <v>0.19082568807339451</v>
      </c>
      <c r="G88" s="21">
        <f t="shared" ref="G88" si="45">G87/G86</f>
        <v>0.40355805243445692</v>
      </c>
      <c r="H88" s="21">
        <f t="shared" ref="H88" si="46">H87/H86</f>
        <v>0.76727272727272722</v>
      </c>
      <c r="I88" s="9"/>
    </row>
    <row r="89" spans="1:9">
      <c r="A89" s="19">
        <f>A85+1</f>
        <v>15</v>
      </c>
      <c r="B89" s="46" t="s">
        <v>35</v>
      </c>
      <c r="C89" s="28"/>
      <c r="D89" s="47"/>
      <c r="E89" s="20"/>
      <c r="F89" s="3"/>
      <c r="G89" s="3"/>
      <c r="H89" s="3"/>
      <c r="I89" s="9"/>
    </row>
    <row r="90" spans="1:9">
      <c r="A90" s="19"/>
      <c r="B90" s="29" t="s">
        <v>38</v>
      </c>
      <c r="C90" s="30"/>
      <c r="D90" s="31"/>
      <c r="E90" s="20">
        <v>276</v>
      </c>
      <c r="F90" s="3">
        <v>188</v>
      </c>
      <c r="G90" s="3">
        <v>164</v>
      </c>
      <c r="H90" s="3">
        <v>90</v>
      </c>
      <c r="I90" s="9"/>
    </row>
    <row r="91" spans="1:9">
      <c r="A91" s="19"/>
      <c r="B91" s="29" t="s">
        <v>39</v>
      </c>
      <c r="C91" s="30"/>
      <c r="D91" s="31"/>
      <c r="E91" s="20">
        <v>23</v>
      </c>
      <c r="F91" s="3">
        <v>44</v>
      </c>
      <c r="G91" s="3">
        <v>53</v>
      </c>
      <c r="H91" s="3">
        <v>38</v>
      </c>
      <c r="I91" s="9"/>
    </row>
    <row r="92" spans="1:9">
      <c r="A92" s="19"/>
      <c r="B92" s="37" t="s">
        <v>52</v>
      </c>
      <c r="C92" s="38"/>
      <c r="D92" s="39"/>
      <c r="E92" s="21">
        <f>E91/E90</f>
        <v>8.3333333333333329E-2</v>
      </c>
      <c r="F92" s="21">
        <f t="shared" ref="F92" si="47">F91/F90</f>
        <v>0.23404255319148937</v>
      </c>
      <c r="G92" s="21">
        <f t="shared" ref="G92" si="48">G91/G90</f>
        <v>0.32317073170731708</v>
      </c>
      <c r="H92" s="21">
        <f t="shared" ref="H92" si="49">H91/H90</f>
        <v>0.42222222222222222</v>
      </c>
      <c r="I92" s="9"/>
    </row>
    <row r="93" spans="1:9">
      <c r="A93" s="22">
        <f>A89+1</f>
        <v>16</v>
      </c>
      <c r="B93" s="28" t="s">
        <v>36</v>
      </c>
      <c r="C93" s="28"/>
      <c r="D93" s="28"/>
      <c r="E93" s="23"/>
      <c r="F93" s="23"/>
      <c r="G93" s="23"/>
      <c r="H93" s="23"/>
      <c r="I93" s="23"/>
    </row>
    <row r="94" spans="1:9">
      <c r="A94" s="19"/>
      <c r="B94" s="29" t="s">
        <v>38</v>
      </c>
      <c r="C94" s="30"/>
      <c r="D94" s="31"/>
      <c r="E94" s="20">
        <v>12</v>
      </c>
      <c r="F94" s="3">
        <v>16</v>
      </c>
      <c r="G94" s="3">
        <v>12</v>
      </c>
      <c r="H94" s="3">
        <v>15</v>
      </c>
      <c r="I94" s="9"/>
    </row>
    <row r="95" spans="1:9">
      <c r="A95" s="19"/>
      <c r="B95" s="29" t="s">
        <v>39</v>
      </c>
      <c r="C95" s="30"/>
      <c r="D95" s="31"/>
      <c r="E95" s="20">
        <v>0</v>
      </c>
      <c r="F95" s="3">
        <v>0</v>
      </c>
      <c r="G95" s="3">
        <v>5</v>
      </c>
      <c r="H95" s="3">
        <v>4</v>
      </c>
      <c r="I95" s="9"/>
    </row>
    <row r="96" spans="1:9">
      <c r="A96" s="19"/>
      <c r="B96" s="29" t="s">
        <v>52</v>
      </c>
      <c r="C96" s="30"/>
      <c r="D96" s="31"/>
      <c r="E96" s="24">
        <f>E95/E94</f>
        <v>0</v>
      </c>
      <c r="F96" s="24">
        <f t="shared" ref="F96" si="50">F95/F94</f>
        <v>0</v>
      </c>
      <c r="G96" s="24">
        <f t="shared" ref="G96" si="51">G95/G94</f>
        <v>0.41666666666666669</v>
      </c>
      <c r="H96" s="24">
        <f t="shared" ref="H96" si="52">H95/H94</f>
        <v>0.26666666666666666</v>
      </c>
      <c r="I96" s="9"/>
    </row>
    <row r="97" spans="1:10">
      <c r="A97" s="22">
        <f>A93+1</f>
        <v>17</v>
      </c>
      <c r="B97" s="28" t="s">
        <v>46</v>
      </c>
      <c r="C97" s="28"/>
      <c r="D97" s="28"/>
      <c r="E97" s="23"/>
      <c r="F97" s="23"/>
      <c r="G97" s="23"/>
      <c r="H97" s="23"/>
      <c r="I97" s="23"/>
    </row>
    <row r="98" spans="1:10">
      <c r="A98" s="19"/>
      <c r="B98" s="29" t="s">
        <v>38</v>
      </c>
      <c r="C98" s="30"/>
      <c r="D98" s="31"/>
      <c r="E98" s="20"/>
      <c r="F98" s="3"/>
      <c r="G98" s="3"/>
      <c r="H98" s="3">
        <v>17</v>
      </c>
      <c r="I98" s="9"/>
    </row>
    <row r="99" spans="1:10">
      <c r="A99" s="19"/>
      <c r="B99" s="29" t="s">
        <v>39</v>
      </c>
      <c r="C99" s="30"/>
      <c r="D99" s="31"/>
      <c r="E99" s="20"/>
      <c r="F99" s="3"/>
      <c r="G99" s="3"/>
      <c r="H99" s="3">
        <v>2</v>
      </c>
      <c r="I99" s="9"/>
    </row>
    <row r="100" spans="1:10">
      <c r="A100" s="19"/>
      <c r="B100" s="32" t="s">
        <v>52</v>
      </c>
      <c r="C100" s="33"/>
      <c r="D100" s="34"/>
      <c r="E100" s="25"/>
      <c r="F100" s="25"/>
      <c r="G100" s="25"/>
      <c r="H100" s="24">
        <f t="shared" ref="H100" si="53">H99/H98</f>
        <v>0.11764705882352941</v>
      </c>
      <c r="I100" s="9"/>
    </row>
    <row r="101" spans="1:10" ht="15.75" thickBot="1">
      <c r="A101" s="26"/>
      <c r="B101" s="10"/>
      <c r="C101" s="10"/>
      <c r="D101" s="10"/>
      <c r="E101" s="10"/>
      <c r="F101" s="10"/>
      <c r="G101" s="10"/>
      <c r="H101" s="10"/>
      <c r="I101" s="27"/>
    </row>
    <row r="102" spans="1:10" ht="20.25" thickBot="1">
      <c r="A102" s="119" t="s">
        <v>54</v>
      </c>
      <c r="B102" s="124"/>
      <c r="C102" s="124"/>
      <c r="D102" s="124"/>
      <c r="E102" s="124"/>
      <c r="F102" s="124"/>
      <c r="G102" s="124"/>
      <c r="H102" s="124"/>
      <c r="I102" s="124"/>
      <c r="J102" s="124"/>
    </row>
    <row r="103" spans="1:10" ht="18.75">
      <c r="A103" s="69" t="s">
        <v>55</v>
      </c>
      <c r="B103" s="149" t="s">
        <v>56</v>
      </c>
      <c r="C103" s="150"/>
      <c r="D103" s="151"/>
      <c r="E103" s="70" t="s">
        <v>57</v>
      </c>
      <c r="F103" s="71"/>
      <c r="G103" s="72"/>
      <c r="H103" s="73" t="s">
        <v>58</v>
      </c>
      <c r="I103" s="74"/>
      <c r="J103" s="75"/>
    </row>
    <row r="104" spans="1:10" ht="38.25" thickBot="1">
      <c r="A104" s="76" t="s">
        <v>59</v>
      </c>
      <c r="B104" s="77" t="s">
        <v>60</v>
      </c>
      <c r="C104" s="78" t="s">
        <v>61</v>
      </c>
      <c r="D104" s="79" t="s">
        <v>62</v>
      </c>
      <c r="E104" s="80" t="s">
        <v>63</v>
      </c>
      <c r="F104" s="81" t="s">
        <v>61</v>
      </c>
      <c r="G104" s="82" t="s">
        <v>62</v>
      </c>
      <c r="H104" s="83" t="s">
        <v>60</v>
      </c>
      <c r="I104" s="84" t="s">
        <v>61</v>
      </c>
      <c r="J104" s="85" t="s">
        <v>62</v>
      </c>
    </row>
    <row r="105" spans="1:10" ht="18.75">
      <c r="A105" s="86">
        <v>39569</v>
      </c>
      <c r="B105" s="87">
        <v>17552</v>
      </c>
      <c r="C105" s="88">
        <v>6444</v>
      </c>
      <c r="D105" s="89">
        <v>36.71</v>
      </c>
      <c r="E105" s="90">
        <v>18685</v>
      </c>
      <c r="F105" s="91">
        <v>5290</v>
      </c>
      <c r="G105" s="92">
        <v>28.31</v>
      </c>
      <c r="H105" s="93">
        <v>10580</v>
      </c>
      <c r="I105" s="94">
        <v>2645</v>
      </c>
      <c r="J105" s="95">
        <v>25</v>
      </c>
    </row>
    <row r="106" spans="1:10" ht="18.75">
      <c r="A106" s="86">
        <v>39387</v>
      </c>
      <c r="B106" s="87">
        <v>16137</v>
      </c>
      <c r="C106" s="88">
        <v>6353</v>
      </c>
      <c r="D106" s="96">
        <v>39.369999999999997</v>
      </c>
      <c r="E106" s="90">
        <v>16493</v>
      </c>
      <c r="F106" s="91">
        <v>5005</v>
      </c>
      <c r="G106" s="97">
        <v>30.35</v>
      </c>
      <c r="H106" s="93">
        <v>8654</v>
      </c>
      <c r="I106" s="94">
        <v>2446</v>
      </c>
      <c r="J106" s="98">
        <v>28.26</v>
      </c>
    </row>
    <row r="107" spans="1:10" ht="18.75">
      <c r="A107" s="86">
        <v>39203</v>
      </c>
      <c r="B107" s="87">
        <v>15083</v>
      </c>
      <c r="C107" s="88">
        <v>2289</v>
      </c>
      <c r="D107" s="96">
        <v>15.18</v>
      </c>
      <c r="E107" s="90">
        <v>15874</v>
      </c>
      <c r="F107" s="91">
        <v>2777</v>
      </c>
      <c r="G107" s="97">
        <v>17.489999999999998</v>
      </c>
      <c r="H107" s="93">
        <v>7467</v>
      </c>
      <c r="I107" s="94">
        <v>1023</v>
      </c>
      <c r="J107" s="98">
        <v>13.7</v>
      </c>
    </row>
    <row r="108" spans="1:10" ht="18.75">
      <c r="A108" s="86">
        <v>39022</v>
      </c>
      <c r="B108" s="87">
        <v>14587</v>
      </c>
      <c r="C108" s="88">
        <v>5505</v>
      </c>
      <c r="D108" s="96">
        <v>37.74</v>
      </c>
      <c r="E108" s="90">
        <v>16947</v>
      </c>
      <c r="F108" s="91">
        <v>6555</v>
      </c>
      <c r="G108" s="97">
        <v>38.68</v>
      </c>
      <c r="H108" s="93">
        <v>6830</v>
      </c>
      <c r="I108" s="94">
        <v>1830</v>
      </c>
      <c r="J108" s="98">
        <v>26.79</v>
      </c>
    </row>
    <row r="109" spans="1:10" ht="18.75">
      <c r="A109" s="86">
        <v>38838</v>
      </c>
      <c r="B109" s="87">
        <v>15355</v>
      </c>
      <c r="C109" s="88">
        <v>5832</v>
      </c>
      <c r="D109" s="96">
        <v>37.979999999999997</v>
      </c>
      <c r="E109" s="90">
        <v>17952</v>
      </c>
      <c r="F109" s="91">
        <v>5718</v>
      </c>
      <c r="G109" s="97">
        <v>31.85</v>
      </c>
      <c r="H109" s="93">
        <v>7053</v>
      </c>
      <c r="I109" s="94">
        <v>1608</v>
      </c>
      <c r="J109" s="98">
        <v>22.8</v>
      </c>
    </row>
    <row r="110" spans="1:10" ht="18.75">
      <c r="A110" s="86">
        <v>38657</v>
      </c>
      <c r="B110" s="87">
        <v>15902</v>
      </c>
      <c r="C110" s="88">
        <v>5039</v>
      </c>
      <c r="D110" s="96">
        <v>31.68</v>
      </c>
      <c r="E110" s="90">
        <v>20085</v>
      </c>
      <c r="F110" s="91">
        <v>5772</v>
      </c>
      <c r="G110" s="97">
        <v>28.74</v>
      </c>
      <c r="H110" s="93">
        <v>7620</v>
      </c>
      <c r="I110" s="94">
        <v>1348</v>
      </c>
      <c r="J110" s="98">
        <v>17.690000000000001</v>
      </c>
    </row>
    <row r="111" spans="1:10" ht="18.75">
      <c r="A111" s="86">
        <v>38473</v>
      </c>
      <c r="B111" s="87">
        <v>18211</v>
      </c>
      <c r="C111" s="88">
        <v>5748</v>
      </c>
      <c r="D111" s="96">
        <v>31.56</v>
      </c>
      <c r="E111" s="90">
        <v>20513</v>
      </c>
      <c r="F111" s="91">
        <v>3520</v>
      </c>
      <c r="G111" s="97">
        <v>17.16</v>
      </c>
      <c r="H111" s="93">
        <v>8650</v>
      </c>
      <c r="I111" s="94">
        <v>1243</v>
      </c>
      <c r="J111" s="98">
        <v>14.37</v>
      </c>
    </row>
    <row r="112" spans="1:10" ht="18.75">
      <c r="A112" s="86">
        <v>38292</v>
      </c>
      <c r="B112" s="87">
        <v>16645</v>
      </c>
      <c r="C112" s="88">
        <v>4089</v>
      </c>
      <c r="D112" s="96">
        <v>24.57</v>
      </c>
      <c r="E112" s="90">
        <v>20448</v>
      </c>
      <c r="F112" s="91">
        <v>4484</v>
      </c>
      <c r="G112" s="97">
        <v>21.93</v>
      </c>
      <c r="H112" s="93">
        <v>7666</v>
      </c>
      <c r="I112" s="94">
        <v>939</v>
      </c>
      <c r="J112" s="98">
        <v>12.25</v>
      </c>
    </row>
    <row r="113" spans="1:10" ht="18.75">
      <c r="A113" s="86">
        <v>38108</v>
      </c>
      <c r="B113" s="87">
        <v>20724</v>
      </c>
      <c r="C113" s="88">
        <v>7011</v>
      </c>
      <c r="D113" s="96">
        <v>33.83</v>
      </c>
      <c r="E113" s="90">
        <v>21364</v>
      </c>
      <c r="F113" s="91">
        <v>3354</v>
      </c>
      <c r="G113" s="97">
        <v>15.7</v>
      </c>
      <c r="H113" s="93">
        <v>9770</v>
      </c>
      <c r="I113" s="94">
        <v>1490</v>
      </c>
      <c r="J113" s="98">
        <v>15.25</v>
      </c>
    </row>
    <row r="114" spans="1:10" ht="18.75">
      <c r="A114" s="86">
        <v>37926</v>
      </c>
      <c r="B114" s="87">
        <v>19501</v>
      </c>
      <c r="C114" s="88">
        <v>4450</v>
      </c>
      <c r="D114" s="96">
        <v>22.82</v>
      </c>
      <c r="E114" s="90">
        <v>20377</v>
      </c>
      <c r="F114" s="91">
        <v>4381</v>
      </c>
      <c r="G114" s="97">
        <v>21.5</v>
      </c>
      <c r="H114" s="93">
        <v>8597</v>
      </c>
      <c r="I114" s="94">
        <v>1076</v>
      </c>
      <c r="J114" s="98">
        <v>12.52</v>
      </c>
    </row>
    <row r="115" spans="1:10" ht="19.5" thickBot="1">
      <c r="A115" s="99">
        <v>37742</v>
      </c>
      <c r="B115" s="100">
        <v>20290</v>
      </c>
      <c r="C115" s="101">
        <v>4469</v>
      </c>
      <c r="D115" s="102">
        <v>22.03</v>
      </c>
      <c r="E115" s="103">
        <v>18692</v>
      </c>
      <c r="F115" s="104">
        <v>2203</v>
      </c>
      <c r="G115" s="105">
        <v>11.79</v>
      </c>
      <c r="H115" s="106">
        <v>7943</v>
      </c>
      <c r="I115" s="107">
        <v>802</v>
      </c>
      <c r="J115" s="108">
        <v>10.1</v>
      </c>
    </row>
    <row r="116" spans="1:10" ht="19.5" thickBot="1">
      <c r="A116" s="109"/>
      <c r="B116" s="110" t="s">
        <v>16</v>
      </c>
      <c r="C116" s="111"/>
      <c r="D116" s="112">
        <f t="shared" ref="D116:J116" si="54">SUM(D105:D115)</f>
        <v>333.47</v>
      </c>
      <c r="E116" s="113" t="s">
        <v>16</v>
      </c>
      <c r="F116" s="114"/>
      <c r="G116" s="115">
        <f t="shared" si="54"/>
        <v>263.5</v>
      </c>
      <c r="H116" s="116" t="s">
        <v>16</v>
      </c>
      <c r="I116" s="117"/>
      <c r="J116" s="118">
        <f t="shared" si="54"/>
        <v>198.73000000000002</v>
      </c>
    </row>
    <row r="117" spans="1:10" ht="19.5" thickBot="1">
      <c r="A117" s="109"/>
      <c r="B117" s="120"/>
      <c r="C117" s="121" t="s">
        <v>64</v>
      </c>
      <c r="D117" s="122">
        <f>D116/11</f>
        <v>30.315454545454546</v>
      </c>
      <c r="E117" s="122"/>
      <c r="F117" s="122" t="s">
        <v>64</v>
      </c>
      <c r="G117" s="122">
        <f>G116/11</f>
        <v>23.954545454545453</v>
      </c>
      <c r="H117" s="122"/>
      <c r="I117" s="122" t="s">
        <v>64</v>
      </c>
      <c r="J117" s="123">
        <f>J116/11</f>
        <v>18.066363636363636</v>
      </c>
    </row>
  </sheetData>
  <mergeCells count="130">
    <mergeCell ref="J28:J50"/>
    <mergeCell ref="M14:O14"/>
    <mergeCell ref="P14:R14"/>
    <mergeCell ref="S14:U14"/>
    <mergeCell ref="M27:N27"/>
    <mergeCell ref="P27:Q27"/>
    <mergeCell ref="S27:T27"/>
    <mergeCell ref="E17:E19"/>
    <mergeCell ref="E20:E21"/>
    <mergeCell ref="F20:F21"/>
    <mergeCell ref="G20:G21"/>
    <mergeCell ref="H20:H21"/>
    <mergeCell ref="I20:I21"/>
    <mergeCell ref="J15:J16"/>
    <mergeCell ref="B103:D103"/>
    <mergeCell ref="E103:G103"/>
    <mergeCell ref="H103:J103"/>
    <mergeCell ref="B116:C116"/>
    <mergeCell ref="E116:F116"/>
    <mergeCell ref="H116:I116"/>
    <mergeCell ref="A102:J102"/>
    <mergeCell ref="A1:I1"/>
    <mergeCell ref="A4:D4"/>
    <mergeCell ref="A5:D5"/>
    <mergeCell ref="A23:D23"/>
    <mergeCell ref="A24:D24"/>
    <mergeCell ref="A6:D6"/>
    <mergeCell ref="A13:D13"/>
    <mergeCell ref="E2:E3"/>
    <mergeCell ref="F2:F3"/>
    <mergeCell ref="G2:G3"/>
    <mergeCell ref="C14:G14"/>
    <mergeCell ref="A17:D17"/>
    <mergeCell ref="A18:D18"/>
    <mergeCell ref="A19:D19"/>
    <mergeCell ref="A20:D21"/>
    <mergeCell ref="I2:I3"/>
    <mergeCell ref="A22:D22"/>
    <mergeCell ref="E15:E16"/>
    <mergeCell ref="F15:F16"/>
    <mergeCell ref="G15:G16"/>
    <mergeCell ref="H15:H16"/>
    <mergeCell ref="I15:I16"/>
    <mergeCell ref="A7:D7"/>
    <mergeCell ref="A8:D8"/>
    <mergeCell ref="A9:D9"/>
    <mergeCell ref="A10:D10"/>
    <mergeCell ref="A11:D11"/>
    <mergeCell ref="A12:D12"/>
    <mergeCell ref="B40:D40"/>
    <mergeCell ref="B41:D41"/>
    <mergeCell ref="B43:D43"/>
    <mergeCell ref="A25:D25"/>
    <mergeCell ref="E28:E29"/>
    <mergeCell ref="F28:F29"/>
    <mergeCell ref="G28:G29"/>
    <mergeCell ref="H28:H29"/>
    <mergeCell ref="H2:H3"/>
    <mergeCell ref="A26:D26"/>
    <mergeCell ref="A27:D27"/>
    <mergeCell ref="B57:D57"/>
    <mergeCell ref="B61:D61"/>
    <mergeCell ref="B65:D65"/>
    <mergeCell ref="B69:D69"/>
    <mergeCell ref="B73:D73"/>
    <mergeCell ref="B55:D55"/>
    <mergeCell ref="B56:D56"/>
    <mergeCell ref="B58:D58"/>
    <mergeCell ref="B59:D59"/>
    <mergeCell ref="B44:D44"/>
    <mergeCell ref="B45:D45"/>
    <mergeCell ref="B47:D47"/>
    <mergeCell ref="B48:D48"/>
    <mergeCell ref="B49:D49"/>
    <mergeCell ref="B54:D54"/>
    <mergeCell ref="A28:D29"/>
    <mergeCell ref="B31:D31"/>
    <mergeCell ref="B32:D32"/>
    <mergeCell ref="B33:D33"/>
    <mergeCell ref="B35:D35"/>
    <mergeCell ref="A2:D3"/>
    <mergeCell ref="A15:D16"/>
    <mergeCell ref="B36:D36"/>
    <mergeCell ref="B37:D37"/>
    <mergeCell ref="B39:D39"/>
    <mergeCell ref="B53:D53"/>
    <mergeCell ref="I28:I29"/>
    <mergeCell ref="B30:D30"/>
    <mergeCell ref="B34:D34"/>
    <mergeCell ref="B38:D38"/>
    <mergeCell ref="B42:D42"/>
    <mergeCell ref="B46:D46"/>
    <mergeCell ref="B84:D84"/>
    <mergeCell ref="B60:D60"/>
    <mergeCell ref="B90:D90"/>
    <mergeCell ref="B91:D91"/>
    <mergeCell ref="B92:D92"/>
    <mergeCell ref="B94:D94"/>
    <mergeCell ref="B95:D95"/>
    <mergeCell ref="B78:D78"/>
    <mergeCell ref="B79:D79"/>
    <mergeCell ref="B80:D80"/>
    <mergeCell ref="B74:D74"/>
    <mergeCell ref="B77:D77"/>
    <mergeCell ref="B81:D81"/>
    <mergeCell ref="B85:D85"/>
    <mergeCell ref="B89:D89"/>
    <mergeCell ref="B93:D93"/>
    <mergeCell ref="B97:D97"/>
    <mergeCell ref="B98:D98"/>
    <mergeCell ref="B99:D99"/>
    <mergeCell ref="B100:D100"/>
    <mergeCell ref="A50:I50"/>
    <mergeCell ref="B62:D62"/>
    <mergeCell ref="B63:D63"/>
    <mergeCell ref="B64:D64"/>
    <mergeCell ref="B75:D75"/>
    <mergeCell ref="B76:D76"/>
    <mergeCell ref="B70:D70"/>
    <mergeCell ref="B71:D71"/>
    <mergeCell ref="B72:D72"/>
    <mergeCell ref="B66:D66"/>
    <mergeCell ref="B67:D67"/>
    <mergeCell ref="B68:D68"/>
    <mergeCell ref="B96:D96"/>
    <mergeCell ref="B86:D86"/>
    <mergeCell ref="B87:D87"/>
    <mergeCell ref="B88:D88"/>
    <mergeCell ref="B82:D82"/>
    <mergeCell ref="B83:D8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95"/>
  <sheetViews>
    <sheetView topLeftCell="A52" workbookViewId="0">
      <selection activeCell="A52" sqref="A1:XFD1048576"/>
    </sheetView>
  </sheetViews>
  <sheetFormatPr defaultRowHeight="15"/>
  <sheetData>
    <row r="95" spans="1:1">
      <c r="A9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</dc:creator>
  <cp:lastModifiedBy>ankit</cp:lastModifiedBy>
  <cp:lastPrinted>2009-07-17T18:10:12Z</cp:lastPrinted>
  <dcterms:created xsi:type="dcterms:W3CDTF">2009-07-17T15:00:27Z</dcterms:created>
  <dcterms:modified xsi:type="dcterms:W3CDTF">2009-07-17T18:49:21Z</dcterms:modified>
</cp:coreProperties>
</file>