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vmlDrawing1.vml" ContentType="application/vnd.openxmlformats-officedocument.vmlDrawing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vmlDrawing3.vml" ContentType="application/vnd.openxmlformats-officedocument.vmlDrawing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drawings/vmlDrawing4.vml" ContentType="application/vnd.openxmlformats-officedocument.vmlDrawing"/>
  <Override PartName="/xl/comments4.xml" ContentType="application/vnd.openxmlformats-officedocument.spreadsheetml.comments+xml"/>
  <Override PartName="/xl/worksheets/sheet5.xml" ContentType="application/vnd.openxmlformats-officedocument.spreadsheetml.worksheet+xml"/>
  <Override PartName="/xl/drawings/vmlDrawing5.vml" ContentType="application/vnd.openxmlformats-officedocument.vmlDrawing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drawings/vmlDrawing6.vml" ContentType="application/vnd.openxmlformats-officedocument.vmlDrawing"/>
  <Override PartName="/xl/comments6.xml" ContentType="application/vnd.openxmlformats-officedocument.spreadsheetml.comments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24226"/>
  <bookViews>
    <workbookView xWindow="240" yWindow="105" windowWidth="14805" windowHeight="8010" activeTab="0" tabRatio="795"/>
  </bookViews>
  <sheets>
    <sheet name="Export Process" sheetId="1" r:id="rId1"/>
    <sheet name="Export Schedule" sheetId="2" r:id="rId2"/>
    <sheet name="Export Details" sheetId="3" r:id="rId3"/>
    <sheet name="Export Files" sheetId="4" r:id="rId4"/>
    <sheet name="BL Checklist" sheetId="5" r:id="rId5"/>
    <sheet name="Journal Entry" sheetId="6" r:id="rId6"/>
    <sheet name="Notes" sheetId="7" r:id="rId7"/>
    <sheet name="Import Process" sheetId="8" r:id="rId8"/>
    <sheet name="Custom Duty Calc- GST" sheetId="9" r:id="rId9"/>
  </sheets>
</workbook>
</file>

<file path=xl/comments1.xml><?xml version="1.0" encoding="utf-8"?>
<comments xmlns="http://schemas.openxmlformats.org/spreadsheetml/2006/main">
  <authors>
    <author>Author</author>
  </authors>
  <commentList>
    <comment ref="C13" authorId="0">
      <text>
        <r>
          <rPr>
            <b/>
            <sz val="9"/>
            <color indexed="81"/>
            <rFont val="Tahoma"/>
            <family val="2"/>
          </rPr>
          <t xml:space="preserve">sometimes arrange by CHA</t>
        </r>
        <r>
          <rPr>
            <sz val="9"/>
            <color indexed="81"/>
            <rFont val="Tahoma"/>
            <family val="2"/>
          </rPr>
          <t xml:space="preserve">
Incase of LCL(Low container Load), ie. Small amount of goods , then no need to book container, CHA will send goods to any other general container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 xml:space="preserve">A Container pics have Gross/Net/Tare weight of container</t>
        </r>
        <r>
          <rPr>
            <sz val="9"/>
            <color indexed="81"/>
            <rFont val="Tahoma"/>
            <family val="2"/>
          </rPr>
          <t xml:space="preserve">
Also , Container should be sealed by Exporter self seal &amp; Container company seal at the time of Stuffing(at the time of despatch)</t>
        </r>
      </text>
    </comment>
    <comment ref="C37" authorId="0">
      <text>
        <r>
          <rPr>
            <sz val="9"/>
            <color indexed="81"/>
            <rFont val="Tahoma"/>
            <family val="2"/>
          </rPr>
          <t xml:space="preserve"> Types of Shipping Bill--
1)Printed on white paper- No export Duty, no DBK
2)Printed on Yellow paper-Export Duty+cess
3)Printed on Green paper-Export Duty or LUT &amp; DBK
4)Printed on Yellow paper(BOND)- Kept in warehouse for export
5)Printed on Blue paper-Export uinder DEPB scheme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 xml:space="preserve">One Shipping Bill can have multiple Invoice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 xml:space="preserve">seal is a type of Physical 
lock that secures container
A seal can be from at Factory/warehouse in  case of self seal(takes in 15days advance permission from customs Judictional officer), otherwise at port(CFS/ICD) .
CFS- Container Freight Station
ICD- Inland Container Depot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1" authorId="0">
      <text>
        <r>
          <rPr>
            <sz val="9"/>
            <color indexed="81"/>
            <rFont val="Tahoma"/>
            <family val="2"/>
          </rPr>
          <t xml:space="preserve">In Mumbai- Port Trust copy of shipping Bill
In Kolkata- Dock Challan
In chennai &amp; cochin- Export Application
</t>
        </r>
      </text>
    </comment>
    <comment ref="C5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3" authorId="0">
      <text>
        <r>
          <rPr>
            <b/>
            <sz val="9"/>
            <color indexed="81"/>
            <rFont val="Tahoma"/>
            <family val="2"/>
          </rPr>
          <t xml:space="preserve">It has two types of formula for calculation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 xml:space="preserve">means number &amp; type of packing for export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 xml:space="preserve">requires only if wooden crate or pallet packing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B20" authorId="0">
      <text>
        <r>
          <rPr>
            <b/>
            <sz val="9"/>
            <color indexed="81"/>
            <rFont val="Tahoma"/>
            <family val="2"/>
          </rPr>
          <t xml:space="preserve">After Shipment of cargo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B16" authorId="0">
      <text>
        <r>
          <rPr>
            <b/>
            <sz val="9"/>
            <color indexed="81"/>
            <rFont val="Tahoma"/>
            <family val="2"/>
          </rPr>
          <t xml:space="preserve">In bengal- 
for cargo to U.K &amp; US- Wto Building Poddar House
For cargo to Africa &amp; bangladesh- Indian chamber of Commerce, BBD bag, Kolkata
In Gujarat- Gujarat Chamber of Commerce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 xml:space="preserve">CHA also known as Clearing Agent or Shipping Agent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 xml:space="preserve">Freight Forwarder also known as Forwarding Agent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<sst xmlns="http://schemas.openxmlformats.org/spreadsheetml/2006/main" uniqueCount="386" count="386">
  <si>
    <t>Proforma Invoice No</t>
  </si>
  <si>
    <t>Container no</t>
  </si>
  <si>
    <t>Container Booking NO</t>
  </si>
  <si>
    <t>Take pics of container at the time of coming to factory/warehouse</t>
  </si>
  <si>
    <t>Got from container booking agent</t>
  </si>
  <si>
    <t>Road Vehicle No</t>
  </si>
  <si>
    <t>vehicle Bilty no &amp; date</t>
  </si>
  <si>
    <t>Our seal &amp;  container seal no</t>
  </si>
  <si>
    <t>Container gross Weight</t>
  </si>
  <si>
    <t>Container tare Weight</t>
  </si>
  <si>
    <t>show on container</t>
  </si>
  <si>
    <t>Vehicle Gross Weight</t>
  </si>
  <si>
    <t>Vehicle tare Weight</t>
  </si>
  <si>
    <t>VGM(verified Gross mass) weight</t>
  </si>
  <si>
    <t>Invoice Gross WT+Container tare Weight</t>
  </si>
  <si>
    <t>Number of carate/pellet</t>
  </si>
  <si>
    <t>Place of loading</t>
  </si>
  <si>
    <t>Place of Despatch</t>
  </si>
  <si>
    <t>will found from packing list/Proforma Invoice</t>
  </si>
  <si>
    <t>Packing List no</t>
  </si>
  <si>
    <t>Proforma Invoice No &amp; date</t>
  </si>
  <si>
    <t>Invoice FOB value</t>
  </si>
  <si>
    <t>Exchange Rate</t>
  </si>
  <si>
    <t>FOB value(in INR)</t>
  </si>
  <si>
    <t>from CBIC website</t>
  </si>
  <si>
    <t>IGST (if without LUT)</t>
  </si>
  <si>
    <t>Shipping Bill No</t>
  </si>
  <si>
    <t>Got later from CHA , after loading container cleared from customs</t>
  </si>
  <si>
    <t>Customer Name</t>
  </si>
  <si>
    <t>Delivery term</t>
  </si>
  <si>
    <t>FOB/CIF/C&amp;F/DAP</t>
  </si>
  <si>
    <t>Sr No</t>
  </si>
  <si>
    <t>Container Booking Agent</t>
  </si>
  <si>
    <t>Item Name</t>
  </si>
  <si>
    <t>Port of loading</t>
  </si>
  <si>
    <t>Port of Despatch</t>
  </si>
  <si>
    <t>Schedule delivery Date</t>
  </si>
  <si>
    <t>Container Size require</t>
  </si>
  <si>
    <t>Container Booked yes/No</t>
  </si>
  <si>
    <t>Container Booking No</t>
  </si>
  <si>
    <t>Container Booking date</t>
  </si>
  <si>
    <t>Reason for Delay (if)</t>
  </si>
  <si>
    <r>
      <t xml:space="preserve">Road Vehicle no- </t>
    </r>
    <r>
      <rPr>
        <b/>
        <sz val="8"/>
        <color rgb="FF000000"/>
        <rFont val="Calibri"/>
      </rPr>
      <t>if Booked</t>
    </r>
  </si>
  <si>
    <t>Vehicle Transporter name</t>
  </si>
  <si>
    <t>FOB Value</t>
  </si>
  <si>
    <t>Empty Container comes Yes/No</t>
  </si>
  <si>
    <t>Fumigation no</t>
  </si>
  <si>
    <t>XYZ</t>
  </si>
  <si>
    <t>ABCC</t>
  </si>
  <si>
    <t>Haldia</t>
  </si>
  <si>
    <t>frankfut</t>
  </si>
  <si>
    <t>FOB</t>
  </si>
  <si>
    <t>LC No &amp; Date</t>
  </si>
  <si>
    <t>0078/sss</t>
  </si>
  <si>
    <t>16161616166 &amp; 14/07/18</t>
  </si>
  <si>
    <t>Ramu &amp; Sons</t>
  </si>
  <si>
    <t>CHA Name</t>
  </si>
  <si>
    <t>Yes</t>
  </si>
  <si>
    <t>n/a</t>
  </si>
  <si>
    <t>WB45A-7788</t>
  </si>
  <si>
    <t>Surya Transport</t>
  </si>
  <si>
    <t>ABC</t>
  </si>
  <si>
    <t>HHJJ</t>
  </si>
  <si>
    <t>Mundra</t>
  </si>
  <si>
    <t>Vancober</t>
  </si>
  <si>
    <t>CIF</t>
  </si>
  <si>
    <t>454/DD</t>
  </si>
  <si>
    <t>4546545645 &amp; 05/08/18</t>
  </si>
  <si>
    <t>Pending</t>
  </si>
  <si>
    <t>No</t>
  </si>
  <si>
    <t>Container Stuffing</t>
  </si>
  <si>
    <t>Bill of Lading no</t>
  </si>
  <si>
    <t xml:space="preserve">will get from CHA </t>
  </si>
  <si>
    <t>fumigation agent will give receipt of fumigation</t>
  </si>
  <si>
    <t>particulars</t>
  </si>
  <si>
    <t>Check from</t>
  </si>
  <si>
    <t>Exporter Forex Bank A/C</t>
  </si>
  <si>
    <t>Exporter GSTIn</t>
  </si>
  <si>
    <t>Exporter Bank AD Code</t>
  </si>
  <si>
    <t>From Bank</t>
  </si>
  <si>
    <t>Proforma Invoice No &amp; Date</t>
  </si>
  <si>
    <t>DBK</t>
  </si>
  <si>
    <t>Insurance value</t>
  </si>
  <si>
    <t>0.03% of FOB</t>
  </si>
  <si>
    <t>Terms</t>
  </si>
  <si>
    <t>CIF,C &amp; F, DAP, FOB-- see purchase order/Proforma Invoice for this</t>
  </si>
  <si>
    <t>IGST(IF)</t>
  </si>
  <si>
    <t>Port of Loading</t>
  </si>
  <si>
    <t>Port of despatch</t>
  </si>
  <si>
    <t>Country of Origin</t>
  </si>
  <si>
    <t>Custom Clearance</t>
  </si>
  <si>
    <t>Name of port where container will be cleared whether CFS/ICD</t>
  </si>
  <si>
    <t>Container Pickup</t>
  </si>
  <si>
    <t>Whether stuffing &amp; sealing from factory or port</t>
  </si>
  <si>
    <t>Stuffing place</t>
  </si>
  <si>
    <t>Seal no</t>
  </si>
  <si>
    <t>No of create</t>
  </si>
  <si>
    <t>VGM WT</t>
  </si>
  <si>
    <t>Container WT</t>
  </si>
  <si>
    <t>IEC code</t>
  </si>
  <si>
    <t>Certificate from chamber of commerce</t>
  </si>
  <si>
    <t>Particulars</t>
  </si>
  <si>
    <t>Draft/Checklist for BILL OF LADING  given by CHA to Exporter</t>
  </si>
  <si>
    <t>Export Process</t>
  </si>
  <si>
    <t>Marketing Department got Sale Order from Importer/Party  on the basis of his Quotation/Proforma Invoice</t>
  </si>
  <si>
    <t>Entry of sale order in system</t>
  </si>
  <si>
    <t>Entry of packing List in system, to be packed in schedule date</t>
  </si>
  <si>
    <r>
      <t>Marketing Dept. Got LC</t>
    </r>
    <r>
      <rPr>
        <sz val="8"/>
        <color rgb="FF000000"/>
        <rFont val="Calibri"/>
      </rPr>
      <t>(Letter of credit)</t>
    </r>
    <r>
      <rPr>
        <sz val="11"/>
        <color rgb="FF000000"/>
        <rFont val="Calibri"/>
      </rPr>
      <t xml:space="preserve"> from party &amp; same submitted by exporter company in his own LC Bank A/C</t>
    </r>
  </si>
  <si>
    <t>Book CONTAINER in advance according to despatch schedule from FREIGHT FORWARDER</t>
  </si>
  <si>
    <t>Arrange Road Transport &amp; Inform him the picking of empty container</t>
  </si>
  <si>
    <t>Now, the day Road Transport(Truck) came , take pics of container &amp; Vehicle no &amp; container Seal</t>
  </si>
  <si>
    <t>Check proper Production/Inventory entry in system</t>
  </si>
  <si>
    <t>weightment of Empty Truck/trailer/tempo</t>
  </si>
  <si>
    <t>Now , packing(making create) &amp; Put Barcode &amp; label on create</t>
  </si>
  <si>
    <t xml:space="preserve">enter all packing/create </t>
  </si>
  <si>
    <t>Weightment of loaded Truck/Vehicle</t>
  </si>
  <si>
    <r>
      <t xml:space="preserve">Fill/Update EXPORT DETAILS sheet like </t>
    </r>
    <r>
      <rPr>
        <sz val="8"/>
        <color rgb="FF000000"/>
        <rFont val="Calibri"/>
      </rPr>
      <t>Container Booking no,container no, container Gross/Net/Tare WT, vehicle no, Bilty no ,Seal no,Proforma Invoice no, Packing list no, No of create, Item name, party name, Port of loading, Currency exchange rate,FOB value...e.t.c</t>
    </r>
  </si>
  <si>
    <r>
      <t>Email proforma Invoice, packing list,  Annexure of VGM, Container Booking no to CHA</t>
    </r>
    <r>
      <rPr>
        <sz val="8"/>
        <color rgb="FF000000"/>
        <rFont val="Calibri"/>
      </rPr>
      <t>(Custom House Agent)</t>
    </r>
    <r>
      <rPr>
        <sz val="11"/>
        <color rgb="FF000000"/>
        <rFont val="Calibri"/>
      </rPr>
      <t xml:space="preserve"> &amp; asks to generate &amp; email SHIPPING BILL NO</t>
    </r>
  </si>
  <si>
    <t xml:space="preserve">Got SHIPPING BILL NO  by email from CHA </t>
  </si>
  <si>
    <r>
      <t>Fumigation &amp; get fumigation report(</t>
    </r>
    <r>
      <rPr>
        <sz val="10"/>
        <color rgb="FF000000"/>
        <rFont val="Calibri"/>
      </rPr>
      <t>if packing with wooden create/pallet)</t>
    </r>
  </si>
  <si>
    <t>Email EXPORT INVOICE, VGM with Annexure, SELF SEAL to FREIGHT FORWARDER/CHA for BL Checklist</t>
  </si>
  <si>
    <t>Check BL Checklist &amp; if OK , then email him to generate BILL OF LADING</t>
  </si>
  <si>
    <r>
      <t>Now , pack all documents to one folder with seal &amp; handover to Truck Driver at Security Gate</t>
    </r>
    <r>
      <rPr>
        <sz val="8"/>
        <color rgb="FF000000"/>
        <rFont val="Calibri"/>
      </rPr>
      <t>(Export Invoice, VGm ,Seal Seal, Waybill, Proforma Invoice, packing List, Bilty, lab Test report, Export value declaration, Export declaration , LUTe.t.c )</t>
    </r>
  </si>
  <si>
    <t>Track cargo/vessel online through Container no or BL no for IGST refund &amp; DBK</t>
  </si>
  <si>
    <t>CHA file EGM(Export General manifest) online on icegate website &amp; received carting order &amp; get 2 copy of shipping bill</t>
  </si>
  <si>
    <t xml:space="preserve">After taking handover of Cargo from Dock from CHA, a FREIGHT FORWARDER gets BL by paying Terminal Handling Charges  </t>
  </si>
  <si>
    <r>
      <t xml:space="preserve">EGM file by CHA for LET EXPORT ORDER </t>
    </r>
    <r>
      <rPr>
        <sz val="10"/>
        <color rgb="FF000000"/>
        <rFont val="Calibri"/>
      </rPr>
      <t>(Final Export Copy of Shipping Bill)</t>
    </r>
  </si>
  <si>
    <t>Importer of cargo/vessel after clearing of cargo from Dock by paying Duties &amp; get BE(BILL OF ENTRY) &amp; one copy submit by him in in LC issuing</t>
  </si>
  <si>
    <t xml:space="preserve">Then LC Advising Bank(exporter bank) pays amout of LC to Exporter </t>
  </si>
  <si>
    <t>Steps</t>
  </si>
  <si>
    <t xml:space="preserve">Duty Drawback on FOB value of goods, depends on items, see notification on cbec website, also company has to print DBK code on Invoice. </t>
  </si>
  <si>
    <t>Also for DBK, Origin of Goods must be from India</t>
  </si>
  <si>
    <t xml:space="preserve"> Proforma Invoice</t>
  </si>
  <si>
    <t>proforma packing List</t>
  </si>
  <si>
    <t>No of copy</t>
  </si>
  <si>
    <t>VGM Annexure</t>
  </si>
  <si>
    <t>5 copy for Customs + 1 copy scan &amp; email CHA</t>
  </si>
  <si>
    <t>EXPORT DOCUMENTATION WORK BY ACCOUNTS DEPARTMENT</t>
  </si>
  <si>
    <t>Documents</t>
  </si>
  <si>
    <t>Export details Sheet</t>
  </si>
  <si>
    <t>DBK declaration</t>
  </si>
  <si>
    <t>2 copy , just print, no edit no fill</t>
  </si>
  <si>
    <t>Export Value declaration</t>
  </si>
  <si>
    <t>2 copy</t>
  </si>
  <si>
    <t>Export declaration</t>
  </si>
  <si>
    <t>1 copy fill on letterhead of company</t>
  </si>
  <si>
    <t>1 copy fill on LetterHead of company</t>
  </si>
  <si>
    <t>After weightment</t>
  </si>
  <si>
    <t>Pre Work</t>
  </si>
  <si>
    <t>VGM Online</t>
  </si>
  <si>
    <t>1 copy</t>
  </si>
  <si>
    <t>After VGM Annex</t>
  </si>
  <si>
    <t>After VGM online</t>
  </si>
  <si>
    <t>Self Sealing Annexure</t>
  </si>
  <si>
    <t>No need for Printout , can Email online generated VGM number to CHA with screenshot</t>
  </si>
  <si>
    <t>Self sealing online certificate</t>
  </si>
  <si>
    <t>3 copy</t>
  </si>
  <si>
    <t>Ewaybill</t>
  </si>
  <si>
    <t>After BL checklist</t>
  </si>
  <si>
    <t>After Export Invoice</t>
  </si>
  <si>
    <r>
      <t xml:space="preserve">Just fill </t>
    </r>
    <r>
      <rPr>
        <u/>
        <sz val="11"/>
        <color rgb="FF000000"/>
        <rFont val="Calibri"/>
      </rPr>
      <t>Export details</t>
    </r>
    <r>
      <rPr>
        <sz val="11"/>
        <color rgb="FF000000"/>
        <rFont val="Calibri"/>
      </rPr>
      <t xml:space="preserve"> sheet</t>
    </r>
  </si>
  <si>
    <t>From CHA</t>
  </si>
  <si>
    <t>original BL</t>
  </si>
  <si>
    <t>1 copy (n/a for sea vessel cargo)</t>
  </si>
  <si>
    <t>BL non negotiable copy</t>
  </si>
  <si>
    <t>2 copy (n/a for sea vessel cargo)</t>
  </si>
  <si>
    <t>original Shipping Bill- EP Copy</t>
  </si>
  <si>
    <t>original Shipping Bill- Export Copy</t>
  </si>
  <si>
    <t>original Shipping Bill- ECC Copy</t>
  </si>
  <si>
    <t>proforma Invoice of custom stamp</t>
  </si>
  <si>
    <t>proforma packing List of custom stamp</t>
  </si>
  <si>
    <t>Fumigation Certificate &amp; Lab test report</t>
  </si>
  <si>
    <t>1 copy each</t>
  </si>
  <si>
    <t>Export Invoice with Transport Bilty &amp; Weightment slip</t>
  </si>
  <si>
    <t>Export declaration of custom stamp</t>
  </si>
  <si>
    <t>Fumigation certificate of custom stamp</t>
  </si>
  <si>
    <t>Takes hardcopy after shipment after 2-3 days</t>
  </si>
  <si>
    <t>Link</t>
  </si>
  <si>
    <t>Type</t>
  </si>
  <si>
    <t>ok</t>
  </si>
  <si>
    <t>Online has to Buy</t>
  </si>
  <si>
    <t xml:space="preserve">Note for Export- 1) Hire a CHA by visiting Customs DOCK.2)Make IEC Licence online 3) register in bank AD Cide &amp; LC account 4) Certificate of origion from chamber of commerce </t>
  </si>
  <si>
    <t>5 copy  on the backside of proforma Invoice</t>
  </si>
  <si>
    <t>Note: All documents must be properly stamped &amp; signed by authorised person.</t>
  </si>
  <si>
    <t>Export value Declaration</t>
  </si>
  <si>
    <t>Format of some files can vary from port to port</t>
  </si>
  <si>
    <t>Letter of Undertaking</t>
  </si>
  <si>
    <t>LUT</t>
  </si>
  <si>
    <t>Export of goods:</t>
  </si>
  <si>
    <t>Importer</t>
  </si>
  <si>
    <t>To Sales Export</t>
  </si>
  <si>
    <t>FOB value in INR</t>
  </si>
  <si>
    <t>Dock Charges :</t>
  </si>
  <si>
    <t>Terminal handling Charges</t>
  </si>
  <si>
    <t>Dock Clearing charges by CHA</t>
  </si>
  <si>
    <t>To CHA</t>
  </si>
  <si>
    <t>Cargo Insurance Charges</t>
  </si>
  <si>
    <t>Forwarding Charges</t>
  </si>
  <si>
    <t>To Freight Forwarder/CHA</t>
  </si>
  <si>
    <t>Sometimes payment through CHA</t>
  </si>
  <si>
    <t>Shipping Freight &amp; Insurance charges</t>
  </si>
  <si>
    <t>Container Booking Charges</t>
  </si>
  <si>
    <t>To CHA/Freight Forwarder/Any other container supplier</t>
  </si>
  <si>
    <t>To TDS payable U/S 194C</t>
  </si>
  <si>
    <t>Freight outward GTA on Export</t>
  </si>
  <si>
    <t>To Road Transporter</t>
  </si>
  <si>
    <t>GST receivable on GTA on RCM</t>
  </si>
  <si>
    <t>To GST payable on GTA on RCM</t>
  </si>
  <si>
    <t>To TDS U/S 194C- if transporter has more than 10 owned vehicle</t>
  </si>
  <si>
    <t xml:space="preserve">IGST on Export </t>
  </si>
  <si>
    <t>To Bank</t>
  </si>
  <si>
    <t>If without LUT at the time of GST return</t>
  </si>
  <si>
    <t xml:space="preserve"> GST payable on GTA on RCM</t>
  </si>
  <si>
    <t>IGST or CGST/SGST on RCM on cash basis</t>
  </si>
  <si>
    <t>LC received</t>
  </si>
  <si>
    <t>LC Bank A/C</t>
  </si>
  <si>
    <t>Foreign exchange Fluctuation-if</t>
  </si>
  <si>
    <t>To Foreign exchange Fluctuation-if</t>
  </si>
  <si>
    <t>To Importer</t>
  </si>
  <si>
    <t>CHA</t>
  </si>
  <si>
    <t>Freight Forwarder</t>
  </si>
  <si>
    <t>Container Booking Cmpany</t>
  </si>
  <si>
    <t>TDS Payable U/S 194C</t>
  </si>
  <si>
    <t>IGSt refund will come in exporter bank.</t>
  </si>
  <si>
    <t>In the books of Indian exporter</t>
  </si>
  <si>
    <t>In the Books of Indian  Importer</t>
  </si>
  <si>
    <r>
      <rPr>
        <b/>
        <u/>
        <sz val="11"/>
        <color rgb="FF000000"/>
        <rFont val="Calibri"/>
      </rPr>
      <t>Note :</t>
    </r>
    <r>
      <rPr>
        <sz val="11"/>
        <color rgb="FF000000"/>
        <rFont val="Calibri"/>
      </rPr>
      <t xml:space="preserve"> Duty Drawback is in the form of Licence where exporter later gets</t>
    </r>
  </si>
  <si>
    <t>Custom Duty on Import</t>
  </si>
  <si>
    <t xml:space="preserve">Date of BILL OF ENTRY filed </t>
  </si>
  <si>
    <t>OR</t>
  </si>
  <si>
    <t>Date of clearance of Goods from warehouse, whichever is earlier</t>
  </si>
  <si>
    <t>Process of Goods sold by Merchant Exporter</t>
  </si>
  <si>
    <t>(Direct Export, not merchant/Deemed export)</t>
  </si>
  <si>
    <t>If the merchant Exporter sends/Exports goods directly out of India</t>
  </si>
  <si>
    <t xml:space="preserve">A manufacturer can sold goods to merchant exporter at concessional rate @ 0.10% on Tax Invoice, ie.Deemed Export. </t>
  </si>
  <si>
    <t>Goods should be exported within 90 days of Tax Invoice of manufacturer.</t>
  </si>
  <si>
    <t>Exporter must be register with export promotion council</t>
  </si>
  <si>
    <t xml:space="preserve">Exporter must provide a copy of order of procuring  goods at concessional rate to the  area of the Jurdictional officer of the registered supplier with purchase order copy. </t>
  </si>
  <si>
    <t>GSTIN &amp; Tax Invoice of Supplier/manufacturer should mention on shipping Bill</t>
  </si>
  <si>
    <t xml:space="preserve">Incase goods procured/purchased from various places/manufacturers/warehouse, exporter must give receipt of Tax Invoice of WareHoiuse also to the Jurdictional officer </t>
  </si>
  <si>
    <t xml:space="preserve">After export shipment, exporter will give shipping Bill &amp; export Invoice  &amp; proof of EGM(export general manifest) to the supplier/manufacturer &amp; the Jurdictional officer </t>
  </si>
  <si>
    <t>Note:- ARE-1 &amp; CT-3 under excise has been removed under GST</t>
  </si>
  <si>
    <t xml:space="preserve"> tax benefit, not cash/bank ,generally @ 2% on FOB value, </t>
  </si>
  <si>
    <t>may vary from HSN to HSN goods items, see website.</t>
  </si>
  <si>
    <t>Documents required for LUT-Letter of undertaking</t>
  </si>
  <si>
    <t>GST RFD-11 online on GST website</t>
  </si>
  <si>
    <t>LUT PDF form</t>
  </si>
  <si>
    <t>GST registration certificate- REG-6</t>
  </si>
  <si>
    <t>Boards resolution with ID proof</t>
  </si>
  <si>
    <t>Copy of IEC  certificate</t>
  </si>
  <si>
    <t>Company Incorporation certificate or Partnership deed</t>
  </si>
  <si>
    <t>Declaration on stamp paper (ie. Company didn`t any fraud, &amp; not have any duty liability of Rs 2.5 crore</t>
  </si>
  <si>
    <t>PAN Copy</t>
  </si>
  <si>
    <t>ID proof of two witness with self attested</t>
  </si>
  <si>
    <t>Refund on Export Under GST</t>
  </si>
  <si>
    <t>If export with IGST</t>
  </si>
  <si>
    <t>Paid GST (Output GST on export-ITC of GSt)</t>
  </si>
  <si>
    <t>But Exporter can apply for full refund of Rs-25000</t>
  </si>
  <si>
    <t>GST paid (25000-20000) RS-5000</t>
  </si>
  <si>
    <t>IGST on export Rs-25000</t>
  </si>
  <si>
    <t>ITC on GST- Rs-20000</t>
  </si>
  <si>
    <t>No refund on ITC .</t>
  </si>
  <si>
    <t>If export with LUT - SEC-42 of GST</t>
  </si>
  <si>
    <t>Ex- Export sales Rs-100000</t>
  </si>
  <si>
    <t>Total sales Rs-200000</t>
  </si>
  <si>
    <t>And, ITC- Rs-20000</t>
  </si>
  <si>
    <t xml:space="preserve">Refund= </t>
  </si>
  <si>
    <t>x 20000</t>
  </si>
  <si>
    <t>RS10000</t>
  </si>
  <si>
    <t>=</t>
  </si>
  <si>
    <t>Turnover of Zero rated supply of goods &amp; services</t>
  </si>
  <si>
    <t>Total turnover-Exempted supply</t>
  </si>
  <si>
    <r>
      <rPr>
        <sz val="16"/>
        <color rgb="FF000000"/>
        <rFont val="Calibri"/>
      </rPr>
      <t xml:space="preserve">x  </t>
    </r>
    <r>
      <rPr>
        <sz val="11"/>
        <color rgb="FF000000"/>
        <rFont val="Calibri"/>
      </rPr>
      <t xml:space="preserve">          Total ITC- ITC under rule 4A &amp; 4B</t>
    </r>
  </si>
  <si>
    <t>Note- rule 4A/4B is Deemed export ,i.e. Export through merchant exporter at concessional rate @ 0.10%</t>
  </si>
  <si>
    <t>To IGST on export(if without LUT)-- IGST on export should be on FOB value only</t>
  </si>
  <si>
    <t xml:space="preserve">Supply to nepal,bhutan &amp; SEZ are zero rated </t>
  </si>
  <si>
    <t xml:space="preserve"> Types of Shipping Bill--</t>
  </si>
  <si>
    <t>1)Printed on white paper- No export Duty, no DBK</t>
  </si>
  <si>
    <t>2)Printed on Yellow paper-Export Duty+cess</t>
  </si>
  <si>
    <t>3)Printed on Green paper-Export Duty or LUT &amp; DBK</t>
  </si>
  <si>
    <t>4)Printed on Yellow paper(BOND)- Kept in warehouse for export</t>
  </si>
  <si>
    <t>5)Printed on Blue paper-Export uinder DEPB scheme</t>
  </si>
  <si>
    <t>(bank charges on LC , depend on bank)</t>
  </si>
  <si>
    <t>Generate online VGM (from website with shipping Bill no) , Online self seal (website, has to purchase), Export Invoice without Shipping Bill no</t>
  </si>
  <si>
    <t>No of Crate/ Pallet</t>
  </si>
  <si>
    <t>Required Weight</t>
  </si>
  <si>
    <t>Types of Bill of Lading</t>
  </si>
  <si>
    <t>Clean BL</t>
  </si>
  <si>
    <t>Transshipment BL</t>
  </si>
  <si>
    <t>Combined BL</t>
  </si>
  <si>
    <t>i.e export from Delhi to china , which includes ICD -land Dock clearance - delhi dock to mumbai dock &amp; mumbai dock to china</t>
  </si>
  <si>
    <t>received from shipment BL</t>
  </si>
  <si>
    <t>Onboard shipped BL</t>
  </si>
  <si>
    <t>Chartared party BL</t>
  </si>
  <si>
    <t>Foreign Exchange Fluctuation</t>
  </si>
  <si>
    <t>ie. Export to vietnam through srilanka</t>
  </si>
  <si>
    <t>In case of export</t>
  </si>
  <si>
    <t>exchange rate on export Invoice( should be on the date of filing BL)</t>
  </si>
  <si>
    <t>Example</t>
  </si>
  <si>
    <t>Rs 70</t>
  </si>
  <si>
    <t>Date of LC money Reliasation</t>
  </si>
  <si>
    <t>Rs68</t>
  </si>
  <si>
    <t>Rs 68</t>
  </si>
  <si>
    <t>Foreign Exchange Fluctuation Loss</t>
  </si>
  <si>
    <t>Rs 2</t>
  </si>
  <si>
    <t>Incase of Import</t>
  </si>
  <si>
    <t>Exchange rate on Filing Bill of Entry for Home Consumption or Warehouse</t>
  </si>
  <si>
    <t>Exchange rate on Invoice send by exporter</t>
  </si>
  <si>
    <t>Foreign Exchange Fluctuation gain</t>
  </si>
  <si>
    <t>WAREHOUSE</t>
  </si>
  <si>
    <t>ASSESSEE</t>
  </si>
  <si>
    <t>EOU</t>
  </si>
  <si>
    <t>If storing of goods above 90 days</t>
  </si>
  <si>
    <t>(An assessee store goods at wareHouse upto 90 days on Import without payment of duty)</t>
  </si>
  <si>
    <t>Inputs , spares &amp; consumables</t>
  </si>
  <si>
    <t xml:space="preserve">storing above 3 years </t>
  </si>
  <si>
    <t>Intrest @ 15 p.a on  Duty</t>
  </si>
  <si>
    <t>at warehouse , then Intrest @ 15% p.a.on  Duty</t>
  </si>
  <si>
    <t>capital goods</t>
  </si>
  <si>
    <t xml:space="preserve">storing above 5 years </t>
  </si>
  <si>
    <t>Ex-</t>
  </si>
  <si>
    <t>Date of filing Bill of Entry for WareHouse</t>
  </si>
  <si>
    <t>ie. After 90 days</t>
  </si>
  <si>
    <t>Due Date of paymnet of duty</t>
  </si>
  <si>
    <t>Custom Duty Paid</t>
  </si>
  <si>
    <t>So Delayed</t>
  </si>
  <si>
    <t>105 days</t>
  </si>
  <si>
    <t>Intrest =</t>
  </si>
  <si>
    <t xml:space="preserve"> Rs 200000</t>
  </si>
  <si>
    <t>x</t>
  </si>
  <si>
    <t>ie. Filed Bill of Entry for Clearance from wareHouse</t>
  </si>
  <si>
    <t>BE(Bill of entry) types</t>
  </si>
  <si>
    <t xml:space="preserve"> Bill of Entry for WareHouse</t>
  </si>
  <si>
    <t>Bill of Entry for Clearance from wareHouse</t>
  </si>
  <si>
    <t>Bill of Entry for Home Consumption</t>
  </si>
  <si>
    <t>White</t>
  </si>
  <si>
    <t>yellow</t>
  </si>
  <si>
    <t>Green</t>
  </si>
  <si>
    <t>Colour</t>
  </si>
  <si>
    <t>Original</t>
  </si>
  <si>
    <t>Duplicate</t>
  </si>
  <si>
    <t>Triplicate</t>
  </si>
  <si>
    <t>Extra Copy</t>
  </si>
  <si>
    <t>For Customs</t>
  </si>
  <si>
    <t>For Importer</t>
  </si>
  <si>
    <t>For Submitting in LC issuing bank , so that Issuing bank order advising bank to release LC money to exporter</t>
  </si>
  <si>
    <t>Import Process</t>
  </si>
  <si>
    <t>Purchase Department give Purchase Order to exporter/Party  on the basis of his Quotation/Proforma Invoice</t>
  </si>
  <si>
    <r>
      <t>Accounts Dept. issue LC</t>
    </r>
    <r>
      <rPr>
        <sz val="8"/>
        <color rgb="FF000000"/>
        <rFont val="Calibri"/>
      </rPr>
      <t>(Letter of credit)</t>
    </r>
    <r>
      <rPr>
        <sz val="11"/>
        <color rgb="FF000000"/>
        <rFont val="Calibri"/>
      </rPr>
      <t xml:space="preserve"> to party </t>
    </r>
  </si>
  <si>
    <t>Entry of Purchase order in system</t>
  </si>
  <si>
    <t>Got Confirmation of container booking by CONTAINER BOOKING NUMBER &amp; inform/email CHA &amp; freight Forwarder</t>
  </si>
  <si>
    <t>Inform CHA in advance</t>
  </si>
  <si>
    <t>Accounts Dept generate Ewaybill &amp; arrange Road Tranmsport</t>
  </si>
  <si>
    <t>Custom Duty Rate</t>
  </si>
  <si>
    <t>%</t>
  </si>
  <si>
    <t>Landed value(CIF)</t>
  </si>
  <si>
    <t xml:space="preserve">Custom Duty </t>
  </si>
  <si>
    <t>(A)</t>
  </si>
  <si>
    <t>Landed Cost</t>
  </si>
  <si>
    <t>Education Cess @ 3% on custom Duty</t>
  </si>
  <si>
    <t>(B)</t>
  </si>
  <si>
    <t>IGST Rate</t>
  </si>
  <si>
    <t>IGST % on Landed Cost + (B)</t>
  </si>
  <si>
    <t>GST cess (if)</t>
  </si>
  <si>
    <t>(D)</t>
  </si>
  <si>
    <t>(C)</t>
  </si>
  <si>
    <t>Total Custom Duty (A+B+C+D)</t>
  </si>
  <si>
    <t>CHA will clear by paying DOCK CHARGES &amp; File BILL OF ENTRY .</t>
  </si>
  <si>
    <t>Accounts dept. of Importer pay online Import Duty(ie- custom duty +cess &amp; IGST+cess)</t>
  </si>
  <si>
    <t>Import of goods:</t>
  </si>
  <si>
    <t>To Exporter</t>
  </si>
  <si>
    <t xml:space="preserve">To IGST on Import </t>
  </si>
  <si>
    <t>Only take ITC credit of IGST only</t>
  </si>
  <si>
    <t>If FOB Import, then pay Insurance of goods &amp; shipping/Airway/Road Freight</t>
  </si>
  <si>
    <t>Ocean/Airway Freight</t>
  </si>
  <si>
    <t>Insurance</t>
  </si>
  <si>
    <t>Incase of FOB Import</t>
  </si>
  <si>
    <t>Dock clearing charges</t>
  </si>
  <si>
    <t>To TDS Payable U/S 194C</t>
  </si>
  <si>
    <t>Custom Duty paid</t>
  </si>
  <si>
    <t xml:space="preserve">CHA </t>
  </si>
  <si>
    <t>To LC Bank A/C</t>
  </si>
  <si>
    <t>Purchase Import/ Import Under  Bonded WareHouse</t>
  </si>
  <si>
    <t>.</t>
  </si>
  <si>
    <t>.</t>
  </si>
  <si>
    <t>.</t>
  </si>
</sst>
</file>

<file path=xl/styles.xml><?xml version="1.0" encoding="utf-8"?>
<styleSheet xmlns="http://schemas.openxmlformats.org/spreadsheetml/2006/main">
  <numFmts count="3">
    <numFmt numFmtId="0" formatCode="General"/>
    <numFmt numFmtId="14" formatCode="m/d/yyyy"/>
    <numFmt numFmtId="1" formatCode="0"/>
  </numFmts>
  <fonts count="16">
    <font>
      <name val="Calibri"/>
      <sz val="11"/>
    </font>
    <font>
      <name val="Calibri"/>
      <sz val="11"/>
      <color rgb="FF000000"/>
    </font>
    <font>
      <name val="Calibri"/>
      <i/>
      <sz val="8"/>
      <color rgb="FF000000"/>
    </font>
    <font>
      <name val="Calibri"/>
      <u/>
      <sz val="22"/>
      <color rgb="FF000000"/>
    </font>
    <font>
      <name val="Calibri"/>
      <b/>
      <sz val="14"/>
      <color rgb="FF000000"/>
    </font>
    <font>
      <name val="Calibri"/>
      <b/>
      <sz val="11"/>
      <color rgb="FF000000"/>
    </font>
    <font>
      <name val="Calibri"/>
      <b/>
      <sz val="10"/>
      <color rgb="FF000000"/>
    </font>
    <font>
      <name val="Calibri"/>
      <sz val="24"/>
      <color rgb="FF000000"/>
    </font>
    <font>
      <name val="Calibri"/>
      <b/>
      <u/>
      <sz val="16"/>
      <color rgb="FF000000"/>
    </font>
    <font>
      <name val="Calibri"/>
      <u/>
      <sz val="12"/>
      <color rgb="FF0000FF"/>
    </font>
    <font>
      <name val="Calibri"/>
      <b/>
      <u/>
      <sz val="11"/>
      <color rgb="FF000000"/>
    </font>
    <font>
      <name val="Calibri"/>
      <b/>
      <u/>
      <sz val="18"/>
      <color rgb="FF000000"/>
    </font>
    <font>
      <name val="Calibri"/>
      <u/>
      <sz val="11"/>
      <color rgb="FF000000"/>
    </font>
    <font>
      <name val="Calibri"/>
      <b/>
      <u/>
      <sz val="12"/>
      <color rgb="FF000000"/>
    </font>
    <font>
      <name val="Calibri"/>
      <sz val="14"/>
      <color rgb="FF000000"/>
    </font>
    <font>
      <name val="Calibri"/>
      <i/>
      <u/>
      <sz val="9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bottom"/>
      <protection locked="0" hidden="0"/>
    </xf>
  </cellStyleXfs>
  <cellXfs count="69">
    <xf numFmtId="0" fontId="0" fillId="0" borderId="0" xfId="0">
      <alignment vertical="center"/>
    </xf>
    <xf numFmtId="0" fontId="1" fillId="0" borderId="0" xfId="0" applyAlignment="1">
      <alignment horizontal="center" vertical="bottom"/>
    </xf>
    <xf numFmtId="0" fontId="2" fillId="2" borderId="0" xfId="0" applyFont="1" applyFill="1" applyAlignment="1">
      <alignment vertical="bottom"/>
    </xf>
    <xf numFmtId="0" fontId="1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Alignment="1">
      <alignment horizontal="left" vertical="center" wrapText="1"/>
    </xf>
    <xf numFmtId="0" fontId="1" fillId="0" borderId="0" xfId="0" applyAlignment="1">
      <alignment vertical="bottom" wrapText="1"/>
    </xf>
    <xf numFmtId="0" fontId="1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0" xfId="0" applyAlignment="1">
      <alignment vertical="center" wrapText="1"/>
    </xf>
    <xf numFmtId="14" fontId="1" fillId="0" borderId="0" xfId="0" applyNumberFormat="1" applyAlignment="1">
      <alignment vertical="center" wrapText="1"/>
    </xf>
    <xf numFmtId="14" fontId="1" fillId="0" borderId="0" xfId="0" applyNumberFormat="1">
      <alignment vertical="center"/>
    </xf>
    <xf numFmtId="0" fontId="5" fillId="0" borderId="0" xfId="0" applyFont="1" applyAlignment="1">
      <alignment vertical="bottom"/>
    </xf>
    <xf numFmtId="0" fontId="5" fillId="5" borderId="0" xfId="0" applyFont="1" applyFill="1" applyAlignment="1">
      <alignment vertical="bottom"/>
    </xf>
    <xf numFmtId="0" fontId="7" fillId="6" borderId="0" xfId="0" applyFont="1" applyFill="1" applyAlignment="1">
      <alignment horizontal="center" vertical="bottom"/>
    </xf>
    <xf numFmtId="0" fontId="8" fillId="0" borderId="0" xfId="0" applyFont="1" applyAlignment="1">
      <alignment vertical="bottom"/>
    </xf>
    <xf numFmtId="0" fontId="8" fillId="0" borderId="0" xfId="0" applyFont="1" applyAlignment="1">
      <alignment horizontal="center" vertical="center"/>
    </xf>
    <xf numFmtId="0" fontId="9" fillId="0" borderId="0" xfId="1" applyAlignment="1">
      <alignment horizontal="center" vertical="bottom"/>
    </xf>
    <xf numFmtId="0" fontId="9" fillId="0" borderId="0" xfId="1" applyAlignment="1">
      <alignment vertical="bottom"/>
    </xf>
    <xf numFmtId="0" fontId="10" fillId="0" borderId="0" xfId="0" applyFont="1" applyAlignment="1">
      <alignment vertical="bottom"/>
    </xf>
    <xf numFmtId="0" fontId="11" fillId="0" borderId="0" xfId="0" applyFont="1" applyAlignment="1">
      <alignment horizontal="center" vertical="bottom"/>
    </xf>
    <xf numFmtId="0" fontId="10" fillId="0" borderId="0" xfId="0" applyFont="1" applyAlignment="1">
      <alignment horizontal="center" vertical="bottom"/>
    </xf>
    <xf numFmtId="0" fontId="12" fillId="0" borderId="0" xfId="0" applyFont="1" applyAlignment="1">
      <alignment vertical="bottom"/>
    </xf>
    <xf numFmtId="0" fontId="1" fillId="7" borderId="0" xfId="0" applyFill="1" applyAlignment="1">
      <alignment vertical="bottom"/>
    </xf>
    <xf numFmtId="0" fontId="13" fillId="0" borderId="0" xfId="0" applyFont="1" applyAlignment="1">
      <alignment vertical="bottom"/>
    </xf>
    <xf numFmtId="0" fontId="2" fillId="0" borderId="0" xfId="0" applyFont="1" applyAlignment="1">
      <alignment vertical="bottom"/>
    </xf>
    <xf numFmtId="0" fontId="1" fillId="0" borderId="0" xfId="0" applyFont="1" applyAlignment="1">
      <alignment vertical="bottom"/>
    </xf>
    <xf numFmtId="0" fontId="10" fillId="3" borderId="0" xfId="0" applyFont="1" applyFill="1" applyAlignment="1">
      <alignment vertical="bottom"/>
    </xf>
    <xf numFmtId="0" fontId="1" fillId="3" borderId="0" xfId="0" applyFill="1" applyAlignment="1">
      <alignment vertical="bottom"/>
    </xf>
    <xf numFmtId="0" fontId="1" fillId="0" borderId="5" xfId="0" applyBorder="1" applyAlignment="1">
      <alignment horizontal="center" vertical="center"/>
    </xf>
    <xf numFmtId="0" fontId="12" fillId="0" borderId="6" xfId="0" applyFont="1" applyBorder="1" applyAlignment="1">
      <alignment vertical="bottom"/>
    </xf>
    <xf numFmtId="0" fontId="1" fillId="0" borderId="7" xfId="0" applyBorder="1" applyAlignment="1">
      <alignment horizontal="center" vertical="center"/>
    </xf>
    <xf numFmtId="0" fontId="1" fillId="0" borderId="8" xfId="0" applyBorder="1" applyAlignment="1">
      <alignment horizontal="center" vertical="center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center"/>
    </xf>
    <xf numFmtId="0" fontId="1" fillId="0" borderId="0" xfId="0" applyAlignment="1">
      <alignment horizontal="right" vertical="bottom"/>
    </xf>
    <xf numFmtId="0" fontId="10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bottom"/>
    </xf>
    <xf numFmtId="0" fontId="12" fillId="0" borderId="11" xfId="0" applyFont="1" applyBorder="1" applyAlignment="1">
      <alignment horizontal="center" vertical="bottom"/>
    </xf>
    <xf numFmtId="0" fontId="1" fillId="0" borderId="11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0" borderId="9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12" xfId="0" applyBorder="1" applyAlignment="1">
      <alignment horizontal="center" vertical="center"/>
    </xf>
    <xf numFmtId="0" fontId="8" fillId="0" borderId="13" xfId="0" applyFont="1" applyBorder="1" applyAlignment="1">
      <alignment vertical="bottom"/>
    </xf>
    <xf numFmtId="0" fontId="1" fillId="0" borderId="14" xfId="0" applyBorder="1" applyAlignment="1">
      <alignment vertical="bottom"/>
    </xf>
    <xf numFmtId="14" fontId="1" fillId="0" borderId="0" xfId="0" applyNumberFormat="1" applyAlignment="1">
      <alignment vertical="bottom"/>
    </xf>
    <xf numFmtId="0" fontId="1" fillId="0" borderId="15" xfId="0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bottom"/>
    </xf>
    <xf numFmtId="0" fontId="12" fillId="0" borderId="17" xfId="0" applyFont="1" applyBorder="1" applyAlignment="1">
      <alignment horizontal="center" vertical="bottom"/>
    </xf>
    <xf numFmtId="0" fontId="1" fillId="0" borderId="18" xfId="0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" fillId="0" borderId="19" xfId="0" applyBorder="1" applyAlignment="1">
      <alignment horizontal="center" vertical="bottom"/>
    </xf>
    <xf numFmtId="0" fontId="1" fillId="0" borderId="20" xfId="0" applyBorder="1" applyAlignment="1">
      <alignment horizontal="center" vertical="bottom"/>
    </xf>
    <xf numFmtId="0" fontId="3" fillId="6" borderId="21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bottom"/>
    </xf>
    <xf numFmtId="0" fontId="6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1" fillId="2" borderId="14" xfId="0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vertical="bottom"/>
    </xf>
    <xf numFmtId="0" fontId="15" fillId="0" borderId="0" xfId="0" applyFont="1" applyAlignment="1">
      <alignment vertical="bottom"/>
    </xf>
  </cellXfs>
  <cellStyles count="2">
    <cellStyle name="常规" xfId="0" builtinId="0"/>
    <cellStyle name="Hyperlink" xfId="1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Relationship Id="rId12" Type="http://schemas.openxmlformats.org/officeDocument/2006/relationships/theme" Target="theme/theme1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331529</xdr:colOff>
      <xdr:row>95</xdr:row>
      <xdr:rowOff>126243</xdr:rowOff>
    </xdr:from>
    <xdr:to>
      <xdr:col>8</xdr:col>
      <xdr:colOff>341127</xdr:colOff>
      <xdr:row>97</xdr:row>
      <xdr:rowOff>0</xdr:rowOff>
    </xdr:to>
    <xdr:cxnSp macro="">
      <xdr:nvCxnSpPr>
        <xdr:cNvPr id="2" name="straightConnector1"/>
        <xdr:cNvSpPr/>
        <xdr:cNvCxnSpPr/>
      </xdr:nvCxnSpPr>
      <xdr:spPr>
        <a:xfrm flipH="1">
          <a:off x="5210175" y="18288000"/>
          <a:ext cx="9525" cy="219076"/>
        </a:xfrm>
        <a:prstGeom prst="straightConnector1">
          <a:avLst/>
        </a:prstGeom>
        <a:noFill/>
        <a:ln w="9525" cap="flat" cmpd="sng">
          <a:solidFill>
            <a:srgbClr val="4f81b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3</xdr:col>
      <xdr:colOff>150627</xdr:colOff>
      <xdr:row>96</xdr:row>
      <xdr:rowOff>151804</xdr:rowOff>
    </xdr:from>
    <xdr:to>
      <xdr:col>15</xdr:col>
      <xdr:colOff>26581</xdr:colOff>
      <xdr:row>97</xdr:row>
      <xdr:rowOff>0</xdr:rowOff>
    </xdr:to>
    <xdr:cxnSp macro="">
      <xdr:nvCxnSpPr>
        <xdr:cNvPr id="3" name="straightConnector1"/>
        <xdr:cNvSpPr/>
        <xdr:cNvCxnSpPr/>
      </xdr:nvCxnSpPr>
      <xdr:spPr>
        <a:xfrm flipV="1">
          <a:off x="1981200" y="18497550"/>
          <a:ext cx="7191375" cy="19050"/>
        </a:xfrm>
        <a:prstGeom prst="straightConnector1">
          <a:avLst/>
        </a:prstGeom>
        <a:noFill/>
        <a:ln w="9525" cap="flat" cmpd="sng">
          <a:solidFill>
            <a:srgbClr val="4f81b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14</xdr:col>
      <xdr:colOff>121831</xdr:colOff>
      <xdr:row>98</xdr:row>
      <xdr:rowOff>0</xdr:rowOff>
    </xdr:from>
    <xdr:to>
      <xdr:col>14</xdr:col>
      <xdr:colOff>131430</xdr:colOff>
      <xdr:row>99</xdr:row>
      <xdr:rowOff>25300</xdr:rowOff>
    </xdr:to>
    <xdr:cxnSp macro="">
      <xdr:nvCxnSpPr>
        <xdr:cNvPr id="4" name="straightConnector1"/>
        <xdr:cNvSpPr/>
        <xdr:cNvCxnSpPr/>
      </xdr:nvCxnSpPr>
      <xdr:spPr>
        <a:xfrm flipH="1">
          <a:off x="8658225" y="18792824"/>
          <a:ext cx="9525" cy="247652"/>
        </a:xfrm>
        <a:prstGeom prst="straightConnector1">
          <a:avLst/>
        </a:prstGeom>
        <a:noFill/>
        <a:ln w="9525" cap="flat" cmpd="sng">
          <a:solidFill>
            <a:srgbClr val="4f81b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12</xdr:col>
      <xdr:colOff>236279</xdr:colOff>
      <xdr:row>99</xdr:row>
      <xdr:rowOff>0</xdr:rowOff>
    </xdr:from>
    <xdr:to>
      <xdr:col>16</xdr:col>
      <xdr:colOff>160226</xdr:colOff>
      <xdr:row>99</xdr:row>
      <xdr:rowOff>0</xdr:rowOff>
    </xdr:to>
    <xdr:cxnSp macro="">
      <xdr:nvCxnSpPr>
        <xdr:cNvPr id="5" name="straightConnector1"/>
        <xdr:cNvSpPr/>
        <xdr:cNvCxnSpPr/>
      </xdr:nvCxnSpPr>
      <xdr:spPr>
        <a:xfrm>
          <a:off x="7553325" y="18992850"/>
          <a:ext cx="2362200" cy="9526"/>
        </a:xfrm>
        <a:prstGeom prst="straightConnector1">
          <a:avLst/>
        </a:prstGeom>
        <a:noFill/>
        <a:ln w="9525" cap="flat" cmpd="sng">
          <a:solidFill>
            <a:srgbClr val="4f81b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12</xdr:col>
      <xdr:colOff>217081</xdr:colOff>
      <xdr:row>99</xdr:row>
      <xdr:rowOff>12650</xdr:rowOff>
    </xdr:from>
    <xdr:to>
      <xdr:col>12</xdr:col>
      <xdr:colOff>226680</xdr:colOff>
      <xdr:row>100</xdr:row>
      <xdr:rowOff>126503</xdr:rowOff>
    </xdr:to>
    <xdr:cxnSp macro="">
      <xdr:nvCxnSpPr>
        <xdr:cNvPr id="6" name="straightConnector1"/>
        <xdr:cNvSpPr/>
        <xdr:cNvCxnSpPr/>
      </xdr:nvCxnSpPr>
      <xdr:spPr>
        <a:xfrm flipH="1">
          <a:off x="7534275" y="19021424"/>
          <a:ext cx="9525" cy="304800"/>
        </a:xfrm>
        <a:prstGeom prst="straightConnector1">
          <a:avLst/>
        </a:prstGeom>
        <a:noFill/>
        <a:ln w="9525" cap="flat" cmpd="sng">
          <a:solidFill>
            <a:srgbClr val="4f81bd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16</xdr:col>
      <xdr:colOff>131430</xdr:colOff>
      <xdr:row>99</xdr:row>
      <xdr:rowOff>0</xdr:rowOff>
    </xdr:from>
    <xdr:to>
      <xdr:col>16</xdr:col>
      <xdr:colOff>141029</xdr:colOff>
      <xdr:row>101</xdr:row>
      <xdr:rowOff>0</xdr:rowOff>
    </xdr:to>
    <xdr:cxnSp macro="">
      <xdr:nvCxnSpPr>
        <xdr:cNvPr id="7" name="straightConnector1"/>
        <xdr:cNvSpPr/>
        <xdr:cNvCxnSpPr/>
      </xdr:nvCxnSpPr>
      <xdr:spPr>
        <a:xfrm flipH="1">
          <a:off x="9886950" y="19002376"/>
          <a:ext cx="9525" cy="361948"/>
        </a:xfrm>
        <a:prstGeom prst="straightConnector1">
          <a:avLst/>
        </a:prstGeom>
        <a:noFill/>
        <a:ln w="9525" cap="flat" cmpd="sng">
          <a:solidFill>
            <a:srgbClr val="4f81bd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</xdr:col>
      <xdr:colOff>470343</xdr:colOff>
      <xdr:row>123</xdr:row>
      <xdr:rowOff>63251</xdr:rowOff>
    </xdr:from>
    <xdr:to>
      <xdr:col>8</xdr:col>
      <xdr:colOff>200837</xdr:colOff>
      <xdr:row>139</xdr:row>
      <xdr:rowOff>126503</xdr:rowOff>
    </xdr:to>
    <xdr:pic>
      <xdr:nvPicPr>
        <xdr:cNvPr id="8" name=" 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hyperlink" Target="Practical%20Export%20_Import%20Documentation.xlsx" TargetMode="External"/><Relationship Id="rId3" Type="http://schemas.openxmlformats.org/officeDocument/2006/relationships/hyperlink" Target="Files/DBK.pdf" TargetMode="External"/><Relationship Id="rId4" Type="http://schemas.openxmlformats.org/officeDocument/2006/relationships/hyperlink" Target="Files/Export%20Value%20Declaration.pdf" TargetMode="External"/><Relationship Id="rId5" Type="http://schemas.openxmlformats.org/officeDocument/2006/relationships/hyperlink" Target="Files/Export%20Declaration.docx" TargetMode="External"/><Relationship Id="rId6" Type="http://schemas.openxmlformats.org/officeDocument/2006/relationships/hyperlink" Target="Files/VGM_DECLARATION.docx" TargetMode="External"/><Relationship Id="rId7" Type="http://schemas.openxmlformats.org/officeDocument/2006/relationships/hyperlink" Target="Files/GST%20LUT%20Format.pdf" TargetMode="External"/><Relationship Id="rId8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hyperlink" Target="Files/GST%20LUT%20Format.pdf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F65"/>
  <sheetViews>
    <sheetView tabSelected="1" workbookViewId="0" topLeftCell="C1" zoomScale="45">
      <selection activeCell="C11" sqref="C11"/>
    </sheetView>
  </sheetViews>
  <sheetFormatPr defaultRowHeight="15.0" defaultColWidth="10"/>
  <cols>
    <col min="2" max="2" customWidth="1" width="9.140625" style="1"/>
    <col min="3" max="3" customWidth="1" width="104.140625" style="0"/>
    <col min="257" max="16384" width="9" style="0" hidden="0"/>
  </cols>
  <sheetData>
    <row r="1" spans="8:8">
      <c r="C1" s="2" t="s">
        <v>181</v>
      </c>
    </row>
    <row r="2" spans="8:8" ht="3.0" customHeight="1"/>
    <row r="3" spans="8:8" ht="29.25">
      <c r="B3" s="3" t="s">
        <v>129</v>
      </c>
      <c r="C3" s="4" t="s">
        <v>103</v>
      </c>
    </row>
    <row r="5" spans="8:8">
      <c r="B5" s="1">
        <v>1.0</v>
      </c>
      <c r="C5" t="s">
        <v>104</v>
      </c>
    </row>
    <row r="7" spans="8:8">
      <c r="B7" s="1">
        <v>2.0</v>
      </c>
      <c r="C7" t="s">
        <v>107</v>
      </c>
    </row>
    <row r="9" spans="8:8">
      <c r="B9" s="1">
        <v>3.0</v>
      </c>
      <c r="C9" t="s">
        <v>105</v>
      </c>
    </row>
    <row r="10" spans="8:8" ht="15.05">
      <c r="C10" t="s">
        <v>385</v>
      </c>
    </row>
    <row r="11" spans="8:8">
      <c r="B11" s="1">
        <v>4.0</v>
      </c>
      <c r="C11" t="s">
        <v>106</v>
      </c>
    </row>
    <row r="13" spans="8:8">
      <c r="B13" s="1">
        <v>5.0</v>
      </c>
      <c r="C13" t="s">
        <v>108</v>
      </c>
    </row>
    <row r="15" spans="8:8">
      <c r="B15" s="1">
        <v>6.0</v>
      </c>
      <c r="C15" t="s">
        <v>350</v>
      </c>
    </row>
    <row r="17" spans="8:8">
      <c r="B17" s="1">
        <v>7.0</v>
      </c>
      <c r="C17" t="s">
        <v>109</v>
      </c>
    </row>
    <row r="19" spans="8:8">
      <c r="B19" s="1">
        <v>8.0</v>
      </c>
      <c r="C19" t="s">
        <v>110</v>
      </c>
    </row>
    <row r="21" spans="8:8">
      <c r="B21" s="1">
        <v>9.0</v>
      </c>
      <c r="C21" t="s">
        <v>111</v>
      </c>
    </row>
    <row r="23" spans="8:8">
      <c r="B23" s="1">
        <v>10.0</v>
      </c>
      <c r="C23" t="s">
        <v>112</v>
      </c>
    </row>
    <row r="25" spans="8:8">
      <c r="B25" s="1">
        <v>11.0</v>
      </c>
      <c r="C25" t="s">
        <v>113</v>
      </c>
    </row>
    <row r="27" spans="8:8">
      <c r="B27" s="1">
        <v>12.0</v>
      </c>
      <c r="C27" t="s">
        <v>114</v>
      </c>
    </row>
    <row r="28" spans="8:8" ht="15.05">
      <c r="C28" t="s">
        <v>383</v>
      </c>
    </row>
    <row r="29" spans="8:8">
      <c r="B29" s="1">
        <v>13.0</v>
      </c>
      <c r="C29" t="s">
        <v>115</v>
      </c>
    </row>
    <row r="31" spans="8:8">
      <c r="B31" s="1">
        <v>14.0</v>
      </c>
      <c r="C31" t="s">
        <v>119</v>
      </c>
    </row>
    <row r="33" spans="8:8" ht="26.25">
      <c r="B33" s="1">
        <v>15.0</v>
      </c>
      <c r="C33" s="5" t="s">
        <v>116</v>
      </c>
    </row>
    <row r="35" spans="8:8" ht="27.75" customHeight="1">
      <c r="B35" s="1">
        <v>16.0</v>
      </c>
      <c r="C35" s="6" t="s">
        <v>117</v>
      </c>
    </row>
    <row r="37" spans="8:8">
      <c r="B37" s="1">
        <v>17.0</v>
      </c>
      <c r="C37" t="s">
        <v>124</v>
      </c>
    </row>
    <row r="39" spans="8:8">
      <c r="B39" s="1">
        <v>18.0</v>
      </c>
      <c r="C39" t="s">
        <v>118</v>
      </c>
    </row>
    <row r="41" spans="8:8" ht="30.0">
      <c r="B41" s="1">
        <v>19.0</v>
      </c>
      <c r="C41" s="6" t="s">
        <v>283</v>
      </c>
    </row>
    <row r="43" spans="8:8">
      <c r="B43" s="1">
        <v>20.0</v>
      </c>
      <c r="C43" t="s">
        <v>120</v>
      </c>
    </row>
    <row r="45" spans="8:8">
      <c r="B45" s="1">
        <v>21.0</v>
      </c>
      <c r="C45" t="s">
        <v>121</v>
      </c>
    </row>
    <row r="47" spans="8:8">
      <c r="B47" s="1">
        <v>22.0</v>
      </c>
      <c r="C47" t="s">
        <v>125</v>
      </c>
    </row>
    <row r="49" spans="8:8" ht="27.0">
      <c r="B49" s="1">
        <v>23.0</v>
      </c>
      <c r="C49" s="6" t="s">
        <v>122</v>
      </c>
    </row>
    <row r="51" spans="8:8">
      <c r="B51" s="1">
        <v>24.0</v>
      </c>
      <c r="C51" t="s">
        <v>126</v>
      </c>
    </row>
    <row r="53" spans="8:8">
      <c r="B53" s="1">
        <v>25.0</v>
      </c>
      <c r="C53" t="s">
        <v>123</v>
      </c>
    </row>
    <row r="55" spans="8:8" ht="30.0">
      <c r="B55" s="1">
        <v>26.0</v>
      </c>
      <c r="C55" s="6" t="s">
        <v>127</v>
      </c>
    </row>
    <row r="57" spans="8:8">
      <c r="B57" s="1">
        <v>27.0</v>
      </c>
      <c r="C57" t="s">
        <v>128</v>
      </c>
    </row>
    <row r="65" spans="8:8" ht="15.05">
      <c r="C65" t="s">
        <v>384</v>
      </c>
    </row>
  </sheetData>
  <pageMargins left="0.7" right="0.7" top="0.75" bottom="0.75" header="0.3" footer="0.3"/>
  <legacy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Y18"/>
  <sheetViews>
    <sheetView workbookViewId="0" zoomScale="70">
      <pane xSplit="22" ySplit="1" topLeftCell="W2" state="frozen" activePane="bottomRight"/>
      <selection pane="bottomRight" activeCell="M15" sqref="M15"/>
    </sheetView>
  </sheetViews>
  <sheetFormatPr defaultRowHeight="15.0" defaultColWidth="10"/>
  <cols>
    <col min="1" max="1" customWidth="1" width="4.0" style="7"/>
    <col min="2" max="2" customWidth="1" width="18.710938" style="7"/>
    <col min="3" max="3" customWidth="1" width="11.0" style="7"/>
    <col min="4" max="4" customWidth="1" width="10.5703125" style="7"/>
    <col min="5" max="5" customWidth="1" width="11.5703125" style="7"/>
    <col min="6" max="6" customWidth="1" width="11.855469" style="7"/>
    <col min="7" max="7" customWidth="1" width="7.2851563" style="7"/>
    <col min="8" max="8" customWidth="1" width="12.425781" style="7"/>
    <col min="9" max="9" customWidth="1" width="12.425781" style="7"/>
    <col min="10" max="10" customWidth="1" width="12.425781" style="7"/>
    <col min="11" max="11" customWidth="1" width="12.425781" style="7"/>
    <col min="12" max="12" customWidth="1" width="18.285156" style="7"/>
    <col min="13" max="13" customWidth="1" width="9.855469" style="7"/>
    <col min="14" max="14" customWidth="1" width="15.855469" style="7"/>
    <col min="15" max="15" customWidth="1" width="10.7109375" style="7"/>
    <col min="16" max="16" customWidth="1" width="14.0" style="7"/>
    <col min="17" max="17" customWidth="1" width="12.7109375" style="7"/>
    <col min="18" max="18" customWidth="1" width="10.285156" style="7"/>
    <col min="19" max="19" customWidth="1" width="11.855469" style="7"/>
    <col min="20" max="20" customWidth="1" width="13.140625" style="7"/>
    <col min="21" max="21" customWidth="1" width="11.5703125" style="7"/>
    <col min="22" max="22" customWidth="1" width="13.5703125" style="7"/>
    <col min="23" max="23" customWidth="1" width="9.140625" style="7"/>
    <col min="24" max="24" customWidth="1" width="9.140625" style="7"/>
    <col min="25" max="25" customWidth="1" width="9.140625" style="7"/>
    <col min="26" max="26" customWidth="1" width="9.140625" style="7"/>
    <col min="27" max="27" customWidth="1" width="9.140625" style="7"/>
    <col min="28" max="28" customWidth="1" width="9.140625" style="7"/>
    <col min="29" max="29" customWidth="1" width="9.140625" style="7"/>
    <col min="30" max="30" customWidth="1" width="9.140625" style="7"/>
    <col min="31" max="31" customWidth="1" width="9.140625" style="7"/>
    <col min="32" max="32" customWidth="1" width="9.140625" style="7"/>
    <col min="33" max="33" customWidth="1" width="9.140625" style="7"/>
    <col min="34" max="34" customWidth="1" width="9.140625" style="7"/>
    <col min="35" max="35" customWidth="1" width="9.140625" style="7"/>
    <col min="36" max="36" customWidth="1" width="9.140625" style="7"/>
    <col min="37" max="37" customWidth="1" width="9.140625" style="7"/>
    <col min="38" max="38" customWidth="1" width="9.140625" style="7"/>
    <col min="39" max="39" customWidth="1" width="9.140625" style="7"/>
    <col min="40" max="40" customWidth="1" width="9.140625" style="7"/>
    <col min="41" max="41" customWidth="1" width="9.140625" style="7"/>
    <col min="42" max="42" customWidth="1" width="9.140625" style="7"/>
    <col min="43" max="43" customWidth="1" width="9.140625" style="7"/>
    <col min="44" max="44" customWidth="1" width="9.140625" style="7"/>
    <col min="45" max="45" customWidth="1" width="9.140625" style="7"/>
    <col min="46" max="46" customWidth="1" width="9.140625" style="7"/>
    <col min="47" max="47" customWidth="1" width="9.140625" style="7"/>
    <col min="48" max="48" customWidth="1" width="9.140625" style="7"/>
    <col min="49" max="49" customWidth="1" width="9.140625" style="7"/>
    <col min="50" max="50" customWidth="1" width="9.140625" style="7"/>
    <col min="51" max="51" customWidth="1" width="9.140625" style="7"/>
    <col min="52" max="52" customWidth="1" width="9.140625" style="7"/>
    <col min="53" max="53" customWidth="1" width="9.140625" style="7"/>
    <col min="54" max="54" customWidth="1" width="9.140625" style="7"/>
    <col min="55" max="55" customWidth="1" width="9.140625" style="7"/>
    <col min="56" max="56" customWidth="1" width="9.140625" style="7"/>
    <col min="57" max="57" customWidth="1" width="9.140625" style="7"/>
    <col min="58" max="58" customWidth="1" width="9.140625" style="7"/>
    <col min="59" max="59" customWidth="1" width="9.140625" style="7"/>
    <col min="60" max="60" customWidth="1" width="9.140625" style="7"/>
    <col min="61" max="61" customWidth="1" width="9.140625" style="7"/>
    <col min="62" max="62" customWidth="1" width="9.140625" style="7"/>
    <col min="63" max="63" customWidth="1" width="9.140625" style="7"/>
    <col min="64" max="64" customWidth="1" width="9.140625" style="7"/>
    <col min="65" max="65" customWidth="1" width="9.140625" style="7"/>
    <col min="66" max="66" customWidth="1" width="9.140625" style="7"/>
    <col min="67" max="67" customWidth="1" width="9.140625" style="7"/>
    <col min="68" max="68" customWidth="1" width="9.140625" style="7"/>
    <col min="69" max="69" customWidth="1" width="9.140625" style="7"/>
    <col min="70" max="70" customWidth="1" width="9.140625" style="7"/>
    <col min="71" max="71" customWidth="1" width="9.140625" style="7"/>
    <col min="72" max="72" customWidth="1" width="9.140625" style="7"/>
    <col min="73" max="73" customWidth="1" width="9.140625" style="7"/>
    <col min="74" max="74" customWidth="1" width="9.140625" style="7"/>
    <col min="75" max="75" customWidth="1" width="9.140625" style="7"/>
    <col min="76" max="76" customWidth="1" width="9.140625" style="7"/>
    <col min="77" max="77" customWidth="1" width="9.140625" style="7"/>
    <col min="78" max="78" customWidth="1" width="9.140625" style="7"/>
    <col min="79" max="79" customWidth="1" width="9.140625" style="7"/>
    <col min="80" max="80" customWidth="1" width="9.140625" style="7"/>
    <col min="81" max="81" customWidth="1" width="9.140625" style="7"/>
    <col min="82" max="82" customWidth="1" width="9.140625" style="7"/>
    <col min="83" max="83" customWidth="1" width="9.140625" style="7"/>
    <col min="84" max="84" customWidth="1" width="9.140625" style="7"/>
    <col min="85" max="85" customWidth="1" width="9.140625" style="7"/>
    <col min="86" max="86" customWidth="1" width="9.140625" style="7"/>
    <col min="87" max="87" customWidth="1" width="9.140625" style="7"/>
    <col min="88" max="88" customWidth="1" width="9.140625" style="7"/>
    <col min="89" max="89" customWidth="1" width="9.140625" style="7"/>
    <col min="90" max="90" customWidth="1" width="9.140625" style="7"/>
    <col min="91" max="91" customWidth="1" width="9.140625" style="7"/>
    <col min="92" max="92" customWidth="1" width="9.140625" style="7"/>
    <col min="93" max="93" customWidth="1" width="9.140625" style="7"/>
    <col min="94" max="94" customWidth="1" width="9.140625" style="7"/>
    <col min="95" max="95" customWidth="1" width="9.140625" style="7"/>
    <col min="96" max="96" customWidth="1" width="9.140625" style="7"/>
    <col min="97" max="97" customWidth="1" width="9.140625" style="7"/>
    <col min="98" max="98" customWidth="1" width="9.140625" style="7"/>
    <col min="99" max="99" customWidth="1" width="9.140625" style="7"/>
    <col min="100" max="100" customWidth="1" width="9.140625" style="7"/>
    <col min="101" max="101" customWidth="1" width="9.140625" style="7"/>
    <col min="102" max="102" customWidth="1" width="9.140625" style="7"/>
    <col min="103" max="103" customWidth="1" width="9.140625" style="7"/>
    <col min="104" max="104" customWidth="1" width="9.140625" style="7"/>
    <col min="105" max="105" customWidth="1" width="9.140625" style="7"/>
    <col min="106" max="106" customWidth="1" width="9.140625" style="7"/>
    <col min="107" max="107" customWidth="1" width="9.140625" style="7"/>
    <col min="108" max="108" customWidth="1" width="9.140625" style="7"/>
    <col min="109" max="109" customWidth="1" width="9.140625" style="7"/>
    <col min="110" max="110" customWidth="1" width="9.140625" style="7"/>
    <col min="111" max="111" customWidth="1" width="9.140625" style="7"/>
    <col min="112" max="112" customWidth="1" width="9.140625" style="7"/>
    <col min="113" max="113" customWidth="1" width="9.140625" style="7"/>
    <col min="114" max="114" customWidth="1" width="9.140625" style="7"/>
    <col min="115" max="115" customWidth="1" width="9.140625" style="7"/>
    <col min="116" max="116" customWidth="1" width="9.140625" style="7"/>
    <col min="117" max="117" customWidth="1" width="9.140625" style="7"/>
    <col min="118" max="118" customWidth="1" width="9.140625" style="7"/>
    <col min="119" max="119" customWidth="1" width="9.140625" style="7"/>
    <col min="120" max="120" customWidth="1" width="9.140625" style="7"/>
    <col min="121" max="121" customWidth="1" width="9.140625" style="7"/>
    <col min="122" max="122" customWidth="1" width="9.140625" style="7"/>
    <col min="123" max="123" customWidth="1" width="9.140625" style="7"/>
    <col min="124" max="124" customWidth="1" width="9.140625" style="7"/>
    <col min="125" max="125" customWidth="1" width="9.140625" style="7"/>
    <col min="126" max="126" customWidth="1" width="9.140625" style="7"/>
    <col min="127" max="127" customWidth="1" width="9.140625" style="7"/>
    <col min="128" max="128" customWidth="1" width="9.140625" style="7"/>
    <col min="129" max="129" customWidth="1" width="9.140625" style="7"/>
    <col min="130" max="130" customWidth="1" width="9.140625" style="7"/>
    <col min="131" max="131" customWidth="1" width="9.140625" style="7"/>
    <col min="132" max="132" customWidth="1" width="9.140625" style="7"/>
    <col min="133" max="133" customWidth="1" width="9.140625" style="7"/>
    <col min="134" max="134" customWidth="1" width="9.140625" style="7"/>
    <col min="135" max="135" customWidth="1" width="9.140625" style="7"/>
    <col min="136" max="136" customWidth="1" width="9.140625" style="7"/>
    <col min="137" max="137" customWidth="1" width="9.140625" style="7"/>
    <col min="138" max="138" customWidth="1" width="9.140625" style="7"/>
    <col min="139" max="139" customWidth="1" width="9.140625" style="7"/>
    <col min="140" max="140" customWidth="1" width="9.140625" style="7"/>
    <col min="141" max="141" customWidth="1" width="9.140625" style="7"/>
    <col min="142" max="142" customWidth="1" width="9.140625" style="7"/>
    <col min="143" max="143" customWidth="1" width="9.140625" style="7"/>
    <col min="144" max="144" customWidth="1" width="9.140625" style="7"/>
    <col min="145" max="145" customWidth="1" width="9.140625" style="7"/>
    <col min="146" max="146" customWidth="1" width="9.140625" style="7"/>
    <col min="147" max="147" customWidth="1" width="9.140625" style="7"/>
    <col min="148" max="148" customWidth="1" width="9.140625" style="7"/>
    <col min="149" max="149" customWidth="1" width="9.140625" style="7"/>
    <col min="150" max="150" customWidth="1" width="9.140625" style="7"/>
    <col min="151" max="151" customWidth="1" width="9.140625" style="7"/>
    <col min="152" max="152" customWidth="1" width="9.140625" style="7"/>
    <col min="153" max="153" customWidth="1" width="9.140625" style="7"/>
    <col min="154" max="154" customWidth="1" width="9.140625" style="7"/>
    <col min="155" max="155" customWidth="1" width="9.140625" style="7"/>
    <col min="156" max="156" customWidth="1" width="9.140625" style="7"/>
    <col min="157" max="157" customWidth="1" width="9.140625" style="7"/>
    <col min="158" max="158" customWidth="1" width="9.140625" style="7"/>
    <col min="159" max="159" customWidth="1" width="9.140625" style="7"/>
    <col min="160" max="160" customWidth="1" width="9.140625" style="7"/>
    <col min="161" max="161" customWidth="1" width="9.140625" style="7"/>
    <col min="162" max="162" customWidth="1" width="9.140625" style="7"/>
    <col min="163" max="163" customWidth="1" width="9.140625" style="7"/>
    <col min="164" max="164" customWidth="1" width="9.140625" style="7"/>
    <col min="165" max="165" customWidth="1" width="9.140625" style="7"/>
    <col min="166" max="166" customWidth="1" width="9.140625" style="7"/>
    <col min="167" max="167" customWidth="1" width="9.140625" style="7"/>
    <col min="168" max="168" customWidth="1" width="9.140625" style="7"/>
    <col min="169" max="169" customWidth="1" width="9.140625" style="7"/>
    <col min="170" max="170" customWidth="1" width="9.140625" style="7"/>
    <col min="171" max="171" customWidth="1" width="9.140625" style="7"/>
    <col min="172" max="172" customWidth="1" width="9.140625" style="7"/>
    <col min="173" max="173" customWidth="1" width="9.140625" style="7"/>
    <col min="174" max="174" customWidth="1" width="9.140625" style="7"/>
    <col min="175" max="175" customWidth="1" width="9.140625" style="7"/>
    <col min="176" max="176" customWidth="1" width="9.140625" style="7"/>
    <col min="177" max="177" customWidth="1" width="9.140625" style="7"/>
    <col min="178" max="178" customWidth="1" width="9.140625" style="7"/>
    <col min="179" max="179" customWidth="1" width="9.140625" style="7"/>
    <col min="180" max="180" customWidth="1" width="9.140625" style="7"/>
    <col min="181" max="181" customWidth="1" width="9.140625" style="7"/>
    <col min="182" max="182" customWidth="1" width="9.140625" style="7"/>
    <col min="183" max="183" customWidth="1" width="9.140625" style="7"/>
    <col min="184" max="184" customWidth="1" width="9.140625" style="7"/>
    <col min="185" max="185" customWidth="1" width="9.140625" style="7"/>
    <col min="186" max="186" customWidth="1" width="9.140625" style="7"/>
    <col min="187" max="187" customWidth="1" width="9.140625" style="7"/>
    <col min="188" max="188" customWidth="1" width="9.140625" style="7"/>
    <col min="189" max="189" customWidth="1" width="9.140625" style="7"/>
    <col min="190" max="190" customWidth="1" width="9.140625" style="7"/>
    <col min="191" max="191" customWidth="1" width="9.140625" style="7"/>
    <col min="192" max="192" customWidth="1" width="9.140625" style="7"/>
    <col min="193" max="193" customWidth="1" width="9.140625" style="7"/>
    <col min="194" max="194" customWidth="1" width="9.140625" style="7"/>
    <col min="195" max="195" customWidth="1" width="9.140625" style="7"/>
    <col min="196" max="196" customWidth="1" width="9.140625" style="7"/>
    <col min="197" max="197" customWidth="1" width="9.140625" style="7"/>
    <col min="198" max="198" customWidth="1" width="9.140625" style="7"/>
    <col min="199" max="199" customWidth="1" width="9.140625" style="7"/>
    <col min="200" max="200" customWidth="1" width="9.140625" style="7"/>
    <col min="201" max="201" customWidth="1" width="9.140625" style="7"/>
    <col min="202" max="202" customWidth="1" width="9.140625" style="7"/>
    <col min="203" max="203" customWidth="1" width="9.140625" style="7"/>
    <col min="204" max="204" customWidth="1" width="9.140625" style="7"/>
    <col min="205" max="205" customWidth="1" width="9.140625" style="7"/>
    <col min="206" max="206" customWidth="1" width="9.140625" style="7"/>
    <col min="207" max="207" customWidth="1" width="9.140625" style="7"/>
    <col min="208" max="208" customWidth="1" width="9.140625" style="7"/>
    <col min="209" max="209" customWidth="1" width="9.140625" style="7"/>
    <col min="210" max="210" customWidth="1" width="9.140625" style="7"/>
    <col min="211" max="211" customWidth="1" width="9.140625" style="7"/>
    <col min="212" max="212" customWidth="1" width="9.140625" style="7"/>
    <col min="213" max="213" customWidth="1" width="9.140625" style="7"/>
    <col min="214" max="214" customWidth="1" width="9.140625" style="7"/>
    <col min="215" max="215" customWidth="1" width="9.140625" style="7"/>
    <col min="216" max="216" customWidth="1" width="9.140625" style="7"/>
    <col min="217" max="217" customWidth="1" width="9.140625" style="7"/>
    <col min="218" max="218" customWidth="1" width="9.140625" style="7"/>
    <col min="219" max="219" customWidth="1" width="9.140625" style="7"/>
    <col min="220" max="220" customWidth="1" width="9.140625" style="7"/>
    <col min="221" max="221" customWidth="1" width="9.140625" style="7"/>
    <col min="222" max="222" customWidth="1" width="9.140625" style="7"/>
    <col min="223" max="223" customWidth="1" width="9.140625" style="7"/>
    <col min="224" max="224" customWidth="1" width="9.140625" style="7"/>
    <col min="225" max="225" customWidth="1" width="9.140625" style="7"/>
    <col min="226" max="226" customWidth="1" width="9.140625" style="7"/>
    <col min="227" max="227" customWidth="1" width="9.140625" style="7"/>
    <col min="228" max="228" customWidth="1" width="9.140625" style="7"/>
    <col min="229" max="229" customWidth="1" width="9.140625" style="7"/>
    <col min="230" max="230" customWidth="1" width="9.140625" style="7"/>
    <col min="231" max="231" customWidth="1" width="9.140625" style="7"/>
    <col min="232" max="232" customWidth="1" width="9.140625" style="7"/>
    <col min="233" max="233" customWidth="1" width="9.140625" style="7"/>
    <col min="234" max="234" customWidth="1" width="9.140625" style="7"/>
    <col min="235" max="235" customWidth="1" width="9.140625" style="7"/>
    <col min="236" max="236" customWidth="1" width="9.140625" style="7"/>
    <col min="237" max="237" customWidth="1" width="9.140625" style="7"/>
    <col min="238" max="238" customWidth="1" width="9.140625" style="7"/>
    <col min="239" max="239" customWidth="1" width="9.140625" style="7"/>
    <col min="240" max="240" customWidth="1" width="9.140625" style="7"/>
    <col min="241" max="241" customWidth="1" width="9.140625" style="7"/>
    <col min="242" max="242" customWidth="1" width="9.140625" style="7"/>
    <col min="243" max="243" customWidth="1" width="9.140625" style="7"/>
    <col min="244" max="244" customWidth="1" width="9.140625" style="7"/>
    <col min="245" max="245" customWidth="1" width="9.140625" style="7"/>
    <col min="246" max="246" customWidth="1" width="9.140625" style="7"/>
    <col min="247" max="247" customWidth="1" width="9.140625" style="7"/>
    <col min="248" max="248" customWidth="1" width="9.140625" style="7"/>
    <col min="249" max="249" customWidth="1" width="9.140625" style="7"/>
    <col min="250" max="250" customWidth="1" width="9.140625" style="7"/>
    <col min="251" max="251" customWidth="1" width="9.140625" style="7"/>
    <col min="252" max="252" customWidth="1" width="9.140625" style="7"/>
    <col min="253" max="253" customWidth="1" width="9.140625" style="7"/>
    <col min="254" max="254" customWidth="1" width="9.140625" style="7"/>
    <col min="255" max="255" customWidth="1" width="9.140625" style="7"/>
    <col min="256" max="256" customWidth="1" width="9.140625" style="7"/>
    <col min="257" max="16384" width="9" style="0" hidden="0"/>
  </cols>
  <sheetData>
    <row r="1" spans="8:8" s="8" ht="75.75" customFormat="1">
      <c r="A1" s="8" t="s">
        <v>31</v>
      </c>
      <c r="B1" s="9" t="s">
        <v>28</v>
      </c>
      <c r="C1" s="10" t="s">
        <v>33</v>
      </c>
      <c r="D1" s="10" t="s">
        <v>34</v>
      </c>
      <c r="E1" s="10" t="s">
        <v>35</v>
      </c>
      <c r="F1" s="10" t="s">
        <v>36</v>
      </c>
      <c r="G1" s="10" t="s">
        <v>29</v>
      </c>
      <c r="H1" s="10" t="s">
        <v>0</v>
      </c>
      <c r="I1" s="10" t="s">
        <v>284</v>
      </c>
      <c r="J1" s="10" t="s">
        <v>285</v>
      </c>
      <c r="K1" s="10" t="s">
        <v>44</v>
      </c>
      <c r="L1" s="10" t="s">
        <v>52</v>
      </c>
      <c r="M1" s="11" t="s">
        <v>37</v>
      </c>
      <c r="N1" s="10" t="s">
        <v>32</v>
      </c>
      <c r="O1" s="10" t="s">
        <v>38</v>
      </c>
      <c r="P1" s="10" t="s">
        <v>39</v>
      </c>
      <c r="Q1" s="12" t="s">
        <v>40</v>
      </c>
      <c r="R1" s="10" t="s">
        <v>41</v>
      </c>
      <c r="S1" s="10" t="s">
        <v>42</v>
      </c>
      <c r="T1" s="10" t="s">
        <v>43</v>
      </c>
      <c r="U1" s="10" t="s">
        <v>45</v>
      </c>
      <c r="V1" s="13" t="s">
        <v>70</v>
      </c>
    </row>
    <row r="2" spans="8:8" s="14" ht="31.5" customFormat="1" customHeight="1">
      <c r="A2" s="14">
        <v>1.0</v>
      </c>
      <c r="B2" s="14" t="s">
        <v>47</v>
      </c>
      <c r="C2" s="14" t="s">
        <v>48</v>
      </c>
      <c r="D2" s="14" t="s">
        <v>49</v>
      </c>
      <c r="E2" s="14" t="s">
        <v>50</v>
      </c>
      <c r="F2" s="15">
        <v>43323.0</v>
      </c>
      <c r="G2" s="14" t="s">
        <v>51</v>
      </c>
      <c r="H2" s="14" t="s">
        <v>53</v>
      </c>
      <c r="K2" s="14">
        <v>98451.0</v>
      </c>
      <c r="L2" s="14" t="s">
        <v>54</v>
      </c>
      <c r="M2" s="14">
        <v>40.0</v>
      </c>
      <c r="N2" s="14" t="s">
        <v>55</v>
      </c>
      <c r="O2" s="14" t="s">
        <v>57</v>
      </c>
      <c r="P2" s="14">
        <v>4.5784154E7</v>
      </c>
      <c r="Q2" s="15">
        <v>43321.0</v>
      </c>
      <c r="R2" s="14" t="s">
        <v>58</v>
      </c>
      <c r="S2" s="14" t="s">
        <v>59</v>
      </c>
      <c r="T2" s="14" t="s">
        <v>60</v>
      </c>
      <c r="U2" s="14" t="s">
        <v>57</v>
      </c>
      <c r="V2" s="14" t="s">
        <v>179</v>
      </c>
    </row>
    <row r="3" spans="8:8" ht="30.0">
      <c r="A3" s="14">
        <v>2.0</v>
      </c>
      <c r="B3" s="7" t="s">
        <v>61</v>
      </c>
      <c r="C3" s="7" t="s">
        <v>62</v>
      </c>
      <c r="D3" s="7" t="s">
        <v>63</v>
      </c>
      <c r="E3" s="7" t="s">
        <v>64</v>
      </c>
      <c r="F3" s="16">
        <v>43332.0</v>
      </c>
      <c r="G3" s="7" t="s">
        <v>65</v>
      </c>
      <c r="H3" s="7" t="s">
        <v>66</v>
      </c>
      <c r="K3" s="7">
        <v>457814.0</v>
      </c>
      <c r="L3" s="14" t="s">
        <v>67</v>
      </c>
      <c r="M3" s="7">
        <v>20.0</v>
      </c>
      <c r="N3" s="14" t="s">
        <v>68</v>
      </c>
      <c r="O3" s="7" t="s">
        <v>69</v>
      </c>
      <c r="P3" s="14" t="s">
        <v>68</v>
      </c>
      <c r="Q3" s="14" t="s">
        <v>68</v>
      </c>
      <c r="S3" s="14" t="s">
        <v>68</v>
      </c>
      <c r="T3" s="14" t="s">
        <v>68</v>
      </c>
      <c r="U3" s="14" t="s">
        <v>68</v>
      </c>
      <c r="V3" s="14" t="s">
        <v>68</v>
      </c>
    </row>
    <row r="4" spans="8:8">
      <c r="A4" s="14">
        <v>3.0</v>
      </c>
    </row>
    <row r="5" spans="8:8">
      <c r="A5" s="14">
        <v>4.0</v>
      </c>
    </row>
    <row r="6" spans="8:8">
      <c r="A6" s="14">
        <v>5.0</v>
      </c>
    </row>
    <row r="7" spans="8:8">
      <c r="A7" s="14">
        <v>6.0</v>
      </c>
    </row>
    <row r="8" spans="8:8">
      <c r="A8" s="14">
        <v>7.0</v>
      </c>
    </row>
    <row r="9" spans="8:8">
      <c r="A9" s="14">
        <v>8.0</v>
      </c>
    </row>
    <row r="10" spans="8:8">
      <c r="A10" s="14">
        <v>9.0</v>
      </c>
    </row>
    <row r="11" spans="8:8">
      <c r="A11" s="14">
        <v>10.0</v>
      </c>
    </row>
    <row r="12" spans="8:8">
      <c r="A12" s="14">
        <v>11.0</v>
      </c>
    </row>
    <row r="13" spans="8:8">
      <c r="A13" s="14">
        <v>12.0</v>
      </c>
    </row>
    <row r="14" spans="8:8">
      <c r="A14" s="14">
        <v>13.0</v>
      </c>
    </row>
    <row r="15" spans="8:8">
      <c r="A15" s="14">
        <v>14.0</v>
      </c>
    </row>
    <row r="16" spans="8:8">
      <c r="A16" s="14">
        <v>15.0</v>
      </c>
    </row>
    <row r="17" spans="8:8">
      <c r="A17" s="14">
        <v>16.0</v>
      </c>
    </row>
    <row r="18" spans="8:8">
      <c r="A18" s="14">
        <v>17.0</v>
      </c>
    </row>
  </sheetData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F26"/>
  <sheetViews>
    <sheetView workbookViewId="0" zoomScale="110">
      <pane xSplit="1" ySplit="1" topLeftCell="B2" state="frozen" activePane="bottomRight"/>
      <selection pane="bottomRight" activeCell="J20" sqref="J20"/>
    </sheetView>
  </sheetViews>
  <sheetFormatPr defaultRowHeight="15.0" defaultColWidth="10"/>
  <cols>
    <col min="1" max="1" customWidth="1" width="35.85547" style="17"/>
    <col min="2" max="2" customWidth="1" width="22.425781" style="0"/>
    <col min="3" max="3" customWidth="1" width="27.140625" style="0"/>
    <col min="257" max="16384" width="9" style="0" hidden="0"/>
  </cols>
  <sheetData>
    <row r="1" spans="8:8">
      <c r="A1" s="17" t="s">
        <v>101</v>
      </c>
    </row>
    <row r="2" spans="8:8">
      <c r="A2" s="18" t="s">
        <v>20</v>
      </c>
    </row>
    <row r="3" spans="8:8">
      <c r="A3" s="18" t="s">
        <v>19</v>
      </c>
    </row>
    <row r="4" spans="8:8">
      <c r="A4" s="18" t="s">
        <v>1</v>
      </c>
      <c r="B4" t="s">
        <v>3</v>
      </c>
    </row>
    <row r="5" spans="8:8">
      <c r="A5" s="18" t="s">
        <v>2</v>
      </c>
      <c r="B5" t="s">
        <v>4</v>
      </c>
    </row>
    <row r="6" spans="8:8">
      <c r="A6" s="18" t="s">
        <v>5</v>
      </c>
    </row>
    <row r="7" spans="8:8">
      <c r="A7" s="18" t="s">
        <v>6</v>
      </c>
    </row>
    <row r="8" spans="8:8">
      <c r="A8" s="18" t="s">
        <v>7</v>
      </c>
    </row>
    <row r="9" spans="8:8">
      <c r="A9" s="18" t="s">
        <v>8</v>
      </c>
      <c r="B9" t="s">
        <v>10</v>
      </c>
    </row>
    <row r="10" spans="8:8">
      <c r="A10" s="18" t="s">
        <v>9</v>
      </c>
      <c r="B10" t="s">
        <v>10</v>
      </c>
    </row>
    <row r="11" spans="8:8">
      <c r="A11" s="18" t="s">
        <v>11</v>
      </c>
    </row>
    <row r="12" spans="8:8">
      <c r="A12" s="18" t="s">
        <v>12</v>
      </c>
    </row>
    <row r="13" spans="8:8">
      <c r="A13" s="18" t="s">
        <v>13</v>
      </c>
      <c r="B13" t="s">
        <v>14</v>
      </c>
    </row>
    <row r="14" spans="8:8">
      <c r="A14" s="18" t="s">
        <v>15</v>
      </c>
      <c r="B14" t="s">
        <v>18</v>
      </c>
    </row>
    <row r="15" spans="8:8">
      <c r="A15" s="18" t="s">
        <v>16</v>
      </c>
      <c r="B15" t="s">
        <v>18</v>
      </c>
    </row>
    <row r="16" spans="8:8">
      <c r="A16" s="18" t="s">
        <v>17</v>
      </c>
      <c r="B16" t="s">
        <v>18</v>
      </c>
    </row>
    <row r="17" spans="8:8">
      <c r="A17" s="18" t="s">
        <v>21</v>
      </c>
      <c r="C17" t="s">
        <v>18</v>
      </c>
    </row>
    <row r="18" spans="8:8">
      <c r="A18" s="18" t="s">
        <v>22</v>
      </c>
      <c r="C18" t="s">
        <v>24</v>
      </c>
    </row>
    <row r="19" spans="8:8">
      <c r="A19" s="18" t="s">
        <v>23</v>
      </c>
      <c r="B19">
        <f>B17*B18</f>
        <v>0.0</v>
      </c>
    </row>
    <row r="20" spans="8:8">
      <c r="A20" s="18" t="s">
        <v>25</v>
      </c>
      <c r="B20">
        <f>B19*18%</f>
        <v>0.0</v>
      </c>
    </row>
    <row r="21" spans="8:8">
      <c r="A21" s="18" t="s">
        <v>71</v>
      </c>
      <c r="B21" t="s">
        <v>72</v>
      </c>
    </row>
    <row r="22" spans="8:8">
      <c r="A22" s="18" t="s">
        <v>46</v>
      </c>
      <c r="B22" t="s">
        <v>73</v>
      </c>
    </row>
    <row r="23" spans="8:8">
      <c r="A23" s="18" t="s">
        <v>56</v>
      </c>
    </row>
    <row r="24" spans="8:8">
      <c r="A24" s="18" t="s">
        <v>26</v>
      </c>
      <c r="B24" t="s">
        <v>27</v>
      </c>
    </row>
    <row r="25" spans="8:8">
      <c r="A25" s="18" t="s">
        <v>28</v>
      </c>
    </row>
    <row r="26" spans="8:8">
      <c r="A26" s="18" t="s">
        <v>29</v>
      </c>
      <c r="B26" t="s">
        <v>30</v>
      </c>
    </row>
  </sheetData>
  <pageMargins left="0.7" right="0.7" top="0.75" bottom="0.75" header="0.3" footer="0.3"/>
  <legacy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33"/>
  <sheetViews>
    <sheetView workbookViewId="0" topLeftCell="B1" zoomScale="115">
      <pane xSplit="4" ySplit="2" topLeftCell="F3" state="frozen" activePane="bottomRight"/>
      <selection pane="bottomRight" activeCell="E16" sqref="E16"/>
    </sheetView>
  </sheetViews>
  <sheetFormatPr defaultRowHeight="15.0" defaultColWidth="10"/>
  <cols>
    <col min="1" max="1" customWidth="1" width="5.2851563" style="0"/>
    <col min="2" max="2" customWidth="1" width="18.855469" style="0"/>
    <col min="3" max="3" customWidth="1" width="35.710938" style="0"/>
    <col min="4" max="4" customWidth="1" width="55.140625" style="0"/>
    <col min="5" max="5" customWidth="1" width="49.570313" style="0"/>
    <col min="257" max="16384" width="9" style="0" hidden="0"/>
  </cols>
  <sheetData>
    <row r="1" spans="8:8" ht="31.5">
      <c r="A1" s="19" t="s">
        <v>137</v>
      </c>
      <c r="B1" s="19"/>
      <c r="C1" s="19"/>
      <c r="D1" s="19"/>
      <c r="E1" s="19"/>
    </row>
    <row r="3" spans="8:8" ht="21.0">
      <c r="B3" s="20" t="s">
        <v>178</v>
      </c>
      <c r="C3" s="21" t="s">
        <v>138</v>
      </c>
      <c r="D3" s="21" t="s">
        <v>177</v>
      </c>
      <c r="E3" s="21" t="s">
        <v>134</v>
      </c>
    </row>
    <row r="5" spans="8:8" ht="17.25">
      <c r="B5" t="s">
        <v>148</v>
      </c>
      <c r="C5" t="s">
        <v>139</v>
      </c>
      <c r="D5" s="22">
        <f>'Export Details'!B2</f>
        <v>0.0</v>
      </c>
      <c r="E5" t="s">
        <v>160</v>
      </c>
    </row>
    <row r="6" spans="8:8">
      <c r="B6" t="s">
        <v>148</v>
      </c>
      <c r="C6" t="s">
        <v>132</v>
      </c>
      <c r="E6" t="s">
        <v>136</v>
      </c>
    </row>
    <row r="7" spans="8:8">
      <c r="B7" t="s">
        <v>148</v>
      </c>
      <c r="C7" t="s">
        <v>133</v>
      </c>
      <c r="E7" t="s">
        <v>136</v>
      </c>
    </row>
    <row r="8" spans="8:8" ht="17.25">
      <c r="B8" t="s">
        <v>148</v>
      </c>
      <c r="C8" t="s">
        <v>140</v>
      </c>
      <c r="D8" s="23" t="s">
        <v>140</v>
      </c>
      <c r="E8" t="s">
        <v>141</v>
      </c>
    </row>
    <row r="9" spans="8:8" ht="17.25">
      <c r="B9" t="s">
        <v>148</v>
      </c>
      <c r="C9" t="s">
        <v>142</v>
      </c>
      <c r="D9" s="23" t="s">
        <v>184</v>
      </c>
      <c r="E9" t="s">
        <v>141</v>
      </c>
    </row>
    <row r="10" spans="8:8" ht="17.25">
      <c r="B10" t="s">
        <v>148</v>
      </c>
      <c r="C10" t="s">
        <v>144</v>
      </c>
      <c r="D10" s="23" t="s">
        <v>144</v>
      </c>
      <c r="E10" t="s">
        <v>145</v>
      </c>
    </row>
    <row r="11" spans="8:8">
      <c r="B11" t="s">
        <v>147</v>
      </c>
      <c r="C11" t="s">
        <v>171</v>
      </c>
      <c r="E11" t="s">
        <v>172</v>
      </c>
    </row>
    <row r="12" spans="8:8" ht="17.25">
      <c r="B12" t="s">
        <v>147</v>
      </c>
      <c r="C12" t="s">
        <v>135</v>
      </c>
      <c r="D12" s="23" t="s">
        <v>135</v>
      </c>
      <c r="E12" t="s">
        <v>146</v>
      </c>
    </row>
    <row r="13" spans="8:8">
      <c r="B13" s="7" t="s">
        <v>147</v>
      </c>
      <c r="C13" s="7" t="s">
        <v>153</v>
      </c>
      <c r="E13" s="6" t="s">
        <v>182</v>
      </c>
    </row>
    <row r="14" spans="8:8" ht="28.5" customHeight="1">
      <c r="B14" s="7" t="s">
        <v>151</v>
      </c>
      <c r="C14" s="7" t="s">
        <v>149</v>
      </c>
      <c r="D14" s="7" t="s">
        <v>180</v>
      </c>
      <c r="E14" s="6" t="s">
        <v>154</v>
      </c>
    </row>
    <row r="15" spans="8:8">
      <c r="B15" t="s">
        <v>152</v>
      </c>
      <c r="C15" t="s">
        <v>155</v>
      </c>
      <c r="D15" s="7" t="s">
        <v>180</v>
      </c>
      <c r="E15" t="s">
        <v>143</v>
      </c>
    </row>
    <row r="16" spans="8:8" ht="30.0">
      <c r="B16" s="7" t="s">
        <v>158</v>
      </c>
      <c r="C16" s="6" t="s">
        <v>173</v>
      </c>
      <c r="E16" s="7" t="s">
        <v>156</v>
      </c>
    </row>
    <row r="17" spans="8:8">
      <c r="B17" t="s">
        <v>159</v>
      </c>
      <c r="C17" t="s">
        <v>157</v>
      </c>
      <c r="E17" t="s">
        <v>150</v>
      </c>
    </row>
    <row r="18" spans="8:8" ht="17.25">
      <c r="B18" t="s">
        <v>159</v>
      </c>
      <c r="C18" t="s">
        <v>186</v>
      </c>
      <c r="D18" s="23" t="s">
        <v>187</v>
      </c>
    </row>
    <row r="20" spans="8:8">
      <c r="B20" t="s">
        <v>161</v>
      </c>
      <c r="C20" t="s">
        <v>162</v>
      </c>
      <c r="D20" t="s">
        <v>176</v>
      </c>
      <c r="E20" t="s">
        <v>163</v>
      </c>
    </row>
    <row r="21" spans="8:8">
      <c r="B21" t="s">
        <v>161</v>
      </c>
      <c r="C21" t="s">
        <v>164</v>
      </c>
      <c r="D21" t="s">
        <v>176</v>
      </c>
      <c r="E21" t="s">
        <v>165</v>
      </c>
    </row>
    <row r="22" spans="8:8">
      <c r="B22" t="s">
        <v>161</v>
      </c>
      <c r="C22" t="s">
        <v>166</v>
      </c>
      <c r="D22" t="s">
        <v>176</v>
      </c>
      <c r="E22" t="s">
        <v>150</v>
      </c>
    </row>
    <row r="23" spans="8:8">
      <c r="B23" t="s">
        <v>161</v>
      </c>
      <c r="C23" t="s">
        <v>167</v>
      </c>
      <c r="D23" t="s">
        <v>176</v>
      </c>
      <c r="E23" t="s">
        <v>150</v>
      </c>
    </row>
    <row r="24" spans="8:8">
      <c r="B24" t="s">
        <v>161</v>
      </c>
      <c r="C24" t="s">
        <v>168</v>
      </c>
      <c r="D24" t="s">
        <v>176</v>
      </c>
      <c r="E24" t="s">
        <v>150</v>
      </c>
    </row>
    <row r="25" spans="8:8">
      <c r="B25" t="s">
        <v>161</v>
      </c>
      <c r="C25" t="s">
        <v>169</v>
      </c>
      <c r="D25" t="s">
        <v>176</v>
      </c>
      <c r="E25" t="s">
        <v>150</v>
      </c>
    </row>
    <row r="26" spans="8:8">
      <c r="B26" t="s">
        <v>161</v>
      </c>
      <c r="C26" t="s">
        <v>170</v>
      </c>
      <c r="D26" t="s">
        <v>176</v>
      </c>
      <c r="E26" t="s">
        <v>150</v>
      </c>
    </row>
    <row r="27" spans="8:8">
      <c r="B27" t="s">
        <v>161</v>
      </c>
      <c r="C27" t="s">
        <v>174</v>
      </c>
      <c r="D27" t="s">
        <v>176</v>
      </c>
      <c r="E27" t="s">
        <v>150</v>
      </c>
    </row>
    <row r="28" spans="8:8">
      <c r="B28" t="s">
        <v>161</v>
      </c>
      <c r="C28" t="s">
        <v>175</v>
      </c>
      <c r="D28" t="s">
        <v>176</v>
      </c>
      <c r="E28" t="s">
        <v>150</v>
      </c>
    </row>
    <row r="32" spans="8:8" s="17" ht="15.0" customFormat="1">
      <c r="B32" s="24" t="s">
        <v>183</v>
      </c>
    </row>
    <row r="33" spans="8:8">
      <c r="B33" t="s">
        <v>185</v>
      </c>
    </row>
  </sheetData>
  <mergeCells count="1">
    <mergeCell ref="A1:E1"/>
  </mergeCells>
  <hyperlinks>
    <hyperlink ref="D5" r:id="rId2"/>
    <hyperlink ref="D8" r:id="rId3"/>
    <hyperlink ref="D9" r:id="rId4"/>
    <hyperlink ref="D10" r:id="rId5"/>
    <hyperlink ref="D12" r:id="rId6"/>
    <hyperlink ref="D18" r:id="rId7"/>
  </hyperlinks>
  <pageMargins left="0.7" right="0.7" top="0.75" bottom="0.75" header="0.3" footer="0.3"/>
  <legacy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K24"/>
  <sheetViews>
    <sheetView workbookViewId="0">
      <selection activeCell="C12" sqref="C12"/>
    </sheetView>
  </sheetViews>
  <sheetFormatPr defaultRowHeight="15.0" defaultColWidth="10"/>
  <cols>
    <col min="1" max="1" customWidth="1" width="6.2851563" style="1"/>
    <col min="2" max="2" customWidth="1" width="44.140625" style="0"/>
    <col min="3" max="3" customWidth="1" width="21.285156" style="0"/>
    <col min="257" max="16384" width="9" style="0" hidden="0"/>
  </cols>
  <sheetData>
    <row r="1" spans="8:8" ht="23.25">
      <c r="A1" s="25" t="s">
        <v>102</v>
      </c>
      <c r="B1" s="25"/>
      <c r="C1" s="25"/>
      <c r="D1" s="25"/>
      <c r="E1" s="25"/>
      <c r="F1" s="25"/>
      <c r="G1" s="25"/>
      <c r="H1" s="25"/>
    </row>
    <row r="2" spans="8:8" s="26" ht="15.0" customFormat="1">
      <c r="A2" s="26" t="s">
        <v>31</v>
      </c>
      <c r="B2" s="26" t="s">
        <v>74</v>
      </c>
      <c r="C2" s="26" t="s">
        <v>75</v>
      </c>
    </row>
    <row r="3" spans="8:8">
      <c r="A3" s="1">
        <v>1.0</v>
      </c>
      <c r="B3" t="s">
        <v>77</v>
      </c>
    </row>
    <row r="4" spans="8:8">
      <c r="A4" s="1">
        <v>2.0</v>
      </c>
      <c r="B4" t="s">
        <v>76</v>
      </c>
      <c r="C4" t="s">
        <v>79</v>
      </c>
    </row>
    <row r="5" spans="8:8">
      <c r="A5" s="1">
        <v>3.0</v>
      </c>
      <c r="B5" t="s">
        <v>78</v>
      </c>
      <c r="C5" t="s">
        <v>79</v>
      </c>
    </row>
    <row r="6" spans="8:8">
      <c r="A6" s="1">
        <v>4.0</v>
      </c>
      <c r="B6" t="s">
        <v>80</v>
      </c>
    </row>
    <row r="7" spans="8:8">
      <c r="A7" s="1">
        <v>5.0</v>
      </c>
      <c r="B7" t="s">
        <v>84</v>
      </c>
      <c r="C7" t="s">
        <v>85</v>
      </c>
    </row>
    <row r="8" spans="8:8">
      <c r="A8" s="1">
        <v>6.0</v>
      </c>
      <c r="B8" t="s">
        <v>44</v>
      </c>
    </row>
    <row r="9" spans="8:8">
      <c r="A9" s="1">
        <v>7.0</v>
      </c>
      <c r="B9" t="s">
        <v>22</v>
      </c>
    </row>
    <row r="10" spans="8:8">
      <c r="A10" s="1">
        <v>8.0</v>
      </c>
      <c r="B10" t="s">
        <v>81</v>
      </c>
      <c r="C10" t="s">
        <v>130</v>
      </c>
    </row>
    <row r="11" spans="8:8">
      <c r="C11" s="27" t="s">
        <v>131</v>
      </c>
    </row>
    <row r="12" spans="8:8">
      <c r="A12" s="1">
        <v>9.0</v>
      </c>
      <c r="B12" t="s">
        <v>82</v>
      </c>
      <c r="C12" t="s">
        <v>83</v>
      </c>
    </row>
    <row r="13" spans="8:8">
      <c r="A13" s="1">
        <v>10.0</v>
      </c>
      <c r="B13" t="s">
        <v>86</v>
      </c>
    </row>
    <row r="14" spans="8:8">
      <c r="A14" s="1">
        <v>11.0</v>
      </c>
      <c r="B14" t="s">
        <v>87</v>
      </c>
    </row>
    <row r="15" spans="8:8">
      <c r="A15" s="1">
        <v>12.0</v>
      </c>
      <c r="B15" t="s">
        <v>88</v>
      </c>
    </row>
    <row r="16" spans="8:8">
      <c r="A16" s="1">
        <v>13.0</v>
      </c>
      <c r="B16" t="s">
        <v>89</v>
      </c>
      <c r="C16" t="s">
        <v>100</v>
      </c>
    </row>
    <row r="17" spans="8:8">
      <c r="A17" s="1">
        <v>14.0</v>
      </c>
      <c r="B17" t="s">
        <v>90</v>
      </c>
      <c r="C17" t="s">
        <v>91</v>
      </c>
    </row>
    <row r="18" spans="8:8">
      <c r="A18" s="1">
        <v>15.0</v>
      </c>
      <c r="B18" t="s">
        <v>92</v>
      </c>
      <c r="C18" t="s">
        <v>93</v>
      </c>
    </row>
    <row r="19" spans="8:8">
      <c r="A19" s="1">
        <v>16.0</v>
      </c>
      <c r="B19" t="s">
        <v>94</v>
      </c>
      <c r="C19" t="s">
        <v>93</v>
      </c>
    </row>
    <row r="20" spans="8:8">
      <c r="A20" s="1">
        <v>17.0</v>
      </c>
      <c r="B20" t="s">
        <v>95</v>
      </c>
    </row>
    <row r="21" spans="8:8">
      <c r="A21" s="1">
        <v>18.0</v>
      </c>
      <c r="B21" t="s">
        <v>96</v>
      </c>
    </row>
    <row r="22" spans="8:8">
      <c r="A22" s="1">
        <v>19.0</v>
      </c>
      <c r="B22" t="s">
        <v>97</v>
      </c>
    </row>
    <row r="23" spans="8:8">
      <c r="A23" s="1">
        <v>20.0</v>
      </c>
      <c r="B23" t="s">
        <v>98</v>
      </c>
    </row>
    <row r="24" spans="8:8">
      <c r="A24" s="1">
        <v>21.0</v>
      </c>
      <c r="B24" t="s">
        <v>99</v>
      </c>
    </row>
  </sheetData>
  <mergeCells count="1">
    <mergeCell ref="A1:H1"/>
  </mergeCells>
  <pageMargins left="0.7" right="0.7" top="0.75" bottom="0.75" header="0.3" footer="0.3"/>
  <legacy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R57"/>
  <sheetViews>
    <sheetView workbookViewId="0" zoomScale="120">
      <selection activeCell="N30" sqref="N30"/>
    </sheetView>
  </sheetViews>
  <sheetFormatPr defaultRowHeight="15.0" defaultColWidth="10"/>
  <cols>
    <col min="1" max="1" customWidth="1" width="5.7109375" style="0"/>
    <col min="10" max="10" customWidth="1" width="1.4257813" style="28"/>
    <col min="11" max="11" customWidth="1" width="5.5703125" style="0"/>
    <col min="13" max="13" customWidth="1" width="11.425781" style="0"/>
    <col min="257" max="16384" width="9" style="0" hidden="0"/>
  </cols>
  <sheetData>
    <row r="1" spans="8:8" ht="15.75">
      <c r="C1" s="29" t="s">
        <v>224</v>
      </c>
      <c r="L1" s="24" t="s">
        <v>225</v>
      </c>
    </row>
    <row r="2" spans="8:8">
      <c r="C2" s="30" t="s">
        <v>232</v>
      </c>
      <c r="L2" s="24"/>
    </row>
    <row r="3" spans="8:8">
      <c r="C3" s="30"/>
      <c r="L3" s="24"/>
    </row>
    <row r="4" spans="8:8">
      <c r="A4">
        <v>1.0</v>
      </c>
      <c r="B4" s="24" t="s">
        <v>188</v>
      </c>
      <c r="K4">
        <v>1.0</v>
      </c>
      <c r="L4" t="s">
        <v>379</v>
      </c>
    </row>
    <row r="5" spans="8:8">
      <c r="B5" t="s">
        <v>189</v>
      </c>
      <c r="L5" t="s">
        <v>210</v>
      </c>
    </row>
    <row r="6" spans="8:8">
      <c r="B6" t="s">
        <v>190</v>
      </c>
      <c r="E6" t="s">
        <v>191</v>
      </c>
    </row>
    <row r="7" spans="8:8">
      <c r="B7" t="s">
        <v>274</v>
      </c>
    </row>
    <row r="8" spans="8:8">
      <c r="K8">
        <v>2.0</v>
      </c>
      <c r="L8" t="s">
        <v>374</v>
      </c>
      <c r="N8" t="s">
        <v>376</v>
      </c>
    </row>
    <row r="9" spans="8:8">
      <c r="L9" t="s">
        <v>375</v>
      </c>
    </row>
    <row r="10" spans="8:8">
      <c r="A10">
        <v>2.0</v>
      </c>
      <c r="B10" s="24" t="s">
        <v>192</v>
      </c>
      <c r="L10" t="s">
        <v>210</v>
      </c>
    </row>
    <row r="11" spans="8:8">
      <c r="B11" t="s">
        <v>193</v>
      </c>
    </row>
    <row r="12" spans="8:8">
      <c r="B12" t="s">
        <v>194</v>
      </c>
      <c r="K12">
        <v>3.0</v>
      </c>
      <c r="L12" t="s">
        <v>377</v>
      </c>
    </row>
    <row r="13" spans="8:8">
      <c r="B13" t="s">
        <v>195</v>
      </c>
      <c r="L13" t="s">
        <v>195</v>
      </c>
    </row>
    <row r="14" spans="8:8">
      <c r="B14" t="s">
        <v>203</v>
      </c>
      <c r="L14" t="s">
        <v>378</v>
      </c>
    </row>
    <row r="16" spans="8:8">
      <c r="A16">
        <v>3.0</v>
      </c>
      <c r="B16" s="24" t="s">
        <v>200</v>
      </c>
      <c r="K16">
        <v>4.0</v>
      </c>
      <c r="L16" s="24" t="s">
        <v>369</v>
      </c>
    </row>
    <row r="17" spans="8:8">
      <c r="B17" t="s">
        <v>196</v>
      </c>
      <c r="E17" t="s">
        <v>199</v>
      </c>
      <c r="L17" t="s">
        <v>382</v>
      </c>
    </row>
    <row r="18" spans="8:8">
      <c r="B18" t="s">
        <v>197</v>
      </c>
      <c r="L18" s="31" t="s">
        <v>370</v>
      </c>
    </row>
    <row r="19" spans="8:8">
      <c r="B19" t="s">
        <v>198</v>
      </c>
      <c r="C19"/>
      <c r="L19" s="31" t="s">
        <v>371</v>
      </c>
      <c r="N19" t="s">
        <v>372</v>
      </c>
    </row>
    <row r="20" spans="8:8">
      <c r="B20" t="s">
        <v>203</v>
      </c>
    </row>
    <row r="21" spans="8:8">
      <c r="K21">
        <v>5.0</v>
      </c>
      <c r="L21" t="s">
        <v>380</v>
      </c>
    </row>
    <row r="22" spans="8:8">
      <c r="A22">
        <v>4.0</v>
      </c>
      <c r="B22" t="s">
        <v>201</v>
      </c>
      <c r="L22" t="s">
        <v>210</v>
      </c>
    </row>
    <row r="23" spans="8:8">
      <c r="B23" t="s">
        <v>202</v>
      </c>
    </row>
    <row r="24" spans="8:8">
      <c r="B24" t="s">
        <v>203</v>
      </c>
      <c r="K24">
        <v>6.0</v>
      </c>
      <c r="L24" t="s">
        <v>189</v>
      </c>
    </row>
    <row r="25" spans="8:8">
      <c r="L25" t="s">
        <v>216</v>
      </c>
    </row>
    <row r="26" spans="8:8">
      <c r="A26">
        <v>5.0</v>
      </c>
      <c r="B26" t="s">
        <v>204</v>
      </c>
      <c r="L26" t="s">
        <v>381</v>
      </c>
      <c r="O26" t="s">
        <v>282</v>
      </c>
    </row>
    <row r="27" spans="8:8">
      <c r="B27" t="s">
        <v>206</v>
      </c>
      <c r="E27" s="32" t="s">
        <v>213</v>
      </c>
      <c r="F27" s="32"/>
      <c r="G27" s="33"/>
      <c r="H27" s="33"/>
      <c r="L27" t="s">
        <v>217</v>
      </c>
    </row>
    <row r="28" spans="8:8">
      <c r="B28" t="s">
        <v>205</v>
      </c>
    </row>
    <row r="29" spans="8:8">
      <c r="B29" t="s">
        <v>207</v>
      </c>
    </row>
    <row r="30" spans="8:8">
      <c r="B30" t="s">
        <v>208</v>
      </c>
    </row>
    <row r="32" spans="8:8">
      <c r="A32">
        <v>6.0</v>
      </c>
      <c r="B32" t="s">
        <v>209</v>
      </c>
      <c r="D32" t="s">
        <v>211</v>
      </c>
    </row>
    <row r="33" spans="8:8">
      <c r="B33" t="s">
        <v>212</v>
      </c>
      <c r="E33" s="32" t="s">
        <v>213</v>
      </c>
      <c r="F33" s="33"/>
      <c r="G33" s="33"/>
      <c r="H33" s="33"/>
    </row>
    <row r="34" spans="8:8">
      <c r="B34" t="s">
        <v>210</v>
      </c>
    </row>
    <row r="36" spans="8:8">
      <c r="A36">
        <v>7.0</v>
      </c>
      <c r="B36" s="24" t="s">
        <v>214</v>
      </c>
    </row>
    <row r="37" spans="8:8">
      <c r="B37" t="s">
        <v>215</v>
      </c>
      <c r="E37" t="s">
        <v>282</v>
      </c>
    </row>
    <row r="38" spans="8:8">
      <c r="B38" t="s">
        <v>216</v>
      </c>
    </row>
    <row r="39" spans="8:8">
      <c r="B39" t="s">
        <v>218</v>
      </c>
    </row>
    <row r="40" spans="8:8">
      <c r="B40" t="s">
        <v>217</v>
      </c>
    </row>
    <row r="42" spans="8:8">
      <c r="A42">
        <v>8.0</v>
      </c>
      <c r="B42" t="s">
        <v>219</v>
      </c>
    </row>
    <row r="43" spans="8:8">
      <c r="B43" t="s">
        <v>210</v>
      </c>
    </row>
    <row r="45" spans="8:8">
      <c r="A45">
        <v>9.0</v>
      </c>
      <c r="B45" t="s">
        <v>220</v>
      </c>
    </row>
    <row r="46" spans="8:8">
      <c r="B46" t="s">
        <v>210</v>
      </c>
    </row>
    <row r="48" spans="8:8">
      <c r="A48">
        <v>10.0</v>
      </c>
      <c r="B48" t="s">
        <v>221</v>
      </c>
    </row>
    <row r="49" spans="8:8">
      <c r="B49" t="s">
        <v>210</v>
      </c>
    </row>
    <row r="51" spans="8:8">
      <c r="A51">
        <v>11.0</v>
      </c>
      <c r="B51" t="s">
        <v>222</v>
      </c>
    </row>
    <row r="52" spans="8:8">
      <c r="B52" t="s">
        <v>210</v>
      </c>
    </row>
    <row r="54" spans="8:8">
      <c r="B54" t="s">
        <v>226</v>
      </c>
    </row>
    <row r="55" spans="8:8">
      <c r="B55" t="s">
        <v>242</v>
      </c>
    </row>
    <row r="56" spans="8:8">
      <c r="B56" t="s">
        <v>243</v>
      </c>
    </row>
    <row r="57" spans="8:8">
      <c r="B57" t="s">
        <v>223</v>
      </c>
    </row>
  </sheetData>
  <pageMargins left="0.7" right="0.7" top="0.75" bottom="0.75" header="0.3" footer="0.3"/>
  <legacy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S122"/>
  <sheetViews>
    <sheetView workbookViewId="0" topLeftCell="B92">
      <selection activeCell="C125" sqref="C125"/>
    </sheetView>
  </sheetViews>
  <sheetFormatPr defaultRowHeight="15.0" defaultColWidth="10"/>
  <cols>
    <col min="7" max="7" customWidth="1" width="10.7109375" style="0"/>
    <col min="257" max="16384" width="9" style="0" hidden="0"/>
  </cols>
  <sheetData>
    <row r="2" spans="8:8">
      <c r="B2" s="24" t="s">
        <v>227</v>
      </c>
    </row>
    <row r="3" spans="8:8">
      <c r="B3" t="s">
        <v>228</v>
      </c>
    </row>
    <row r="4" spans="8:8">
      <c r="B4" t="s">
        <v>229</v>
      </c>
    </row>
    <row r="5" spans="8:8">
      <c r="B5" t="s">
        <v>230</v>
      </c>
    </row>
    <row r="8" spans="8:8">
      <c r="B8" s="24" t="s">
        <v>231</v>
      </c>
    </row>
    <row r="9" spans="8:8">
      <c r="B9" t="s">
        <v>234</v>
      </c>
    </row>
    <row r="10" spans="8:8">
      <c r="B10" t="s">
        <v>233</v>
      </c>
    </row>
    <row r="12" spans="8:8">
      <c r="B12" t="s">
        <v>235</v>
      </c>
    </row>
    <row r="14" spans="8:8">
      <c r="B14" t="s">
        <v>238</v>
      </c>
    </row>
    <row r="16" spans="8:8">
      <c r="B16" t="s">
        <v>236</v>
      </c>
    </row>
    <row r="18" spans="8:8">
      <c r="B18" t="s">
        <v>237</v>
      </c>
    </row>
    <row r="20" spans="8:8">
      <c r="B20" t="s">
        <v>239</v>
      </c>
    </row>
    <row r="22" spans="8:8">
      <c r="B22" t="s">
        <v>240</v>
      </c>
    </row>
    <row r="24" spans="8:8">
      <c r="B24" s="27" t="s">
        <v>241</v>
      </c>
    </row>
    <row r="27" spans="8:8">
      <c r="B27" s="24" t="s">
        <v>244</v>
      </c>
    </row>
    <row r="28" spans="8:8">
      <c r="A28">
        <v>1.0</v>
      </c>
      <c r="B28" t="s">
        <v>245</v>
      </c>
    </row>
    <row r="29" spans="8:8" ht="17.25">
      <c r="A29">
        <v>2.0</v>
      </c>
      <c r="B29" s="23" t="s">
        <v>246</v>
      </c>
    </row>
    <row r="30" spans="8:8">
      <c r="A30">
        <v>3.0</v>
      </c>
      <c r="B30" t="s">
        <v>247</v>
      </c>
    </row>
    <row r="31" spans="8:8">
      <c r="A31">
        <v>4.0</v>
      </c>
      <c r="B31" t="s">
        <v>248</v>
      </c>
    </row>
    <row r="32" spans="8:8">
      <c r="A32">
        <v>5.0</v>
      </c>
      <c r="B32" t="s">
        <v>249</v>
      </c>
    </row>
    <row r="33" spans="8:8">
      <c r="A33">
        <v>6.0</v>
      </c>
      <c r="B33" t="s">
        <v>250</v>
      </c>
    </row>
    <row r="34" spans="8:8">
      <c r="A34">
        <v>7.0</v>
      </c>
      <c r="B34" t="s">
        <v>251</v>
      </c>
    </row>
    <row r="35" spans="8:8">
      <c r="A35">
        <v>8.0</v>
      </c>
      <c r="B35" t="s">
        <v>252</v>
      </c>
    </row>
    <row r="36" spans="8:8">
      <c r="A36">
        <v>9.0</v>
      </c>
      <c r="B36" t="s">
        <v>253</v>
      </c>
    </row>
    <row r="39" spans="8:8">
      <c r="B39" s="24" t="s">
        <v>254</v>
      </c>
    </row>
    <row r="41" spans="8:8">
      <c r="A41">
        <v>1.0</v>
      </c>
      <c r="B41" s="24" t="s">
        <v>255</v>
      </c>
    </row>
    <row r="42" spans="8:8">
      <c r="B42" t="s">
        <v>256</v>
      </c>
    </row>
    <row r="43" spans="8:8">
      <c r="B43" s="31" t="s">
        <v>259</v>
      </c>
    </row>
    <row r="44" spans="8:8">
      <c r="B44" s="31" t="s">
        <v>260</v>
      </c>
    </row>
    <row r="45" spans="8:8">
      <c r="B45" t="s">
        <v>258</v>
      </c>
    </row>
    <row r="46" spans="8:8">
      <c r="B46" t="s">
        <v>257</v>
      </c>
    </row>
    <row r="47" spans="8:8">
      <c r="B47" t="s">
        <v>261</v>
      </c>
    </row>
    <row r="49" spans="8:8">
      <c r="A49">
        <v>2.0</v>
      </c>
      <c r="B49" s="24" t="s">
        <v>262</v>
      </c>
    </row>
    <row r="50" spans="8:8">
      <c r="B50" t="s">
        <v>263</v>
      </c>
    </row>
    <row r="51" spans="8:8">
      <c r="B51" t="s">
        <v>264</v>
      </c>
    </row>
    <row r="52" spans="8:8">
      <c r="B52" t="s">
        <v>265</v>
      </c>
    </row>
    <row r="53" spans="8:8">
      <c r="B53" s="34" t="s">
        <v>266</v>
      </c>
      <c r="C53" s="35">
        <v>100000.0</v>
      </c>
      <c r="D53" s="36" t="s">
        <v>267</v>
      </c>
    </row>
    <row r="54" spans="8:8">
      <c r="B54" s="37"/>
      <c r="C54" s="38">
        <v>200000.0</v>
      </c>
      <c r="D54" s="39"/>
    </row>
    <row r="55" spans="8:8">
      <c r="B55" s="40" t="s">
        <v>269</v>
      </c>
      <c r="C55" t="s">
        <v>268</v>
      </c>
    </row>
    <row r="57" spans="8:8">
      <c r="B57" s="41" t="s">
        <v>266</v>
      </c>
      <c r="C57" s="42" t="s">
        <v>270</v>
      </c>
      <c r="D57" s="43"/>
      <c r="E57" s="43"/>
      <c r="F57" s="43"/>
      <c r="G57" s="43"/>
      <c r="H57" s="44" t="s">
        <v>272</v>
      </c>
      <c r="I57" s="44"/>
      <c r="J57" s="44"/>
      <c r="K57" s="36"/>
    </row>
    <row r="58" spans="8:8">
      <c r="B58" s="45"/>
      <c r="C58" s="46" t="s">
        <v>271</v>
      </c>
      <c r="D58" s="47"/>
      <c r="E58" s="47"/>
      <c r="F58" s="47"/>
      <c r="G58" s="47"/>
      <c r="H58" s="48"/>
      <c r="I58" s="48"/>
      <c r="J58" s="48"/>
      <c r="K58" s="39"/>
    </row>
    <row r="59" spans="8:8">
      <c r="C59" t="s">
        <v>273</v>
      </c>
    </row>
    <row r="62" spans="8:8">
      <c r="B62" t="s">
        <v>275</v>
      </c>
    </row>
    <row r="65" spans="8:8">
      <c r="B65" s="24" t="s">
        <v>276</v>
      </c>
      <c r="C65" s="24"/>
      <c r="D65" s="24"/>
    </row>
    <row r="66" spans="8:8">
      <c r="B66" t="s">
        <v>277</v>
      </c>
    </row>
    <row r="67" spans="8:8">
      <c r="B67" t="s">
        <v>278</v>
      </c>
    </row>
    <row r="68" spans="8:8">
      <c r="B68" t="s">
        <v>279</v>
      </c>
    </row>
    <row r="69" spans="8:8">
      <c r="B69" t="s">
        <v>280</v>
      </c>
    </row>
    <row r="70" spans="8:8">
      <c r="B70" t="s">
        <v>281</v>
      </c>
    </row>
    <row r="73" spans="8:8">
      <c r="B73" s="24" t="s">
        <v>286</v>
      </c>
    </row>
    <row r="74" spans="8:8">
      <c r="A74">
        <v>1.0</v>
      </c>
      <c r="B74" t="s">
        <v>287</v>
      </c>
    </row>
    <row r="75" spans="8:8">
      <c r="A75">
        <v>2.0</v>
      </c>
      <c r="B75" t="s">
        <v>288</v>
      </c>
      <c r="D75" t="s">
        <v>295</v>
      </c>
    </row>
    <row r="76" spans="8:8">
      <c r="A76">
        <v>3.0</v>
      </c>
      <c r="B76" t="s">
        <v>289</v>
      </c>
      <c r="D76" t="s">
        <v>290</v>
      </c>
    </row>
    <row r="77" spans="8:8">
      <c r="A77">
        <v>4.0</v>
      </c>
      <c r="B77" t="s">
        <v>291</v>
      </c>
    </row>
    <row r="78" spans="8:8">
      <c r="A78">
        <v>5.0</v>
      </c>
      <c r="B78" t="s">
        <v>292</v>
      </c>
    </row>
    <row r="79" spans="8:8">
      <c r="A79">
        <v>6.0</v>
      </c>
      <c r="B79" t="s">
        <v>293</v>
      </c>
    </row>
    <row r="82" spans="8:8">
      <c r="B82" s="24" t="s">
        <v>294</v>
      </c>
    </row>
    <row r="84" spans="8:8">
      <c r="A84">
        <v>1.0</v>
      </c>
      <c r="B84" s="27" t="s">
        <v>296</v>
      </c>
      <c r="I84" t="s">
        <v>298</v>
      </c>
    </row>
    <row r="85" spans="8:8">
      <c r="B85" t="s">
        <v>297</v>
      </c>
      <c r="I85" t="s">
        <v>299</v>
      </c>
    </row>
    <row r="86" spans="8:8">
      <c r="B86" t="s">
        <v>300</v>
      </c>
      <c r="I86" t="s">
        <v>302</v>
      </c>
    </row>
    <row r="87" spans="8:8">
      <c r="B87" t="s">
        <v>303</v>
      </c>
      <c r="I87" t="s">
        <v>304</v>
      </c>
    </row>
    <row r="89" spans="8:8">
      <c r="A89">
        <v>2.0</v>
      </c>
      <c r="B89" s="27" t="s">
        <v>305</v>
      </c>
    </row>
    <row r="90" spans="8:8">
      <c r="B90" t="s">
        <v>306</v>
      </c>
      <c r="I90" t="s">
        <v>299</v>
      </c>
    </row>
    <row r="91" spans="8:8">
      <c r="B91" t="s">
        <v>307</v>
      </c>
      <c r="I91" t="s">
        <v>301</v>
      </c>
    </row>
    <row r="92" spans="8:8">
      <c r="B92" t="s">
        <v>308</v>
      </c>
      <c r="I92" t="s">
        <v>304</v>
      </c>
    </row>
    <row r="95" spans="8:8" ht="15.75"/>
    <row r="96" spans="8:8" ht="21.75">
      <c r="I96" s="49" t="s">
        <v>309</v>
      </c>
      <c r="J96" s="50"/>
      <c r="K96" t="s">
        <v>313</v>
      </c>
    </row>
    <row r="98" spans="8:8">
      <c r="D98" s="17" t="s">
        <v>310</v>
      </c>
      <c r="O98" s="17" t="s">
        <v>311</v>
      </c>
    </row>
    <row r="99" spans="8:8">
      <c r="D99" t="s">
        <v>312</v>
      </c>
    </row>
    <row r="100" spans="8:8">
      <c r="D100" t="s">
        <v>317</v>
      </c>
    </row>
    <row r="102" spans="8:8">
      <c r="K102" s="17" t="s">
        <v>314</v>
      </c>
      <c r="L102" s="17"/>
      <c r="M102" s="17"/>
      <c r="P102" s="17" t="s">
        <v>318</v>
      </c>
    </row>
    <row r="103" spans="8:8">
      <c r="K103" t="s">
        <v>315</v>
      </c>
      <c r="P103" t="s">
        <v>319</v>
      </c>
    </row>
    <row r="104" spans="8:8">
      <c r="K104" t="s">
        <v>316</v>
      </c>
      <c r="P104" t="s">
        <v>316</v>
      </c>
    </row>
    <row r="108" spans="8:8">
      <c r="C108" t="s">
        <v>320</v>
      </c>
    </row>
    <row r="109" spans="8:8">
      <c r="C109" t="s">
        <v>321</v>
      </c>
      <c r="G109" s="51">
        <v>43556.0</v>
      </c>
    </row>
    <row r="110" spans="8:8">
      <c r="C110" t="s">
        <v>323</v>
      </c>
      <c r="G110" s="51">
        <v>43646.0</v>
      </c>
      <c r="H110" t="s">
        <v>322</v>
      </c>
    </row>
    <row r="111" spans="8:8">
      <c r="C111" t="s">
        <v>324</v>
      </c>
      <c r="G111" s="51">
        <v>43751.0</v>
      </c>
      <c r="H111" t="s">
        <v>330</v>
      </c>
    </row>
    <row r="113" spans="8:8" ht="15.75">
      <c r="C113" t="s">
        <v>325</v>
      </c>
      <c r="G113" t="s">
        <v>326</v>
      </c>
    </row>
    <row r="114" spans="8:8" ht="18.75" customHeight="1">
      <c r="C114" s="52" t="s">
        <v>327</v>
      </c>
      <c r="D114" s="52" t="s">
        <v>328</v>
      </c>
      <c r="E114" s="53" t="s">
        <v>329</v>
      </c>
      <c r="F114" s="54">
        <v>15.0</v>
      </c>
      <c r="G114" s="53" t="s">
        <v>329</v>
      </c>
      <c r="H114" s="55">
        <v>105.0</v>
      </c>
    </row>
    <row r="115" spans="8:8" ht="15.75">
      <c r="C115" s="56"/>
      <c r="D115" s="56"/>
      <c r="E115" s="57"/>
      <c r="F115" s="58">
        <v>100.0</v>
      </c>
      <c r="G115" s="57"/>
      <c r="H115" s="59">
        <v>365.0</v>
      </c>
    </row>
    <row r="118" spans="8:8">
      <c r="C118" s="24" t="s">
        <v>331</v>
      </c>
      <c r="G118" s="24" t="s">
        <v>338</v>
      </c>
    </row>
    <row r="119" spans="8:8">
      <c r="B119">
        <v>1.0</v>
      </c>
      <c r="C119" t="s">
        <v>334</v>
      </c>
      <c r="G119" t="s">
        <v>335</v>
      </c>
      <c r="H119">
        <v>1.0</v>
      </c>
      <c r="I119" t="s">
        <v>339</v>
      </c>
      <c r="J119" t="s">
        <v>343</v>
      </c>
    </row>
    <row r="120" spans="8:8">
      <c r="B120">
        <v>2.0</v>
      </c>
      <c r="C120" t="s">
        <v>332</v>
      </c>
      <c r="G120" t="s">
        <v>336</v>
      </c>
      <c r="H120">
        <v>2.0</v>
      </c>
      <c r="I120" t="s">
        <v>340</v>
      </c>
      <c r="J120" t="s">
        <v>343</v>
      </c>
    </row>
    <row r="121" spans="8:8">
      <c r="B121">
        <v>3.0</v>
      </c>
      <c r="C121" t="s">
        <v>333</v>
      </c>
      <c r="G121" t="s">
        <v>337</v>
      </c>
      <c r="H121">
        <v>3.0</v>
      </c>
      <c r="I121" t="s">
        <v>341</v>
      </c>
      <c r="J121" t="s">
        <v>344</v>
      </c>
    </row>
    <row r="122" spans="8:8">
      <c r="H122">
        <v>4.0</v>
      </c>
      <c r="I122" t="s">
        <v>342</v>
      </c>
      <c r="J122" t="s">
        <v>345</v>
      </c>
    </row>
  </sheetData>
  <mergeCells count="10">
    <mergeCell ref="E114:E115"/>
    <mergeCell ref="D114:D115"/>
    <mergeCell ref="G114:G115"/>
    <mergeCell ref="C114:C115"/>
    <mergeCell ref="D53:D54"/>
    <mergeCell ref="B53:B54"/>
    <mergeCell ref="B57:B58"/>
    <mergeCell ref="H57:K58"/>
    <mergeCell ref="C58:G58"/>
    <mergeCell ref="C57:G57"/>
  </mergeCells>
  <hyperlinks>
    <hyperlink ref="B29" r:id="rId2"/>
  </hyperlinks>
  <pageMargins left="0.7" right="0.7" top="0.75" bottom="0.75" header="0.3" footer="0.3"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R16"/>
  <sheetViews>
    <sheetView workbookViewId="0" zoomScale="120">
      <selection activeCell="N12" sqref="N12"/>
    </sheetView>
  </sheetViews>
  <sheetFormatPr defaultRowHeight="15.0" defaultColWidth="10"/>
  <cols>
    <col min="1" max="1" customWidth="1" width="9.140625" style="1"/>
    <col min="257" max="16384" width="9" style="0" hidden="0"/>
  </cols>
  <sheetData>
    <row r="2" spans="8:8" ht="28.5">
      <c r="A2" s="3" t="s">
        <v>129</v>
      </c>
      <c r="B2" s="60" t="s">
        <v>346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4" spans="8:8">
      <c r="A4" s="1">
        <v>1.0</v>
      </c>
      <c r="B4" t="s">
        <v>347</v>
      </c>
    </row>
    <row r="6" spans="8:8">
      <c r="A6" s="1">
        <v>2.0</v>
      </c>
      <c r="B6" t="s">
        <v>348</v>
      </c>
    </row>
    <row r="8" spans="8:8">
      <c r="A8" s="1">
        <v>3.0</v>
      </c>
      <c r="B8" t="s">
        <v>349</v>
      </c>
    </row>
    <row r="10" spans="8:8">
      <c r="A10" s="1">
        <v>4.0</v>
      </c>
      <c r="B10" t="s">
        <v>351</v>
      </c>
    </row>
    <row r="12" spans="8:8">
      <c r="A12" s="1">
        <v>5.0</v>
      </c>
      <c r="B12" t="s">
        <v>367</v>
      </c>
    </row>
    <row r="14" spans="8:8">
      <c r="A14" s="1">
        <v>6.0</v>
      </c>
      <c r="B14" t="s">
        <v>368</v>
      </c>
    </row>
    <row r="16" spans="8:8">
      <c r="A16" s="1">
        <v>7.0</v>
      </c>
      <c r="B16" t="s">
        <v>352</v>
      </c>
    </row>
  </sheetData>
  <mergeCells count="1">
    <mergeCell ref="B2:O2"/>
  </mergeCell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="http://schemas.openxmlformats.org/spreadsheetml/2006/main">
  <dimension ref="B1:G14"/>
  <sheetViews>
    <sheetView workbookViewId="0" zoomScale="140">
      <selection activeCell="B16" sqref="B16"/>
    </sheetView>
  </sheetViews>
  <sheetFormatPr defaultRowHeight="15.0" defaultColWidth="10"/>
  <cols>
    <col min="2" max="2" customWidth="1" width="36.42578" style="0"/>
    <col min="3" max="3" customWidth="1" width="19.570313" style="0"/>
    <col min="4" max="4" customWidth="1" width="5.4257813" style="62"/>
    <col min="257" max="16384" width="9" style="0" hidden="0"/>
  </cols>
  <sheetData>
    <row r="1" spans="8:8" ht="15.75"/>
    <row r="2" spans="8:8" ht="15.75">
      <c r="B2" s="63" t="s">
        <v>353</v>
      </c>
      <c r="C2" s="64">
        <v>2.5</v>
      </c>
      <c r="D2" s="65" t="s">
        <v>354</v>
      </c>
    </row>
    <row r="3" spans="8:8" ht="15.75">
      <c r="B3" s="66" t="s">
        <v>361</v>
      </c>
      <c r="C3" s="64">
        <v>5.0</v>
      </c>
      <c r="D3" s="65" t="s">
        <v>354</v>
      </c>
    </row>
    <row r="4" spans="8:8">
      <c r="B4" t="s">
        <v>355</v>
      </c>
      <c r="C4">
        <v>6.33865E7</v>
      </c>
    </row>
    <row r="5" spans="8:8">
      <c r="B5" t="s">
        <v>356</v>
      </c>
      <c r="C5">
        <f>C4*C2%</f>
        <v>1584662.5</v>
      </c>
      <c r="D5" s="62" t="s">
        <v>357</v>
      </c>
    </row>
    <row r="6" spans="8:8">
      <c r="B6" t="s">
        <v>358</v>
      </c>
      <c r="C6">
        <f>C4+C5</f>
        <v>6.49711625E7</v>
      </c>
    </row>
    <row r="7" spans="8:8">
      <c r="B7" t="s">
        <v>359</v>
      </c>
      <c r="C7">
        <f>C5*3%</f>
        <v>47539.875</v>
      </c>
      <c r="D7" s="62" t="s">
        <v>360</v>
      </c>
    </row>
    <row r="8" spans="8:8">
      <c r="B8" t="s">
        <v>362</v>
      </c>
      <c r="C8">
        <f>(C6+C7)*C3%</f>
        <v>3250935.1187500004</v>
      </c>
      <c r="D8" s="62" t="s">
        <v>365</v>
      </c>
    </row>
    <row r="9" spans="8:8">
      <c r="B9" t="s">
        <v>363</v>
      </c>
      <c r="D9" s="62" t="s">
        <v>364</v>
      </c>
    </row>
    <row r="10" spans="8:8">
      <c r="B10" s="17" t="s">
        <v>366</v>
      </c>
      <c r="C10" s="67">
        <f>ROUNDUP((C5+C7+C8+C9),2)</f>
        <v>4883137.5</v>
      </c>
    </row>
    <row r="14" spans="8:8">
      <c r="B14" s="68" t="s">
        <v>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Redmi 3S</dc:creator>
  <dcterms:created xsi:type="dcterms:W3CDTF">2006-09-15T07:30:00Z</dcterms:created>
  <dcterms:modified xsi:type="dcterms:W3CDTF">2019-03-31T17:17:20Z</dcterms:modified>
</cp:coreProperties>
</file>