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04" yWindow="516" windowWidth="22716" windowHeight="8940"/>
  </bookViews>
  <sheets>
    <sheet name="Income Tax Calculator" sheetId="1" r:id="rId1"/>
  </sheets>
  <calcPr calcId="124519"/>
</workbook>
</file>

<file path=xl/calcChain.xml><?xml version="1.0" encoding="utf-8"?>
<calcChain xmlns="http://schemas.openxmlformats.org/spreadsheetml/2006/main">
  <c r="B7" i="1"/>
  <c r="B14" s="1"/>
  <c r="B10" l="1"/>
  <c r="B18" s="1"/>
  <c r="B13"/>
  <c r="E12"/>
  <c r="B12"/>
  <c r="E11"/>
  <c r="B11"/>
  <c r="E10"/>
  <c r="B16"/>
  <c r="E13"/>
  <c r="B15"/>
  <c r="B20" l="1"/>
  <c r="B22" s="1"/>
  <c r="E15"/>
  <c r="B19"/>
  <c r="B23" l="1"/>
  <c r="B24" s="1"/>
  <c r="E16"/>
  <c r="E17" s="1"/>
</calcChain>
</file>

<file path=xl/sharedStrings.xml><?xml version="1.0" encoding="utf-8"?>
<sst xmlns="http://schemas.openxmlformats.org/spreadsheetml/2006/main" count="30" uniqueCount="30">
  <si>
    <t>Assessment Year</t>
  </si>
  <si>
    <t>2026-27</t>
  </si>
  <si>
    <t>Tax Regime (Old/New)</t>
  </si>
  <si>
    <t>New</t>
  </si>
  <si>
    <t>Gross Total Income</t>
  </si>
  <si>
    <t>Standard Deduction</t>
  </si>
  <si>
    <t>Other Deductions</t>
  </si>
  <si>
    <t>Net Taxable Income</t>
  </si>
  <si>
    <t>NEW TAX REGIME</t>
  </si>
  <si>
    <t>OLD TAX REGIME</t>
  </si>
  <si>
    <t>0 - 4,00,000</t>
  </si>
  <si>
    <t>0 - 2,50,000</t>
  </si>
  <si>
    <t>4,00,001 - 8,00,000</t>
  </si>
  <si>
    <t>2,50,001 - 5,00,000</t>
  </si>
  <si>
    <t>8,00,001 - 12,00,000</t>
  </si>
  <si>
    <t>5,00,001 - 10,00,000</t>
  </si>
  <si>
    <t>12,00,001 - 16,00,000</t>
  </si>
  <si>
    <t>Above 10,00,000</t>
  </si>
  <si>
    <t>16,00,001 - 20,00,000</t>
  </si>
  <si>
    <t>20,00,001 - 24,00,000</t>
  </si>
  <si>
    <t>Total Tax (Old)</t>
  </si>
  <si>
    <t>Above 24,00,000</t>
  </si>
  <si>
    <t>Rebate u/s 87A (Old)</t>
  </si>
  <si>
    <t>Tax After Rebate (Old)</t>
  </si>
  <si>
    <t>Total Tax (New)</t>
  </si>
  <si>
    <t>Rebate u/s 87A (New)</t>
  </si>
  <si>
    <t>Tax After Rebate (New)</t>
  </si>
  <si>
    <t>Base Tax</t>
  </si>
  <si>
    <t>Health &amp; Education Cess @4%</t>
  </si>
  <si>
    <t>TOTAL TAX PAYABLE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</si>
</sst>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E24"/>
  <sheetViews>
    <sheetView tabSelected="1" workbookViewId="0">
      <selection activeCell="A9" sqref="A9:XFD9"/>
    </sheetView>
  </sheetViews>
  <sheetFormatPr defaultRowHeight="14.4"/>
  <cols>
    <col min="1" max="1" width="28.44140625" customWidth="1"/>
    <col min="2" max="2" width="31.88671875" customWidth="1"/>
    <col min="4" max="4" width="29.6640625" customWidth="1"/>
  </cols>
  <sheetData>
    <row r="2" spans="1:5" s="1" customFormat="1">
      <c r="A2" s="1" t="s">
        <v>0</v>
      </c>
      <c r="B2" s="1" t="s">
        <v>1</v>
      </c>
    </row>
    <row r="3" spans="1:5">
      <c r="A3" t="s">
        <v>2</v>
      </c>
      <c r="B3" t="s">
        <v>3</v>
      </c>
    </row>
    <row r="4" spans="1:5">
      <c r="A4" t="s">
        <v>4</v>
      </c>
    </row>
    <row r="5" spans="1:5">
      <c r="A5" t="s">
        <v>5</v>
      </c>
      <c r="B5">
        <v>50000</v>
      </c>
    </row>
    <row r="6" spans="1:5">
      <c r="A6" t="s">
        <v>6</v>
      </c>
    </row>
    <row r="7" spans="1:5">
      <c r="A7" t="s">
        <v>7</v>
      </c>
      <c r="B7">
        <f>MAX(0,B4-B5-B6)</f>
        <v>0</v>
      </c>
    </row>
    <row r="9" spans="1:5" s="1" customFormat="1">
      <c r="A9" s="1" t="s">
        <v>8</v>
      </c>
      <c r="D9" s="1" t="s">
        <v>9</v>
      </c>
    </row>
    <row r="10" spans="1:5">
      <c r="A10" t="s">
        <v>10</v>
      </c>
      <c r="B10">
        <f>MAX(0,MIN(B7,400000))*0%</f>
        <v>0</v>
      </c>
      <c r="D10" t="s">
        <v>11</v>
      </c>
      <c r="E10">
        <f>MAX(0,MIN(B7,250000))*0%</f>
        <v>0</v>
      </c>
    </row>
    <row r="11" spans="1:5">
      <c r="A11" t="s">
        <v>12</v>
      </c>
      <c r="B11">
        <f>MAX(0,MIN(B7-400000,400000))*5%</f>
        <v>0</v>
      </c>
      <c r="D11" t="s">
        <v>13</v>
      </c>
      <c r="E11">
        <f>MAX(0,MIN(B7-250000,250000))*5%</f>
        <v>0</v>
      </c>
    </row>
    <row r="12" spans="1:5">
      <c r="A12" t="s">
        <v>14</v>
      </c>
      <c r="B12">
        <f>MAX(0,MIN(B7-800000,400000))*10%</f>
        <v>0</v>
      </c>
      <c r="D12" t="s">
        <v>15</v>
      </c>
      <c r="E12">
        <f>MAX(0,MIN(B7-500000,500000))*20%</f>
        <v>0</v>
      </c>
    </row>
    <row r="13" spans="1:5">
      <c r="A13" t="s">
        <v>16</v>
      </c>
      <c r="B13">
        <f>MAX(0,MIN(B7-1200000,400000))*15%</f>
        <v>0</v>
      </c>
      <c r="D13" t="s">
        <v>17</v>
      </c>
      <c r="E13">
        <f>MAX(0,B7-1000000)*30%</f>
        <v>0</v>
      </c>
    </row>
    <row r="14" spans="1:5">
      <c r="A14" t="s">
        <v>18</v>
      </c>
      <c r="B14">
        <f>MAX(0,MIN(B7-1600000,400000))*20%</f>
        <v>0</v>
      </c>
    </row>
    <row r="15" spans="1:5">
      <c r="A15" t="s">
        <v>19</v>
      </c>
      <c r="B15">
        <f>MAX(0,MIN(B7-2000000,400000))*25%</f>
        <v>0</v>
      </c>
      <c r="D15" t="s">
        <v>20</v>
      </c>
      <c r="E15">
        <f>SUM(E10:E13)</f>
        <v>0</v>
      </c>
    </row>
    <row r="16" spans="1:5">
      <c r="A16" t="s">
        <v>21</v>
      </c>
      <c r="B16">
        <f>MAX(0,B7-2400000)*30%</f>
        <v>0</v>
      </c>
      <c r="D16" t="s">
        <v>22</v>
      </c>
      <c r="E16">
        <f>IF(B7&lt;=500000,MIN(12500,E15),0)</f>
        <v>0</v>
      </c>
    </row>
    <row r="17" spans="1:5">
      <c r="D17" t="s">
        <v>23</v>
      </c>
      <c r="E17">
        <f>E15-E16</f>
        <v>0</v>
      </c>
    </row>
    <row r="18" spans="1:5">
      <c r="A18" t="s">
        <v>24</v>
      </c>
      <c r="B18">
        <f>SUM(B10:B16)</f>
        <v>0</v>
      </c>
    </row>
    <row r="19" spans="1:5">
      <c r="A19" t="s">
        <v>25</v>
      </c>
      <c r="B19">
        <f>IF(B7&lt;=1200000,MIN(60000,B18),0)</f>
        <v>0</v>
      </c>
    </row>
    <row r="20" spans="1:5">
      <c r="A20" t="s">
        <v>26</v>
      </c>
      <c r="B20">
        <f>B18-B19</f>
        <v>0</v>
      </c>
    </row>
    <row r="22" spans="1:5">
      <c r="A22" t="s">
        <v>27</v>
      </c>
      <c r="B22">
        <f>IF(B3="New",B20,E17)</f>
        <v>0</v>
      </c>
    </row>
    <row r="23" spans="1:5">
      <c r="A23" t="s">
        <v>28</v>
      </c>
      <c r="B23">
        <f>B22*4%</f>
        <v>0</v>
      </c>
    </row>
    <row r="24" spans="1:5">
      <c r="A24" t="s">
        <v>29</v>
      </c>
      <c r="B24">
        <f>B22+B23</f>
        <v>0</v>
      </c>
    </row>
  </sheetData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Income Tax Calculator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User</cp:lastModifiedBy>
  <dcterms:created xsi:type="dcterms:W3CDTF">2025-12-29T05:12:01Z</dcterms:created>
  <dcterms:modified xsi:type="dcterms:W3CDTF">2025-12-29T05:14:46Z</dcterms:modified>
</cp:coreProperties>
</file>