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240" yWindow="105" windowWidth="14805" windowHeight="8010"/>
  </bookViews>
  <sheets>
    <sheet name="Sheet1" sheetId="1" r:id="rId1"/>
    <sheet name="Sheet2" sheetId="2" r:id="rId2"/>
    <sheet name="Sheet3" sheetId="3" r:id="rId3"/>
  </sheets>
  <calcPr calcId="124519"/>
</workbook>
</file>

<file path=xl/calcChain.xml><?xml version="1.0" encoding="utf-8"?>
<calcChain xmlns="http://schemas.openxmlformats.org/spreadsheetml/2006/main">
  <c r="C32" i="1"/>
  <c r="C31"/>
  <c r="C30"/>
  <c r="H41"/>
  <c r="H40"/>
  <c r="C28"/>
  <c r="G16"/>
  <c r="L16" s="1"/>
  <c r="G15"/>
  <c r="I15" s="1"/>
  <c r="G14"/>
  <c r="L14" s="1"/>
  <c r="G13"/>
  <c r="I13" s="1"/>
  <c r="G9"/>
  <c r="L9" s="1"/>
  <c r="G8"/>
  <c r="L8" s="1"/>
  <c r="G12"/>
  <c r="I12" s="1"/>
  <c r="J12" s="1"/>
  <c r="G11"/>
  <c r="I11" s="1"/>
  <c r="J11" s="1"/>
  <c r="G7"/>
  <c r="L7" s="1"/>
  <c r="G6"/>
  <c r="I6" s="1"/>
  <c r="D37" s="1"/>
  <c r="I14" l="1"/>
  <c r="J14" s="1"/>
  <c r="C33"/>
  <c r="I7"/>
  <c r="J7" s="1"/>
  <c r="O7" s="1"/>
  <c r="P7" s="1"/>
  <c r="I8"/>
  <c r="J8" s="1"/>
  <c r="N7"/>
  <c r="N6"/>
  <c r="D42" s="1"/>
  <c r="L6"/>
  <c r="D41" s="1"/>
  <c r="L12"/>
  <c r="N12"/>
  <c r="I16"/>
  <c r="J15"/>
  <c r="O15" s="1"/>
  <c r="P15" s="1"/>
  <c r="N15"/>
  <c r="L15"/>
  <c r="N16"/>
  <c r="J13"/>
  <c r="O13" s="1"/>
  <c r="P13" s="1"/>
  <c r="N13"/>
  <c r="L13"/>
  <c r="N14"/>
  <c r="I9"/>
  <c r="J9" s="1"/>
  <c r="O8"/>
  <c r="P8" s="1"/>
  <c r="N9"/>
  <c r="N8"/>
  <c r="J6"/>
  <c r="D40" s="1"/>
  <c r="O12"/>
  <c r="P12" s="1"/>
  <c r="O11"/>
  <c r="P11" s="1"/>
  <c r="N11"/>
  <c r="L11"/>
  <c r="O14" l="1"/>
  <c r="P14" s="1"/>
  <c r="Q14" s="1"/>
  <c r="T14" s="1"/>
  <c r="O6"/>
  <c r="P6" s="1"/>
  <c r="D43" s="1"/>
  <c r="D45" s="1"/>
  <c r="Q7"/>
  <c r="T7" s="1"/>
  <c r="V7" s="1"/>
  <c r="Q12"/>
  <c r="T12" s="1"/>
  <c r="V12" s="1"/>
  <c r="Q8"/>
  <c r="T8" s="1"/>
  <c r="V8" s="1"/>
  <c r="J16"/>
  <c r="O16" s="1"/>
  <c r="P16" s="1"/>
  <c r="Q16" s="1"/>
  <c r="Q15"/>
  <c r="Q13"/>
  <c r="O9"/>
  <c r="P9" s="1"/>
  <c r="Q9" s="1"/>
  <c r="T9" s="1"/>
  <c r="V9" s="1"/>
  <c r="Q11"/>
  <c r="Q6" l="1"/>
  <c r="T6" s="1"/>
  <c r="V14"/>
  <c r="T11"/>
  <c r="V11" s="1"/>
  <c r="V16"/>
  <c r="T16"/>
  <c r="T15"/>
  <c r="V15" s="1"/>
  <c r="T13"/>
  <c r="V13" s="1"/>
  <c r="V6" l="1"/>
  <c r="H42"/>
  <c r="H45" s="1"/>
  <c r="G46" s="1"/>
</calcChain>
</file>

<file path=xl/sharedStrings.xml><?xml version="1.0" encoding="utf-8"?>
<sst xmlns="http://schemas.openxmlformats.org/spreadsheetml/2006/main" count="64" uniqueCount="60">
  <si>
    <t>SL No.</t>
  </si>
  <si>
    <t>Employee Name</t>
  </si>
  <si>
    <t>Employee UID</t>
  </si>
  <si>
    <t>Days 
Payable</t>
  </si>
  <si>
    <t>Leave 
Taken</t>
  </si>
  <si>
    <t>CTC</t>
  </si>
  <si>
    <t>Basic 
Salary</t>
  </si>
  <si>
    <t>HRA</t>
  </si>
  <si>
    <t>Conveyance 
Allowance</t>
  </si>
  <si>
    <t>Conveyance 
Allowance
as per working</t>
  </si>
  <si>
    <t>Medical 
Allowance</t>
  </si>
  <si>
    <t>Medical 
Allowance
as per working</t>
  </si>
  <si>
    <t>Special 
Allowance</t>
  </si>
  <si>
    <t>Special 
Allowance
as per working</t>
  </si>
  <si>
    <t>Gross 
Salary</t>
  </si>
  <si>
    <t>Working
Days</t>
  </si>
  <si>
    <t>Metro</t>
  </si>
  <si>
    <t>Allowed 
Leave</t>
  </si>
  <si>
    <t>Non Metro</t>
  </si>
  <si>
    <t>P Tax</t>
  </si>
  <si>
    <t>TDS</t>
  </si>
  <si>
    <t>EPF</t>
  </si>
  <si>
    <t>Bonus</t>
  </si>
  <si>
    <t>Abhijeet Agarwal</t>
  </si>
  <si>
    <t>Vineeta Sharma</t>
  </si>
  <si>
    <t>Niyati Paul</t>
  </si>
  <si>
    <t>Abhijoy Choudhury</t>
  </si>
  <si>
    <t>Rahul Raj</t>
  </si>
  <si>
    <t>Alok Mahajan</t>
  </si>
  <si>
    <t>Swati Gaur</t>
  </si>
  <si>
    <t>Vinay Poddar</t>
  </si>
  <si>
    <t>Minakshi Sharma</t>
  </si>
  <si>
    <t>Gautam Jain</t>
  </si>
  <si>
    <t>Net salary
Payable</t>
  </si>
  <si>
    <t>Comapany Name</t>
  </si>
  <si>
    <t>Company Address</t>
  </si>
  <si>
    <t>Salary Calculation Sheet For The Month Of December 2022</t>
  </si>
  <si>
    <t>Company Name _____________________________</t>
  </si>
  <si>
    <t>Company Address ___________________________________________</t>
  </si>
  <si>
    <t xml:space="preserve"> Employee Name </t>
  </si>
  <si>
    <t xml:space="preserve"> Designation </t>
  </si>
  <si>
    <t xml:space="preserve"> Working Days</t>
  </si>
  <si>
    <t xml:space="preserve"> Leave Allowed</t>
  </si>
  <si>
    <t xml:space="preserve"> Leave Taken</t>
  </si>
  <si>
    <t xml:space="preserve"> Payable Days</t>
  </si>
  <si>
    <t>Salary Calculations</t>
  </si>
  <si>
    <t>Earning</t>
  </si>
  <si>
    <t>Amount</t>
  </si>
  <si>
    <t>Deduction</t>
  </si>
  <si>
    <t>Basic Salary</t>
  </si>
  <si>
    <t>Conveyance Allowance</t>
  </si>
  <si>
    <t>Medical allowances</t>
  </si>
  <si>
    <t>Special Allowances</t>
  </si>
  <si>
    <t>Allowances</t>
  </si>
  <si>
    <t>Professional Tax</t>
  </si>
  <si>
    <t>Total Earning</t>
  </si>
  <si>
    <t>Total Deduction</t>
  </si>
  <si>
    <t>Net Salary Payable</t>
  </si>
  <si>
    <t xml:space="preserve"> Amount (In Words) :  Twenty Three Thousand Three Hundred Twenty Four Only.</t>
  </si>
  <si>
    <t>Salary Slip For The Month Of December 2022</t>
  </si>
</sst>
</file>

<file path=xl/styles.xml><?xml version="1.0" encoding="utf-8"?>
<styleSheet xmlns="http://schemas.openxmlformats.org/spreadsheetml/2006/main">
  <fonts count="12">
    <font>
      <sz val="11"/>
      <color theme="1"/>
      <name val="Calibri"/>
      <family val="2"/>
      <scheme val="minor"/>
    </font>
    <font>
      <sz val="11"/>
      <color rgb="FF9C0006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8"/>
      <color theme="5" tint="-0.249977111117893"/>
      <name val="Calibri"/>
      <family val="2"/>
      <scheme val="minor"/>
    </font>
    <font>
      <sz val="1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b/>
      <sz val="14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rgb="FFFFC7CE"/>
      </patternFill>
    </fill>
    <fill>
      <patternFill patternType="solid">
        <fgColor theme="7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</fills>
  <borders count="28">
    <border>
      <left/>
      <right/>
      <top/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 tint="-0.34998626667073579"/>
      </left>
      <right style="thin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 style="thin">
        <color theme="9" tint="0.59999389629810485"/>
      </left>
      <right style="thin">
        <color theme="9" tint="0.59999389629810485"/>
      </right>
      <top style="thin">
        <color theme="9" tint="0.59999389629810485"/>
      </top>
      <bottom style="thin">
        <color theme="9" tint="0.59999389629810485"/>
      </bottom>
      <diagonal/>
    </border>
    <border>
      <left style="thin">
        <color theme="0" tint="-0.34998626667073579"/>
      </left>
      <right/>
      <top style="thin">
        <color theme="0" tint="-0.34998626667073579"/>
      </top>
      <bottom style="thin">
        <color theme="0" tint="-0.34998626667073579"/>
      </bottom>
      <diagonal/>
    </border>
    <border>
      <left style="thin">
        <color theme="0" tint="-0.34998626667073579"/>
      </left>
      <right style="thin">
        <color theme="0" tint="-0.34998626667073579"/>
      </right>
      <top/>
      <bottom style="thin">
        <color theme="0" tint="-0.34998626667073579"/>
      </bottom>
      <diagonal/>
    </border>
    <border>
      <left/>
      <right/>
      <top/>
      <bottom style="thin">
        <color theme="0" tint="-0.34998626667073579"/>
      </bottom>
      <diagonal/>
    </border>
    <border>
      <left/>
      <right style="thin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/>
    </border>
    <border>
      <left/>
      <right/>
      <top style="thin">
        <color theme="0" tint="-0.34998626667073579"/>
      </top>
      <bottom style="thin">
        <color theme="0" tint="-0.34998626667073579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thin">
        <color theme="0" tint="-0.34998626667073579"/>
      </bottom>
      <diagonal/>
    </border>
    <border>
      <left/>
      <right style="medium">
        <color indexed="64"/>
      </right>
      <top/>
      <bottom style="thin">
        <color theme="0" tint="-0.34998626667073579"/>
      </bottom>
      <diagonal/>
    </border>
    <border>
      <left style="medium">
        <color indexed="64"/>
      </left>
      <right style="thin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/>
    </border>
    <border>
      <left style="thin">
        <color theme="0" tint="-0.34998626667073579"/>
      </left>
      <right style="medium">
        <color indexed="64"/>
      </right>
      <top style="thin">
        <color theme="0" tint="-0.34998626667073579"/>
      </top>
      <bottom style="thin">
        <color theme="0" tint="-0.34998626667073579"/>
      </bottom>
      <diagonal/>
    </border>
    <border>
      <left style="medium">
        <color indexed="64"/>
      </left>
      <right/>
      <top style="thin">
        <color theme="0" tint="-0.34998626667073579"/>
      </top>
      <bottom style="thin">
        <color theme="0" tint="-0.34998626667073579"/>
      </bottom>
      <diagonal/>
    </border>
    <border>
      <left/>
      <right/>
      <top style="thin">
        <color theme="0" tint="-0.34998626667073579"/>
      </top>
      <bottom/>
      <diagonal/>
    </border>
    <border>
      <left style="medium">
        <color indexed="64"/>
      </left>
      <right/>
      <top style="thin">
        <color theme="0" tint="-0.34998626667073579"/>
      </top>
      <bottom/>
      <diagonal/>
    </border>
    <border>
      <left/>
      <right style="medium">
        <color indexed="64"/>
      </right>
      <top style="thin">
        <color theme="0" tint="-0.34998626667073579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3">
    <xf numFmtId="0" fontId="0" fillId="0" borderId="0"/>
    <xf numFmtId="0" fontId="1" fillId="2" borderId="0" applyNumberFormat="0" applyBorder="0" applyAlignment="0" applyProtection="0"/>
    <xf numFmtId="0" fontId="4" fillId="3" borderId="0" applyNumberFormat="0" applyBorder="0" applyAlignment="0" applyProtection="0"/>
  </cellStyleXfs>
  <cellXfs count="93">
    <xf numFmtId="0" fontId="0" fillId="0" borderId="0" xfId="0"/>
    <xf numFmtId="0" fontId="0" fillId="0" borderId="1" xfId="0" applyFont="1" applyBorder="1"/>
    <xf numFmtId="0" fontId="3" fillId="0" borderId="1" xfId="0" applyFont="1" applyBorder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0" fontId="0" fillId="0" borderId="1" xfId="0" applyFont="1" applyBorder="1" applyAlignment="1">
      <alignment horizontal="center"/>
    </xf>
    <xf numFmtId="0" fontId="3" fillId="0" borderId="1" xfId="0" applyFont="1" applyBorder="1"/>
    <xf numFmtId="0" fontId="3" fillId="0" borderId="3" xfId="0" applyFont="1" applyBorder="1" applyAlignment="1">
      <alignment horizontal="center" vertical="center"/>
    </xf>
    <xf numFmtId="0" fontId="0" fillId="0" borderId="3" xfId="0" applyFont="1" applyBorder="1" applyAlignment="1">
      <alignment horizontal="center" vertical="center"/>
    </xf>
    <xf numFmtId="0" fontId="0" fillId="0" borderId="3" xfId="0" applyFont="1" applyBorder="1"/>
    <xf numFmtId="0" fontId="0" fillId="0" borderId="5" xfId="0" applyFont="1" applyBorder="1" applyAlignment="1">
      <alignment horizontal="center"/>
    </xf>
    <xf numFmtId="0" fontId="0" fillId="0" borderId="5" xfId="0" applyFont="1" applyBorder="1"/>
    <xf numFmtId="0" fontId="2" fillId="3" borderId="2" xfId="2" applyFont="1" applyBorder="1" applyAlignment="1">
      <alignment horizontal="center" vertical="center"/>
    </xf>
    <xf numFmtId="0" fontId="2" fillId="3" borderId="2" xfId="2" applyFont="1" applyBorder="1" applyAlignment="1">
      <alignment horizontal="center" vertical="center" wrapText="1"/>
    </xf>
    <xf numFmtId="0" fontId="0" fillId="0" borderId="2" xfId="0" applyFont="1" applyBorder="1" applyAlignment="1">
      <alignment horizontal="center"/>
    </xf>
    <xf numFmtId="0" fontId="0" fillId="0" borderId="2" xfId="0" applyFont="1" applyBorder="1"/>
    <xf numFmtId="0" fontId="0" fillId="7" borderId="2" xfId="0" applyFont="1" applyFill="1" applyBorder="1"/>
    <xf numFmtId="0" fontId="2" fillId="3" borderId="8" xfId="2" applyFont="1" applyBorder="1" applyAlignment="1">
      <alignment horizontal="center" vertical="center" wrapText="1"/>
    </xf>
    <xf numFmtId="0" fontId="2" fillId="3" borderId="8" xfId="2" applyFont="1" applyBorder="1" applyAlignment="1">
      <alignment horizontal="center" vertical="center"/>
    </xf>
    <xf numFmtId="0" fontId="3" fillId="4" borderId="6" xfId="0" applyFont="1" applyFill="1" applyBorder="1"/>
    <xf numFmtId="0" fontId="0" fillId="4" borderId="6" xfId="0" applyFont="1" applyFill="1" applyBorder="1"/>
    <xf numFmtId="0" fontId="5" fillId="4" borderId="6" xfId="0" applyFont="1" applyFill="1" applyBorder="1"/>
    <xf numFmtId="0" fontId="6" fillId="4" borderId="6" xfId="0" applyFont="1" applyFill="1" applyBorder="1"/>
    <xf numFmtId="0" fontId="6" fillId="0" borderId="3" xfId="0" applyFont="1" applyBorder="1"/>
    <xf numFmtId="0" fontId="6" fillId="0" borderId="1" xfId="0" applyFont="1" applyBorder="1"/>
    <xf numFmtId="0" fontId="3" fillId="0" borderId="1" xfId="0" applyFont="1" applyBorder="1" applyAlignment="1">
      <alignment horizontal="center"/>
    </xf>
    <xf numFmtId="0" fontId="3" fillId="0" borderId="3" xfId="0" applyFont="1" applyBorder="1"/>
    <xf numFmtId="0" fontId="3" fillId="0" borderId="3" xfId="0" applyFont="1" applyBorder="1" applyAlignment="1">
      <alignment horizontal="center"/>
    </xf>
    <xf numFmtId="0" fontId="3" fillId="0" borderId="2" xfId="0" applyFont="1" applyBorder="1" applyAlignment="1">
      <alignment horizontal="center"/>
    </xf>
    <xf numFmtId="0" fontId="3" fillId="6" borderId="2" xfId="0" applyFont="1" applyFill="1" applyBorder="1"/>
    <xf numFmtId="0" fontId="0" fillId="0" borderId="4" xfId="0" applyFont="1" applyBorder="1" applyAlignment="1">
      <alignment horizontal="center"/>
    </xf>
    <xf numFmtId="0" fontId="0" fillId="0" borderId="4" xfId="0" applyFont="1" applyBorder="1"/>
    <xf numFmtId="0" fontId="3" fillId="6" borderId="2" xfId="0" applyFont="1" applyFill="1" applyBorder="1" applyAlignment="1">
      <alignment horizontal="center"/>
    </xf>
    <xf numFmtId="0" fontId="3" fillId="6" borderId="2" xfId="0" applyFont="1" applyFill="1" applyBorder="1" applyAlignment="1">
      <alignment horizontal="center"/>
    </xf>
    <xf numFmtId="0" fontId="5" fillId="0" borderId="2" xfId="0" applyFont="1" applyBorder="1" applyAlignment="1">
      <alignment horizontal="center" vertical="center"/>
    </xf>
    <xf numFmtId="0" fontId="3" fillId="0" borderId="2" xfId="0" applyFont="1" applyBorder="1" applyAlignment="1">
      <alignment horizontal="left" vertical="center"/>
    </xf>
    <xf numFmtId="0" fontId="7" fillId="5" borderId="9" xfId="0" applyFont="1" applyFill="1" applyBorder="1" applyAlignment="1">
      <alignment horizontal="center" vertical="center"/>
    </xf>
    <xf numFmtId="0" fontId="0" fillId="0" borderId="2" xfId="0" applyFont="1" applyBorder="1" applyAlignment="1">
      <alignment horizontal="center"/>
    </xf>
    <xf numFmtId="0" fontId="0" fillId="0" borderId="2" xfId="0" applyBorder="1" applyAlignment="1">
      <alignment horizontal="left"/>
    </xf>
    <xf numFmtId="0" fontId="0" fillId="0" borderId="2" xfId="0" applyFont="1" applyBorder="1" applyAlignment="1">
      <alignment horizontal="left"/>
    </xf>
    <xf numFmtId="0" fontId="11" fillId="5" borderId="2" xfId="1" applyFont="1" applyFill="1" applyBorder="1" applyAlignment="1">
      <alignment horizontal="center"/>
    </xf>
    <xf numFmtId="0" fontId="3" fillId="0" borderId="2" xfId="0" applyFont="1" applyBorder="1" applyAlignment="1">
      <alignment horizontal="center"/>
    </xf>
    <xf numFmtId="0" fontId="9" fillId="0" borderId="2" xfId="0" applyFont="1" applyBorder="1" applyAlignment="1">
      <alignment horizontal="left"/>
    </xf>
    <xf numFmtId="0" fontId="9" fillId="0" borderId="2" xfId="0" applyFont="1" applyBorder="1" applyAlignment="1">
      <alignment horizontal="left" vertical="center"/>
    </xf>
    <xf numFmtId="0" fontId="5" fillId="0" borderId="2" xfId="0" applyFont="1" applyFill="1" applyBorder="1" applyAlignment="1">
      <alignment horizontal="center" vertical="center"/>
    </xf>
    <xf numFmtId="0" fontId="1" fillId="2" borderId="2" xfId="1" applyBorder="1" applyAlignment="1">
      <alignment horizontal="center"/>
    </xf>
    <xf numFmtId="0" fontId="1" fillId="2" borderId="2" xfId="1" applyBorder="1" applyAlignment="1">
      <alignment horizontal="center" vertical="center"/>
    </xf>
    <xf numFmtId="0" fontId="1" fillId="2" borderId="2" xfId="1" applyBorder="1" applyAlignment="1">
      <alignment horizontal="center" vertical="center" wrapText="1"/>
    </xf>
    <xf numFmtId="0" fontId="8" fillId="4" borderId="2" xfId="0" applyFont="1" applyFill="1" applyBorder="1" applyAlignment="1">
      <alignment horizontal="center"/>
    </xf>
    <xf numFmtId="0" fontId="8" fillId="4" borderId="7" xfId="0" applyFont="1" applyFill="1" applyBorder="1" applyAlignment="1">
      <alignment horizontal="center"/>
    </xf>
    <xf numFmtId="0" fontId="5" fillId="4" borderId="2" xfId="0" applyFont="1" applyFill="1" applyBorder="1" applyAlignment="1">
      <alignment horizontal="center"/>
    </xf>
    <xf numFmtId="0" fontId="6" fillId="4" borderId="2" xfId="0" applyFont="1" applyFill="1" applyBorder="1" applyAlignment="1">
      <alignment horizontal="center"/>
    </xf>
    <xf numFmtId="0" fontId="6" fillId="4" borderId="7" xfId="0" applyFont="1" applyFill="1" applyBorder="1" applyAlignment="1">
      <alignment horizontal="center"/>
    </xf>
    <xf numFmtId="0" fontId="0" fillId="0" borderId="10" xfId="0" applyBorder="1" applyAlignment="1">
      <alignment horizontal="left"/>
    </xf>
    <xf numFmtId="0" fontId="10" fillId="0" borderId="10" xfId="0" applyFont="1" applyBorder="1" applyAlignment="1">
      <alignment horizontal="left"/>
    </xf>
    <xf numFmtId="0" fontId="3" fillId="0" borderId="2" xfId="0" applyFont="1" applyBorder="1" applyAlignment="1">
      <alignment horizontal="left"/>
    </xf>
    <xf numFmtId="0" fontId="0" fillId="0" borderId="11" xfId="0" applyBorder="1" applyAlignment="1">
      <alignment horizontal="left"/>
    </xf>
    <xf numFmtId="0" fontId="10" fillId="0" borderId="11" xfId="0" applyFont="1" applyBorder="1" applyAlignment="1">
      <alignment horizontal="left"/>
    </xf>
    <xf numFmtId="0" fontId="7" fillId="5" borderId="12" xfId="0" applyFont="1" applyFill="1" applyBorder="1" applyAlignment="1">
      <alignment horizontal="center" vertical="center"/>
    </xf>
    <xf numFmtId="0" fontId="7" fillId="5" borderId="13" xfId="0" applyFont="1" applyFill="1" applyBorder="1" applyAlignment="1">
      <alignment horizontal="center" vertical="center"/>
    </xf>
    <xf numFmtId="0" fontId="7" fillId="5" borderId="14" xfId="0" applyFont="1" applyFill="1" applyBorder="1" applyAlignment="1">
      <alignment horizontal="center" vertical="center"/>
    </xf>
    <xf numFmtId="0" fontId="7" fillId="5" borderId="15" xfId="0" applyFont="1" applyFill="1" applyBorder="1" applyAlignment="1">
      <alignment horizontal="center" vertical="center"/>
    </xf>
    <xf numFmtId="0" fontId="7" fillId="5" borderId="16" xfId="0" applyFont="1" applyFill="1" applyBorder="1" applyAlignment="1">
      <alignment horizontal="center" vertical="center"/>
    </xf>
    <xf numFmtId="0" fontId="5" fillId="0" borderId="17" xfId="0" applyFont="1" applyFill="1" applyBorder="1" applyAlignment="1">
      <alignment horizontal="center" vertical="center"/>
    </xf>
    <xf numFmtId="0" fontId="5" fillId="0" borderId="18" xfId="0" applyFont="1" applyFill="1" applyBorder="1" applyAlignment="1">
      <alignment horizontal="center" vertical="center"/>
    </xf>
    <xf numFmtId="0" fontId="9" fillId="0" borderId="17" xfId="0" applyFont="1" applyBorder="1" applyAlignment="1">
      <alignment horizontal="left"/>
    </xf>
    <xf numFmtId="0" fontId="9" fillId="0" borderId="18" xfId="0" applyFont="1" applyBorder="1" applyAlignment="1">
      <alignment horizontal="left"/>
    </xf>
    <xf numFmtId="0" fontId="0" fillId="0" borderId="18" xfId="0" applyFont="1" applyBorder="1" applyAlignment="1">
      <alignment horizontal="left"/>
    </xf>
    <xf numFmtId="0" fontId="9" fillId="0" borderId="17" xfId="0" applyFont="1" applyBorder="1" applyAlignment="1">
      <alignment horizontal="left" vertical="center"/>
    </xf>
    <xf numFmtId="0" fontId="11" fillId="5" borderId="17" xfId="1" applyFont="1" applyFill="1" applyBorder="1" applyAlignment="1">
      <alignment horizontal="center"/>
    </xf>
    <xf numFmtId="0" fontId="11" fillId="5" borderId="18" xfId="1" applyFont="1" applyFill="1" applyBorder="1" applyAlignment="1">
      <alignment horizontal="center"/>
    </xf>
    <xf numFmtId="0" fontId="3" fillId="6" borderId="17" xfId="0" applyFont="1" applyFill="1" applyBorder="1" applyAlignment="1">
      <alignment horizontal="center"/>
    </xf>
    <xf numFmtId="0" fontId="3" fillId="6" borderId="18" xfId="0" applyFont="1" applyFill="1" applyBorder="1" applyAlignment="1">
      <alignment horizontal="center"/>
    </xf>
    <xf numFmtId="0" fontId="3" fillId="0" borderId="17" xfId="0" applyFont="1" applyBorder="1" applyAlignment="1">
      <alignment horizontal="left"/>
    </xf>
    <xf numFmtId="0" fontId="3" fillId="0" borderId="18" xfId="0" applyFont="1" applyBorder="1" applyAlignment="1">
      <alignment horizontal="center"/>
    </xf>
    <xf numFmtId="0" fontId="0" fillId="0" borderId="19" xfId="0" applyBorder="1" applyAlignment="1">
      <alignment horizontal="left"/>
    </xf>
    <xf numFmtId="0" fontId="0" fillId="0" borderId="18" xfId="0" applyFont="1" applyBorder="1"/>
    <xf numFmtId="0" fontId="10" fillId="0" borderId="19" xfId="0" applyFont="1" applyBorder="1" applyAlignment="1">
      <alignment horizontal="left"/>
    </xf>
    <xf numFmtId="0" fontId="0" fillId="0" borderId="17" xfId="0" applyBorder="1" applyAlignment="1">
      <alignment horizontal="left"/>
    </xf>
    <xf numFmtId="0" fontId="0" fillId="0" borderId="17" xfId="0" applyFont="1" applyBorder="1" applyAlignment="1">
      <alignment horizontal="left"/>
    </xf>
    <xf numFmtId="0" fontId="3" fillId="6" borderId="18" xfId="0" applyFont="1" applyFill="1" applyBorder="1"/>
    <xf numFmtId="0" fontId="5" fillId="0" borderId="17" xfId="0" applyFont="1" applyBorder="1" applyAlignment="1">
      <alignment horizontal="center" vertical="center"/>
    </xf>
    <xf numFmtId="0" fontId="5" fillId="0" borderId="18" xfId="0" applyFont="1" applyBorder="1" applyAlignment="1">
      <alignment horizontal="center" vertical="center"/>
    </xf>
    <xf numFmtId="0" fontId="3" fillId="0" borderId="17" xfId="0" applyFont="1" applyBorder="1" applyAlignment="1">
      <alignment horizontal="left" vertical="center"/>
    </xf>
    <xf numFmtId="0" fontId="3" fillId="0" borderId="18" xfId="0" applyFont="1" applyBorder="1" applyAlignment="1">
      <alignment horizontal="left" vertical="center"/>
    </xf>
    <xf numFmtId="0" fontId="0" fillId="0" borderId="20" xfId="0" applyFont="1" applyBorder="1" applyAlignment="1">
      <alignment horizontal="center"/>
    </xf>
    <xf numFmtId="0" fontId="0" fillId="0" borderId="0" xfId="0" applyFont="1" applyBorder="1" applyAlignment="1">
      <alignment horizontal="center"/>
    </xf>
    <xf numFmtId="0" fontId="0" fillId="0" borderId="21" xfId="0" applyFont="1" applyBorder="1" applyAlignment="1">
      <alignment horizontal="center"/>
    </xf>
    <xf numFmtId="0" fontId="0" fillId="0" borderId="22" xfId="0" applyFont="1" applyBorder="1" applyAlignment="1">
      <alignment horizontal="center"/>
    </xf>
    <xf numFmtId="0" fontId="0" fillId="0" borderId="23" xfId="0" applyFont="1" applyBorder="1" applyAlignment="1">
      <alignment horizontal="center"/>
    </xf>
    <xf numFmtId="0" fontId="0" fillId="0" borderId="24" xfId="0" applyFont="1" applyBorder="1" applyAlignment="1">
      <alignment horizontal="center"/>
    </xf>
    <xf numFmtId="0" fontId="0" fillId="0" borderId="25" xfId="0" applyFont="1" applyBorder="1" applyAlignment="1">
      <alignment horizontal="center"/>
    </xf>
    <xf numFmtId="0" fontId="0" fillId="0" borderId="26" xfId="0" applyFont="1" applyBorder="1" applyAlignment="1">
      <alignment horizontal="center"/>
    </xf>
    <xf numFmtId="0" fontId="0" fillId="0" borderId="27" xfId="0" applyFont="1" applyBorder="1" applyAlignment="1">
      <alignment horizontal="center"/>
    </xf>
  </cellXfs>
  <cellStyles count="3">
    <cellStyle name="Accent4" xfId="2" builtinId="41"/>
    <cellStyle name="Bad" xfId="1" builtinId="27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W57"/>
  <sheetViews>
    <sheetView tabSelected="1" workbookViewId="0">
      <pane xSplit="8" topLeftCell="I1" activePane="topRight" state="frozen"/>
      <selection pane="topRight" activeCell="N29" sqref="N29"/>
    </sheetView>
  </sheetViews>
  <sheetFormatPr defaultRowHeight="15"/>
  <cols>
    <col min="1" max="1" width="10.5703125" style="4" bestFit="1" customWidth="1"/>
    <col min="2" max="2" width="18.28515625" style="1" bestFit="1" customWidth="1"/>
    <col min="3" max="3" width="13.5703125" style="1" bestFit="1" customWidth="1"/>
    <col min="4" max="8" width="9.140625" style="1"/>
    <col min="9" max="10" width="9.140625" style="5"/>
    <col min="11" max="11" width="14" style="1" customWidth="1"/>
    <col min="12" max="12" width="15.140625" style="5" customWidth="1"/>
    <col min="13" max="13" width="11.5703125" style="1" customWidth="1"/>
    <col min="14" max="14" width="15.5703125" style="5" customWidth="1"/>
    <col min="15" max="15" width="11.28515625" style="1" customWidth="1"/>
    <col min="16" max="16" width="15" style="5" customWidth="1"/>
    <col min="17" max="21" width="9.140625" style="1"/>
    <col min="22" max="22" width="11.7109375" style="1" customWidth="1"/>
    <col min="23" max="16384" width="9.140625" style="1"/>
  </cols>
  <sheetData>
    <row r="1" spans="1:23" ht="23.25">
      <c r="A1" s="47" t="s">
        <v>36</v>
      </c>
      <c r="B1" s="47"/>
      <c r="C1" s="47"/>
      <c r="D1" s="47"/>
      <c r="E1" s="47"/>
      <c r="F1" s="47"/>
      <c r="G1" s="47"/>
      <c r="H1" s="48"/>
      <c r="I1" s="18"/>
      <c r="J1" s="18"/>
      <c r="K1" s="19"/>
      <c r="L1" s="18"/>
      <c r="M1" s="19"/>
      <c r="N1" s="18"/>
      <c r="O1" s="19"/>
      <c r="P1" s="18"/>
      <c r="Q1" s="19"/>
      <c r="R1" s="19"/>
      <c r="S1" s="19"/>
      <c r="T1" s="19"/>
      <c r="U1" s="19"/>
      <c r="V1" s="19"/>
      <c r="W1" s="8"/>
    </row>
    <row r="2" spans="1:23" s="23" customFormat="1" ht="18.75">
      <c r="A2" s="49" t="s">
        <v>34</v>
      </c>
      <c r="B2" s="49"/>
      <c r="C2" s="50"/>
      <c r="D2" s="50"/>
      <c r="E2" s="50"/>
      <c r="F2" s="50"/>
      <c r="G2" s="50"/>
      <c r="H2" s="51"/>
      <c r="I2" s="20"/>
      <c r="J2" s="20"/>
      <c r="K2" s="21"/>
      <c r="L2" s="20"/>
      <c r="M2" s="21"/>
      <c r="N2" s="20"/>
      <c r="O2" s="21"/>
      <c r="P2" s="20"/>
      <c r="Q2" s="21"/>
      <c r="R2" s="21"/>
      <c r="S2" s="21"/>
      <c r="T2" s="21"/>
      <c r="U2" s="21"/>
      <c r="V2" s="21"/>
      <c r="W2" s="22"/>
    </row>
    <row r="3" spans="1:23" s="23" customFormat="1" ht="18.75">
      <c r="A3" s="49" t="s">
        <v>35</v>
      </c>
      <c r="B3" s="49"/>
      <c r="C3" s="50"/>
      <c r="D3" s="50"/>
      <c r="E3" s="50"/>
      <c r="F3" s="50"/>
      <c r="G3" s="50"/>
      <c r="H3" s="51"/>
      <c r="I3" s="20"/>
      <c r="J3" s="20"/>
      <c r="K3" s="21"/>
      <c r="L3" s="20"/>
      <c r="M3" s="21"/>
      <c r="N3" s="20"/>
      <c r="O3" s="21"/>
      <c r="P3" s="20"/>
      <c r="Q3" s="21"/>
      <c r="R3" s="21"/>
      <c r="S3" s="21"/>
      <c r="T3" s="21"/>
      <c r="U3" s="21"/>
      <c r="V3" s="21"/>
      <c r="W3" s="22"/>
    </row>
    <row r="4" spans="1:23" s="2" customFormat="1" ht="45">
      <c r="A4" s="11" t="s">
        <v>0</v>
      </c>
      <c r="B4" s="11" t="s">
        <v>1</v>
      </c>
      <c r="C4" s="11" t="s">
        <v>2</v>
      </c>
      <c r="D4" s="12" t="s">
        <v>15</v>
      </c>
      <c r="E4" s="12" t="s">
        <v>17</v>
      </c>
      <c r="F4" s="12" t="s">
        <v>4</v>
      </c>
      <c r="G4" s="12" t="s">
        <v>3</v>
      </c>
      <c r="H4" s="11" t="s">
        <v>5</v>
      </c>
      <c r="I4" s="16" t="s">
        <v>6</v>
      </c>
      <c r="J4" s="16" t="s">
        <v>7</v>
      </c>
      <c r="K4" s="16" t="s">
        <v>8</v>
      </c>
      <c r="L4" s="16" t="s">
        <v>9</v>
      </c>
      <c r="M4" s="16" t="s">
        <v>10</v>
      </c>
      <c r="N4" s="16" t="s">
        <v>11</v>
      </c>
      <c r="O4" s="16" t="s">
        <v>12</v>
      </c>
      <c r="P4" s="16" t="s">
        <v>13</v>
      </c>
      <c r="Q4" s="16" t="s">
        <v>14</v>
      </c>
      <c r="R4" s="17" t="s">
        <v>19</v>
      </c>
      <c r="S4" s="17" t="s">
        <v>20</v>
      </c>
      <c r="T4" s="17" t="s">
        <v>21</v>
      </c>
      <c r="U4" s="17" t="s">
        <v>22</v>
      </c>
      <c r="V4" s="16" t="s">
        <v>33</v>
      </c>
      <c r="W4" s="6"/>
    </row>
    <row r="5" spans="1:23" s="3" customFormat="1">
      <c r="A5" s="45" t="s">
        <v>16</v>
      </c>
      <c r="B5" s="45"/>
      <c r="C5" s="45"/>
      <c r="D5" s="45"/>
      <c r="E5" s="45"/>
      <c r="F5" s="45"/>
      <c r="G5" s="45"/>
      <c r="H5" s="45"/>
      <c r="I5" s="46"/>
      <c r="J5" s="46"/>
      <c r="K5" s="46"/>
      <c r="L5" s="46"/>
      <c r="M5" s="46"/>
      <c r="N5" s="46"/>
      <c r="O5" s="46"/>
      <c r="P5" s="46"/>
      <c r="Q5" s="46"/>
      <c r="R5" s="46"/>
      <c r="S5" s="46"/>
      <c r="T5" s="46"/>
      <c r="U5" s="46"/>
      <c r="V5" s="46"/>
      <c r="W5" s="7"/>
    </row>
    <row r="6" spans="1:23">
      <c r="A6" s="13">
        <v>1</v>
      </c>
      <c r="B6" s="14" t="s">
        <v>23</v>
      </c>
      <c r="C6" s="14"/>
      <c r="D6" s="14">
        <v>31</v>
      </c>
      <c r="E6" s="14">
        <v>2</v>
      </c>
      <c r="F6" s="14">
        <v>7</v>
      </c>
      <c r="G6" s="14">
        <f>D6+E6-F6</f>
        <v>26</v>
      </c>
      <c r="H6" s="14">
        <v>28000</v>
      </c>
      <c r="I6" s="15">
        <f>ROUND(H6/D6*G6*60%,0)</f>
        <v>14090</v>
      </c>
      <c r="J6" s="15">
        <f>ROUND(I6/D6*G6*50%,0)</f>
        <v>5909</v>
      </c>
      <c r="K6" s="14">
        <v>1200</v>
      </c>
      <c r="L6" s="15">
        <f>ROUND(K6/D6*G6,0)</f>
        <v>1006</v>
      </c>
      <c r="M6" s="14">
        <v>1250</v>
      </c>
      <c r="N6" s="15">
        <f>ROUND(M6/D6*G6,0)</f>
        <v>1048</v>
      </c>
      <c r="O6" s="14">
        <f>ROUND(H6-I6-J6-K6-M6,0)</f>
        <v>5551</v>
      </c>
      <c r="P6" s="15">
        <f>ROUND(O6/D6*G6,0)</f>
        <v>4656</v>
      </c>
      <c r="Q6" s="14">
        <f>I6+J6+L6+N6+P6</f>
        <v>26709</v>
      </c>
      <c r="R6" s="14">
        <v>180</v>
      </c>
      <c r="S6" s="14"/>
      <c r="T6" s="14">
        <f>ROUND(Q6*12%,0)</f>
        <v>3205</v>
      </c>
      <c r="U6" s="14"/>
      <c r="V6" s="14">
        <f>Q6-R6-S6-T6+U6</f>
        <v>23324</v>
      </c>
      <c r="W6" s="8"/>
    </row>
    <row r="7" spans="1:23">
      <c r="A7" s="13">
        <v>2</v>
      </c>
      <c r="B7" s="14" t="s">
        <v>24</v>
      </c>
      <c r="C7" s="14"/>
      <c r="D7" s="14">
        <v>31</v>
      </c>
      <c r="E7" s="14">
        <v>2</v>
      </c>
      <c r="F7" s="14">
        <v>2</v>
      </c>
      <c r="G7" s="14">
        <f>D7+E7-F7</f>
        <v>31</v>
      </c>
      <c r="H7" s="14">
        <v>15000</v>
      </c>
      <c r="I7" s="15">
        <f>ROUND(H7/D7*G7*60%,0)</f>
        <v>9000</v>
      </c>
      <c r="J7" s="15">
        <f>ROUND(I7/D7*G7*50%,0)</f>
        <v>4500</v>
      </c>
      <c r="K7" s="14">
        <v>1200</v>
      </c>
      <c r="L7" s="15">
        <f>ROUND(K7/D7*G7,0)</f>
        <v>1200</v>
      </c>
      <c r="M7" s="14">
        <v>1000</v>
      </c>
      <c r="N7" s="15">
        <f>ROUND(M7/D7*G7,0)</f>
        <v>1000</v>
      </c>
      <c r="O7" s="14">
        <f>ROUND(H7-I7-J7-K7-M7,0)</f>
        <v>-700</v>
      </c>
      <c r="P7" s="15">
        <f>ROUND(O7/D7*G7,0)</f>
        <v>-700</v>
      </c>
      <c r="Q7" s="14">
        <f>I7+J7+L7+N7+P7</f>
        <v>15000</v>
      </c>
      <c r="R7" s="14"/>
      <c r="S7" s="14"/>
      <c r="T7" s="14">
        <f>ROUND(Q7*12%,0)</f>
        <v>1800</v>
      </c>
      <c r="U7" s="14"/>
      <c r="V7" s="14">
        <f>Q7-R7-S7-T7+U7</f>
        <v>13200</v>
      </c>
      <c r="W7" s="8"/>
    </row>
    <row r="8" spans="1:23">
      <c r="A8" s="13">
        <v>3</v>
      </c>
      <c r="B8" s="14" t="s">
        <v>25</v>
      </c>
      <c r="C8" s="14"/>
      <c r="D8" s="14">
        <v>31</v>
      </c>
      <c r="E8" s="14">
        <v>2</v>
      </c>
      <c r="F8" s="14">
        <v>2</v>
      </c>
      <c r="G8" s="14">
        <f>D8+E8-F8</f>
        <v>31</v>
      </c>
      <c r="H8" s="14">
        <v>18000</v>
      </c>
      <c r="I8" s="15">
        <f>ROUND(H8/D8*G8*60%,0)</f>
        <v>10800</v>
      </c>
      <c r="J8" s="15">
        <f>ROUND(I8/D8*G8*50%,0)</f>
        <v>5400</v>
      </c>
      <c r="K8" s="14">
        <v>1200</v>
      </c>
      <c r="L8" s="15">
        <f>ROUND(K8/D8*G8,0)</f>
        <v>1200</v>
      </c>
      <c r="M8" s="14">
        <v>1000</v>
      </c>
      <c r="N8" s="15">
        <f>ROUND(M8/D8*G8,0)</f>
        <v>1000</v>
      </c>
      <c r="O8" s="14">
        <f>ROUND(H8-I8-J8-K8-M8,0)</f>
        <v>-400</v>
      </c>
      <c r="P8" s="15">
        <f>ROUND(O8/D8*G8,0)</f>
        <v>-400</v>
      </c>
      <c r="Q8" s="14">
        <f>I8+J8+L8+N8+P8</f>
        <v>18000</v>
      </c>
      <c r="R8" s="14"/>
      <c r="S8" s="14"/>
      <c r="T8" s="14">
        <f>ROUND(Q8*12%,0)</f>
        <v>2160</v>
      </c>
      <c r="U8" s="14"/>
      <c r="V8" s="14">
        <f>Q8-R8-S8-T8+U8</f>
        <v>15840</v>
      </c>
      <c r="W8" s="8"/>
    </row>
    <row r="9" spans="1:23">
      <c r="A9" s="13">
        <v>4</v>
      </c>
      <c r="B9" s="14" t="s">
        <v>26</v>
      </c>
      <c r="C9" s="14"/>
      <c r="D9" s="14">
        <v>31</v>
      </c>
      <c r="E9" s="14">
        <v>2</v>
      </c>
      <c r="F9" s="14">
        <v>4</v>
      </c>
      <c r="G9" s="14">
        <f>D9+E9-F9</f>
        <v>29</v>
      </c>
      <c r="H9" s="14">
        <v>21000</v>
      </c>
      <c r="I9" s="15">
        <f>ROUND(H9/D9*G9*60%,0)</f>
        <v>11787</v>
      </c>
      <c r="J9" s="15">
        <f>ROUND(I9/D9*G9*50%,0)</f>
        <v>5513</v>
      </c>
      <c r="K9" s="14">
        <v>1200</v>
      </c>
      <c r="L9" s="15">
        <f>ROUND(K9/D9*G9,0)</f>
        <v>1123</v>
      </c>
      <c r="M9" s="14">
        <v>1000</v>
      </c>
      <c r="N9" s="15">
        <f>ROUND(M9/D9*G9,0)</f>
        <v>935</v>
      </c>
      <c r="O9" s="14">
        <f>ROUND(H9-I9-J9-K9-M9,0)</f>
        <v>1500</v>
      </c>
      <c r="P9" s="15">
        <f>ROUND(O9/D9*G9,0)</f>
        <v>1403</v>
      </c>
      <c r="Q9" s="14">
        <f>I9+J9+L9+N9+P9</f>
        <v>20761</v>
      </c>
      <c r="R9" s="14"/>
      <c r="S9" s="14"/>
      <c r="T9" s="14">
        <f>ROUND(Q9*12%,0)</f>
        <v>2491</v>
      </c>
      <c r="U9" s="14"/>
      <c r="V9" s="14">
        <f>Q9-R9-S9-T9+U9</f>
        <v>18270</v>
      </c>
      <c r="W9" s="8"/>
    </row>
    <row r="10" spans="1:23">
      <c r="A10" s="44" t="s">
        <v>18</v>
      </c>
      <c r="B10" s="44"/>
      <c r="C10" s="44"/>
      <c r="D10" s="44"/>
      <c r="E10" s="44"/>
      <c r="F10" s="44"/>
      <c r="G10" s="44"/>
      <c r="H10" s="44"/>
      <c r="I10" s="44"/>
      <c r="J10" s="44"/>
      <c r="K10" s="44"/>
      <c r="L10" s="44"/>
      <c r="M10" s="44"/>
      <c r="N10" s="44"/>
      <c r="O10" s="44"/>
      <c r="P10" s="44"/>
      <c r="Q10" s="44"/>
      <c r="R10" s="44"/>
      <c r="S10" s="44"/>
      <c r="T10" s="44"/>
      <c r="U10" s="44"/>
      <c r="V10" s="44"/>
      <c r="W10" s="8"/>
    </row>
    <row r="11" spans="1:23">
      <c r="A11" s="13">
        <v>5</v>
      </c>
      <c r="B11" s="14" t="s">
        <v>27</v>
      </c>
      <c r="C11" s="14"/>
      <c r="D11" s="14">
        <v>31</v>
      </c>
      <c r="E11" s="14">
        <v>2</v>
      </c>
      <c r="F11" s="14">
        <v>2</v>
      </c>
      <c r="G11" s="14">
        <f t="shared" ref="G11:G16" si="0">D11+E11-F11</f>
        <v>31</v>
      </c>
      <c r="H11" s="14">
        <v>18000</v>
      </c>
      <c r="I11" s="15">
        <f t="shared" ref="I11:I16" si="1">ROUND(H11/D11*G11*60%,0)</f>
        <v>10800</v>
      </c>
      <c r="J11" s="15">
        <f t="shared" ref="J11:J16" si="2">ROUND(I11/D11*G11*40%,0)</f>
        <v>4320</v>
      </c>
      <c r="K11" s="14">
        <v>1600</v>
      </c>
      <c r="L11" s="15">
        <f t="shared" ref="L11:L16" si="3">ROUND(K11/D11*G11,0)</f>
        <v>1600</v>
      </c>
      <c r="M11" s="14">
        <v>1250</v>
      </c>
      <c r="N11" s="15">
        <f t="shared" ref="N11:N16" si="4">ROUND(M11/D11*G11,0)</f>
        <v>1250</v>
      </c>
      <c r="O11" s="14">
        <f t="shared" ref="O11:O16" si="5">ROUND(H11-I11-J11-K11-M11,0)</f>
        <v>30</v>
      </c>
      <c r="P11" s="15">
        <f t="shared" ref="P11:P16" si="6">ROUND(O11/D11*G11,0)</f>
        <v>30</v>
      </c>
      <c r="Q11" s="14">
        <f t="shared" ref="Q11:Q16" si="7">I11+J11+L11+N11+P11</f>
        <v>18000</v>
      </c>
      <c r="R11" s="14"/>
      <c r="S11" s="14"/>
      <c r="T11" s="14">
        <f t="shared" ref="T11:T16" si="8">ROUND(Q11*12%,0)</f>
        <v>2160</v>
      </c>
      <c r="U11" s="14"/>
      <c r="V11" s="14">
        <f t="shared" ref="V11:V16" si="9">Q11-R11-S11-T11+U11</f>
        <v>15840</v>
      </c>
      <c r="W11" s="8"/>
    </row>
    <row r="12" spans="1:23">
      <c r="A12" s="13">
        <v>6</v>
      </c>
      <c r="B12" s="14" t="s">
        <v>28</v>
      </c>
      <c r="C12" s="14"/>
      <c r="D12" s="14">
        <v>31</v>
      </c>
      <c r="E12" s="14">
        <v>2</v>
      </c>
      <c r="F12" s="14">
        <v>2</v>
      </c>
      <c r="G12" s="14">
        <f t="shared" si="0"/>
        <v>31</v>
      </c>
      <c r="H12" s="14">
        <v>50000</v>
      </c>
      <c r="I12" s="15">
        <f t="shared" si="1"/>
        <v>30000</v>
      </c>
      <c r="J12" s="15">
        <f t="shared" si="2"/>
        <v>12000</v>
      </c>
      <c r="K12" s="14">
        <v>1601</v>
      </c>
      <c r="L12" s="15">
        <f t="shared" si="3"/>
        <v>1601</v>
      </c>
      <c r="M12" s="14">
        <v>1251</v>
      </c>
      <c r="N12" s="15">
        <f t="shared" si="4"/>
        <v>1251</v>
      </c>
      <c r="O12" s="14">
        <f t="shared" si="5"/>
        <v>5148</v>
      </c>
      <c r="P12" s="15">
        <f t="shared" si="6"/>
        <v>5148</v>
      </c>
      <c r="Q12" s="14">
        <f t="shared" si="7"/>
        <v>50000</v>
      </c>
      <c r="R12" s="14"/>
      <c r="S12" s="14"/>
      <c r="T12" s="14">
        <f t="shared" si="8"/>
        <v>6000</v>
      </c>
      <c r="U12" s="14"/>
      <c r="V12" s="14">
        <f t="shared" si="9"/>
        <v>44000</v>
      </c>
      <c r="W12" s="8"/>
    </row>
    <row r="13" spans="1:23">
      <c r="A13" s="13">
        <v>7</v>
      </c>
      <c r="B13" s="14" t="s">
        <v>29</v>
      </c>
      <c r="C13" s="14"/>
      <c r="D13" s="14">
        <v>31</v>
      </c>
      <c r="E13" s="14">
        <v>2</v>
      </c>
      <c r="F13" s="14">
        <v>5</v>
      </c>
      <c r="G13" s="14">
        <f t="shared" si="0"/>
        <v>28</v>
      </c>
      <c r="H13" s="14">
        <v>19000</v>
      </c>
      <c r="I13" s="15">
        <f t="shared" si="1"/>
        <v>10297</v>
      </c>
      <c r="J13" s="15">
        <f t="shared" si="2"/>
        <v>3720</v>
      </c>
      <c r="K13" s="14">
        <v>1600</v>
      </c>
      <c r="L13" s="15">
        <f t="shared" si="3"/>
        <v>1445</v>
      </c>
      <c r="M13" s="14">
        <v>1250</v>
      </c>
      <c r="N13" s="15">
        <f t="shared" si="4"/>
        <v>1129</v>
      </c>
      <c r="O13" s="14">
        <f t="shared" si="5"/>
        <v>2133</v>
      </c>
      <c r="P13" s="15">
        <f t="shared" si="6"/>
        <v>1927</v>
      </c>
      <c r="Q13" s="14">
        <f t="shared" si="7"/>
        <v>18518</v>
      </c>
      <c r="R13" s="14"/>
      <c r="S13" s="14"/>
      <c r="T13" s="14">
        <f t="shared" si="8"/>
        <v>2222</v>
      </c>
      <c r="U13" s="14"/>
      <c r="V13" s="14">
        <f t="shared" si="9"/>
        <v>16296</v>
      </c>
      <c r="W13" s="8"/>
    </row>
    <row r="14" spans="1:23">
      <c r="A14" s="13">
        <v>8</v>
      </c>
      <c r="B14" s="14" t="s">
        <v>30</v>
      </c>
      <c r="C14" s="14"/>
      <c r="D14" s="14">
        <v>31</v>
      </c>
      <c r="E14" s="14">
        <v>2</v>
      </c>
      <c r="F14" s="14">
        <v>2</v>
      </c>
      <c r="G14" s="14">
        <f t="shared" si="0"/>
        <v>31</v>
      </c>
      <c r="H14" s="14">
        <v>14500</v>
      </c>
      <c r="I14" s="15">
        <f t="shared" si="1"/>
        <v>8700</v>
      </c>
      <c r="J14" s="15">
        <f t="shared" si="2"/>
        <v>3480</v>
      </c>
      <c r="K14" s="14">
        <v>1601</v>
      </c>
      <c r="L14" s="15">
        <f t="shared" si="3"/>
        <v>1601</v>
      </c>
      <c r="M14" s="14">
        <v>1251</v>
      </c>
      <c r="N14" s="15">
        <f t="shared" si="4"/>
        <v>1251</v>
      </c>
      <c r="O14" s="14">
        <f t="shared" si="5"/>
        <v>-532</v>
      </c>
      <c r="P14" s="15">
        <f t="shared" si="6"/>
        <v>-532</v>
      </c>
      <c r="Q14" s="14">
        <f t="shared" si="7"/>
        <v>14500</v>
      </c>
      <c r="R14" s="14"/>
      <c r="S14" s="14"/>
      <c r="T14" s="14">
        <f t="shared" si="8"/>
        <v>1740</v>
      </c>
      <c r="U14" s="14"/>
      <c r="V14" s="14">
        <f t="shared" si="9"/>
        <v>12760</v>
      </c>
      <c r="W14" s="8"/>
    </row>
    <row r="15" spans="1:23">
      <c r="A15" s="13">
        <v>9</v>
      </c>
      <c r="B15" s="14" t="s">
        <v>31</v>
      </c>
      <c r="C15" s="14"/>
      <c r="D15" s="14">
        <v>31</v>
      </c>
      <c r="E15" s="14">
        <v>2</v>
      </c>
      <c r="F15" s="14">
        <v>2</v>
      </c>
      <c r="G15" s="14">
        <f t="shared" si="0"/>
        <v>31</v>
      </c>
      <c r="H15" s="14">
        <v>11500</v>
      </c>
      <c r="I15" s="15">
        <f t="shared" si="1"/>
        <v>6900</v>
      </c>
      <c r="J15" s="15">
        <f t="shared" si="2"/>
        <v>2760</v>
      </c>
      <c r="K15" s="14">
        <v>1600</v>
      </c>
      <c r="L15" s="15">
        <f t="shared" si="3"/>
        <v>1600</v>
      </c>
      <c r="M15" s="14">
        <v>1250</v>
      </c>
      <c r="N15" s="15">
        <f t="shared" si="4"/>
        <v>1250</v>
      </c>
      <c r="O15" s="14">
        <f t="shared" si="5"/>
        <v>-1010</v>
      </c>
      <c r="P15" s="15">
        <f t="shared" si="6"/>
        <v>-1010</v>
      </c>
      <c r="Q15" s="14">
        <f t="shared" si="7"/>
        <v>11500</v>
      </c>
      <c r="R15" s="14"/>
      <c r="S15" s="14"/>
      <c r="T15" s="14">
        <f t="shared" si="8"/>
        <v>1380</v>
      </c>
      <c r="U15" s="14"/>
      <c r="V15" s="14">
        <f t="shared" si="9"/>
        <v>10120</v>
      </c>
      <c r="W15" s="8"/>
    </row>
    <row r="16" spans="1:23">
      <c r="A16" s="13">
        <v>10</v>
      </c>
      <c r="B16" s="14" t="s">
        <v>32</v>
      </c>
      <c r="C16" s="14"/>
      <c r="D16" s="14">
        <v>31</v>
      </c>
      <c r="E16" s="14">
        <v>2</v>
      </c>
      <c r="F16" s="14">
        <v>8</v>
      </c>
      <c r="G16" s="14">
        <f t="shared" si="0"/>
        <v>25</v>
      </c>
      <c r="H16" s="14">
        <v>14000</v>
      </c>
      <c r="I16" s="15">
        <f t="shared" si="1"/>
        <v>6774</v>
      </c>
      <c r="J16" s="15">
        <f t="shared" si="2"/>
        <v>2185</v>
      </c>
      <c r="K16" s="14">
        <v>1601</v>
      </c>
      <c r="L16" s="15">
        <f t="shared" si="3"/>
        <v>1291</v>
      </c>
      <c r="M16" s="14">
        <v>1251</v>
      </c>
      <c r="N16" s="15">
        <f t="shared" si="4"/>
        <v>1009</v>
      </c>
      <c r="O16" s="14">
        <f t="shared" si="5"/>
        <v>2189</v>
      </c>
      <c r="P16" s="15">
        <f t="shared" si="6"/>
        <v>1765</v>
      </c>
      <c r="Q16" s="14">
        <f t="shared" si="7"/>
        <v>13024</v>
      </c>
      <c r="R16" s="14"/>
      <c r="S16" s="14"/>
      <c r="T16" s="14">
        <f t="shared" si="8"/>
        <v>1563</v>
      </c>
      <c r="U16" s="14"/>
      <c r="V16" s="14">
        <f t="shared" si="9"/>
        <v>11461</v>
      </c>
      <c r="W16" s="8"/>
    </row>
    <row r="17" spans="1:22">
      <c r="A17" s="9"/>
      <c r="B17" s="10"/>
      <c r="C17" s="10"/>
      <c r="D17" s="10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0"/>
      <c r="Q17" s="10"/>
      <c r="R17" s="10"/>
      <c r="S17" s="10"/>
      <c r="T17" s="10"/>
      <c r="U17" s="10"/>
      <c r="V17" s="10"/>
    </row>
    <row r="23" spans="1:22" ht="15.75" thickBot="1">
      <c r="A23" s="29"/>
      <c r="B23" s="30"/>
      <c r="C23" s="30"/>
      <c r="D23" s="30"/>
      <c r="E23" s="30"/>
      <c r="F23" s="30"/>
      <c r="G23" s="30"/>
      <c r="H23" s="30"/>
    </row>
    <row r="24" spans="1:22">
      <c r="A24" s="57" t="s">
        <v>59</v>
      </c>
      <c r="B24" s="58"/>
      <c r="C24" s="58"/>
      <c r="D24" s="58"/>
      <c r="E24" s="58"/>
      <c r="F24" s="58"/>
      <c r="G24" s="58"/>
      <c r="H24" s="59"/>
      <c r="I24" s="25"/>
    </row>
    <row r="25" spans="1:22" ht="21" customHeight="1">
      <c r="A25" s="60"/>
      <c r="B25" s="35"/>
      <c r="C25" s="35"/>
      <c r="D25" s="35"/>
      <c r="E25" s="35"/>
      <c r="F25" s="35"/>
      <c r="G25" s="35"/>
      <c r="H25" s="61"/>
      <c r="I25" s="25"/>
    </row>
    <row r="26" spans="1:22" ht="18.75">
      <c r="A26" s="62" t="s">
        <v>37</v>
      </c>
      <c r="B26" s="43"/>
      <c r="C26" s="43"/>
      <c r="D26" s="43"/>
      <c r="E26" s="43"/>
      <c r="F26" s="43"/>
      <c r="G26" s="43"/>
      <c r="H26" s="63"/>
      <c r="I26" s="25"/>
    </row>
    <row r="27" spans="1:22" ht="18.75">
      <c r="A27" s="62" t="s">
        <v>38</v>
      </c>
      <c r="B27" s="43"/>
      <c r="C27" s="43"/>
      <c r="D27" s="43"/>
      <c r="E27" s="43"/>
      <c r="F27" s="43"/>
      <c r="G27" s="43"/>
      <c r="H27" s="63"/>
      <c r="I27" s="25"/>
    </row>
    <row r="28" spans="1:22">
      <c r="A28" s="64" t="s">
        <v>39</v>
      </c>
      <c r="B28" s="41"/>
      <c r="C28" s="41" t="str">
        <f>B6</f>
        <v>Abhijeet Agarwal</v>
      </c>
      <c r="D28" s="41"/>
      <c r="E28" s="41"/>
      <c r="F28" s="41"/>
      <c r="G28" s="41"/>
      <c r="H28" s="65"/>
      <c r="I28" s="25"/>
    </row>
    <row r="29" spans="1:22">
      <c r="A29" s="64" t="s">
        <v>40</v>
      </c>
      <c r="B29" s="41"/>
      <c r="C29" s="38"/>
      <c r="D29" s="38"/>
      <c r="E29" s="38"/>
      <c r="F29" s="38"/>
      <c r="G29" s="38"/>
      <c r="H29" s="66"/>
      <c r="I29" s="25"/>
    </row>
    <row r="30" spans="1:22">
      <c r="A30" s="67" t="s">
        <v>41</v>
      </c>
      <c r="B30" s="42"/>
      <c r="C30" s="38">
        <f>D6</f>
        <v>31</v>
      </c>
      <c r="D30" s="38"/>
      <c r="E30" s="38"/>
      <c r="F30" s="38"/>
      <c r="G30" s="38"/>
      <c r="H30" s="66"/>
      <c r="I30" s="25"/>
    </row>
    <row r="31" spans="1:22">
      <c r="A31" s="67" t="s">
        <v>42</v>
      </c>
      <c r="B31" s="42"/>
      <c r="C31" s="38">
        <f>E6</f>
        <v>2</v>
      </c>
      <c r="D31" s="38"/>
      <c r="E31" s="38"/>
      <c r="F31" s="38"/>
      <c r="G31" s="38"/>
      <c r="H31" s="66"/>
      <c r="I31" s="25"/>
    </row>
    <row r="32" spans="1:22">
      <c r="A32" s="67" t="s">
        <v>43</v>
      </c>
      <c r="B32" s="42"/>
      <c r="C32" s="38">
        <f>F6</f>
        <v>7</v>
      </c>
      <c r="D32" s="38"/>
      <c r="E32" s="38"/>
      <c r="F32" s="38"/>
      <c r="G32" s="38"/>
      <c r="H32" s="66"/>
      <c r="I32" s="25"/>
    </row>
    <row r="33" spans="1:9">
      <c r="A33" s="64" t="s">
        <v>44</v>
      </c>
      <c r="B33" s="41"/>
      <c r="C33" s="38">
        <f>G6</f>
        <v>26</v>
      </c>
      <c r="D33" s="38"/>
      <c r="E33" s="38"/>
      <c r="F33" s="38"/>
      <c r="G33" s="38"/>
      <c r="H33" s="66"/>
      <c r="I33" s="25"/>
    </row>
    <row r="34" spans="1:9" ht="18.75">
      <c r="A34" s="68" t="s">
        <v>45</v>
      </c>
      <c r="B34" s="39"/>
      <c r="C34" s="39"/>
      <c r="D34" s="39"/>
      <c r="E34" s="39"/>
      <c r="F34" s="39"/>
      <c r="G34" s="39"/>
      <c r="H34" s="69"/>
      <c r="I34" s="25"/>
    </row>
    <row r="35" spans="1:9" s="24" customFormat="1">
      <c r="A35" s="70" t="s">
        <v>46</v>
      </c>
      <c r="B35" s="32"/>
      <c r="C35" s="32"/>
      <c r="D35" s="31" t="s">
        <v>47</v>
      </c>
      <c r="E35" s="32" t="s">
        <v>48</v>
      </c>
      <c r="F35" s="32"/>
      <c r="G35" s="32"/>
      <c r="H35" s="71" t="s">
        <v>47</v>
      </c>
      <c r="I35" s="26"/>
    </row>
    <row r="36" spans="1:9" s="24" customFormat="1">
      <c r="A36" s="72"/>
      <c r="B36" s="54"/>
      <c r="C36" s="54"/>
      <c r="D36" s="27"/>
      <c r="E36" s="40"/>
      <c r="F36" s="40"/>
      <c r="G36" s="40"/>
      <c r="H36" s="73"/>
      <c r="I36" s="26"/>
    </row>
    <row r="37" spans="1:9">
      <c r="A37" s="74" t="s">
        <v>49</v>
      </c>
      <c r="B37" s="55"/>
      <c r="C37" s="52"/>
      <c r="D37" s="14">
        <f>I6</f>
        <v>14090</v>
      </c>
      <c r="E37" s="36"/>
      <c r="F37" s="36"/>
      <c r="G37" s="36"/>
      <c r="H37" s="75"/>
      <c r="I37" s="25"/>
    </row>
    <row r="38" spans="1:9">
      <c r="A38" s="74"/>
      <c r="B38" s="55"/>
      <c r="C38" s="52"/>
      <c r="D38" s="14"/>
      <c r="E38" s="36"/>
      <c r="F38" s="36"/>
      <c r="G38" s="36"/>
      <c r="H38" s="75"/>
      <c r="I38" s="25"/>
    </row>
    <row r="39" spans="1:9">
      <c r="A39" s="76" t="s">
        <v>53</v>
      </c>
      <c r="B39" s="56"/>
      <c r="C39" s="53"/>
      <c r="D39" s="14"/>
      <c r="E39" s="36"/>
      <c r="F39" s="36"/>
      <c r="G39" s="36"/>
      <c r="H39" s="75"/>
      <c r="I39" s="25"/>
    </row>
    <row r="40" spans="1:9">
      <c r="A40" s="74" t="s">
        <v>7</v>
      </c>
      <c r="B40" s="55"/>
      <c r="C40" s="52"/>
      <c r="D40" s="14">
        <f>J6</f>
        <v>5909</v>
      </c>
      <c r="E40" s="37" t="s">
        <v>54</v>
      </c>
      <c r="F40" s="38"/>
      <c r="G40" s="38"/>
      <c r="H40" s="75">
        <f>R6</f>
        <v>180</v>
      </c>
      <c r="I40" s="25"/>
    </row>
    <row r="41" spans="1:9">
      <c r="A41" s="74" t="s">
        <v>50</v>
      </c>
      <c r="B41" s="55"/>
      <c r="C41" s="52"/>
      <c r="D41" s="14">
        <f>L6</f>
        <v>1006</v>
      </c>
      <c r="E41" s="37" t="s">
        <v>20</v>
      </c>
      <c r="F41" s="38"/>
      <c r="G41" s="38"/>
      <c r="H41" s="75">
        <f>S6</f>
        <v>0</v>
      </c>
      <c r="I41" s="25"/>
    </row>
    <row r="42" spans="1:9">
      <c r="A42" s="77" t="s">
        <v>51</v>
      </c>
      <c r="B42" s="37"/>
      <c r="C42" s="37"/>
      <c r="D42" s="14">
        <f>N6</f>
        <v>1048</v>
      </c>
      <c r="E42" s="37" t="s">
        <v>21</v>
      </c>
      <c r="F42" s="38"/>
      <c r="G42" s="38"/>
      <c r="H42" s="75">
        <f>T6</f>
        <v>3205</v>
      </c>
      <c r="I42" s="25"/>
    </row>
    <row r="43" spans="1:9">
      <c r="A43" s="77" t="s">
        <v>52</v>
      </c>
      <c r="B43" s="37"/>
      <c r="C43" s="37"/>
      <c r="D43" s="14">
        <f>P6</f>
        <v>4656</v>
      </c>
      <c r="E43" s="38"/>
      <c r="F43" s="38"/>
      <c r="G43" s="38"/>
      <c r="H43" s="75"/>
      <c r="I43" s="25"/>
    </row>
    <row r="44" spans="1:9">
      <c r="A44" s="78"/>
      <c r="B44" s="38"/>
      <c r="C44" s="38"/>
      <c r="D44" s="14"/>
      <c r="E44" s="36"/>
      <c r="F44" s="36"/>
      <c r="G44" s="36"/>
      <c r="H44" s="75"/>
      <c r="I44" s="25"/>
    </row>
    <row r="45" spans="1:9">
      <c r="A45" s="70" t="s">
        <v>55</v>
      </c>
      <c r="B45" s="32"/>
      <c r="C45" s="32"/>
      <c r="D45" s="28">
        <f>SUM(D37:D44)</f>
        <v>26709</v>
      </c>
      <c r="E45" s="32" t="s">
        <v>56</v>
      </c>
      <c r="F45" s="32"/>
      <c r="G45" s="32"/>
      <c r="H45" s="79">
        <f>SUM(H37:H44)</f>
        <v>3385</v>
      </c>
      <c r="I45" s="25"/>
    </row>
    <row r="46" spans="1:9">
      <c r="A46" s="80" t="s">
        <v>57</v>
      </c>
      <c r="B46" s="33"/>
      <c r="C46" s="33"/>
      <c r="D46" s="33"/>
      <c r="E46" s="33"/>
      <c r="F46" s="33"/>
      <c r="G46" s="33">
        <f>D45-H45</f>
        <v>23324</v>
      </c>
      <c r="H46" s="81"/>
      <c r="I46" s="25"/>
    </row>
    <row r="47" spans="1:9">
      <c r="A47" s="80"/>
      <c r="B47" s="33"/>
      <c r="C47" s="33"/>
      <c r="D47" s="33"/>
      <c r="E47" s="33"/>
      <c r="F47" s="33"/>
      <c r="G47" s="33"/>
      <c r="H47" s="81"/>
      <c r="I47" s="25"/>
    </row>
    <row r="48" spans="1:9">
      <c r="A48" s="82" t="s">
        <v>58</v>
      </c>
      <c r="B48" s="34"/>
      <c r="C48" s="34"/>
      <c r="D48" s="34"/>
      <c r="E48" s="34"/>
      <c r="F48" s="34"/>
      <c r="G48" s="34"/>
      <c r="H48" s="83"/>
      <c r="I48" s="25"/>
    </row>
    <row r="49" spans="1:9">
      <c r="A49" s="82"/>
      <c r="B49" s="34"/>
      <c r="C49" s="34"/>
      <c r="D49" s="34"/>
      <c r="E49" s="34"/>
      <c r="F49" s="34"/>
      <c r="G49" s="34"/>
      <c r="H49" s="83"/>
      <c r="I49" s="25"/>
    </row>
    <row r="50" spans="1:9">
      <c r="A50" s="86"/>
      <c r="B50" s="84"/>
      <c r="C50" s="84"/>
      <c r="D50" s="84"/>
      <c r="E50" s="84"/>
      <c r="F50" s="84"/>
      <c r="G50" s="84"/>
      <c r="H50" s="87"/>
      <c r="I50" s="25"/>
    </row>
    <row r="51" spans="1:9">
      <c r="A51" s="88"/>
      <c r="B51" s="85"/>
      <c r="C51" s="85"/>
      <c r="D51" s="85"/>
      <c r="E51" s="85"/>
      <c r="F51" s="85"/>
      <c r="G51" s="85"/>
      <c r="H51" s="89"/>
      <c r="I51" s="25"/>
    </row>
    <row r="52" spans="1:9">
      <c r="A52" s="88"/>
      <c r="B52" s="85"/>
      <c r="C52" s="85"/>
      <c r="D52" s="85"/>
      <c r="E52" s="85"/>
      <c r="F52" s="85"/>
      <c r="G52" s="85"/>
      <c r="H52" s="89"/>
      <c r="I52" s="25"/>
    </row>
    <row r="53" spans="1:9">
      <c r="A53" s="88"/>
      <c r="B53" s="85"/>
      <c r="C53" s="85"/>
      <c r="D53" s="85"/>
      <c r="E53" s="85"/>
      <c r="F53" s="85"/>
      <c r="G53" s="85"/>
      <c r="H53" s="89"/>
      <c r="I53" s="25"/>
    </row>
    <row r="54" spans="1:9">
      <c r="A54" s="88"/>
      <c r="B54" s="85"/>
      <c r="C54" s="85"/>
      <c r="D54" s="85"/>
      <c r="E54" s="85"/>
      <c r="F54" s="85"/>
      <c r="G54" s="85"/>
      <c r="H54" s="89"/>
      <c r="I54" s="25"/>
    </row>
    <row r="55" spans="1:9">
      <c r="A55" s="88"/>
      <c r="B55" s="85"/>
      <c r="C55" s="85"/>
      <c r="D55" s="85"/>
      <c r="E55" s="85"/>
      <c r="F55" s="85"/>
      <c r="G55" s="85"/>
      <c r="H55" s="89"/>
      <c r="I55" s="25"/>
    </row>
    <row r="56" spans="1:9" ht="15.75" thickBot="1">
      <c r="A56" s="90"/>
      <c r="B56" s="91"/>
      <c r="C56" s="91"/>
      <c r="D56" s="91"/>
      <c r="E56" s="91"/>
      <c r="F56" s="91"/>
      <c r="G56" s="91"/>
      <c r="H56" s="92"/>
      <c r="I56" s="25"/>
    </row>
    <row r="57" spans="1:9">
      <c r="A57" s="9"/>
      <c r="B57" s="10"/>
      <c r="C57" s="10"/>
      <c r="D57" s="10"/>
      <c r="E57" s="10"/>
      <c r="F57" s="10"/>
      <c r="G57" s="10"/>
      <c r="H57" s="10"/>
    </row>
  </sheetData>
  <mergeCells count="51">
    <mergeCell ref="A50:H56"/>
    <mergeCell ref="A38:C38"/>
    <mergeCell ref="A37:C37"/>
    <mergeCell ref="A39:C39"/>
    <mergeCell ref="A40:C40"/>
    <mergeCell ref="A41:C41"/>
    <mergeCell ref="I5:V5"/>
    <mergeCell ref="I10:V10"/>
    <mergeCell ref="A1:H1"/>
    <mergeCell ref="A2:B2"/>
    <mergeCell ref="A3:B3"/>
    <mergeCell ref="C2:H2"/>
    <mergeCell ref="C3:H3"/>
    <mergeCell ref="A32:B32"/>
    <mergeCell ref="A26:H26"/>
    <mergeCell ref="A27:H27"/>
    <mergeCell ref="A10:H10"/>
    <mergeCell ref="A5:H5"/>
    <mergeCell ref="E43:G43"/>
    <mergeCell ref="A44:C44"/>
    <mergeCell ref="E44:G44"/>
    <mergeCell ref="A34:H34"/>
    <mergeCell ref="A35:C35"/>
    <mergeCell ref="E35:G35"/>
    <mergeCell ref="A42:C42"/>
    <mergeCell ref="A43:C43"/>
    <mergeCell ref="A36:C36"/>
    <mergeCell ref="E36:G36"/>
    <mergeCell ref="E37:G37"/>
    <mergeCell ref="E38:G38"/>
    <mergeCell ref="A24:H25"/>
    <mergeCell ref="E39:G39"/>
    <mergeCell ref="E40:G40"/>
    <mergeCell ref="E41:G41"/>
    <mergeCell ref="E42:G42"/>
    <mergeCell ref="A33:B33"/>
    <mergeCell ref="C28:H28"/>
    <mergeCell ref="C29:H29"/>
    <mergeCell ref="C30:H30"/>
    <mergeCell ref="C31:H31"/>
    <mergeCell ref="C32:H32"/>
    <mergeCell ref="C33:H33"/>
    <mergeCell ref="A28:B28"/>
    <mergeCell ref="A29:B29"/>
    <mergeCell ref="A30:B30"/>
    <mergeCell ref="A31:B31"/>
    <mergeCell ref="A45:C45"/>
    <mergeCell ref="E45:G45"/>
    <mergeCell ref="A46:F47"/>
    <mergeCell ref="G46:H47"/>
    <mergeCell ref="A48:H49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2023-01-23T10:51:58Z</dcterms:modified>
</cp:coreProperties>
</file>