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Data" sheetId="1" r:id="rId1"/>
    <sheet name="Table A" sheetId="2" r:id="rId2"/>
    <sheet name="Annexure-I" sheetId="3" r:id="rId3"/>
    <sheet name="Form 10E" sheetId="4" r:id="rId4"/>
  </sheets>
  <externalReferences>
    <externalReference r:id="rId5"/>
  </externalReferences>
  <definedNames>
    <definedName name="_xlnm.Print_Area" localSheetId="2">'Annexure-I'!$A$1:$C$28</definedName>
    <definedName name="_xlnm.Print_Area" localSheetId="0">Data!$B$2:$D$27</definedName>
    <definedName name="rstatus">[1]data!$N$4:$N$6</definedName>
    <definedName name="Yes">'[1]Annexure-I'!$I$23:$I$24</definedName>
  </definedNames>
  <calcPr calcId="124519"/>
</workbook>
</file>

<file path=xl/calcChain.xml><?xml version="1.0" encoding="utf-8"?>
<calcChain xmlns="http://schemas.openxmlformats.org/spreadsheetml/2006/main">
  <c r="C17" i="3"/>
  <c r="C6" i="2" l="1"/>
  <c r="C7"/>
  <c r="C8"/>
  <c r="C9"/>
  <c r="C10"/>
  <c r="D10" s="1"/>
  <c r="C11"/>
  <c r="C12"/>
  <c r="C13"/>
  <c r="C14"/>
  <c r="D14" s="1"/>
  <c r="C15"/>
  <c r="C16"/>
  <c r="C5"/>
  <c r="B6"/>
  <c r="B7"/>
  <c r="B5"/>
  <c r="J10" i="4"/>
  <c r="J9"/>
  <c r="J8"/>
  <c r="J7"/>
  <c r="D40" s="1"/>
  <c r="C10" i="3"/>
  <c r="C7"/>
  <c r="E19" i="2"/>
  <c r="F19"/>
  <c r="G6"/>
  <c r="G7"/>
  <c r="G8"/>
  <c r="G9"/>
  <c r="G10"/>
  <c r="G11"/>
  <c r="G12"/>
  <c r="G13"/>
  <c r="G14"/>
  <c r="G15"/>
  <c r="G16"/>
  <c r="G17"/>
  <c r="G18"/>
  <c r="G5"/>
  <c r="D7"/>
  <c r="D8"/>
  <c r="D9"/>
  <c r="D11"/>
  <c r="D12"/>
  <c r="D13"/>
  <c r="D15"/>
  <c r="D16"/>
  <c r="D17"/>
  <c r="D18"/>
  <c r="D27" i="1"/>
  <c r="C27"/>
  <c r="D6" i="2" l="1"/>
  <c r="B19"/>
  <c r="G19"/>
  <c r="C19"/>
  <c r="D5"/>
  <c r="D19" s="1"/>
  <c r="C12" i="3"/>
  <c r="C15" s="1"/>
  <c r="C19" l="1"/>
  <c r="C26" s="1"/>
  <c r="C22"/>
</calcChain>
</file>

<file path=xl/sharedStrings.xml><?xml version="1.0" encoding="utf-8"?>
<sst xmlns="http://schemas.openxmlformats.org/spreadsheetml/2006/main" count="117" uniqueCount="97">
  <si>
    <t>1. If adopted for new tax regime in FY 2020-21 --&gt; Select Yes or No</t>
  </si>
  <si>
    <t>2021-22</t>
  </si>
  <si>
    <t>3. Name of the Employee</t>
  </si>
  <si>
    <t>3. Address of the Employee</t>
  </si>
  <si>
    <t>5. PAN of the Employee</t>
  </si>
  <si>
    <t>AAAPA1111L</t>
  </si>
  <si>
    <t>6. Date of Birth (dd/mm/yyyy)</t>
  </si>
  <si>
    <t>Resident</t>
  </si>
  <si>
    <t>9. Total Taxable Income including Arrear Received in FY 2020-21</t>
  </si>
  <si>
    <t xml:space="preserve">10. Year-wise Breakup of Arrears received and taxable income </t>
  </si>
  <si>
    <t>Financial Year</t>
  </si>
  <si>
    <t>Taxable Income of the relevant F.Y. without the arrears or advance (Rs.)</t>
  </si>
  <si>
    <t>Amount of Arrears/Advance  received against each Financial Year (Rs.)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</si>
  <si>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</si>
  <si>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</si>
  <si>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</si>
  <si>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</si>
  <si>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</si>
  <si>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</si>
  <si>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</si>
  <si>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</si>
  <si>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</si>
  <si>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</si>
  <si>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2009-10</t>
  </si>
  <si>
    <t>2008-09</t>
  </si>
  <si>
    <t>2007-08</t>
  </si>
  <si>
    <t>2006-07</t>
  </si>
  <si>
    <t>Total</t>
  </si>
  <si>
    <t>7. Gender</t>
  </si>
  <si>
    <t>Yes</t>
  </si>
  <si>
    <t>Female</t>
  </si>
  <si>
    <t>Male</t>
  </si>
  <si>
    <t>Select</t>
  </si>
  <si>
    <t>TABLE -A</t>
  </si>
  <si>
    <t>[See Item 7 of Annexure-I]</t>
  </si>
  <si>
    <t>Previous Year(s)</t>
  </si>
  <si>
    <t>Total income of the relevent previous year</t>
  </si>
  <si>
    <t>Salary received in arrears or advance relating to the relevant previous year as mentioned in column (1)</t>
  </si>
  <si>
    <t>Total income (as increased by salary received in arrears or advance) of the relevant previous year as mentioned in column (1)[Add columns (2) and (3)]</t>
  </si>
  <si>
    <t>Tax on total income as per column (2)</t>
  </si>
  <si>
    <t>Tax on total income as per column (4)</t>
  </si>
  <si>
    <t>Difference in tax [Amount under column (6) minus amount under column (5)]</t>
  </si>
  <si>
    <t>4 [2+3]</t>
  </si>
  <si>
    <t>ANNEXURE-I</t>
  </si>
  <si>
    <t>[See item 2 of Form No, 10E]</t>
  </si>
  <si>
    <t>ARREARS OR ADVANCE SALARY</t>
  </si>
  <si>
    <t>Total Income</t>
  </si>
  <si>
    <t>(Excluding salary received in arrears or advance)</t>
  </si>
  <si>
    <t>Salary received in arrear or advance</t>
  </si>
  <si>
    <t>(As increased by salary received in arrears or advance)</t>
  </si>
  <si>
    <t>Tax on total income (as per item 3)</t>
  </si>
  <si>
    <t>Tax on total income (as per item 1)</t>
  </si>
  <si>
    <t>Tax on salary received in arrears or advance</t>
  </si>
  <si>
    <t>(Difference between item 4 and item 5)</t>
  </si>
  <si>
    <t>Tax Computed in accordance with Table "A"</t>
  </si>
  <si>
    <t>(Brought from column 7 of Table "A")</t>
  </si>
  <si>
    <t>Relief under section 89(1)</t>
  </si>
  <si>
    <t xml:space="preserve">(Indicate the difference between the amounts mentioned </t>
  </si>
  <si>
    <t>against item 6 and 7)</t>
  </si>
  <si>
    <t>FORM 10E</t>
  </si>
  <si>
    <t>[See Rule 21AA]</t>
  </si>
  <si>
    <t>1. Name and address of the Employee</t>
  </si>
  <si>
    <t>2. Permanent Account Number</t>
  </si>
  <si>
    <t>3. Residential Status</t>
  </si>
  <si>
    <t>Amount (Rs.)</t>
  </si>
  <si>
    <t>(a)</t>
  </si>
  <si>
    <t>Salary  received  in  arrears  or  in advance in  accordance  with the provisions</t>
  </si>
  <si>
    <t>of sub rule (2) of rule 21A</t>
  </si>
  <si>
    <t>(b)</t>
  </si>
  <si>
    <t>a period of not less than 5 years in advance in accordance with the provisions</t>
  </si>
  <si>
    <t>Not Applicable</t>
  </si>
  <si>
    <t>of sub rule (3) of rule 21A</t>
  </si>
  <si>
    <t xml:space="preserve">(c) </t>
  </si>
  <si>
    <t>Payment   in   the   nature  of  compensation  from   the  employer  or  former</t>
  </si>
  <si>
    <t xml:space="preserve">employer   at   or  in   connection   with   termination   of  employment   after </t>
  </si>
  <si>
    <t xml:space="preserve">continuous service of not less than 3 years or where the unexpired portion of </t>
  </si>
  <si>
    <t xml:space="preserve">term  of  employment  is  also  not  less  than 3  years  in accordance with the </t>
  </si>
  <si>
    <t>provisions of sub rule (4) of rule 21A</t>
  </si>
  <si>
    <t>(d)</t>
  </si>
  <si>
    <t>Payment  in  commutation  of  pension  in  accordance  with the provisions of</t>
  </si>
  <si>
    <t>sub rule (5) of rule 21A</t>
  </si>
  <si>
    <t>Detailed particulars of payments referred to above may be given in</t>
  </si>
  <si>
    <t>Annexure I, II, III or IV, as the case may be.</t>
  </si>
  <si>
    <t>Signature of the employee</t>
  </si>
  <si>
    <t>Verification</t>
  </si>
  <si>
    <t>I</t>
  </si>
  <si>
    <t xml:space="preserve">Place: </t>
  </si>
  <si>
    <t>Dated:</t>
  </si>
  <si>
    <t>Form  for  furnishing  particulars  of  Income  under  section  192(2A) for  the year ending 31st March, 2021</t>
  </si>
  <si>
    <t>Claiming Relief under section 89(1) by a Government servant or an employee in a [company,co-operative society, local authority ,university, institution, association or body]</t>
  </si>
  <si>
    <t>Particulars of Income referred to in rule 21A of the Income Tax Rules, 1962 during the Previous Year relevant to the Assessment Year :2021-22</t>
  </si>
  <si>
    <t>Payment  in  the  nature  of gratuity in respect of past services, extending over</t>
  </si>
  <si>
    <t xml:space="preserve">, do hereby declare that what is stated above is true </t>
  </si>
  <si>
    <t>to the best of my knowledge and belief.</t>
  </si>
  <si>
    <r>
      <t xml:space="preserve">2. Relief Claimed in the  </t>
    </r>
    <r>
      <rPr>
        <b/>
        <sz val="10.5"/>
        <color indexed="8"/>
        <rFont val="Calibri"/>
        <family val="2"/>
      </rPr>
      <t xml:space="preserve">Assessment Year </t>
    </r>
  </si>
  <si>
    <r>
      <t xml:space="preserve">8. Residential Status </t>
    </r>
    <r>
      <rPr>
        <sz val="10.5"/>
        <color indexed="8"/>
        <rFont val="Calibri"/>
        <family val="2"/>
      </rPr>
      <t>(Assumed to be Resident)</t>
    </r>
  </si>
  <si>
    <t>No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</si>
</sst>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ial"/>
    </font>
    <font>
      <b/>
      <sz val="10"/>
      <color theme="1"/>
      <name val="Rial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indexed="8"/>
      <name val="Calibri"/>
      <family val="2"/>
    </font>
    <font>
      <sz val="10.5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Protection="1">
      <protection hidden="1"/>
    </xf>
    <xf numFmtId="0" fontId="2" fillId="0" borderId="7" xfId="0" applyFont="1" applyBorder="1" applyProtection="1">
      <protection hidden="1"/>
    </xf>
    <xf numFmtId="0" fontId="2" fillId="0" borderId="5" xfId="0" applyFont="1" applyBorder="1" applyProtection="1"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2" fillId="0" borderId="8" xfId="0" applyFont="1" applyBorder="1" applyProtection="1">
      <protection hidden="1"/>
    </xf>
    <xf numFmtId="164" fontId="2" fillId="0" borderId="6" xfId="1" applyNumberFormat="1" applyFont="1" applyBorder="1" applyProtection="1">
      <protection hidden="1"/>
    </xf>
    <xf numFmtId="0" fontId="2" fillId="0" borderId="6" xfId="0" applyFont="1" applyBorder="1" applyProtection="1">
      <protection hidden="1"/>
    </xf>
    <xf numFmtId="164" fontId="2" fillId="0" borderId="6" xfId="0" applyNumberFormat="1" applyFont="1" applyBorder="1" applyProtection="1"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/>
    <xf numFmtId="0" fontId="5" fillId="0" borderId="0" xfId="0" applyFont="1" applyProtection="1"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1" applyNumberFormat="1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0" xfId="0" applyFont="1" applyAlignment="1">
      <alignment horizontal="center"/>
    </xf>
    <xf numFmtId="0" fontId="5" fillId="0" borderId="0" xfId="0" applyFont="1" applyFill="1" applyAlignment="1" applyProtection="1">
      <alignment horizontal="right"/>
      <protection hidden="1"/>
    </xf>
    <xf numFmtId="14" fontId="5" fillId="0" borderId="0" xfId="0" applyNumberFormat="1" applyFont="1" applyFill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/>
    <xf numFmtId="0" fontId="4" fillId="2" borderId="4" xfId="0" applyFont="1" applyFill="1" applyBorder="1" applyAlignment="1" applyProtection="1">
      <alignment horizontal="center" wrapText="1"/>
      <protection hidden="1"/>
    </xf>
    <xf numFmtId="164" fontId="5" fillId="0" borderId="4" xfId="1" applyNumberFormat="1" applyFont="1" applyBorder="1" applyAlignment="1" applyProtection="1">
      <alignment wrapText="1"/>
      <protection hidden="1"/>
    </xf>
    <xf numFmtId="164" fontId="7" fillId="2" borderId="4" xfId="0" applyNumberFormat="1" applyFont="1" applyFill="1" applyBorder="1" applyAlignment="1" applyProtection="1">
      <alignment wrapText="1"/>
      <protection hidden="1"/>
    </xf>
    <xf numFmtId="0" fontId="5" fillId="0" borderId="0" xfId="0" applyFont="1" applyFill="1"/>
    <xf numFmtId="164" fontId="5" fillId="0" borderId="4" xfId="1" applyNumberFormat="1" applyFont="1" applyFill="1" applyBorder="1" applyProtection="1">
      <protection locked="0"/>
    </xf>
    <xf numFmtId="0" fontId="4" fillId="0" borderId="0" xfId="0" applyFont="1" applyFill="1"/>
    <xf numFmtId="0" fontId="5" fillId="3" borderId="4" xfId="0" applyFont="1" applyFill="1" applyBorder="1" applyAlignment="1" applyProtection="1">
      <alignment horizontal="center"/>
      <protection hidden="1"/>
    </xf>
    <xf numFmtId="0" fontId="4" fillId="3" borderId="4" xfId="0" applyFont="1" applyFill="1" applyBorder="1" applyAlignment="1" applyProtection="1">
      <alignment horizontal="center"/>
      <protection hidden="1"/>
    </xf>
    <xf numFmtId="164" fontId="4" fillId="3" borderId="4" xfId="0" applyNumberFormat="1" applyFont="1" applyFill="1" applyBorder="1" applyProtection="1"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wrapText="1"/>
      <protection hidden="1"/>
    </xf>
    <xf numFmtId="165" fontId="2" fillId="0" borderId="6" xfId="1" applyNumberFormat="1" applyFont="1" applyBorder="1" applyProtection="1">
      <protection hidden="1"/>
    </xf>
    <xf numFmtId="0" fontId="4" fillId="3" borderId="4" xfId="0" applyFont="1" applyFill="1" applyBorder="1" applyAlignment="1" applyProtection="1">
      <alignment horizontal="right"/>
      <protection locked="0" hidden="1"/>
    </xf>
    <xf numFmtId="0" fontId="4" fillId="3" borderId="4" xfId="0" applyFont="1" applyFill="1" applyBorder="1" applyAlignment="1" applyProtection="1">
      <alignment horizontal="right"/>
      <protection hidden="1"/>
    </xf>
    <xf numFmtId="0" fontId="5" fillId="3" borderId="4" xfId="0" applyFont="1" applyFill="1" applyBorder="1" applyAlignment="1" applyProtection="1">
      <alignment horizontal="right" shrinkToFit="1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14" fontId="5" fillId="3" borderId="4" xfId="0" applyNumberFormat="1" applyFont="1" applyFill="1" applyBorder="1" applyAlignment="1" applyProtection="1">
      <alignment horizontal="right"/>
      <protection locked="0"/>
    </xf>
    <xf numFmtId="0" fontId="5" fillId="3" borderId="4" xfId="0" applyFont="1" applyFill="1" applyBorder="1" applyAlignment="1" applyProtection="1">
      <alignment horizontal="right" shrinkToFit="1"/>
      <protection hidden="1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Protection="1">
      <protection hidden="1"/>
    </xf>
    <xf numFmtId="0" fontId="5" fillId="4" borderId="3" xfId="0" applyFont="1" applyFill="1" applyBorder="1" applyProtection="1">
      <protection hidden="1"/>
    </xf>
    <xf numFmtId="0" fontId="5" fillId="4" borderId="10" xfId="0" applyFont="1" applyFill="1" applyBorder="1" applyProtection="1">
      <protection hidden="1"/>
    </xf>
    <xf numFmtId="0" fontId="5" fillId="4" borderId="3" xfId="0" applyFont="1" applyFill="1" applyBorder="1" applyAlignment="1" applyProtection="1">
      <alignment horizontal="center"/>
      <protection hidden="1"/>
    </xf>
    <xf numFmtId="164" fontId="0" fillId="0" borderId="0" xfId="0" applyNumberFormat="1"/>
    <xf numFmtId="164" fontId="2" fillId="0" borderId="0" xfId="0" applyNumberFormat="1" applyFont="1" applyBorder="1" applyProtection="1">
      <protection hidden="1"/>
    </xf>
    <xf numFmtId="0" fontId="0" fillId="0" borderId="0" xfId="0" applyBorder="1"/>
    <xf numFmtId="0" fontId="4" fillId="0" borderId="0" xfId="0" applyFont="1" applyAlignment="1" applyProtection="1">
      <alignment horizontal="center" wrapText="1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run%20Bora/10E-AY%202021-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Table-A"/>
      <sheetName val="Annexure-I"/>
      <sheetName val="Form10E"/>
      <sheetName val="Macro-disabled"/>
    </sheetNames>
    <sheetDataSet>
      <sheetData sheetId="0">
        <row r="4">
          <cell r="N4" t="str">
            <v>Resident</v>
          </cell>
        </row>
        <row r="5">
          <cell r="N5" t="str">
            <v>Not Ordinarily Resident</v>
          </cell>
        </row>
        <row r="6">
          <cell r="N6" t="str">
            <v>Non-Resident</v>
          </cell>
        </row>
      </sheetData>
      <sheetData sheetId="1" refreshError="1"/>
      <sheetData sheetId="2">
        <row r="23">
          <cell r="I23" t="str">
            <v>Yes</v>
          </cell>
        </row>
        <row r="24">
          <cell r="I24" t="str">
            <v>No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27"/>
  <sheetViews>
    <sheetView showGridLines="0" view="pageBreakPreview" zoomScaleSheetLayoutView="100" workbookViewId="0">
      <selection activeCell="C1" sqref="C1"/>
    </sheetView>
  </sheetViews>
  <sheetFormatPr defaultRowHeight="14.25"/>
  <cols>
    <col min="1" max="1" width="2.7109375" style="31" customWidth="1"/>
    <col min="2" max="2" width="60.140625" style="31" bestFit="1" customWidth="1"/>
    <col min="3" max="3" width="22.42578125" style="31" customWidth="1"/>
    <col min="4" max="4" width="19.85546875" style="31" customWidth="1"/>
    <col min="5" max="5" width="9.140625" style="31" hidden="1" customWidth="1"/>
    <col min="6" max="16384" width="9.140625" style="31"/>
  </cols>
  <sheetData>
    <row r="2" spans="2:5">
      <c r="B2" s="47" t="s">
        <v>0</v>
      </c>
      <c r="C2" s="48"/>
      <c r="D2" s="40" t="s">
        <v>96</v>
      </c>
      <c r="E2" s="31" t="s">
        <v>32</v>
      </c>
    </row>
    <row r="3" spans="2:5">
      <c r="B3" s="47" t="s">
        <v>94</v>
      </c>
      <c r="C3" s="48"/>
      <c r="D3" s="41" t="s">
        <v>1</v>
      </c>
      <c r="E3" s="31" t="s">
        <v>31</v>
      </c>
    </row>
    <row r="4" spans="2:5">
      <c r="B4" s="47" t="s">
        <v>2</v>
      </c>
      <c r="C4" s="48"/>
      <c r="D4" s="42"/>
      <c r="E4" s="31" t="s">
        <v>30</v>
      </c>
    </row>
    <row r="5" spans="2:5">
      <c r="B5" s="47" t="s">
        <v>3</v>
      </c>
      <c r="C5" s="48"/>
      <c r="D5" s="42"/>
    </row>
    <row r="6" spans="2:5">
      <c r="B6" s="47" t="s">
        <v>4</v>
      </c>
      <c r="C6" s="48"/>
      <c r="D6" s="43" t="s">
        <v>5</v>
      </c>
      <c r="E6" s="31" t="s">
        <v>29</v>
      </c>
    </row>
    <row r="7" spans="2:5">
      <c r="B7" s="47" t="s">
        <v>6</v>
      </c>
      <c r="C7" s="48"/>
      <c r="D7" s="44">
        <v>29312</v>
      </c>
      <c r="E7" s="31" t="s">
        <v>96</v>
      </c>
    </row>
    <row r="8" spans="2:5">
      <c r="B8" s="47" t="s">
        <v>28</v>
      </c>
      <c r="C8" s="48"/>
      <c r="D8" s="44" t="s">
        <v>31</v>
      </c>
    </row>
    <row r="9" spans="2:5">
      <c r="B9" s="47" t="s">
        <v>95</v>
      </c>
      <c r="C9" s="48"/>
      <c r="D9" s="45" t="s">
        <v>7</v>
      </c>
    </row>
    <row r="10" spans="2:5">
      <c r="B10" s="47" t="s">
        <v>8</v>
      </c>
      <c r="C10" s="48"/>
      <c r="D10" s="46">
        <v>822950</v>
      </c>
    </row>
    <row r="11" spans="2:5">
      <c r="B11" s="47" t="s">
        <v>9</v>
      </c>
      <c r="C11" s="49"/>
      <c r="D11" s="50"/>
    </row>
    <row r="12" spans="2:5" ht="62.25" customHeight="1">
      <c r="B12" s="37" t="s">
        <v>10</v>
      </c>
      <c r="C12" s="38" t="s">
        <v>11</v>
      </c>
      <c r="D12" s="38" t="s">
        <v>12</v>
      </c>
    </row>
    <row r="13" spans="2:5">
      <c r="B13" s="34" t="s">
        <v>13</v>
      </c>
      <c r="C13" s="32">
        <v>461150</v>
      </c>
      <c r="D13" s="32">
        <v>95019</v>
      </c>
    </row>
    <row r="14" spans="2:5">
      <c r="B14" s="34" t="s">
        <v>14</v>
      </c>
      <c r="C14" s="32">
        <v>348530</v>
      </c>
      <c r="D14" s="32">
        <v>82545</v>
      </c>
    </row>
    <row r="15" spans="2:5">
      <c r="B15" s="34" t="s">
        <v>15</v>
      </c>
      <c r="C15" s="32">
        <v>156800</v>
      </c>
      <c r="D15" s="32">
        <v>26633</v>
      </c>
    </row>
    <row r="16" spans="2:5">
      <c r="B16" s="34" t="s">
        <v>16</v>
      </c>
      <c r="C16" s="32"/>
      <c r="D16" s="32"/>
    </row>
    <row r="17" spans="2:4">
      <c r="B17" s="34" t="s">
        <v>17</v>
      </c>
      <c r="C17" s="32"/>
      <c r="D17" s="32"/>
    </row>
    <row r="18" spans="2:4">
      <c r="B18" s="34" t="s">
        <v>18</v>
      </c>
      <c r="C18" s="32"/>
      <c r="D18" s="32"/>
    </row>
    <row r="19" spans="2:4">
      <c r="B19" s="34" t="s">
        <v>19</v>
      </c>
      <c r="C19" s="32"/>
      <c r="D19" s="32"/>
    </row>
    <row r="20" spans="2:4">
      <c r="B20" s="34" t="s">
        <v>20</v>
      </c>
      <c r="C20" s="32"/>
      <c r="D20" s="32"/>
    </row>
    <row r="21" spans="2:4">
      <c r="B21" s="34" t="s">
        <v>21</v>
      </c>
      <c r="C21" s="32"/>
      <c r="D21" s="32"/>
    </row>
    <row r="22" spans="2:4">
      <c r="B22" s="34" t="s">
        <v>22</v>
      </c>
      <c r="C22" s="32"/>
      <c r="D22" s="32"/>
    </row>
    <row r="23" spans="2:4">
      <c r="B23" s="34" t="s">
        <v>23</v>
      </c>
      <c r="C23" s="32"/>
      <c r="D23" s="32"/>
    </row>
    <row r="24" spans="2:4">
      <c r="B24" s="34" t="s">
        <v>24</v>
      </c>
      <c r="C24" s="32"/>
      <c r="D24" s="32"/>
    </row>
    <row r="25" spans="2:4">
      <c r="B25" s="34" t="s">
        <v>25</v>
      </c>
      <c r="C25" s="32"/>
      <c r="D25" s="32"/>
    </row>
    <row r="26" spans="2:4">
      <c r="B26" s="34" t="s">
        <v>26</v>
      </c>
      <c r="C26" s="32"/>
      <c r="D26" s="32"/>
    </row>
    <row r="27" spans="2:4" s="33" customFormat="1">
      <c r="B27" s="35" t="s">
        <v>27</v>
      </c>
      <c r="C27" s="36">
        <f>SUM(C13:C26)</f>
        <v>966480</v>
      </c>
      <c r="D27" s="36">
        <f>SUM(D13:D26)</f>
        <v>204197</v>
      </c>
    </row>
  </sheetData>
  <sheetProtection sheet="1" objects="1" scenarios="1"/>
  <dataValidations count="4">
    <dataValidation type="list" allowBlank="1" showInputMessage="1" showErrorMessage="1" errorTitle="Select" error="Select from the drop down menu" promptTitle="Residential Status" prompt="Select from the drop down menu" sqref="D9">
      <formula1>rstatus</formula1>
    </dataValidation>
    <dataValidation type="textLength" operator="equal" allowBlank="1" showInputMessage="1" showErrorMessage="1" errorTitle="PAN less than 10 digits" error="PAN Should be 10 Digits" prompt="PAN Should be 10 Digits" sqref="D6">
      <formula1>10</formula1>
    </dataValidation>
    <dataValidation type="list" allowBlank="1" showInputMessage="1" showErrorMessage="1" sqref="D2">
      <formula1>$E$6:$E$7</formula1>
    </dataValidation>
    <dataValidation type="list" allowBlank="1" showInputMessage="1" showErrorMessage="1" promptTitle="Male, Female" sqref="D8">
      <formula1>$E$2:$E$4</formula1>
    </dataValidation>
  </dataValidation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showGridLines="0" tabSelected="1" view="pageBreakPreview" zoomScale="98" zoomScaleSheetLayoutView="98" workbookViewId="0">
      <selection activeCell="G7" sqref="G7"/>
    </sheetView>
  </sheetViews>
  <sheetFormatPr defaultRowHeight="14.25"/>
  <cols>
    <col min="1" max="7" width="25.7109375" style="13" customWidth="1"/>
    <col min="8" max="16384" width="9.140625" style="13"/>
  </cols>
  <sheetData>
    <row r="1" spans="1:8">
      <c r="A1" s="54" t="s">
        <v>33</v>
      </c>
      <c r="B1" s="54"/>
      <c r="C1" s="54"/>
      <c r="D1" s="54"/>
      <c r="E1" s="54"/>
      <c r="F1" s="54"/>
      <c r="G1" s="54"/>
    </row>
    <row r="2" spans="1:8">
      <c r="A2" s="55" t="s">
        <v>34</v>
      </c>
      <c r="B2" s="55"/>
      <c r="C2" s="55"/>
      <c r="D2" s="55"/>
      <c r="E2" s="55"/>
      <c r="F2" s="55"/>
      <c r="G2" s="55"/>
    </row>
    <row r="3" spans="1:8" s="27" customFormat="1" ht="90.75" customHeight="1">
      <c r="A3" s="26" t="s">
        <v>35</v>
      </c>
      <c r="B3" s="26" t="s">
        <v>36</v>
      </c>
      <c r="C3" s="26" t="s">
        <v>37</v>
      </c>
      <c r="D3" s="26" t="s">
        <v>38</v>
      </c>
      <c r="E3" s="26" t="s">
        <v>39</v>
      </c>
      <c r="F3" s="26" t="s">
        <v>40</v>
      </c>
      <c r="G3" s="26" t="s">
        <v>41</v>
      </c>
    </row>
    <row r="4" spans="1:8" s="27" customFormat="1">
      <c r="A4" s="28">
        <v>1</v>
      </c>
      <c r="B4" s="28">
        <v>2</v>
      </c>
      <c r="C4" s="28">
        <v>3</v>
      </c>
      <c r="D4" s="28" t="s">
        <v>42</v>
      </c>
      <c r="E4" s="28">
        <v>5</v>
      </c>
      <c r="F4" s="28">
        <v>6</v>
      </c>
      <c r="G4" s="28">
        <v>7</v>
      </c>
    </row>
    <row r="5" spans="1:8">
      <c r="A5" s="28" t="s">
        <v>13</v>
      </c>
      <c r="B5" s="29">
        <f>+Data!C13</f>
        <v>461150</v>
      </c>
      <c r="C5" s="29">
        <f>+Data!D13</f>
        <v>95019</v>
      </c>
      <c r="D5" s="29">
        <f>+B5+C5</f>
        <v>556169</v>
      </c>
      <c r="E5" s="29">
        <v>0</v>
      </c>
      <c r="F5" s="29">
        <v>24683</v>
      </c>
      <c r="G5" s="29">
        <f>+F5-E5</f>
        <v>24683</v>
      </c>
      <c r="H5" s="13">
        <v>1119</v>
      </c>
    </row>
    <row r="6" spans="1:8">
      <c r="A6" s="28" t="s">
        <v>14</v>
      </c>
      <c r="B6" s="29">
        <f>+Data!C14</f>
        <v>348530</v>
      </c>
      <c r="C6" s="29">
        <f>+Data!D14</f>
        <v>82545</v>
      </c>
      <c r="D6" s="29">
        <f t="shared" ref="D6:D18" si="0">+B6+C6</f>
        <v>431075</v>
      </c>
      <c r="E6" s="29">
        <v>2524</v>
      </c>
      <c r="F6" s="29">
        <v>9416</v>
      </c>
      <c r="G6" s="29">
        <f t="shared" ref="G6:G18" si="1">+F6-E6</f>
        <v>6892</v>
      </c>
      <c r="H6" s="13">
        <v>10552</v>
      </c>
    </row>
    <row r="7" spans="1:8">
      <c r="A7" s="28" t="s">
        <v>15</v>
      </c>
      <c r="B7" s="29">
        <f>+Data!C15</f>
        <v>156800</v>
      </c>
      <c r="C7" s="29">
        <f>+Data!D15</f>
        <v>26633</v>
      </c>
      <c r="D7" s="29">
        <f t="shared" si="0"/>
        <v>183433</v>
      </c>
      <c r="E7" s="29">
        <v>0</v>
      </c>
      <c r="F7" s="29">
        <v>0</v>
      </c>
      <c r="G7" s="29">
        <f t="shared" si="1"/>
        <v>0</v>
      </c>
    </row>
    <row r="8" spans="1:8">
      <c r="A8" s="28" t="s">
        <v>16</v>
      </c>
      <c r="B8" s="29">
        <v>0</v>
      </c>
      <c r="C8" s="29">
        <f>+Data!D16</f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</row>
    <row r="9" spans="1:8">
      <c r="A9" s="28" t="s">
        <v>17</v>
      </c>
      <c r="B9" s="29">
        <v>0</v>
      </c>
      <c r="C9" s="29">
        <f>+Data!D17</f>
        <v>0</v>
      </c>
      <c r="D9" s="29">
        <f t="shared" si="0"/>
        <v>0</v>
      </c>
      <c r="E9" s="29">
        <v>0</v>
      </c>
      <c r="F9" s="29">
        <v>0</v>
      </c>
      <c r="G9" s="29">
        <f t="shared" si="1"/>
        <v>0</v>
      </c>
    </row>
    <row r="10" spans="1:8">
      <c r="A10" s="28" t="s">
        <v>18</v>
      </c>
      <c r="B10" s="29">
        <v>0</v>
      </c>
      <c r="C10" s="29">
        <f>+Data!D18</f>
        <v>0</v>
      </c>
      <c r="D10" s="29">
        <f t="shared" si="0"/>
        <v>0</v>
      </c>
      <c r="E10" s="29">
        <v>0</v>
      </c>
      <c r="F10" s="29">
        <v>0</v>
      </c>
      <c r="G10" s="29">
        <f t="shared" si="1"/>
        <v>0</v>
      </c>
    </row>
    <row r="11" spans="1:8">
      <c r="A11" s="28" t="s">
        <v>19</v>
      </c>
      <c r="B11" s="29">
        <v>0</v>
      </c>
      <c r="C11" s="29">
        <f>+Data!D19</f>
        <v>0</v>
      </c>
      <c r="D11" s="29">
        <f t="shared" si="0"/>
        <v>0</v>
      </c>
      <c r="E11" s="29">
        <v>0</v>
      </c>
      <c r="F11" s="29">
        <v>0</v>
      </c>
      <c r="G11" s="29">
        <f t="shared" si="1"/>
        <v>0</v>
      </c>
    </row>
    <row r="12" spans="1:8">
      <c r="A12" s="28" t="s">
        <v>20</v>
      </c>
      <c r="B12" s="29">
        <v>0</v>
      </c>
      <c r="C12" s="29">
        <f>+Data!D20</f>
        <v>0</v>
      </c>
      <c r="D12" s="29">
        <f t="shared" si="0"/>
        <v>0</v>
      </c>
      <c r="E12" s="29">
        <v>0</v>
      </c>
      <c r="F12" s="29">
        <v>0</v>
      </c>
      <c r="G12" s="29">
        <f t="shared" si="1"/>
        <v>0</v>
      </c>
    </row>
    <row r="13" spans="1:8">
      <c r="A13" s="28" t="s">
        <v>21</v>
      </c>
      <c r="B13" s="29">
        <v>0</v>
      </c>
      <c r="C13" s="29">
        <f>+Data!D21</f>
        <v>0</v>
      </c>
      <c r="D13" s="29">
        <f t="shared" si="0"/>
        <v>0</v>
      </c>
      <c r="E13" s="29">
        <v>0</v>
      </c>
      <c r="F13" s="29">
        <v>0</v>
      </c>
      <c r="G13" s="29">
        <f t="shared" si="1"/>
        <v>0</v>
      </c>
    </row>
    <row r="14" spans="1:8">
      <c r="A14" s="28" t="s">
        <v>22</v>
      </c>
      <c r="B14" s="29">
        <v>0</v>
      </c>
      <c r="C14" s="29">
        <f>+Data!D22</f>
        <v>0</v>
      </c>
      <c r="D14" s="29">
        <f t="shared" si="0"/>
        <v>0</v>
      </c>
      <c r="E14" s="29">
        <v>0</v>
      </c>
      <c r="F14" s="29">
        <v>0</v>
      </c>
      <c r="G14" s="29">
        <f t="shared" si="1"/>
        <v>0</v>
      </c>
    </row>
    <row r="15" spans="1:8">
      <c r="A15" s="28" t="s">
        <v>23</v>
      </c>
      <c r="B15" s="29">
        <v>0</v>
      </c>
      <c r="C15" s="29">
        <f>+Data!D23</f>
        <v>0</v>
      </c>
      <c r="D15" s="29">
        <f t="shared" si="0"/>
        <v>0</v>
      </c>
      <c r="E15" s="29">
        <v>0</v>
      </c>
      <c r="F15" s="29">
        <v>0</v>
      </c>
      <c r="G15" s="29">
        <f t="shared" si="1"/>
        <v>0</v>
      </c>
    </row>
    <row r="16" spans="1:8">
      <c r="A16" s="28" t="s">
        <v>24</v>
      </c>
      <c r="B16" s="29">
        <v>0</v>
      </c>
      <c r="C16" s="29">
        <f>+Data!D24</f>
        <v>0</v>
      </c>
      <c r="D16" s="29">
        <f t="shared" si="0"/>
        <v>0</v>
      </c>
      <c r="E16" s="29">
        <v>0</v>
      </c>
      <c r="F16" s="29">
        <v>0</v>
      </c>
      <c r="G16" s="29">
        <f t="shared" si="1"/>
        <v>0</v>
      </c>
    </row>
    <row r="17" spans="1:7">
      <c r="A17" s="28" t="s">
        <v>25</v>
      </c>
      <c r="B17" s="29">
        <v>0</v>
      </c>
      <c r="C17" s="29">
        <v>0</v>
      </c>
      <c r="D17" s="29">
        <f t="shared" si="0"/>
        <v>0</v>
      </c>
      <c r="E17" s="29">
        <v>0</v>
      </c>
      <c r="F17" s="29">
        <v>0</v>
      </c>
      <c r="G17" s="29">
        <f t="shared" si="1"/>
        <v>0</v>
      </c>
    </row>
    <row r="18" spans="1:7">
      <c r="A18" s="28" t="s">
        <v>26</v>
      </c>
      <c r="B18" s="29">
        <v>0</v>
      </c>
      <c r="C18" s="29">
        <v>0</v>
      </c>
      <c r="D18" s="29">
        <f t="shared" si="0"/>
        <v>0</v>
      </c>
      <c r="E18" s="29">
        <v>0</v>
      </c>
      <c r="F18" s="29">
        <v>0</v>
      </c>
      <c r="G18" s="29">
        <f t="shared" si="1"/>
        <v>0</v>
      </c>
    </row>
    <row r="19" spans="1:7" s="27" customFormat="1">
      <c r="A19" s="28" t="s">
        <v>27</v>
      </c>
      <c r="B19" s="30">
        <f>SUM(B5:B18)</f>
        <v>966480</v>
      </c>
      <c r="C19" s="30">
        <f t="shared" ref="C19:G19" si="2">SUM(C5:C18)</f>
        <v>204197</v>
      </c>
      <c r="D19" s="30">
        <f t="shared" si="2"/>
        <v>1170677</v>
      </c>
      <c r="E19" s="30">
        <f t="shared" si="2"/>
        <v>2524</v>
      </c>
      <c r="F19" s="30">
        <f t="shared" si="2"/>
        <v>34099</v>
      </c>
      <c r="G19" s="30">
        <f t="shared" si="2"/>
        <v>31575</v>
      </c>
    </row>
  </sheetData>
  <sheetProtection sheet="1" objects="1" scenarios="1"/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view="pageBreakPreview" zoomScale="93" zoomScaleSheetLayoutView="93" workbookViewId="0">
      <selection sqref="A1:C1"/>
    </sheetView>
  </sheetViews>
  <sheetFormatPr defaultRowHeight="15"/>
  <cols>
    <col min="1" max="1" width="16.28515625" bestFit="1" customWidth="1"/>
    <col min="2" max="2" width="48.85546875" bestFit="1" customWidth="1"/>
    <col min="3" max="3" width="10.7109375" bestFit="1" customWidth="1"/>
  </cols>
  <sheetData>
    <row r="1" spans="1:5">
      <c r="A1" s="56" t="s">
        <v>43</v>
      </c>
      <c r="B1" s="56"/>
      <c r="C1" s="56"/>
    </row>
    <row r="2" spans="1:5">
      <c r="A2" s="57" t="s">
        <v>44</v>
      </c>
      <c r="B2" s="57"/>
      <c r="C2" s="57"/>
    </row>
    <row r="3" spans="1:5" ht="8.25" customHeight="1">
      <c r="A3" s="1"/>
      <c r="B3" s="1"/>
      <c r="C3" s="1"/>
    </row>
    <row r="4" spans="1:5">
      <c r="A4" s="56" t="s">
        <v>45</v>
      </c>
      <c r="B4" s="56"/>
      <c r="C4" s="56"/>
    </row>
    <row r="5" spans="1:5" ht="9" customHeight="1">
      <c r="A5" s="1"/>
      <c r="B5" s="1"/>
      <c r="C5" s="1"/>
    </row>
    <row r="6" spans="1:5" ht="15" customHeight="1">
      <c r="A6" s="2"/>
      <c r="B6" s="2"/>
      <c r="C6" s="3"/>
    </row>
    <row r="7" spans="1:5">
      <c r="A7" s="4">
        <v>1</v>
      </c>
      <c r="B7" s="5" t="s">
        <v>46</v>
      </c>
      <c r="C7" s="6">
        <f>+Data!D10-SUM(Data!D13:D26)</f>
        <v>618753</v>
      </c>
    </row>
    <row r="8" spans="1:5">
      <c r="A8" s="5"/>
      <c r="B8" s="5" t="s">
        <v>47</v>
      </c>
      <c r="C8" s="6"/>
    </row>
    <row r="9" spans="1:5">
      <c r="A9" s="5"/>
      <c r="B9" s="5"/>
      <c r="C9" s="6"/>
    </row>
    <row r="10" spans="1:5">
      <c r="A10" s="4">
        <v>2</v>
      </c>
      <c r="B10" s="5" t="s">
        <v>48</v>
      </c>
      <c r="C10" s="6">
        <f>+SUM(Data!D13:D26)</f>
        <v>204197</v>
      </c>
    </row>
    <row r="11" spans="1:5">
      <c r="A11" s="4"/>
      <c r="B11" s="5"/>
      <c r="C11" s="6"/>
    </row>
    <row r="12" spans="1:5">
      <c r="A12" s="4">
        <v>3</v>
      </c>
      <c r="B12" s="5" t="s">
        <v>46</v>
      </c>
      <c r="C12" s="6">
        <f>SUM(C6:C11)</f>
        <v>822950</v>
      </c>
    </row>
    <row r="13" spans="1:5">
      <c r="A13" s="4"/>
      <c r="B13" s="5" t="s">
        <v>49</v>
      </c>
      <c r="C13" s="7"/>
    </row>
    <row r="14" spans="1:5">
      <c r="A14" s="4"/>
      <c r="B14" s="5"/>
      <c r="C14" s="7"/>
      <c r="E14" s="53"/>
    </row>
    <row r="15" spans="1:5">
      <c r="A15" s="4">
        <v>4</v>
      </c>
      <c r="B15" s="5" t="s">
        <v>50</v>
      </c>
      <c r="C15" s="8">
        <f>+IF(Data!D2="yes",(IF(C12&gt;1500000,(C12-1500000)*0.3+187500,IF(C12&gt;1250000,(C12-1250000)*0.25+125000,IF(C12&gt;1000000,(C12-1000000)*0.2+75000,IF(C12&gt;750000,(C12-750000)*0.15+37500,IF(C12&gt;500000,(C12-500000)*0.1+12500,IF(C12&gt;250000,(C12-250000)*0.05))))))),IF(Data!D2="no",IF(C12&gt;1000000,(C12-1000000)*0.3+112500,IF(C12&gt;500000,(C12-500000)*0.2+12500,IF(C12&gt;250000,(C12-250000)*0.05,0)))))*1.04</f>
        <v>80173.600000000006</v>
      </c>
      <c r="E15" s="53"/>
    </row>
    <row r="16" spans="1:5">
      <c r="A16" s="4"/>
      <c r="B16" s="5"/>
      <c r="C16" s="7"/>
      <c r="D16" s="52"/>
      <c r="E16" s="53"/>
    </row>
    <row r="17" spans="1:4">
      <c r="A17" s="4">
        <v>5</v>
      </c>
      <c r="B17" s="5" t="s">
        <v>51</v>
      </c>
      <c r="C17" s="8">
        <f>+IF(Data!D2="yes",(IF(C7&gt;1500000,(C7-1500000)*0.3+187500,IF(C7&gt;1250000,(C7-1250000)*0.25+125000,IF(C7&gt;1000000,(C7-1000000)*0.2+75000,IF(C7&gt;750000,(C7-750000)*0.15+37500,IF(C7&gt;500000,(C7-500000)*0.1+12500,IF(C7&gt;250000,(C7-250000)*0.05))))))),IF(Data!D2="no",ROUND(IF(C7&gt;1000000,(C7-1000000)*0.3+112500,IF(C7&gt;500000,(C7-500000)*0.2+12500,IF(C7&gt;250000,(C7-250000)*0.05,0))),0)))*1.04</f>
        <v>37701.040000000001</v>
      </c>
    </row>
    <row r="18" spans="1:4">
      <c r="A18" s="4"/>
      <c r="B18" s="5"/>
      <c r="C18" s="7"/>
      <c r="D18" s="51"/>
    </row>
    <row r="19" spans="1:4">
      <c r="A19" s="4">
        <v>6</v>
      </c>
      <c r="B19" s="5" t="s">
        <v>52</v>
      </c>
      <c r="C19" s="6">
        <f>+C15-C17</f>
        <v>42472.560000000005</v>
      </c>
      <c r="D19" s="13"/>
    </row>
    <row r="20" spans="1:4">
      <c r="A20" s="4"/>
      <c r="B20" s="5" t="s">
        <v>53</v>
      </c>
      <c r="C20" s="7"/>
      <c r="D20" s="13"/>
    </row>
    <row r="21" spans="1:4">
      <c r="A21" s="4"/>
      <c r="B21" s="5"/>
      <c r="C21" s="7"/>
    </row>
    <row r="22" spans="1:4">
      <c r="A22" s="4">
        <v>7</v>
      </c>
      <c r="B22" s="5" t="s">
        <v>54</v>
      </c>
      <c r="C22" s="7">
        <f>+'Table A'!G19</f>
        <v>31575</v>
      </c>
    </row>
    <row r="23" spans="1:4">
      <c r="A23" s="4"/>
      <c r="B23" s="5" t="s">
        <v>55</v>
      </c>
      <c r="C23" s="7"/>
    </row>
    <row r="24" spans="1:4">
      <c r="A24" s="4"/>
      <c r="B24" s="5"/>
      <c r="C24" s="7"/>
    </row>
    <row r="25" spans="1:4">
      <c r="A25" s="4">
        <v>8</v>
      </c>
      <c r="B25" s="5" t="s">
        <v>56</v>
      </c>
      <c r="C25" s="7"/>
    </row>
    <row r="26" spans="1:4">
      <c r="A26" s="4"/>
      <c r="B26" s="5" t="s">
        <v>57</v>
      </c>
      <c r="C26" s="39">
        <f>+ROUND((C19-C22),0)</f>
        <v>10898</v>
      </c>
    </row>
    <row r="27" spans="1:4">
      <c r="A27" s="4"/>
      <c r="B27" s="5" t="s">
        <v>58</v>
      </c>
      <c r="C27" s="7"/>
    </row>
    <row r="28" spans="1:4">
      <c r="A28" s="9"/>
      <c r="B28" s="10"/>
      <c r="C28" s="11"/>
    </row>
    <row r="29" spans="1:4">
      <c r="A29" s="12"/>
      <c r="B29" s="1"/>
      <c r="C29" s="1"/>
    </row>
    <row r="30" spans="1:4">
      <c r="A30" s="12"/>
      <c r="B30" s="1"/>
      <c r="C30" s="1"/>
    </row>
    <row r="31" spans="1:4">
      <c r="A31" s="12"/>
      <c r="B31" s="1"/>
      <c r="C31" s="1"/>
    </row>
    <row r="32" spans="1:4">
      <c r="A32" s="12"/>
      <c r="B32" s="1"/>
      <c r="C32" s="1"/>
    </row>
  </sheetData>
  <sheetProtection sheet="1" objects="1" scenarios="1"/>
  <mergeCells count="3">
    <mergeCell ref="A1:C1"/>
    <mergeCell ref="A2:C2"/>
    <mergeCell ref="A4:C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9"/>
  <sheetViews>
    <sheetView view="pageBreakPreview" zoomScaleSheetLayoutView="100" workbookViewId="0">
      <selection sqref="A1:I1"/>
    </sheetView>
  </sheetViews>
  <sheetFormatPr defaultRowHeight="14.25"/>
  <cols>
    <col min="1" max="1" width="5.5703125" style="13" customWidth="1"/>
    <col min="2" max="2" width="4.28515625" style="13" customWidth="1"/>
    <col min="3" max="8" width="9.140625" style="13"/>
    <col min="9" max="9" width="11.85546875" style="13" customWidth="1"/>
    <col min="10" max="10" width="12.7109375" style="13" bestFit="1" customWidth="1"/>
    <col min="11" max="16384" width="9.140625" style="13"/>
  </cols>
  <sheetData>
    <row r="1" spans="1:10">
      <c r="A1" s="59" t="s">
        <v>59</v>
      </c>
      <c r="B1" s="59"/>
      <c r="C1" s="59"/>
      <c r="D1" s="59"/>
      <c r="E1" s="59"/>
      <c r="F1" s="59"/>
      <c r="G1" s="59"/>
      <c r="H1" s="59"/>
      <c r="I1" s="59"/>
    </row>
    <row r="2" spans="1:10">
      <c r="A2" s="60" t="s">
        <v>60</v>
      </c>
      <c r="B2" s="60"/>
      <c r="C2" s="60"/>
      <c r="D2" s="60"/>
      <c r="E2" s="60"/>
      <c r="F2" s="60"/>
      <c r="G2" s="60"/>
      <c r="H2" s="60"/>
      <c r="I2" s="60"/>
    </row>
    <row r="3" spans="1:10" ht="19.5" customHeight="1">
      <c r="A3" s="22" t="s">
        <v>88</v>
      </c>
      <c r="B3" s="21"/>
      <c r="C3" s="21"/>
      <c r="D3" s="21"/>
      <c r="E3" s="21"/>
      <c r="F3" s="21"/>
      <c r="G3" s="21"/>
      <c r="H3" s="21"/>
      <c r="I3" s="21"/>
    </row>
    <row r="4" spans="1:10" ht="15" customHeight="1">
      <c r="A4" s="54" t="s">
        <v>89</v>
      </c>
      <c r="B4" s="54"/>
      <c r="C4" s="54"/>
      <c r="D4" s="54"/>
      <c r="E4" s="54"/>
      <c r="F4" s="54"/>
      <c r="G4" s="54"/>
      <c r="H4" s="54"/>
      <c r="I4" s="54"/>
    </row>
    <row r="5" spans="1:10" ht="15" customHeight="1">
      <c r="A5" s="54"/>
      <c r="B5" s="54"/>
      <c r="C5" s="54"/>
      <c r="D5" s="54"/>
      <c r="E5" s="54"/>
      <c r="F5" s="54"/>
      <c r="G5" s="54"/>
      <c r="H5" s="54"/>
      <c r="I5" s="54"/>
    </row>
    <row r="6" spans="1:10">
      <c r="A6" s="55"/>
      <c r="B6" s="55"/>
      <c r="C6" s="55"/>
      <c r="D6" s="55"/>
      <c r="E6" s="55"/>
      <c r="F6" s="55"/>
      <c r="G6" s="55"/>
    </row>
    <row r="7" spans="1:10">
      <c r="A7" s="14" t="s">
        <v>61</v>
      </c>
      <c r="B7" s="14"/>
      <c r="C7" s="14"/>
      <c r="D7" s="14"/>
      <c r="F7" s="15"/>
      <c r="G7" s="15"/>
      <c r="J7" s="24">
        <f>+Data!D4</f>
        <v>0</v>
      </c>
    </row>
    <row r="8" spans="1:10">
      <c r="A8" s="14"/>
      <c r="B8" s="14"/>
      <c r="C8" s="14"/>
      <c r="D8" s="14"/>
      <c r="F8" s="15"/>
      <c r="G8" s="15"/>
      <c r="J8" s="24">
        <f>+Data!D5</f>
        <v>0</v>
      </c>
    </row>
    <row r="9" spans="1:10">
      <c r="A9" s="14" t="s">
        <v>62</v>
      </c>
      <c r="B9" s="14"/>
      <c r="C9" s="14"/>
      <c r="D9" s="14"/>
      <c r="F9" s="14"/>
      <c r="G9" s="14"/>
      <c r="J9" s="18" t="str">
        <f>+Data!D6</f>
        <v>AAAPA1111L</v>
      </c>
    </row>
    <row r="10" spans="1:10">
      <c r="A10" s="14" t="s">
        <v>63</v>
      </c>
      <c r="B10" s="14"/>
      <c r="C10" s="14"/>
      <c r="D10" s="14"/>
      <c r="F10" s="14"/>
      <c r="G10" s="14"/>
      <c r="J10" s="18" t="str">
        <f>+Data!D9</f>
        <v>Resident</v>
      </c>
    </row>
    <row r="11" spans="1:10">
      <c r="A11" s="14"/>
      <c r="B11" s="14"/>
      <c r="C11" s="14"/>
      <c r="D11" s="14"/>
      <c r="E11" s="14"/>
      <c r="F11" s="14"/>
      <c r="G11" s="14"/>
    </row>
    <row r="12" spans="1:10" ht="14.25" customHeight="1">
      <c r="A12" s="61" t="s">
        <v>90</v>
      </c>
      <c r="B12" s="61"/>
      <c r="C12" s="61"/>
      <c r="D12" s="61"/>
      <c r="E12" s="61"/>
      <c r="F12" s="61"/>
      <c r="G12" s="61"/>
      <c r="H12" s="61"/>
      <c r="I12" s="61"/>
    </row>
    <row r="13" spans="1:10" ht="14.25" customHeight="1">
      <c r="A13" s="61"/>
      <c r="B13" s="61"/>
      <c r="C13" s="61"/>
      <c r="D13" s="61"/>
      <c r="E13" s="61"/>
      <c r="F13" s="61"/>
      <c r="G13" s="61"/>
      <c r="H13" s="61"/>
      <c r="I13" s="61"/>
    </row>
    <row r="14" spans="1:10">
      <c r="A14" s="14"/>
      <c r="B14" s="14"/>
      <c r="C14" s="14"/>
      <c r="D14" s="14"/>
      <c r="E14" s="14"/>
      <c r="F14" s="14"/>
      <c r="J14" s="16" t="s">
        <v>64</v>
      </c>
    </row>
    <row r="15" spans="1:10">
      <c r="A15" s="14">
        <v>1</v>
      </c>
      <c r="B15" s="14" t="s">
        <v>65</v>
      </c>
      <c r="C15" s="14" t="s">
        <v>66</v>
      </c>
      <c r="D15" s="14"/>
      <c r="E15" s="14"/>
      <c r="F15" s="14"/>
      <c r="G15" s="14"/>
    </row>
    <row r="16" spans="1:10">
      <c r="A16" s="14"/>
      <c r="B16" s="14"/>
      <c r="C16" s="14" t="s">
        <v>67</v>
      </c>
      <c r="D16" s="14"/>
      <c r="E16" s="14"/>
      <c r="F16" s="14"/>
      <c r="J16" s="17">
        <v>204197</v>
      </c>
    </row>
    <row r="17" spans="1:10">
      <c r="A17" s="14"/>
      <c r="B17" s="14"/>
      <c r="C17" s="14"/>
      <c r="D17" s="14"/>
      <c r="E17" s="14"/>
      <c r="F17" s="14"/>
      <c r="G17" s="14"/>
    </row>
    <row r="18" spans="1:10">
      <c r="A18" s="14"/>
      <c r="B18" s="14" t="s">
        <v>68</v>
      </c>
      <c r="C18" s="14" t="s">
        <v>91</v>
      </c>
      <c r="D18" s="14"/>
      <c r="E18" s="14"/>
      <c r="F18" s="14"/>
      <c r="G18" s="14"/>
    </row>
    <row r="19" spans="1:10">
      <c r="A19" s="14"/>
      <c r="B19" s="14"/>
      <c r="C19" s="14" t="s">
        <v>69</v>
      </c>
      <c r="D19" s="14"/>
      <c r="E19" s="14"/>
      <c r="F19" s="14"/>
      <c r="J19" s="16" t="s">
        <v>70</v>
      </c>
    </row>
    <row r="20" spans="1:10">
      <c r="A20" s="14"/>
      <c r="B20" s="14"/>
      <c r="C20" s="14" t="s">
        <v>71</v>
      </c>
      <c r="D20" s="14"/>
      <c r="E20" s="14"/>
      <c r="F20" s="14"/>
      <c r="G20" s="14"/>
    </row>
    <row r="21" spans="1:10">
      <c r="A21" s="14"/>
      <c r="B21" s="14"/>
      <c r="C21" s="14"/>
      <c r="D21" s="14"/>
      <c r="E21" s="14"/>
      <c r="F21" s="14"/>
      <c r="G21" s="14"/>
    </row>
    <row r="22" spans="1:10">
      <c r="A22" s="14"/>
      <c r="B22" s="14" t="s">
        <v>72</v>
      </c>
      <c r="C22" s="14" t="s">
        <v>73</v>
      </c>
      <c r="D22" s="14"/>
      <c r="E22" s="14"/>
      <c r="F22" s="14"/>
      <c r="G22" s="14"/>
    </row>
    <row r="23" spans="1:10">
      <c r="A23" s="14"/>
      <c r="B23" s="14"/>
      <c r="C23" s="14" t="s">
        <v>74</v>
      </c>
      <c r="D23" s="14"/>
      <c r="E23" s="14"/>
      <c r="F23" s="14"/>
      <c r="J23" s="16" t="s">
        <v>70</v>
      </c>
    </row>
    <row r="24" spans="1:10">
      <c r="A24" s="14"/>
      <c r="B24" s="14"/>
      <c r="C24" s="14" t="s">
        <v>75</v>
      </c>
      <c r="D24" s="14"/>
      <c r="E24" s="14"/>
      <c r="F24" s="14"/>
      <c r="G24" s="14"/>
    </row>
    <row r="25" spans="1:10">
      <c r="A25" s="14"/>
      <c r="B25" s="14"/>
      <c r="C25" s="14" t="s">
        <v>76</v>
      </c>
      <c r="D25" s="14"/>
      <c r="E25" s="14"/>
      <c r="F25" s="14"/>
      <c r="G25" s="14"/>
    </row>
    <row r="26" spans="1:10">
      <c r="A26" s="14"/>
      <c r="B26" s="14"/>
      <c r="C26" s="14" t="s">
        <v>77</v>
      </c>
      <c r="D26" s="14"/>
      <c r="E26" s="14"/>
      <c r="F26" s="14"/>
      <c r="G26" s="14"/>
    </row>
    <row r="27" spans="1:10">
      <c r="A27" s="14"/>
      <c r="B27" s="14"/>
      <c r="C27" s="14"/>
      <c r="D27" s="14"/>
      <c r="E27" s="14"/>
      <c r="F27" s="14"/>
      <c r="G27" s="14"/>
    </row>
    <row r="28" spans="1:10">
      <c r="A28" s="14"/>
      <c r="B28" s="14" t="s">
        <v>78</v>
      </c>
      <c r="C28" s="14" t="s">
        <v>79</v>
      </c>
      <c r="D28" s="14"/>
      <c r="E28" s="14"/>
      <c r="F28" s="14"/>
      <c r="J28" s="16" t="s">
        <v>70</v>
      </c>
    </row>
    <row r="29" spans="1:10">
      <c r="A29" s="14"/>
      <c r="B29" s="14"/>
      <c r="C29" s="14" t="s">
        <v>80</v>
      </c>
      <c r="D29" s="14"/>
      <c r="E29" s="14"/>
      <c r="F29" s="14"/>
      <c r="G29" s="14"/>
    </row>
    <row r="30" spans="1:10">
      <c r="A30" s="14"/>
      <c r="B30" s="14"/>
      <c r="C30" s="14"/>
      <c r="D30" s="14"/>
      <c r="E30" s="14"/>
      <c r="F30" s="14"/>
      <c r="G30" s="14"/>
    </row>
    <row r="31" spans="1:10">
      <c r="A31" s="14">
        <v>2</v>
      </c>
      <c r="B31" s="14"/>
      <c r="C31" s="14" t="s">
        <v>81</v>
      </c>
      <c r="D31" s="14"/>
      <c r="E31" s="14"/>
      <c r="F31" s="14"/>
      <c r="G31" s="14"/>
    </row>
    <row r="32" spans="1:10">
      <c r="A32" s="14"/>
      <c r="B32" s="14"/>
      <c r="C32" s="14" t="s">
        <v>82</v>
      </c>
      <c r="D32" s="14"/>
      <c r="E32" s="14"/>
      <c r="F32" s="14"/>
      <c r="G32" s="14"/>
    </row>
    <row r="33" spans="1:11">
      <c r="A33" s="14"/>
      <c r="B33" s="14"/>
      <c r="C33" s="14"/>
      <c r="D33" s="14"/>
      <c r="E33" s="14"/>
      <c r="F33" s="14"/>
      <c r="G33" s="14"/>
    </row>
    <row r="34" spans="1:11">
      <c r="A34" s="14"/>
      <c r="B34" s="14"/>
      <c r="C34" s="14"/>
      <c r="D34" s="14"/>
      <c r="E34" s="14"/>
      <c r="F34" s="14"/>
      <c r="G34" s="14"/>
    </row>
    <row r="35" spans="1:11">
      <c r="A35" s="14"/>
      <c r="B35" s="14"/>
      <c r="C35" s="14"/>
      <c r="D35" s="14"/>
      <c r="E35" s="14"/>
      <c r="F35" s="14"/>
      <c r="G35" s="14"/>
      <c r="J35" s="18" t="s">
        <v>83</v>
      </c>
    </row>
    <row r="36" spans="1:11">
      <c r="A36" s="14"/>
      <c r="B36" s="14"/>
      <c r="C36" s="14"/>
      <c r="D36" s="14"/>
      <c r="E36" s="14"/>
      <c r="H36" s="23"/>
      <c r="K36" s="19"/>
    </row>
    <row r="37" spans="1:11">
      <c r="A37" s="14"/>
      <c r="B37" s="14"/>
      <c r="C37" s="14"/>
      <c r="D37" s="14"/>
      <c r="E37" s="14"/>
      <c r="F37" s="14"/>
      <c r="G37" s="14"/>
    </row>
    <row r="38" spans="1:11">
      <c r="B38" s="21"/>
      <c r="C38" s="59" t="s">
        <v>84</v>
      </c>
      <c r="D38" s="59"/>
      <c r="E38" s="59"/>
      <c r="F38" s="59"/>
      <c r="G38" s="59"/>
      <c r="H38" s="59"/>
      <c r="I38" s="59"/>
      <c r="J38" s="59"/>
    </row>
    <row r="39" spans="1:11">
      <c r="A39" s="14"/>
      <c r="B39" s="14"/>
      <c r="C39" s="14"/>
      <c r="D39" s="14"/>
      <c r="E39" s="14"/>
      <c r="F39" s="14"/>
      <c r="G39" s="14"/>
    </row>
    <row r="40" spans="1:11">
      <c r="B40" s="18"/>
      <c r="C40" s="19" t="s">
        <v>85</v>
      </c>
      <c r="D40" s="58">
        <f>+J7</f>
        <v>0</v>
      </c>
      <c r="E40" s="58"/>
      <c r="F40" s="58"/>
      <c r="G40" s="14" t="s">
        <v>92</v>
      </c>
      <c r="H40" s="14"/>
    </row>
    <row r="41" spans="1:11">
      <c r="A41" s="14"/>
      <c r="C41" s="20" t="s">
        <v>93</v>
      </c>
      <c r="D41" s="14"/>
      <c r="E41" s="14"/>
      <c r="F41" s="14"/>
      <c r="G41" s="14"/>
    </row>
    <row r="42" spans="1:11">
      <c r="A42" s="14"/>
      <c r="B42" s="14"/>
      <c r="C42" s="14"/>
      <c r="D42" s="14"/>
      <c r="E42" s="14"/>
      <c r="F42" s="14"/>
      <c r="G42" s="14"/>
    </row>
    <row r="43" spans="1:11">
      <c r="A43" s="14"/>
      <c r="B43" s="14"/>
      <c r="C43" s="14"/>
      <c r="D43" s="14"/>
      <c r="E43" s="14"/>
      <c r="F43" s="14"/>
      <c r="G43" s="14"/>
    </row>
    <row r="44" spans="1:11">
      <c r="A44" s="14"/>
      <c r="C44" s="20" t="s">
        <v>87</v>
      </c>
      <c r="D44" s="25"/>
      <c r="E44" s="14"/>
      <c r="F44" s="14"/>
      <c r="G44" s="14"/>
    </row>
    <row r="45" spans="1:11">
      <c r="A45" s="14"/>
      <c r="C45" s="20" t="s">
        <v>86</v>
      </c>
      <c r="D45" s="14"/>
      <c r="E45" s="14"/>
      <c r="F45" s="14"/>
      <c r="G45" s="14"/>
    </row>
    <row r="46" spans="1:11">
      <c r="A46" s="14"/>
      <c r="B46" s="14"/>
      <c r="C46" s="14"/>
      <c r="D46" s="14"/>
      <c r="E46" s="14"/>
      <c r="F46" s="14"/>
      <c r="G46" s="14"/>
    </row>
    <row r="47" spans="1:11">
      <c r="A47" s="14"/>
      <c r="B47" s="14"/>
      <c r="C47" s="14"/>
      <c r="D47" s="14"/>
      <c r="E47" s="14"/>
      <c r="F47" s="14"/>
      <c r="G47" s="14"/>
    </row>
    <row r="48" spans="1:11">
      <c r="A48" s="14"/>
      <c r="B48" s="14"/>
      <c r="C48" s="14"/>
      <c r="D48" s="14"/>
      <c r="E48" s="14"/>
      <c r="F48" s="14"/>
      <c r="G48" s="14"/>
    </row>
    <row r="49" spans="1:7">
      <c r="A49" s="14"/>
      <c r="B49" s="14"/>
      <c r="C49" s="14"/>
      <c r="D49" s="14"/>
      <c r="E49" s="14"/>
      <c r="F49" s="14"/>
      <c r="G49" s="14"/>
    </row>
  </sheetData>
  <sheetProtection sheet="1" objects="1" scenarios="1"/>
  <mergeCells count="7">
    <mergeCell ref="D40:F40"/>
    <mergeCell ref="A1:I1"/>
    <mergeCell ref="A2:I2"/>
    <mergeCell ref="A4:I5"/>
    <mergeCell ref="A12:I13"/>
    <mergeCell ref="C38:J38"/>
    <mergeCell ref="A6:G6"/>
  </mergeCells>
  <pageMargins left="0.73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Data</vt:lpstr>
      <vt:lpstr>Table A</vt:lpstr>
      <vt:lpstr>Annexure-I</vt:lpstr>
      <vt:lpstr>Form 10E</vt:lpstr>
      <vt:lpstr>'Annexure-I'!Print_Area</vt:lpstr>
      <vt:lpstr>Data!Print_Area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2021-12-17T10:44:30Z</cp:lastPrinted>
  <dcterms:created xsi:type="dcterms:W3CDTF">2021-12-17T09:58:26Z</dcterms:created>
  <dcterms:modified xsi:type="dcterms:W3CDTF">2022-02-12T09:51:40Z</dcterms:modified>
</cp:coreProperties>
</file>