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8" yWindow="-108" windowWidth="19416" windowHeight="10416"/>
  </bookViews>
  <sheets>
    <sheet name="Calculator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9" i="3" l="1"/>
  <c r="L35" i="3" s="1"/>
  <c r="L49" i="3"/>
  <c r="O49" i="3" s="1"/>
  <c r="L47" i="3"/>
  <c r="O47" i="3" s="1"/>
  <c r="L44" i="3"/>
  <c r="O44" i="3" s="1"/>
  <c r="O42" i="3"/>
  <c r="L42" i="3"/>
  <c r="L30" i="3"/>
  <c r="O30" i="3" s="1"/>
  <c r="O29" i="3"/>
  <c r="O28" i="3"/>
  <c r="O27" i="3"/>
  <c r="L24" i="3"/>
  <c r="O24" i="3" s="1"/>
  <c r="O23" i="3"/>
  <c r="O20" i="3"/>
  <c r="L20" i="3"/>
  <c r="O19" i="3"/>
  <c r="O18" i="3"/>
  <c r="L15" i="3"/>
  <c r="O15" i="3" s="1"/>
  <c r="O14" i="3"/>
  <c r="O13" i="3"/>
  <c r="L9" i="3"/>
  <c r="L10" i="3" s="1"/>
  <c r="O8" i="3"/>
  <c r="L32" i="3" l="1"/>
  <c r="L50" i="3"/>
  <c r="O50" i="3"/>
  <c r="O9" i="3"/>
  <c r="O10" i="3" s="1"/>
  <c r="O32" i="3" s="1"/>
  <c r="E30" i="3"/>
  <c r="D38" i="3"/>
  <c r="D39" i="3" s="1"/>
  <c r="E35" i="3" s="1"/>
  <c r="H29" i="3"/>
  <c r="L51" i="3" l="1"/>
  <c r="L57" i="3" s="1"/>
  <c r="O51" i="3"/>
  <c r="O56" i="3" s="1"/>
  <c r="E49" i="3"/>
  <c r="H28" i="3"/>
  <c r="H30" i="3"/>
  <c r="H27" i="3"/>
  <c r="H23" i="3"/>
  <c r="H19" i="3"/>
  <c r="H18" i="3"/>
  <c r="H14" i="3"/>
  <c r="H13" i="3"/>
  <c r="E24" i="3"/>
  <c r="H24" i="3" s="1"/>
  <c r="E20" i="3"/>
  <c r="H20" i="3" s="1"/>
  <c r="E9" i="3"/>
  <c r="H9" i="3" s="1"/>
  <c r="O55" i="3" l="1"/>
  <c r="O58" i="3"/>
  <c r="L60" i="3"/>
  <c r="L58" i="3"/>
  <c r="L55" i="3"/>
  <c r="L59" i="3"/>
  <c r="L56" i="3"/>
  <c r="O57" i="3"/>
  <c r="O60" i="3"/>
  <c r="O59" i="3"/>
  <c r="E47" i="3"/>
  <c r="H47" i="3" s="1"/>
  <c r="E42" i="3"/>
  <c r="H42" i="3" s="1"/>
  <c r="H8" i="3"/>
  <c r="E15" i="3"/>
  <c r="H15" i="3" s="1"/>
  <c r="L61" i="3" l="1"/>
  <c r="L62" i="3" s="1"/>
  <c r="L63" i="3" s="1"/>
  <c r="O61" i="3"/>
  <c r="O62" i="3" s="1"/>
  <c r="O63" i="3" s="1"/>
  <c r="H10" i="3"/>
  <c r="H32" i="3" s="1"/>
  <c r="E44" i="3"/>
  <c r="H44" i="3" s="1"/>
  <c r="H50" i="3" s="1"/>
  <c r="O64" i="3" l="1"/>
  <c r="E50" i="3"/>
  <c r="H51" i="3"/>
  <c r="H56" i="3" s="1"/>
  <c r="H55" i="3" l="1"/>
  <c r="H59" i="3"/>
  <c r="H57" i="3"/>
  <c r="H58" i="3"/>
  <c r="H60" i="3"/>
  <c r="H61" i="3" l="1"/>
  <c r="H62" i="3" l="1"/>
  <c r="H63" i="3" s="1"/>
  <c r="E10" i="3"/>
  <c r="E32" i="3" l="1"/>
  <c r="E51" i="3" s="1"/>
  <c r="E56" i="3" l="1"/>
  <c r="E57" i="3"/>
  <c r="E59" i="3"/>
  <c r="E55" i="3"/>
  <c r="E58" i="3"/>
  <c r="E60" i="3"/>
  <c r="E61" i="3" l="1"/>
  <c r="E62" i="3" s="1"/>
  <c r="E63" i="3" s="1"/>
  <c r="H64" i="3" s="1"/>
</calcChain>
</file>

<file path=xl/sharedStrings.xml><?xml version="1.0" encoding="utf-8"?>
<sst xmlns="http://schemas.openxmlformats.org/spreadsheetml/2006/main" count="95" uniqueCount="79">
  <si>
    <t>Total Income</t>
  </si>
  <si>
    <t>INCOME TAX SALBS</t>
  </si>
  <si>
    <t>Up to 2.5 Lakh</t>
  </si>
  <si>
    <t>2.5 Lakh - 5 Lakh</t>
  </si>
  <si>
    <t>5 Lakh - 7.5 Lakh</t>
  </si>
  <si>
    <t>7.5 Lakh - 10 Lakh</t>
  </si>
  <si>
    <t>10 Lakh - 12.5 Lakh</t>
  </si>
  <si>
    <t>12.5 Lakh - 15 Lakh</t>
  </si>
  <si>
    <t>more than 15 Lakh</t>
  </si>
  <si>
    <t>Less (Interest on Home Loan)</t>
  </si>
  <si>
    <t>Education Cess 4%</t>
  </si>
  <si>
    <t>Gross Total Income</t>
  </si>
  <si>
    <t>Rent Recived Total in FY, if 'Let Out' (After deducting 30%)</t>
  </si>
  <si>
    <t>Income from other sources</t>
  </si>
  <si>
    <t>Maximum 150,000 can be claimed by combining both 80C + 80CCD(1)</t>
  </si>
  <si>
    <t>Maximum 50,000 can be claimed in addition to 150,000 above.</t>
  </si>
  <si>
    <t>Maximum 10 % of 'Basic+DA' can be claimed annualy</t>
  </si>
  <si>
    <t>Total Deductions (C1)</t>
  </si>
  <si>
    <t>B4 - C1</t>
  </si>
  <si>
    <t>Claimed</t>
  </si>
  <si>
    <t>Invested / Expenditure</t>
  </si>
  <si>
    <t>Deductions</t>
  </si>
  <si>
    <t>Description / Remarks</t>
  </si>
  <si>
    <t>Health premium - 25,000 for Individual and 50,000 including parents above 60</t>
  </si>
  <si>
    <t>Salary</t>
  </si>
  <si>
    <t>Capital Gains</t>
  </si>
  <si>
    <t>Profits and Gains from Business</t>
  </si>
  <si>
    <t>Particulars</t>
  </si>
  <si>
    <t>Sources of Income</t>
  </si>
  <si>
    <t xml:space="preserve">Income Tax  </t>
  </si>
  <si>
    <t>Saving</t>
  </si>
  <si>
    <t>I</t>
  </si>
  <si>
    <t>II</t>
  </si>
  <si>
    <t>III</t>
  </si>
  <si>
    <t>IV</t>
  </si>
  <si>
    <t>Inerest on Saving Bank, FD, RD etc</t>
  </si>
  <si>
    <t>( 1 + 2 + 3 + 4 + 5 )</t>
  </si>
  <si>
    <t>Income Tax on Total Income</t>
  </si>
  <si>
    <t>Total Income Tax Payable</t>
  </si>
  <si>
    <t>New Option Tax Amount (Rs.)</t>
  </si>
  <si>
    <t>New Option of Taxation</t>
  </si>
  <si>
    <t xml:space="preserve">Rs. </t>
  </si>
  <si>
    <t>Under Existing &amp; New Option</t>
  </si>
  <si>
    <t>Income from House Property</t>
  </si>
  <si>
    <t>Short Term Capital Gain</t>
  </si>
  <si>
    <t>Long Term Capital Gain</t>
  </si>
  <si>
    <t>Income from Commission Business</t>
  </si>
  <si>
    <t>Income chargeable under ‘House Property’</t>
  </si>
  <si>
    <t>Income chargeable under 'Salaries'</t>
  </si>
  <si>
    <t>Income chargeable under 'Other Sources'</t>
  </si>
  <si>
    <t>Income chargeable under 'Profits &amp; Gains from Business'</t>
  </si>
  <si>
    <t>Income chargeable under 'Caital Gains'</t>
  </si>
  <si>
    <t>Existing Scheme of Taxation</t>
  </si>
  <si>
    <t>Existing  Scheme Tax Rate (%)</t>
  </si>
  <si>
    <t>Existing Scheme Tax Amount (Rs.)</t>
  </si>
  <si>
    <t>New Option Tax Rate (%)</t>
  </si>
  <si>
    <t xml:space="preserve">U/s  80C </t>
  </si>
  <si>
    <t xml:space="preserve">NPS Contribution </t>
  </si>
  <si>
    <t>Contribution by Employee</t>
  </si>
  <si>
    <t xml:space="preserve">U/s  80CCD (1B ) &amp; (2) - NPS </t>
  </si>
  <si>
    <t>Contribution by Employer</t>
  </si>
  <si>
    <t>U/s. 80D</t>
  </si>
  <si>
    <t>Mediclaim</t>
  </si>
  <si>
    <t xml:space="preserve">Less: Standard deduction u/s 16(iv) </t>
  </si>
  <si>
    <t xml:space="preserve"> Rs. 50,000 to all</t>
  </si>
  <si>
    <t>NSC Interest</t>
  </si>
  <si>
    <t>Interest on NSC Reinvested</t>
  </si>
  <si>
    <t>U/s. 80TTA</t>
  </si>
  <si>
    <t>Interest on Saving Accoun</t>
  </si>
  <si>
    <t>Interest on Other Depostis</t>
  </si>
  <si>
    <t>LIC Premium</t>
  </si>
  <si>
    <t>2020-21</t>
  </si>
  <si>
    <t>2021-22</t>
  </si>
  <si>
    <t xml:space="preserve"> </t>
  </si>
  <si>
    <t>Current Year</t>
  </si>
  <si>
    <t>Next Year</t>
  </si>
  <si>
    <t>Public Provident Fund</t>
  </si>
  <si>
    <t xml:space="preserve">Mr. </t>
  </si>
  <si>
    <t xml:space="preserve">Comparision of Income Tax Payable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</si>
</sst>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20"/>
      <name val="Calibri"/>
      <family val="2"/>
      <scheme val="minor"/>
    </font>
    <font>
      <b/>
      <sz val="28"/>
      <color rgb="FF0070C0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 tint="0.1499984740745262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00B050"/>
      <name val="Bookman Old Style"/>
      <family val="1"/>
    </font>
    <font>
      <b/>
      <sz val="14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B05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ck">
        <color rgb="FF00B050"/>
      </left>
      <right style="thin">
        <color theme="4" tint="0.39991454817346722"/>
      </right>
      <top style="thick">
        <color rgb="FF00B050"/>
      </top>
      <bottom style="thin">
        <color theme="4" tint="0.39991454817346722"/>
      </bottom>
      <diagonal/>
    </border>
    <border>
      <left style="thin">
        <color theme="4" tint="0.39991454817346722"/>
      </left>
      <right style="thick">
        <color rgb="FF00B050"/>
      </right>
      <top style="thick">
        <color rgb="FF00B050"/>
      </top>
      <bottom style="thin">
        <color theme="4" tint="0.39991454817346722"/>
      </bottom>
      <diagonal/>
    </border>
    <border>
      <left style="thick">
        <color rgb="FF00B050"/>
      </left>
      <right style="thin">
        <color theme="4" tint="0.39991454817346722"/>
      </right>
      <top style="thin">
        <color theme="4" tint="0.39991454817346722"/>
      </top>
      <bottom style="thin">
        <color theme="4" tint="0.39991454817346722"/>
      </bottom>
      <diagonal/>
    </border>
    <border>
      <left style="thin">
        <color theme="4" tint="0.39991454817346722"/>
      </left>
      <right style="thick">
        <color rgb="FF00B050"/>
      </right>
      <top style="thin">
        <color theme="4" tint="0.39991454817346722"/>
      </top>
      <bottom style="thin">
        <color theme="4" tint="0.39991454817346722"/>
      </bottom>
      <diagonal/>
    </border>
    <border>
      <left style="thin">
        <color theme="4" tint="0.39991454817346722"/>
      </left>
      <right style="thick">
        <color rgb="FF00B050"/>
      </right>
      <top style="thin">
        <color theme="4" tint="0.39991454817346722"/>
      </top>
      <bottom style="thick">
        <color rgb="FF00B050"/>
      </bottom>
      <diagonal/>
    </border>
    <border>
      <left style="thick">
        <color rgb="FFFFFF00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ck">
        <color rgb="FFFFFF00"/>
      </left>
      <right style="thin">
        <color theme="4" tint="0.59996337778862885"/>
      </right>
      <top style="thin">
        <color theme="4" tint="0.59996337778862885"/>
      </top>
      <bottom style="thick">
        <color rgb="FFFFFF00"/>
      </bottom>
      <diagonal/>
    </border>
    <border>
      <left style="thick">
        <color rgb="FFFFFF00"/>
      </left>
      <right/>
      <top style="thick">
        <color rgb="FFFFFF00"/>
      </top>
      <bottom style="thin">
        <color theme="4" tint="0.59996337778862885"/>
      </bottom>
      <diagonal/>
    </border>
    <border>
      <left/>
      <right/>
      <top style="thick">
        <color rgb="FFFFFF00"/>
      </top>
      <bottom style="thin">
        <color theme="4" tint="0.59996337778862885"/>
      </bottom>
      <diagonal/>
    </border>
    <border>
      <left/>
      <right style="thick">
        <color rgb="FFFFFF00"/>
      </right>
      <top style="thick">
        <color rgb="FFFFFF00"/>
      </top>
      <bottom style="thin">
        <color theme="4" tint="0.59996337778862885"/>
      </bottom>
      <diagonal/>
    </border>
    <border>
      <left style="thin">
        <color theme="4" tint="0.59996337778862885"/>
      </left>
      <right/>
      <top style="thin">
        <color theme="4" tint="0.59996337778862885"/>
      </top>
      <bottom style="thin">
        <color theme="4" tint="0.59996337778862885"/>
      </bottom>
      <diagonal/>
    </border>
    <border>
      <left/>
      <right style="thick">
        <color rgb="FFFFFF00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/>
      <top style="thin">
        <color theme="4" tint="0.59996337778862885"/>
      </top>
      <bottom style="thick">
        <color rgb="FFFFFF00"/>
      </bottom>
      <diagonal/>
    </border>
    <border>
      <left/>
      <right style="thick">
        <color rgb="FFFFFF00"/>
      </right>
      <top style="thin">
        <color theme="4" tint="0.59996337778862885"/>
      </top>
      <bottom style="thick">
        <color rgb="FFFFFF00"/>
      </bottom>
      <diagonal/>
    </border>
    <border>
      <left/>
      <right/>
      <top/>
      <bottom style="thick">
        <color rgb="FFFFFF00"/>
      </bottom>
      <diagonal/>
    </border>
    <border>
      <left/>
      <right/>
      <top/>
      <bottom style="thick">
        <color rgb="FF00B050"/>
      </bottom>
      <diagonal/>
    </border>
    <border>
      <left style="thin">
        <color theme="4" tint="0.59996337778862885"/>
      </left>
      <right/>
      <top style="thin">
        <color theme="4" tint="0.59996337778862885"/>
      </top>
      <bottom/>
      <diagonal/>
    </border>
    <border>
      <left style="thin">
        <color theme="4" tint="0.59996337778862885"/>
      </left>
      <right/>
      <top/>
      <bottom/>
      <diagonal/>
    </border>
    <border>
      <left style="thin">
        <color theme="4" tint="0.59996337778862885"/>
      </left>
      <right/>
      <top/>
      <bottom style="thin">
        <color theme="4" tint="0.59996337778862885"/>
      </bottom>
      <diagonal/>
    </border>
    <border>
      <left style="thick">
        <color rgb="FFFFFF00"/>
      </left>
      <right style="thin">
        <color theme="4" tint="0.59996337778862885"/>
      </right>
      <top style="thin">
        <color theme="4" tint="0.59996337778862885"/>
      </top>
      <bottom style="thin">
        <color indexed="64"/>
      </bottom>
      <diagonal/>
    </border>
    <border>
      <left style="thick">
        <color rgb="FFFFFF00"/>
      </left>
      <right style="thin">
        <color theme="4" tint="0.59996337778862885"/>
      </right>
      <top/>
      <bottom style="thin">
        <color theme="4" tint="0.59996337778862885"/>
      </bottom>
      <diagonal/>
    </border>
    <border>
      <left style="thick">
        <color rgb="FFFFFF00"/>
      </left>
      <right style="thin">
        <color theme="4" tint="0.59996337778862885"/>
      </right>
      <top style="thin">
        <color theme="4" tint="0.59996337778862885"/>
      </top>
      <bottom/>
      <diagonal/>
    </border>
    <border>
      <left style="thick">
        <color rgb="FFFFFF00"/>
      </left>
      <right style="thin">
        <color theme="4" tint="0.59996337778862885"/>
      </right>
      <top style="thin">
        <color indexed="64"/>
      </top>
      <bottom style="double">
        <color indexed="64"/>
      </bottom>
      <diagonal/>
    </border>
    <border>
      <left style="thick">
        <color rgb="FF00B050"/>
      </left>
      <right/>
      <top style="thin">
        <color theme="4" tint="0.59996337778862885"/>
      </top>
      <bottom style="thin">
        <color theme="4" tint="0.59996337778862885"/>
      </bottom>
      <diagonal/>
    </border>
    <border>
      <left style="thick">
        <color rgb="FF00B050"/>
      </left>
      <right style="thin">
        <color theme="4" tint="0.39994506668294322"/>
      </right>
      <top style="thin">
        <color theme="4" tint="0.39994506668294322"/>
      </top>
      <bottom style="thick">
        <color rgb="FF00B050"/>
      </bottom>
      <diagonal/>
    </border>
    <border>
      <left style="thin">
        <color theme="4" tint="0.39994506668294322"/>
      </left>
      <right style="thick">
        <color rgb="FFFFFF00"/>
      </right>
      <top style="thin">
        <color theme="4" tint="0.39994506668294322"/>
      </top>
      <bottom/>
      <diagonal/>
    </border>
    <border>
      <left style="thin">
        <color theme="4" tint="0.39994506668294322"/>
      </left>
      <right style="thick">
        <color rgb="FFFFFF00"/>
      </right>
      <top/>
      <bottom/>
      <diagonal/>
    </border>
    <border>
      <left style="thin">
        <color theme="4" tint="0.39994506668294322"/>
      </left>
      <right style="thick">
        <color rgb="FFFFFF00"/>
      </right>
      <top/>
      <bottom style="thin">
        <color theme="4" tint="0.39994506668294322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0" fillId="0" borderId="0" xfId="0" applyBorder="1"/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5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7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/>
    <xf numFmtId="0" fontId="7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7" fillId="0" borderId="0" xfId="0" applyFont="1" applyFill="1" applyBorder="1" applyAlignment="1"/>
    <xf numFmtId="0" fontId="1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vertic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3" borderId="2" xfId="0" applyFont="1" applyFill="1" applyBorder="1" applyAlignment="1">
      <alignment horizontal="right" wrapText="1"/>
    </xf>
    <xf numFmtId="0" fontId="1" fillId="3" borderId="2" xfId="0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/>
    </xf>
    <xf numFmtId="0" fontId="7" fillId="2" borderId="5" xfId="0" applyFont="1" applyFill="1" applyBorder="1" applyAlignment="1"/>
    <xf numFmtId="0" fontId="7" fillId="2" borderId="6" xfId="0" applyFont="1" applyFill="1" applyBorder="1" applyAlignment="1"/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wrapText="1"/>
    </xf>
    <xf numFmtId="0" fontId="6" fillId="2" borderId="7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right"/>
    </xf>
    <xf numFmtId="3" fontId="1" fillId="0" borderId="5" xfId="0" applyNumberFormat="1" applyFont="1" applyBorder="1" applyAlignment="1">
      <alignment horizontal="right" wrapText="1"/>
    </xf>
    <xf numFmtId="3" fontId="1" fillId="0" borderId="0" xfId="0" applyNumberFormat="1" applyFont="1" applyFill="1" applyBorder="1" applyAlignment="1">
      <alignment horizontal="right" wrapText="1"/>
    </xf>
    <xf numFmtId="3" fontId="1" fillId="3" borderId="5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center" wrapText="1"/>
    </xf>
    <xf numFmtId="0" fontId="1" fillId="0" borderId="8" xfId="0" applyFont="1" applyBorder="1" applyAlignment="1">
      <alignment horizontal="right" wrapText="1"/>
    </xf>
    <xf numFmtId="0" fontId="1" fillId="3" borderId="8" xfId="0" applyFont="1" applyFill="1" applyBorder="1" applyAlignment="1">
      <alignment horizontal="right" wrapText="1"/>
    </xf>
    <xf numFmtId="0" fontId="7" fillId="2" borderId="8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3" fontId="3" fillId="0" borderId="8" xfId="0" applyNumberFormat="1" applyFont="1" applyBorder="1" applyAlignment="1">
      <alignment horizontal="right" wrapText="1"/>
    </xf>
    <xf numFmtId="0" fontId="3" fillId="0" borderId="8" xfId="0" applyFont="1" applyBorder="1" applyAlignment="1">
      <alignment horizontal="right" wrapText="1"/>
    </xf>
    <xf numFmtId="3" fontId="1" fillId="3" borderId="8" xfId="0" applyNumberFormat="1" applyFont="1" applyFill="1" applyBorder="1" applyAlignment="1">
      <alignment horizontal="right" wrapText="1"/>
    </xf>
    <xf numFmtId="0" fontId="1" fillId="3" borderId="8" xfId="0" applyFont="1" applyFill="1" applyBorder="1" applyAlignment="1">
      <alignment horizontal="right"/>
    </xf>
    <xf numFmtId="0" fontId="7" fillId="2" borderId="8" xfId="0" applyFont="1" applyFill="1" applyBorder="1" applyAlignment="1"/>
    <xf numFmtId="0" fontId="1" fillId="3" borderId="8" xfId="0" applyFont="1" applyFill="1" applyBorder="1" applyAlignment="1">
      <alignment horizontal="center" vertical="top" wrapText="1"/>
    </xf>
    <xf numFmtId="0" fontId="2" fillId="0" borderId="8" xfId="0" applyFont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10" fillId="2" borderId="12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3" fontId="1" fillId="0" borderId="14" xfId="0" applyNumberFormat="1" applyFont="1" applyBorder="1" applyAlignment="1">
      <alignment horizontal="right"/>
    </xf>
    <xf numFmtId="3" fontId="1" fillId="0" borderId="13" xfId="0" applyNumberFormat="1" applyFont="1" applyBorder="1" applyAlignment="1">
      <alignment horizontal="right" wrapText="1"/>
    </xf>
    <xf numFmtId="3" fontId="1" fillId="0" borderId="14" xfId="0" applyNumberFormat="1" applyFont="1" applyBorder="1" applyAlignment="1">
      <alignment horizontal="right" wrapText="1"/>
    </xf>
    <xf numFmtId="3" fontId="3" fillId="0" borderId="13" xfId="0" applyNumberFormat="1" applyFont="1" applyBorder="1" applyAlignment="1">
      <alignment horizontal="right" wrapText="1"/>
    </xf>
    <xf numFmtId="3" fontId="3" fillId="0" borderId="14" xfId="0" applyNumberFormat="1" applyFont="1" applyBorder="1" applyAlignment="1">
      <alignment horizontal="right" wrapText="1"/>
    </xf>
    <xf numFmtId="3" fontId="1" fillId="3" borderId="13" xfId="0" applyNumberFormat="1" applyFont="1" applyFill="1" applyBorder="1" applyAlignment="1">
      <alignment horizontal="right" wrapText="1"/>
    </xf>
    <xf numFmtId="3" fontId="1" fillId="3" borderId="14" xfId="0" applyNumberFormat="1" applyFont="1" applyFill="1" applyBorder="1" applyAlignment="1">
      <alignment horizontal="right" wrapText="1"/>
    </xf>
    <xf numFmtId="0" fontId="7" fillId="2" borderId="13" xfId="0" applyFont="1" applyFill="1" applyBorder="1" applyAlignment="1">
      <alignment horizontal="right" vertical="center" wrapText="1"/>
    </xf>
    <xf numFmtId="0" fontId="7" fillId="2" borderId="14" xfId="0" applyFont="1" applyFill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3" fontId="1" fillId="0" borderId="14" xfId="0" applyNumberFormat="1" applyFont="1" applyBorder="1" applyAlignment="1">
      <alignment horizontal="right" vertical="center" wrapText="1"/>
    </xf>
    <xf numFmtId="3" fontId="1" fillId="3" borderId="13" xfId="0" applyNumberFormat="1" applyFont="1" applyFill="1" applyBorder="1" applyAlignment="1">
      <alignment horizontal="right"/>
    </xf>
    <xf numFmtId="3" fontId="1" fillId="3" borderId="14" xfId="0" applyNumberFormat="1" applyFont="1" applyFill="1" applyBorder="1" applyAlignment="1">
      <alignment horizontal="right"/>
    </xf>
    <xf numFmtId="0" fontId="7" fillId="2" borderId="13" xfId="0" applyFont="1" applyFill="1" applyBorder="1" applyAlignment="1"/>
    <xf numFmtId="0" fontId="7" fillId="2" borderId="14" xfId="0" applyFont="1" applyFill="1" applyBorder="1" applyAlignment="1"/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11" fillId="0" borderId="0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" fillId="0" borderId="8" xfId="0" applyFont="1" applyBorder="1" applyAlignment="1">
      <alignment horizontal="right" wrapText="1"/>
    </xf>
    <xf numFmtId="3" fontId="2" fillId="0" borderId="13" xfId="0" applyNumberFormat="1" applyFont="1" applyBorder="1" applyAlignment="1">
      <alignment horizontal="right" wrapText="1"/>
    </xf>
    <xf numFmtId="3" fontId="2" fillId="0" borderId="14" xfId="0" applyNumberFormat="1" applyFont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wrapText="1"/>
    </xf>
    <xf numFmtId="0" fontId="0" fillId="0" borderId="0" xfId="0" applyFont="1"/>
    <xf numFmtId="0" fontId="2" fillId="0" borderId="13" xfId="0" applyFont="1" applyBorder="1" applyAlignment="1">
      <alignment horizontal="right" wrapText="1"/>
    </xf>
    <xf numFmtId="0" fontId="2" fillId="0" borderId="14" xfId="0" applyFont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3" fontId="2" fillId="0" borderId="5" xfId="0" applyNumberFormat="1" applyFont="1" applyBorder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0" fontId="6" fillId="2" borderId="15" xfId="0" applyFont="1" applyFill="1" applyBorder="1" applyAlignment="1">
      <alignment horizontal="right" wrapText="1"/>
    </xf>
    <xf numFmtId="0" fontId="6" fillId="2" borderId="16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right" wrapText="1"/>
    </xf>
    <xf numFmtId="3" fontId="3" fillId="0" borderId="13" xfId="0" applyNumberFormat="1" applyFont="1" applyBorder="1" applyAlignment="1">
      <alignment horizontal="right"/>
    </xf>
    <xf numFmtId="3" fontId="1" fillId="0" borderId="13" xfId="0" applyNumberFormat="1" applyFont="1" applyBorder="1" applyAlignment="1">
      <alignment horizontal="right" vertical="center" wrapText="1"/>
    </xf>
    <xf numFmtId="0" fontId="2" fillId="3" borderId="2" xfId="0" applyFont="1" applyFill="1" applyBorder="1" applyAlignment="1">
      <alignment wrapText="1"/>
    </xf>
    <xf numFmtId="0" fontId="2" fillId="3" borderId="2" xfId="0" applyFont="1" applyFill="1" applyBorder="1"/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1" fillId="0" borderId="1" xfId="0" applyFont="1" applyBorder="1" applyAlignment="1"/>
    <xf numFmtId="0" fontId="2" fillId="0" borderId="1" xfId="0" applyFont="1" applyBorder="1" applyAlignment="1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3" borderId="1" xfId="0" applyFont="1" applyFill="1" applyBorder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3" borderId="1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vertical="center"/>
    </xf>
    <xf numFmtId="3" fontId="3" fillId="0" borderId="23" xfId="0" applyNumberFormat="1" applyFont="1" applyBorder="1" applyAlignment="1">
      <alignment horizontal="right" wrapText="1"/>
    </xf>
    <xf numFmtId="3" fontId="3" fillId="0" borderId="22" xfId="0" applyNumberFormat="1" applyFont="1" applyBorder="1" applyAlignment="1">
      <alignment horizontal="right" wrapText="1"/>
    </xf>
    <xf numFmtId="3" fontId="3" fillId="0" borderId="24" xfId="0" applyNumberFormat="1" applyFont="1" applyBorder="1" applyAlignment="1">
      <alignment horizontal="right" wrapText="1"/>
    </xf>
    <xf numFmtId="3" fontId="3" fillId="0" borderId="25" xfId="0" applyNumberFormat="1" applyFont="1" applyBorder="1" applyAlignment="1">
      <alignment horizontal="right" wrapText="1"/>
    </xf>
    <xf numFmtId="0" fontId="3" fillId="4" borderId="0" xfId="0" applyFont="1" applyFill="1" applyBorder="1" applyAlignment="1">
      <alignment wrapText="1"/>
    </xf>
    <xf numFmtId="0" fontId="3" fillId="5" borderId="0" xfId="0" applyFont="1" applyFill="1" applyBorder="1" applyAlignment="1">
      <alignment wrapText="1"/>
    </xf>
    <xf numFmtId="3" fontId="1" fillId="3" borderId="26" xfId="0" applyNumberFormat="1" applyFont="1" applyFill="1" applyBorder="1" applyAlignment="1">
      <alignment horizontal="right"/>
    </xf>
    <xf numFmtId="1" fontId="10" fillId="2" borderId="27" xfId="0" applyNumberFormat="1" applyFont="1" applyFill="1" applyBorder="1" applyAlignment="1">
      <alignment horizontal="left" vertical="center" indent="4"/>
    </xf>
    <xf numFmtId="0" fontId="13" fillId="0" borderId="0" xfId="0" applyFont="1" applyAlignment="1">
      <alignment vertical="center"/>
    </xf>
    <xf numFmtId="0" fontId="2" fillId="0" borderId="28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left" vertical="top" wrapText="1"/>
    </xf>
    <xf numFmtId="0" fontId="2" fillId="0" borderId="3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wrapText="1"/>
    </xf>
    <xf numFmtId="0" fontId="3" fillId="4" borderId="18" xfId="0" applyFont="1" applyFill="1" applyBorder="1" applyAlignment="1">
      <alignment horizont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wrapText="1"/>
    </xf>
    <xf numFmtId="0" fontId="3" fillId="5" borderId="18" xfId="0" applyFont="1" applyFill="1" applyBorder="1" applyAlignment="1">
      <alignment horizontal="center" wrapText="1"/>
    </xf>
    <xf numFmtId="3" fontId="1" fillId="0" borderId="19" xfId="0" applyNumberFormat="1" applyFont="1" applyBorder="1" applyAlignment="1">
      <alignment horizontal="right" vertical="top" wrapText="1"/>
    </xf>
    <xf numFmtId="3" fontId="1" fillId="0" borderId="20" xfId="0" applyNumberFormat="1" applyFont="1" applyBorder="1" applyAlignment="1">
      <alignment horizontal="right" vertical="top" wrapText="1"/>
    </xf>
    <xf numFmtId="3" fontId="1" fillId="0" borderId="21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251012</xdr:colOff>
      <xdr:row>0</xdr:row>
      <xdr:rowOff>125505</xdr:rowOff>
    </xdr:from>
    <xdr:to>
      <xdr:col>15</xdr:col>
      <xdr:colOff>842684</xdr:colOff>
      <xdr:row>0</xdr:row>
      <xdr:rowOff>412376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220636" y="125505"/>
          <a:ext cx="4473389" cy="286871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IN" sz="1100" b="1">
              <a:solidFill>
                <a:srgbClr val="FF0000"/>
              </a:solidFill>
            </a:rPr>
            <a:t>Fill only the Red-Highlighted Values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showGridLines="0" tabSelected="1" zoomScale="85" zoomScaleNormal="85" workbookViewId="0">
      <selection activeCell="O55" sqref="O55"/>
    </sheetView>
  </sheetViews>
  <sheetFormatPr defaultRowHeight="14.4" x14ac:dyDescent="0.3"/>
  <cols>
    <col min="1" max="1" width="7.77734375" style="1" customWidth="1"/>
    <col min="2" max="2" width="38.109375" customWidth="1"/>
    <col min="3" max="3" width="27.77734375" customWidth="1"/>
    <col min="4" max="5" width="12.88671875" style="1" customWidth="1"/>
    <col min="6" max="6" width="1.33203125" style="1" customWidth="1"/>
    <col min="7" max="7" width="1.5546875" style="21" customWidth="1"/>
    <col min="8" max="8" width="13.5546875" style="1" customWidth="1"/>
    <col min="9" max="9" width="12.88671875" style="1" customWidth="1"/>
    <col min="10" max="10" width="1.33203125" customWidth="1"/>
    <col min="11" max="12" width="12.88671875" style="1" customWidth="1"/>
    <col min="13" max="13" width="1.21875" style="1" customWidth="1"/>
    <col min="14" max="14" width="1.5546875" style="21" customWidth="1"/>
    <col min="15" max="15" width="13.77734375" style="1" customWidth="1"/>
    <col min="16" max="16" width="12.88671875" style="1" customWidth="1"/>
  </cols>
  <sheetData>
    <row r="1" spans="1:16" ht="36.6" x14ac:dyDescent="0.7">
      <c r="A1" s="7" t="s">
        <v>78</v>
      </c>
      <c r="B1" s="3"/>
      <c r="C1" s="3"/>
      <c r="D1" s="4"/>
      <c r="E1" s="4"/>
      <c r="F1" s="4"/>
      <c r="H1" s="4"/>
      <c r="I1" s="4"/>
      <c r="K1" s="4"/>
      <c r="L1" s="4"/>
      <c r="M1" s="4"/>
      <c r="O1" s="4"/>
      <c r="P1" s="4"/>
    </row>
    <row r="2" spans="1:16" ht="18" x14ac:dyDescent="0.35">
      <c r="A2" s="88" t="s">
        <v>42</v>
      </c>
      <c r="B2" s="3"/>
      <c r="C2" s="3"/>
      <c r="D2" s="4"/>
      <c r="E2" s="4"/>
      <c r="F2" s="4"/>
      <c r="H2" s="4"/>
      <c r="I2" s="4"/>
      <c r="K2" s="4"/>
      <c r="L2" s="4"/>
      <c r="M2" s="4"/>
      <c r="O2" s="4"/>
      <c r="P2" s="4"/>
    </row>
    <row r="3" spans="1:16" ht="18" x14ac:dyDescent="0.35">
      <c r="A3" s="88"/>
      <c r="B3" s="3"/>
      <c r="C3" s="3"/>
      <c r="D3" s="4"/>
      <c r="E3" s="4"/>
      <c r="F3" s="4"/>
      <c r="H3" s="4"/>
      <c r="I3" s="4"/>
      <c r="K3" s="4"/>
      <c r="L3" s="4"/>
      <c r="M3" s="4"/>
      <c r="O3" s="4"/>
      <c r="P3" s="4"/>
    </row>
    <row r="4" spans="1:16" ht="21.6" customHeight="1" x14ac:dyDescent="0.7">
      <c r="A4" s="8" t="s">
        <v>77</v>
      </c>
      <c r="B4" s="3"/>
      <c r="C4" s="5"/>
      <c r="D4" s="132" t="s">
        <v>74</v>
      </c>
      <c r="E4" s="132"/>
      <c r="F4" s="132"/>
      <c r="G4" s="132"/>
      <c r="H4" s="132"/>
      <c r="I4" s="132"/>
      <c r="J4" s="128"/>
      <c r="K4" s="133" t="s">
        <v>75</v>
      </c>
      <c r="L4" s="133"/>
      <c r="M4" s="133"/>
      <c r="N4" s="133"/>
      <c r="O4" s="133"/>
      <c r="P4" s="133"/>
    </row>
    <row r="5" spans="1:16" ht="16.2" thickBot="1" x14ac:dyDescent="0.35">
      <c r="A5" s="4"/>
      <c r="B5" s="6"/>
      <c r="C5" s="6"/>
      <c r="D5" s="140" t="s">
        <v>71</v>
      </c>
      <c r="E5" s="140"/>
      <c r="F5" s="140"/>
      <c r="G5" s="125"/>
      <c r="H5" s="141" t="s">
        <v>71</v>
      </c>
      <c r="I5" s="141"/>
      <c r="K5" s="134" t="s">
        <v>72</v>
      </c>
      <c r="L5" s="134"/>
      <c r="M5" s="134"/>
      <c r="N5" s="124"/>
      <c r="O5" s="135" t="s">
        <v>72</v>
      </c>
      <c r="P5" s="135"/>
    </row>
    <row r="6" spans="1:16" ht="42" customHeight="1" thickTop="1" x14ac:dyDescent="0.3">
      <c r="A6" s="16" t="s">
        <v>31</v>
      </c>
      <c r="B6" s="119" t="s">
        <v>28</v>
      </c>
      <c r="C6" s="13"/>
      <c r="D6" s="136" t="s">
        <v>52</v>
      </c>
      <c r="E6" s="137"/>
      <c r="F6" s="67"/>
      <c r="G6" s="25"/>
      <c r="H6" s="138" t="s">
        <v>40</v>
      </c>
      <c r="I6" s="139"/>
      <c r="K6" s="136" t="s">
        <v>52</v>
      </c>
      <c r="L6" s="137"/>
      <c r="M6" s="67"/>
      <c r="N6" s="25"/>
      <c r="O6" s="138" t="s">
        <v>40</v>
      </c>
      <c r="P6" s="139"/>
    </row>
    <row r="7" spans="1:16" ht="15.6" x14ac:dyDescent="0.3">
      <c r="A7" s="9"/>
      <c r="B7" s="110"/>
      <c r="C7" s="26"/>
      <c r="D7" s="53" t="s">
        <v>41</v>
      </c>
      <c r="E7" s="68" t="s">
        <v>41</v>
      </c>
      <c r="F7" s="69"/>
      <c r="G7" s="22"/>
      <c r="H7" s="32" t="s">
        <v>41</v>
      </c>
      <c r="I7" s="33"/>
      <c r="K7" s="53" t="s">
        <v>41</v>
      </c>
      <c r="L7" s="68" t="s">
        <v>41</v>
      </c>
      <c r="M7" s="69"/>
      <c r="N7" s="22"/>
      <c r="O7" s="32" t="s">
        <v>41</v>
      </c>
      <c r="P7" s="33"/>
    </row>
    <row r="8" spans="1:16" ht="15.6" customHeight="1" x14ac:dyDescent="0.3">
      <c r="A8" s="9">
        <v>1</v>
      </c>
      <c r="B8" s="110" t="s">
        <v>24</v>
      </c>
      <c r="C8" s="26"/>
      <c r="D8" s="54"/>
      <c r="E8" s="104">
        <v>0</v>
      </c>
      <c r="F8" s="70"/>
      <c r="G8" s="45"/>
      <c r="H8" s="46">
        <f t="shared" ref="H8" si="0">E8</f>
        <v>0</v>
      </c>
      <c r="I8" s="33"/>
      <c r="K8" s="54"/>
      <c r="L8" s="104">
        <v>0</v>
      </c>
      <c r="M8" s="70"/>
      <c r="N8" s="45"/>
      <c r="O8" s="46">
        <f t="shared" ref="O8" si="1">L8</f>
        <v>0</v>
      </c>
      <c r="P8" s="33"/>
    </row>
    <row r="9" spans="1:16" s="95" customFormat="1" ht="15.6" x14ac:dyDescent="0.3">
      <c r="A9" s="89"/>
      <c r="B9" s="111" t="s">
        <v>63</v>
      </c>
      <c r="C9" s="30" t="s">
        <v>64</v>
      </c>
      <c r="D9" s="91"/>
      <c r="E9" s="92">
        <f>IF(E8&gt;0,50000,0)</f>
        <v>0</v>
      </c>
      <c r="F9" s="93"/>
      <c r="G9" s="94"/>
      <c r="H9" s="99">
        <f>+E9</f>
        <v>0</v>
      </c>
      <c r="I9" s="43"/>
      <c r="K9" s="91"/>
      <c r="L9" s="92">
        <f>IF(L8&gt;0,50000,0)</f>
        <v>0</v>
      </c>
      <c r="M9" s="93"/>
      <c r="N9" s="94"/>
      <c r="O9" s="99">
        <f>+L9</f>
        <v>0</v>
      </c>
      <c r="P9" s="43"/>
    </row>
    <row r="10" spans="1:16" ht="15.6" x14ac:dyDescent="0.3">
      <c r="A10" s="9"/>
      <c r="B10" s="110" t="s">
        <v>48</v>
      </c>
      <c r="C10" s="26"/>
      <c r="D10" s="54"/>
      <c r="E10" s="71">
        <f>E8-E9</f>
        <v>0</v>
      </c>
      <c r="F10" s="72"/>
      <c r="G10" s="47"/>
      <c r="H10" s="46">
        <f>H8-H9</f>
        <v>0</v>
      </c>
      <c r="I10" s="34"/>
      <c r="K10" s="54"/>
      <c r="L10" s="71">
        <f>L8-L9</f>
        <v>0</v>
      </c>
      <c r="M10" s="72"/>
      <c r="N10" s="47"/>
      <c r="O10" s="46">
        <f>O8-O9</f>
        <v>0</v>
      </c>
      <c r="P10" s="34"/>
    </row>
    <row r="11" spans="1:16" ht="15.6" x14ac:dyDescent="0.3">
      <c r="A11" s="9"/>
      <c r="B11" s="110"/>
      <c r="C11" s="26"/>
      <c r="D11" s="54"/>
      <c r="E11" s="71"/>
      <c r="F11" s="72"/>
      <c r="G11" s="47"/>
      <c r="H11" s="46"/>
      <c r="I11" s="34"/>
      <c r="K11" s="54"/>
      <c r="L11" s="71"/>
      <c r="M11" s="72"/>
      <c r="N11" s="47"/>
      <c r="O11" s="46"/>
      <c r="P11" s="34"/>
    </row>
    <row r="12" spans="1:16" ht="15.6" x14ac:dyDescent="0.3">
      <c r="A12" s="9">
        <v>2</v>
      </c>
      <c r="B12" s="110" t="s">
        <v>43</v>
      </c>
      <c r="C12" s="26"/>
      <c r="D12" s="54"/>
      <c r="E12" s="71"/>
      <c r="F12" s="72"/>
      <c r="G12" s="47"/>
      <c r="H12" s="46"/>
      <c r="I12" s="34"/>
      <c r="K12" s="54"/>
      <c r="L12" s="71"/>
      <c r="M12" s="72"/>
      <c r="N12" s="47"/>
      <c r="O12" s="46"/>
      <c r="P12" s="34"/>
    </row>
    <row r="13" spans="1:16" ht="15.6" x14ac:dyDescent="0.3">
      <c r="A13" s="9"/>
      <c r="B13" s="111" t="s">
        <v>12</v>
      </c>
      <c r="C13" s="26"/>
      <c r="D13" s="54"/>
      <c r="E13" s="73">
        <v>0</v>
      </c>
      <c r="F13" s="74"/>
      <c r="G13" s="47"/>
      <c r="H13" s="46">
        <f>+E13</f>
        <v>0</v>
      </c>
      <c r="I13" s="34"/>
      <c r="K13" s="54"/>
      <c r="L13" s="73">
        <v>0</v>
      </c>
      <c r="M13" s="74"/>
      <c r="N13" s="47"/>
      <c r="O13" s="46">
        <f>+L13</f>
        <v>0</v>
      </c>
      <c r="P13" s="34"/>
    </row>
    <row r="14" spans="1:16" ht="15.6" x14ac:dyDescent="0.3">
      <c r="A14" s="9"/>
      <c r="B14" s="111" t="s">
        <v>9</v>
      </c>
      <c r="C14" s="26"/>
      <c r="D14" s="54"/>
      <c r="E14" s="73">
        <v>0</v>
      </c>
      <c r="F14" s="74"/>
      <c r="G14" s="47"/>
      <c r="H14" s="46">
        <f t="shared" ref="H14:H15" si="2">+E14</f>
        <v>0</v>
      </c>
      <c r="I14" s="34"/>
      <c r="K14" s="54"/>
      <c r="L14" s="73">
        <v>0</v>
      </c>
      <c r="M14" s="74"/>
      <c r="N14" s="47"/>
      <c r="O14" s="46">
        <f t="shared" ref="O14:O15" si="3">+L14</f>
        <v>0</v>
      </c>
      <c r="P14" s="34"/>
    </row>
    <row r="15" spans="1:16" ht="15.6" customHeight="1" x14ac:dyDescent="0.3">
      <c r="A15" s="90"/>
      <c r="B15" s="110" t="s">
        <v>47</v>
      </c>
      <c r="C15" s="26"/>
      <c r="D15" s="54"/>
      <c r="E15" s="71">
        <f>E13-E14</f>
        <v>0</v>
      </c>
      <c r="F15" s="72"/>
      <c r="G15" s="47"/>
      <c r="H15" s="46">
        <f t="shared" si="2"/>
        <v>0</v>
      </c>
      <c r="I15" s="34"/>
      <c r="K15" s="54"/>
      <c r="L15" s="71">
        <f>L13-L14</f>
        <v>0</v>
      </c>
      <c r="M15" s="72"/>
      <c r="N15" s="47"/>
      <c r="O15" s="46">
        <f t="shared" si="3"/>
        <v>0</v>
      </c>
      <c r="P15" s="34"/>
    </row>
    <row r="16" spans="1:16" ht="15.6" x14ac:dyDescent="0.3">
      <c r="A16" s="90"/>
      <c r="B16" s="112"/>
      <c r="C16" s="27"/>
      <c r="D16" s="54"/>
      <c r="E16" s="71"/>
      <c r="F16" s="72"/>
      <c r="G16" s="47"/>
      <c r="H16" s="46"/>
      <c r="I16" s="34"/>
      <c r="K16" s="54"/>
      <c r="L16" s="71"/>
      <c r="M16" s="72"/>
      <c r="N16" s="47"/>
      <c r="O16" s="46"/>
      <c r="P16" s="34"/>
    </row>
    <row r="17" spans="1:16" ht="15.6" x14ac:dyDescent="0.3">
      <c r="A17" s="90">
        <v>3</v>
      </c>
      <c r="B17" s="112" t="s">
        <v>25</v>
      </c>
      <c r="C17" s="27"/>
      <c r="D17" s="54"/>
      <c r="E17" s="71"/>
      <c r="F17" s="72"/>
      <c r="G17" s="47"/>
      <c r="H17" s="46"/>
      <c r="I17" s="34"/>
      <c r="K17" s="54"/>
      <c r="L17" s="71"/>
      <c r="M17" s="72"/>
      <c r="N17" s="47"/>
      <c r="O17" s="46"/>
      <c r="P17" s="34"/>
    </row>
    <row r="18" spans="1:16" ht="15.6" x14ac:dyDescent="0.3">
      <c r="A18" s="90"/>
      <c r="B18" s="113" t="s">
        <v>45</v>
      </c>
      <c r="C18" s="27"/>
      <c r="D18" s="54"/>
      <c r="E18" s="73">
        <v>0</v>
      </c>
      <c r="F18" s="72"/>
      <c r="G18" s="47"/>
      <c r="H18" s="46">
        <f t="shared" ref="H18:H20" si="4">+E18</f>
        <v>0</v>
      </c>
      <c r="I18" s="34"/>
      <c r="K18" s="54"/>
      <c r="L18" s="73">
        <v>0</v>
      </c>
      <c r="M18" s="72"/>
      <c r="N18" s="47"/>
      <c r="O18" s="46">
        <f t="shared" ref="O18:O20" si="5">+L18</f>
        <v>0</v>
      </c>
      <c r="P18" s="34"/>
    </row>
    <row r="19" spans="1:16" ht="15.6" x14ac:dyDescent="0.3">
      <c r="A19" s="90"/>
      <c r="B19" s="113" t="s">
        <v>44</v>
      </c>
      <c r="C19" s="27"/>
      <c r="D19" s="54"/>
      <c r="E19" s="73">
        <v>0</v>
      </c>
      <c r="F19" s="72"/>
      <c r="G19" s="47"/>
      <c r="H19" s="46">
        <f t="shared" si="4"/>
        <v>0</v>
      </c>
      <c r="I19" s="34"/>
      <c r="K19" s="54"/>
      <c r="L19" s="73">
        <v>0</v>
      </c>
      <c r="M19" s="72"/>
      <c r="N19" s="47"/>
      <c r="O19" s="46">
        <f t="shared" si="5"/>
        <v>0</v>
      </c>
      <c r="P19" s="34"/>
    </row>
    <row r="20" spans="1:16" ht="15.6" x14ac:dyDescent="0.3">
      <c r="A20" s="90"/>
      <c r="B20" s="113" t="s">
        <v>51</v>
      </c>
      <c r="C20" s="27"/>
      <c r="D20" s="54"/>
      <c r="E20" s="71">
        <f>SUM(E18:E19)</f>
        <v>0</v>
      </c>
      <c r="F20" s="72"/>
      <c r="G20" s="47"/>
      <c r="H20" s="46">
        <f t="shared" si="4"/>
        <v>0</v>
      </c>
      <c r="I20" s="34"/>
      <c r="K20" s="54"/>
      <c r="L20" s="71">
        <f>SUM(L18:L19)</f>
        <v>0</v>
      </c>
      <c r="M20" s="72"/>
      <c r="N20" s="47"/>
      <c r="O20" s="46">
        <f t="shared" si="5"/>
        <v>0</v>
      </c>
      <c r="P20" s="34"/>
    </row>
    <row r="21" spans="1:16" ht="15.6" x14ac:dyDescent="0.3">
      <c r="A21" s="90"/>
      <c r="B21" s="113"/>
      <c r="C21" s="27"/>
      <c r="D21" s="54"/>
      <c r="E21" s="71"/>
      <c r="F21" s="72"/>
      <c r="G21" s="47"/>
      <c r="H21" s="46"/>
      <c r="I21" s="34"/>
      <c r="K21" s="54"/>
      <c r="L21" s="71"/>
      <c r="M21" s="72"/>
      <c r="N21" s="47"/>
      <c r="O21" s="46"/>
      <c r="P21" s="34"/>
    </row>
    <row r="22" spans="1:16" ht="15.6" x14ac:dyDescent="0.3">
      <c r="A22" s="90">
        <v>4</v>
      </c>
      <c r="B22" s="112" t="s">
        <v>26</v>
      </c>
      <c r="C22" s="27"/>
      <c r="D22" s="54"/>
      <c r="E22" s="71"/>
      <c r="F22" s="72"/>
      <c r="G22" s="47"/>
      <c r="H22" s="46"/>
      <c r="I22" s="34"/>
      <c r="K22" s="54"/>
      <c r="L22" s="71"/>
      <c r="M22" s="72"/>
      <c r="N22" s="47"/>
      <c r="O22" s="46"/>
      <c r="P22" s="34"/>
    </row>
    <row r="23" spans="1:16" ht="15.6" x14ac:dyDescent="0.3">
      <c r="A23" s="90"/>
      <c r="B23" s="113" t="s">
        <v>46</v>
      </c>
      <c r="C23" s="27"/>
      <c r="D23" s="54"/>
      <c r="E23" s="73">
        <v>0</v>
      </c>
      <c r="F23" s="93"/>
      <c r="G23" s="94"/>
      <c r="H23" s="99">
        <f t="shared" ref="H23:H24" si="6">+E23</f>
        <v>0</v>
      </c>
      <c r="I23" s="34"/>
      <c r="K23" s="54"/>
      <c r="L23" s="73">
        <v>0</v>
      </c>
      <c r="M23" s="93"/>
      <c r="N23" s="94"/>
      <c r="O23" s="99">
        <f t="shared" ref="O23:O24" si="7">+L23</f>
        <v>0</v>
      </c>
      <c r="P23" s="34"/>
    </row>
    <row r="24" spans="1:16" ht="15.6" x14ac:dyDescent="0.3">
      <c r="A24" s="90"/>
      <c r="B24" s="112" t="s">
        <v>50</v>
      </c>
      <c r="C24" s="27"/>
      <c r="D24" s="54"/>
      <c r="E24" s="71">
        <f>SUM(E23)</f>
        <v>0</v>
      </c>
      <c r="F24" s="72"/>
      <c r="G24" s="47"/>
      <c r="H24" s="46">
        <f t="shared" si="6"/>
        <v>0</v>
      </c>
      <c r="I24" s="34"/>
      <c r="K24" s="54"/>
      <c r="L24" s="71">
        <f>SUM(L23)</f>
        <v>0</v>
      </c>
      <c r="M24" s="72"/>
      <c r="N24" s="47"/>
      <c r="O24" s="46">
        <f t="shared" si="7"/>
        <v>0</v>
      </c>
      <c r="P24" s="34"/>
    </row>
    <row r="25" spans="1:16" ht="15.6" x14ac:dyDescent="0.3">
      <c r="A25" s="90"/>
      <c r="B25" s="112"/>
      <c r="C25" s="27"/>
      <c r="D25" s="54"/>
      <c r="E25" s="71"/>
      <c r="F25" s="72"/>
      <c r="G25" s="47"/>
      <c r="H25" s="46"/>
      <c r="I25" s="34"/>
      <c r="K25" s="54"/>
      <c r="L25" s="71"/>
      <c r="M25" s="72"/>
      <c r="N25" s="47"/>
      <c r="O25" s="46"/>
      <c r="P25" s="34"/>
    </row>
    <row r="26" spans="1:16" ht="15.6" x14ac:dyDescent="0.3">
      <c r="A26" s="9">
        <v>5</v>
      </c>
      <c r="B26" s="110" t="s">
        <v>13</v>
      </c>
      <c r="C26" s="26"/>
      <c r="D26" s="54"/>
      <c r="E26" s="71"/>
      <c r="F26" s="74"/>
      <c r="G26" s="47"/>
      <c r="H26" s="46"/>
      <c r="I26" s="34"/>
      <c r="K26" s="54"/>
      <c r="L26" s="71"/>
      <c r="M26" s="74"/>
      <c r="N26" s="47"/>
      <c r="O26" s="46"/>
      <c r="P26" s="34"/>
    </row>
    <row r="27" spans="1:16" ht="15.6" x14ac:dyDescent="0.3">
      <c r="A27" s="9"/>
      <c r="B27" s="111" t="s">
        <v>35</v>
      </c>
      <c r="C27" s="26"/>
      <c r="D27" s="54"/>
      <c r="E27" s="73">
        <v>0</v>
      </c>
      <c r="F27" s="74"/>
      <c r="G27" s="47"/>
      <c r="H27" s="99">
        <f>+E27</f>
        <v>0</v>
      </c>
      <c r="I27" s="34"/>
      <c r="K27" s="54"/>
      <c r="L27" s="73">
        <v>0</v>
      </c>
      <c r="M27" s="74"/>
      <c r="N27" s="47"/>
      <c r="O27" s="99">
        <f>+L27</f>
        <v>0</v>
      </c>
      <c r="P27" s="34"/>
    </row>
    <row r="28" spans="1:16" ht="15.6" x14ac:dyDescent="0.3">
      <c r="A28" s="9"/>
      <c r="B28" s="111" t="s">
        <v>65</v>
      </c>
      <c r="C28" s="26"/>
      <c r="D28" s="54"/>
      <c r="E28" s="73">
        <v>0</v>
      </c>
      <c r="F28" s="74"/>
      <c r="G28" s="47"/>
      <c r="H28" s="99">
        <f>+E28</f>
        <v>0</v>
      </c>
      <c r="I28" s="34"/>
      <c r="K28" s="54"/>
      <c r="L28" s="73">
        <v>0</v>
      </c>
      <c r="M28" s="74"/>
      <c r="N28" s="47"/>
      <c r="O28" s="99">
        <f>+L28</f>
        <v>0</v>
      </c>
      <c r="P28" s="34"/>
    </row>
    <row r="29" spans="1:16" ht="15.6" x14ac:dyDescent="0.3">
      <c r="A29" s="9"/>
      <c r="B29" s="111" t="s">
        <v>69</v>
      </c>
      <c r="C29" s="26"/>
      <c r="D29" s="54"/>
      <c r="E29" s="73">
        <v>0</v>
      </c>
      <c r="F29" s="74"/>
      <c r="G29" s="47"/>
      <c r="H29" s="99">
        <f>+E29</f>
        <v>0</v>
      </c>
      <c r="I29" s="34"/>
      <c r="K29" s="54"/>
      <c r="L29" s="73">
        <v>0</v>
      </c>
      <c r="M29" s="74"/>
      <c r="N29" s="47"/>
      <c r="O29" s="99">
        <f>+L29</f>
        <v>0</v>
      </c>
      <c r="P29" s="34"/>
    </row>
    <row r="30" spans="1:16" ht="15.6" x14ac:dyDescent="0.3">
      <c r="A30" s="9"/>
      <c r="B30" s="113" t="s">
        <v>49</v>
      </c>
      <c r="C30" s="26"/>
      <c r="D30" s="54"/>
      <c r="E30" s="71">
        <f>SUM(E27:E29)</f>
        <v>0</v>
      </c>
      <c r="F30" s="74"/>
      <c r="G30" s="47"/>
      <c r="H30" s="46">
        <f>+E30</f>
        <v>0</v>
      </c>
      <c r="I30" s="34"/>
      <c r="K30" s="54"/>
      <c r="L30" s="71">
        <f>SUM(L27:L29)</f>
        <v>0</v>
      </c>
      <c r="M30" s="74"/>
      <c r="N30" s="47"/>
      <c r="O30" s="46">
        <f>+L30</f>
        <v>0</v>
      </c>
      <c r="P30" s="34"/>
    </row>
    <row r="31" spans="1:16" ht="15.6" x14ac:dyDescent="0.3">
      <c r="A31" s="9"/>
      <c r="B31" s="113"/>
      <c r="C31" s="26"/>
      <c r="D31" s="54"/>
      <c r="E31" s="71"/>
      <c r="F31" s="74"/>
      <c r="G31" s="47"/>
      <c r="H31" s="46"/>
      <c r="I31" s="34"/>
      <c r="K31" s="54"/>
      <c r="L31" s="71"/>
      <c r="M31" s="74"/>
      <c r="N31" s="47"/>
      <c r="O31" s="46"/>
      <c r="P31" s="34"/>
    </row>
    <row r="32" spans="1:16" ht="15.6" x14ac:dyDescent="0.3">
      <c r="A32" s="17"/>
      <c r="B32" s="114" t="s">
        <v>11</v>
      </c>
      <c r="C32" s="28" t="s">
        <v>36</v>
      </c>
      <c r="D32" s="55"/>
      <c r="E32" s="75">
        <f>+E30+E24+E20+E15+E10</f>
        <v>0</v>
      </c>
      <c r="F32" s="76"/>
      <c r="G32" s="47"/>
      <c r="H32" s="48">
        <f>+H30+H24+H20+H15+H10</f>
        <v>0</v>
      </c>
      <c r="I32" s="35"/>
      <c r="K32" s="55"/>
      <c r="L32" s="75">
        <f>+L30+L24+L20+L15+L10</f>
        <v>0</v>
      </c>
      <c r="M32" s="76"/>
      <c r="N32" s="47"/>
      <c r="O32" s="48">
        <f>+O30+O24+O20+O15+O10</f>
        <v>0</v>
      </c>
      <c r="P32" s="35"/>
    </row>
    <row r="33" spans="1:17" ht="23.4" x14ac:dyDescent="0.3">
      <c r="A33" s="16" t="s">
        <v>32</v>
      </c>
      <c r="B33" s="119" t="s">
        <v>21</v>
      </c>
      <c r="C33" s="13"/>
      <c r="D33" s="56"/>
      <c r="E33" s="77"/>
      <c r="F33" s="78"/>
      <c r="G33" s="49"/>
      <c r="H33" s="50"/>
      <c r="I33" s="36"/>
      <c r="K33" s="56"/>
      <c r="L33" s="77"/>
      <c r="M33" s="78"/>
      <c r="N33" s="49"/>
      <c r="O33" s="50"/>
      <c r="P33" s="36"/>
    </row>
    <row r="34" spans="1:17" ht="31.2" x14ac:dyDescent="0.3">
      <c r="A34" s="10"/>
      <c r="B34" s="115" t="s">
        <v>27</v>
      </c>
      <c r="C34" s="14" t="s">
        <v>22</v>
      </c>
      <c r="D34" s="57" t="s">
        <v>20</v>
      </c>
      <c r="E34" s="79" t="s">
        <v>19</v>
      </c>
      <c r="F34" s="80"/>
      <c r="G34" s="51"/>
      <c r="H34" s="52"/>
      <c r="I34" s="37"/>
      <c r="K34" s="57" t="s">
        <v>20</v>
      </c>
      <c r="L34" s="79" t="s">
        <v>19</v>
      </c>
      <c r="M34" s="80"/>
      <c r="N34" s="51"/>
      <c r="O34" s="52"/>
      <c r="P34" s="37"/>
      <c r="Q34" s="3"/>
    </row>
    <row r="35" spans="1:17" ht="15.45" customHeight="1" x14ac:dyDescent="0.3">
      <c r="A35" s="9">
        <v>1</v>
      </c>
      <c r="B35" s="116" t="s">
        <v>56</v>
      </c>
      <c r="D35" s="58"/>
      <c r="E35" s="142">
        <f>IF(D39&gt;150000,150000,D39)</f>
        <v>0</v>
      </c>
      <c r="F35" s="81"/>
      <c r="G35" s="47"/>
      <c r="H35" s="46">
        <v>0</v>
      </c>
      <c r="I35" s="34"/>
      <c r="K35" s="58"/>
      <c r="L35" s="142">
        <f>IF(K39&gt;150000,150000,K39)</f>
        <v>0</v>
      </c>
      <c r="M35" s="81"/>
      <c r="N35" s="47"/>
      <c r="O35" s="46">
        <v>0</v>
      </c>
      <c r="P35" s="34"/>
      <c r="Q35" s="3"/>
    </row>
    <row r="36" spans="1:17" ht="17.55" customHeight="1" x14ac:dyDescent="0.3">
      <c r="A36" s="9"/>
      <c r="B36" s="117" t="s">
        <v>70</v>
      </c>
      <c r="C36" s="129" t="s">
        <v>14</v>
      </c>
      <c r="D36" s="58">
        <v>0</v>
      </c>
      <c r="E36" s="143"/>
      <c r="F36" s="81"/>
      <c r="G36" s="47"/>
      <c r="H36" s="46"/>
      <c r="I36" s="34"/>
      <c r="K36" s="58">
        <v>0</v>
      </c>
      <c r="L36" s="143"/>
      <c r="M36" s="81"/>
      <c r="N36" s="47"/>
      <c r="O36" s="46"/>
      <c r="P36" s="34"/>
      <c r="Q36" s="3"/>
    </row>
    <row r="37" spans="1:17" ht="15.6" x14ac:dyDescent="0.3">
      <c r="A37" s="9"/>
      <c r="B37" s="117" t="s">
        <v>76</v>
      </c>
      <c r="C37" s="130"/>
      <c r="D37" s="58">
        <v>0</v>
      </c>
      <c r="E37" s="143"/>
      <c r="F37" s="81"/>
      <c r="G37" s="47"/>
      <c r="H37" s="46"/>
      <c r="I37" s="34"/>
      <c r="K37" s="58">
        <v>0</v>
      </c>
      <c r="L37" s="143"/>
      <c r="M37" s="81"/>
      <c r="N37" s="47"/>
      <c r="O37" s="46"/>
      <c r="P37" s="34"/>
      <c r="Q37" s="3"/>
    </row>
    <row r="38" spans="1:17" ht="15.6" x14ac:dyDescent="0.3">
      <c r="A38" s="9"/>
      <c r="B38" s="117" t="s">
        <v>66</v>
      </c>
      <c r="C38" s="131"/>
      <c r="D38" s="122">
        <f>+E28</f>
        <v>0</v>
      </c>
      <c r="E38" s="144"/>
      <c r="F38" s="81"/>
      <c r="G38" s="47"/>
      <c r="H38" s="46"/>
      <c r="I38" s="34"/>
      <c r="K38" s="121">
        <v>0</v>
      </c>
      <c r="L38" s="144"/>
      <c r="M38" s="81"/>
      <c r="N38" s="47"/>
      <c r="O38" s="46"/>
      <c r="P38" s="34"/>
    </row>
    <row r="39" spans="1:17" ht="16.2" thickBot="1" x14ac:dyDescent="0.35">
      <c r="A39" s="9"/>
      <c r="B39" s="117"/>
      <c r="C39" s="108"/>
      <c r="D39" s="123">
        <f>SUM(D35:D38)</f>
        <v>0</v>
      </c>
      <c r="E39" s="105"/>
      <c r="F39" s="81"/>
      <c r="G39" s="47"/>
      <c r="H39" s="46"/>
      <c r="I39" s="34"/>
      <c r="K39" s="123">
        <f>SUM(K35:K38)</f>
        <v>0</v>
      </c>
      <c r="L39" s="105"/>
      <c r="M39" s="81"/>
      <c r="N39" s="47"/>
      <c r="O39" s="46"/>
      <c r="P39" s="34"/>
    </row>
    <row r="40" spans="1:17" ht="16.2" thickTop="1" x14ac:dyDescent="0.3">
      <c r="A40" s="9">
        <v>2</v>
      </c>
      <c r="B40" s="116" t="s">
        <v>59</v>
      </c>
      <c r="C40" s="108"/>
      <c r="D40" s="120"/>
      <c r="E40" s="105"/>
      <c r="F40" s="81"/>
      <c r="G40" s="47"/>
      <c r="H40" s="46"/>
      <c r="I40" s="34"/>
      <c r="K40" s="58"/>
      <c r="L40" s="105"/>
      <c r="M40" s="81"/>
      <c r="N40" s="47"/>
      <c r="O40" s="46"/>
      <c r="P40" s="34"/>
    </row>
    <row r="41" spans="1:17" ht="15.6" x14ac:dyDescent="0.3">
      <c r="A41" s="9"/>
      <c r="B41" s="117" t="s">
        <v>58</v>
      </c>
      <c r="C41" s="108"/>
      <c r="D41" s="58"/>
      <c r="E41" s="105"/>
      <c r="F41" s="81"/>
      <c r="G41" s="47"/>
      <c r="H41" s="46"/>
      <c r="I41" s="34"/>
      <c r="K41" s="58"/>
      <c r="L41" s="105"/>
      <c r="M41" s="81"/>
      <c r="N41" s="47"/>
      <c r="O41" s="46"/>
      <c r="P41" s="34"/>
    </row>
    <row r="42" spans="1:17" ht="46.8" x14ac:dyDescent="0.3">
      <c r="A42" s="9"/>
      <c r="B42" s="117" t="s">
        <v>57</v>
      </c>
      <c r="C42" s="109" t="s">
        <v>15</v>
      </c>
      <c r="D42" s="59">
        <v>0</v>
      </c>
      <c r="E42" s="71">
        <f>IF((D42-50000)&lt;0,D42,50000)</f>
        <v>0</v>
      </c>
      <c r="F42" s="72"/>
      <c r="G42" s="47"/>
      <c r="H42" s="46">
        <f>+E42</f>
        <v>0</v>
      </c>
      <c r="I42" s="34"/>
      <c r="K42" s="59">
        <v>0</v>
      </c>
      <c r="L42" s="71">
        <f>IF((K42-50000)&lt;0,K42,50000)</f>
        <v>0</v>
      </c>
      <c r="M42" s="72"/>
      <c r="N42" s="47"/>
      <c r="O42" s="46">
        <f>+L42</f>
        <v>0</v>
      </c>
      <c r="P42" s="34"/>
      <c r="Q42" s="3"/>
    </row>
    <row r="43" spans="1:17" ht="15.6" x14ac:dyDescent="0.3">
      <c r="A43" s="9"/>
      <c r="B43" s="117" t="s">
        <v>60</v>
      </c>
      <c r="C43" s="109"/>
      <c r="D43" s="59"/>
      <c r="E43" s="71"/>
      <c r="F43" s="72"/>
      <c r="G43" s="47"/>
      <c r="H43" s="46"/>
      <c r="I43" s="34"/>
      <c r="K43" s="59"/>
      <c r="L43" s="71"/>
      <c r="M43" s="72"/>
      <c r="N43" s="47"/>
      <c r="O43" s="46"/>
      <c r="P43" s="34"/>
      <c r="Q43" s="3"/>
    </row>
    <row r="44" spans="1:17" ht="46.8" x14ac:dyDescent="0.3">
      <c r="A44" s="9"/>
      <c r="B44" s="117" t="s">
        <v>57</v>
      </c>
      <c r="C44" s="109" t="s">
        <v>16</v>
      </c>
      <c r="D44" s="59">
        <v>0</v>
      </c>
      <c r="E44" s="71">
        <f>IF((D44-(0.1*E8))&lt;0,D44,(0.1*E8))</f>
        <v>0</v>
      </c>
      <c r="F44" s="72"/>
      <c r="G44" s="47"/>
      <c r="H44" s="46">
        <f>+E44</f>
        <v>0</v>
      </c>
      <c r="I44" s="34"/>
      <c r="K44" s="59">
        <v>0</v>
      </c>
      <c r="L44" s="71">
        <f>IF((K44-(0.1*L8))&lt;0,K44,(0.1*L8))</f>
        <v>0</v>
      </c>
      <c r="M44" s="72"/>
      <c r="N44" s="47"/>
      <c r="O44" s="46">
        <f>+L44</f>
        <v>0</v>
      </c>
      <c r="P44" s="34"/>
      <c r="Q44" s="3"/>
    </row>
    <row r="45" spans="1:17" ht="15.6" x14ac:dyDescent="0.3">
      <c r="A45" s="9"/>
      <c r="B45" s="117"/>
      <c r="C45" s="109"/>
      <c r="D45" s="59"/>
      <c r="E45" s="71"/>
      <c r="F45" s="72"/>
      <c r="G45" s="47"/>
      <c r="H45" s="46"/>
      <c r="I45" s="34"/>
      <c r="K45" s="59"/>
      <c r="L45" s="71"/>
      <c r="M45" s="72"/>
      <c r="N45" s="47"/>
      <c r="O45" s="46"/>
      <c r="P45" s="34"/>
      <c r="Q45" s="3"/>
    </row>
    <row r="46" spans="1:17" ht="15.6" x14ac:dyDescent="0.3">
      <c r="A46" s="9">
        <v>3</v>
      </c>
      <c r="B46" s="116" t="s">
        <v>61</v>
      </c>
      <c r="C46" s="109"/>
      <c r="D46" s="59"/>
      <c r="E46" s="71"/>
      <c r="F46" s="72"/>
      <c r="G46" s="47"/>
      <c r="H46" s="46"/>
      <c r="I46" s="34"/>
      <c r="K46" s="59"/>
      <c r="L46" s="71"/>
      <c r="M46" s="72"/>
      <c r="N46" s="47"/>
      <c r="O46" s="46"/>
      <c r="P46" s="34"/>
      <c r="Q46" s="3"/>
    </row>
    <row r="47" spans="1:17" ht="46.8" x14ac:dyDescent="0.3">
      <c r="A47" s="9"/>
      <c r="B47" s="117" t="s">
        <v>62</v>
      </c>
      <c r="C47" s="109" t="s">
        <v>23</v>
      </c>
      <c r="D47" s="59">
        <v>0</v>
      </c>
      <c r="E47" s="71">
        <f>IF((D47-50000)&lt;0,D47,50000)</f>
        <v>0</v>
      </c>
      <c r="F47" s="72"/>
      <c r="G47" s="47"/>
      <c r="H47" s="46">
        <f>+E47</f>
        <v>0</v>
      </c>
      <c r="I47" s="34"/>
      <c r="K47" s="59">
        <v>0</v>
      </c>
      <c r="L47" s="71">
        <f>IF((K47-50000)&lt;0,K47,50000)</f>
        <v>0</v>
      </c>
      <c r="M47" s="72"/>
      <c r="N47" s="47"/>
      <c r="O47" s="46">
        <f>+L47</f>
        <v>0</v>
      </c>
      <c r="P47" s="34"/>
    </row>
    <row r="48" spans="1:17" ht="15.6" x14ac:dyDescent="0.3">
      <c r="A48" s="9">
        <v>4</v>
      </c>
      <c r="B48" s="116" t="s">
        <v>67</v>
      </c>
      <c r="C48" s="109"/>
      <c r="D48" s="59"/>
      <c r="E48" s="71"/>
      <c r="F48" s="72"/>
      <c r="G48" s="47"/>
      <c r="H48" s="46"/>
      <c r="I48" s="34"/>
      <c r="K48" s="59"/>
      <c r="L48" s="71"/>
      <c r="M48" s="72"/>
      <c r="N48" s="47"/>
      <c r="O48" s="46"/>
      <c r="P48" s="34"/>
      <c r="Q48" s="3"/>
    </row>
    <row r="49" spans="1:16" ht="15.6" x14ac:dyDescent="0.3">
      <c r="A49" s="9"/>
      <c r="B49" s="117" t="s">
        <v>68</v>
      </c>
      <c r="C49" s="109"/>
      <c r="D49" s="59">
        <v>0</v>
      </c>
      <c r="E49" s="71">
        <f>IF((D49-50000)&lt;0,D49,50000)</f>
        <v>0</v>
      </c>
      <c r="F49" s="72"/>
      <c r="G49" s="47"/>
      <c r="H49" s="46">
        <v>0</v>
      </c>
      <c r="I49" s="34"/>
      <c r="K49" s="59">
        <v>0</v>
      </c>
      <c r="L49" s="71">
        <f>IF((K49-50000)&lt;0,K49,50000)</f>
        <v>0</v>
      </c>
      <c r="M49" s="72"/>
      <c r="N49" s="47"/>
      <c r="O49" s="46">
        <f>+L49</f>
        <v>0</v>
      </c>
      <c r="P49" s="34"/>
    </row>
    <row r="50" spans="1:16" ht="15.6" x14ac:dyDescent="0.3">
      <c r="A50" s="17"/>
      <c r="B50" s="114" t="s">
        <v>17</v>
      </c>
      <c r="C50" s="106"/>
      <c r="D50" s="60"/>
      <c r="E50" s="75">
        <f>SUM(E35:E49)</f>
        <v>0</v>
      </c>
      <c r="F50" s="76"/>
      <c r="G50" s="47"/>
      <c r="H50" s="48">
        <f>SUM(H35:H49)</f>
        <v>0</v>
      </c>
      <c r="I50" s="35"/>
      <c r="K50" s="60"/>
      <c r="L50" s="75">
        <f>SUM(L35:L49)</f>
        <v>0</v>
      </c>
      <c r="M50" s="76"/>
      <c r="N50" s="47"/>
      <c r="O50" s="48">
        <f>SUM(O35:O49)</f>
        <v>0</v>
      </c>
      <c r="P50" s="35"/>
    </row>
    <row r="51" spans="1:16" ht="15.6" x14ac:dyDescent="0.3">
      <c r="A51" s="18"/>
      <c r="B51" s="114" t="s">
        <v>0</v>
      </c>
      <c r="C51" s="107" t="s">
        <v>18</v>
      </c>
      <c r="D51" s="61"/>
      <c r="E51" s="82">
        <f>E32-E50</f>
        <v>0</v>
      </c>
      <c r="F51" s="83"/>
      <c r="G51" s="45"/>
      <c r="H51" s="126">
        <f>H32-H50</f>
        <v>0</v>
      </c>
      <c r="I51" s="38"/>
      <c r="K51" s="61"/>
      <c r="L51" s="82">
        <f>L32-L50</f>
        <v>0</v>
      </c>
      <c r="M51" s="83"/>
      <c r="N51" s="45"/>
      <c r="O51" s="126">
        <f>O32-O50</f>
        <v>0</v>
      </c>
      <c r="P51" s="38"/>
    </row>
    <row r="52" spans="1:16" ht="23.4" x14ac:dyDescent="0.45">
      <c r="A52" s="16" t="s">
        <v>33</v>
      </c>
      <c r="B52" s="119" t="s">
        <v>29</v>
      </c>
      <c r="C52" s="15"/>
      <c r="D52" s="62"/>
      <c r="E52" s="84"/>
      <c r="F52" s="85"/>
      <c r="G52" s="23"/>
      <c r="H52" s="39"/>
      <c r="I52" s="40"/>
      <c r="K52" s="62"/>
      <c r="L52" s="84"/>
      <c r="M52" s="85"/>
      <c r="N52" s="23"/>
      <c r="O52" s="39"/>
      <c r="P52" s="40"/>
    </row>
    <row r="53" spans="1:16" s="1" customFormat="1" ht="62.4" x14ac:dyDescent="0.3">
      <c r="A53" s="19" t="s">
        <v>73</v>
      </c>
      <c r="B53" s="118" t="s">
        <v>1</v>
      </c>
      <c r="C53" s="20"/>
      <c r="D53" s="63" t="s">
        <v>53</v>
      </c>
      <c r="E53" s="86" t="s">
        <v>54</v>
      </c>
      <c r="F53" s="87"/>
      <c r="G53" s="24"/>
      <c r="H53" s="41" t="s">
        <v>39</v>
      </c>
      <c r="I53" s="42" t="s">
        <v>55</v>
      </c>
      <c r="K53" s="63" t="s">
        <v>53</v>
      </c>
      <c r="L53" s="86" t="s">
        <v>54</v>
      </c>
      <c r="M53" s="87"/>
      <c r="N53" s="24"/>
      <c r="O53" s="41" t="s">
        <v>39</v>
      </c>
      <c r="P53" s="42" t="s">
        <v>55</v>
      </c>
    </row>
    <row r="54" spans="1:16" ht="15.6" x14ac:dyDescent="0.3">
      <c r="A54" s="9"/>
      <c r="B54" s="113" t="s">
        <v>2</v>
      </c>
      <c r="C54" s="30"/>
      <c r="D54" s="64">
        <v>0</v>
      </c>
      <c r="E54" s="96">
        <v>0</v>
      </c>
      <c r="F54" s="97"/>
      <c r="G54" s="98"/>
      <c r="H54" s="99">
        <v>0</v>
      </c>
      <c r="I54" s="43">
        <v>0</v>
      </c>
      <c r="K54" s="64">
        <v>0</v>
      </c>
      <c r="L54" s="96">
        <v>0</v>
      </c>
      <c r="M54" s="97"/>
      <c r="N54" s="98"/>
      <c r="O54" s="99">
        <v>0</v>
      </c>
      <c r="P54" s="43">
        <v>0</v>
      </c>
    </row>
    <row r="55" spans="1:16" ht="15.6" x14ac:dyDescent="0.3">
      <c r="A55" s="9"/>
      <c r="B55" s="113" t="s">
        <v>3</v>
      </c>
      <c r="C55" s="30"/>
      <c r="D55" s="64">
        <v>5</v>
      </c>
      <c r="E55" s="92">
        <f>IF((500000-E51)&lt;0,12500,0)</f>
        <v>0</v>
      </c>
      <c r="F55" s="93"/>
      <c r="G55" s="94"/>
      <c r="H55" s="99">
        <f>IF((500000-H51)&lt;0,12500,0)</f>
        <v>0</v>
      </c>
      <c r="I55" s="43">
        <v>5</v>
      </c>
      <c r="K55" s="64">
        <v>5</v>
      </c>
      <c r="L55" s="92">
        <f>IF((500000-L51)&lt;0,12500,0)</f>
        <v>0</v>
      </c>
      <c r="M55" s="93"/>
      <c r="N55" s="94"/>
      <c r="O55" s="99">
        <f>IF((500000-O51)&lt;0,12500,0)</f>
        <v>0</v>
      </c>
      <c r="P55" s="43">
        <v>5</v>
      </c>
    </row>
    <row r="56" spans="1:16" ht="15.6" x14ac:dyDescent="0.3">
      <c r="A56" s="9"/>
      <c r="B56" s="113" t="s">
        <v>4</v>
      </c>
      <c r="C56" s="30"/>
      <c r="D56" s="64">
        <v>20</v>
      </c>
      <c r="E56" s="92">
        <f>IF((750000-E51)&lt;0,50000,MAX(0,(E51-500000)*D56/100))</f>
        <v>0</v>
      </c>
      <c r="F56" s="93"/>
      <c r="G56" s="94"/>
      <c r="H56" s="99">
        <f>IF((750000-H51)&lt;0,25000,MAX(0,(H51-500000)*I56/100))</f>
        <v>0</v>
      </c>
      <c r="I56" s="43">
        <v>10</v>
      </c>
      <c r="K56" s="64">
        <v>20</v>
      </c>
      <c r="L56" s="92">
        <f>IF((750000-L51)&lt;0,50000,MAX(0,(L51-500000)*K56/100))</f>
        <v>0</v>
      </c>
      <c r="M56" s="93"/>
      <c r="N56" s="94"/>
      <c r="O56" s="99">
        <f>IF((750000-O51)&lt;0,25000,MAX(0,(O51-500000)*P56/100))</f>
        <v>0</v>
      </c>
      <c r="P56" s="43">
        <v>10</v>
      </c>
    </row>
    <row r="57" spans="1:16" ht="15.6" x14ac:dyDescent="0.3">
      <c r="A57" s="9"/>
      <c r="B57" s="113" t="s">
        <v>5</v>
      </c>
      <c r="C57" s="30"/>
      <c r="D57" s="64">
        <v>20</v>
      </c>
      <c r="E57" s="92">
        <f>IF((1000000-E51)&lt;0,50000,MAX(0,(E51-750000)*D57/100))</f>
        <v>0</v>
      </c>
      <c r="F57" s="93"/>
      <c r="G57" s="94"/>
      <c r="H57" s="99">
        <f>IF((1000000-H51)&lt;0,37500,MAX(0,(H51-750000)*I57/100))</f>
        <v>0</v>
      </c>
      <c r="I57" s="43">
        <v>15</v>
      </c>
      <c r="K57" s="64">
        <v>20</v>
      </c>
      <c r="L57" s="92">
        <f>IF((1000000-L51)&lt;0,50000,MAX(0,(L51-750000)*K57/100))</f>
        <v>0</v>
      </c>
      <c r="M57" s="93"/>
      <c r="N57" s="94"/>
      <c r="O57" s="99">
        <f>IF((1000000-O51)&lt;0,37500,MAX(0,(O51-750000)*P57/100))</f>
        <v>0</v>
      </c>
      <c r="P57" s="43">
        <v>15</v>
      </c>
    </row>
    <row r="58" spans="1:16" ht="15.6" x14ac:dyDescent="0.3">
      <c r="A58" s="9"/>
      <c r="B58" s="113" t="s">
        <v>6</v>
      </c>
      <c r="C58" s="30"/>
      <c r="D58" s="64">
        <v>30</v>
      </c>
      <c r="E58" s="92">
        <f>IF((1250000-E51)&lt;0,75000,MAX(0,(E51-1000000)*D58/100))</f>
        <v>0</v>
      </c>
      <c r="F58" s="93"/>
      <c r="G58" s="94"/>
      <c r="H58" s="99">
        <f>IF((1250000-H51)&lt;0,50000,MAX(0,(H51-1000000)*I58/100))</f>
        <v>0</v>
      </c>
      <c r="I58" s="43">
        <v>20</v>
      </c>
      <c r="K58" s="64">
        <v>30</v>
      </c>
      <c r="L58" s="92">
        <f>IF((1250000-L51)&lt;0,75000,MAX(0,(L51-1000000)*K58/100))</f>
        <v>0</v>
      </c>
      <c r="M58" s="93"/>
      <c r="N58" s="94"/>
      <c r="O58" s="99">
        <f>IF((1250000-O51)&lt;0,50000,MAX(0,(O51-1000000)*P58/100))</f>
        <v>0</v>
      </c>
      <c r="P58" s="43">
        <v>20</v>
      </c>
    </row>
    <row r="59" spans="1:16" ht="15.6" x14ac:dyDescent="0.3">
      <c r="A59" s="9"/>
      <c r="B59" s="113" t="s">
        <v>7</v>
      </c>
      <c r="C59" s="30"/>
      <c r="D59" s="64">
        <v>30</v>
      </c>
      <c r="E59" s="92">
        <f>IF((1500000-E51)&lt;0,75000,MAX(0,(E51-1250000)*D59/100))</f>
        <v>0</v>
      </c>
      <c r="F59" s="93"/>
      <c r="G59" s="94"/>
      <c r="H59" s="99">
        <f>IF((1500000-H51)&lt;0,62500,MAX(0,(H51-1250000)*I59/100))</f>
        <v>0</v>
      </c>
      <c r="I59" s="43">
        <v>25</v>
      </c>
      <c r="K59" s="64">
        <v>30</v>
      </c>
      <c r="L59" s="92">
        <f>IF((1500000-L51)&lt;0,75000,MAX(0,(L51-1250000)*K59/100))</f>
        <v>0</v>
      </c>
      <c r="M59" s="93"/>
      <c r="N59" s="94"/>
      <c r="O59" s="99">
        <f>IF((1500000-O51)&lt;0,62500,MAX(0,(O51-1250000)*P59/100))</f>
        <v>0</v>
      </c>
      <c r="P59" s="43">
        <v>25</v>
      </c>
    </row>
    <row r="60" spans="1:16" ht="15.6" x14ac:dyDescent="0.3">
      <c r="A60" s="9"/>
      <c r="B60" s="113" t="s">
        <v>8</v>
      </c>
      <c r="C60" s="30"/>
      <c r="D60" s="64">
        <v>30</v>
      </c>
      <c r="E60" s="92">
        <f>IF(E51&lt;1500000,0,(E51-1500000)*D60/100)</f>
        <v>0</v>
      </c>
      <c r="F60" s="93"/>
      <c r="G60" s="94"/>
      <c r="H60" s="99">
        <f>IF(H51&lt;1500000,0,(H51-1500000)*I60/100)</f>
        <v>0</v>
      </c>
      <c r="I60" s="43">
        <v>30</v>
      </c>
      <c r="K60" s="64">
        <v>30</v>
      </c>
      <c r="L60" s="92">
        <f>IF(L51&lt;1500000,0,(L51-1500000)*K60/100)</f>
        <v>0</v>
      </c>
      <c r="M60" s="93"/>
      <c r="N60" s="94"/>
      <c r="O60" s="99">
        <f>IF(O51&lt;1500000,0,(O51-1500000)*P60/100)</f>
        <v>0</v>
      </c>
      <c r="P60" s="43">
        <v>30</v>
      </c>
    </row>
    <row r="61" spans="1:16" ht="15.6" x14ac:dyDescent="0.3">
      <c r="A61" s="12"/>
      <c r="B61" s="110" t="s">
        <v>37</v>
      </c>
      <c r="C61" s="26"/>
      <c r="D61" s="53"/>
      <c r="E61" s="71">
        <f>E55+E56+E57+E58+E59+E60</f>
        <v>0</v>
      </c>
      <c r="F61" s="72"/>
      <c r="G61" s="100"/>
      <c r="H61" s="46">
        <f>H55+H56+H57+H58+H59+H60</f>
        <v>0</v>
      </c>
      <c r="I61" s="34"/>
      <c r="K61" s="53"/>
      <c r="L61" s="71">
        <f>L55+L56+L57+L58+L59+L60</f>
        <v>0</v>
      </c>
      <c r="M61" s="72"/>
      <c r="N61" s="100"/>
      <c r="O61" s="46">
        <f>O55+O56+O57+O58+O59+O60</f>
        <v>0</v>
      </c>
      <c r="P61" s="34"/>
    </row>
    <row r="62" spans="1:16" ht="15.6" x14ac:dyDescent="0.3">
      <c r="A62" s="12"/>
      <c r="B62" s="110" t="s">
        <v>10</v>
      </c>
      <c r="C62" s="26"/>
      <c r="D62" s="53"/>
      <c r="E62" s="71">
        <f>E61*0.04</f>
        <v>0</v>
      </c>
      <c r="F62" s="72"/>
      <c r="G62" s="100"/>
      <c r="H62" s="46">
        <f>H61*0.04</f>
        <v>0</v>
      </c>
      <c r="I62" s="34"/>
      <c r="K62" s="53"/>
      <c r="L62" s="71">
        <f>L61*0.04</f>
        <v>0</v>
      </c>
      <c r="M62" s="72"/>
      <c r="N62" s="100"/>
      <c r="O62" s="46">
        <f>O61*0.04</f>
        <v>0</v>
      </c>
      <c r="P62" s="34"/>
    </row>
    <row r="63" spans="1:16" ht="15.6" x14ac:dyDescent="0.3">
      <c r="A63" s="11"/>
      <c r="B63" s="114" t="s">
        <v>38</v>
      </c>
      <c r="C63" s="29"/>
      <c r="D63" s="65"/>
      <c r="E63" s="75">
        <f>E61+E62</f>
        <v>0</v>
      </c>
      <c r="F63" s="76"/>
      <c r="G63" s="100"/>
      <c r="H63" s="48">
        <f>H61+H62</f>
        <v>0</v>
      </c>
      <c r="I63" s="35"/>
      <c r="K63" s="65"/>
      <c r="L63" s="75">
        <f>L61+L62</f>
        <v>0</v>
      </c>
      <c r="M63" s="76"/>
      <c r="N63" s="100"/>
      <c r="O63" s="48">
        <f>O61+O62</f>
        <v>0</v>
      </c>
      <c r="P63" s="35"/>
    </row>
    <row r="64" spans="1:16" s="2" customFormat="1" ht="26.4" thickBot="1" x14ac:dyDescent="0.55000000000000004">
      <c r="A64" s="16" t="s">
        <v>34</v>
      </c>
      <c r="B64" s="119" t="s">
        <v>30</v>
      </c>
      <c r="C64" s="31"/>
      <c r="D64" s="66"/>
      <c r="E64" s="101"/>
      <c r="F64" s="102"/>
      <c r="G64" s="103"/>
      <c r="H64" s="127">
        <f>H63-E63</f>
        <v>0</v>
      </c>
      <c r="I64" s="44"/>
      <c r="K64" s="66"/>
      <c r="L64" s="101"/>
      <c r="M64" s="102"/>
      <c r="N64" s="103"/>
      <c r="O64" s="127">
        <f>O63-L63</f>
        <v>0</v>
      </c>
      <c r="P64" s="44"/>
    </row>
    <row r="65" ht="15" thickTop="1" x14ac:dyDescent="0.3"/>
  </sheetData>
  <mergeCells count="13">
    <mergeCell ref="C36:C38"/>
    <mergeCell ref="D4:I4"/>
    <mergeCell ref="K4:P4"/>
    <mergeCell ref="K5:M5"/>
    <mergeCell ref="O5:P5"/>
    <mergeCell ref="K6:L6"/>
    <mergeCell ref="O6:P6"/>
    <mergeCell ref="D5:F5"/>
    <mergeCell ref="H5:I5"/>
    <mergeCell ref="L35:L38"/>
    <mergeCell ref="E35:E38"/>
    <mergeCell ref="D6:E6"/>
    <mergeCell ref="H6:I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2021-12-14T14:37:01Z</dcterms:modified>
</cp:coreProperties>
</file>