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ALCULATOR" sheetId="4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9" i="4" l="1"/>
  <c r="H9" i="4"/>
  <c r="E55" i="4"/>
  <c r="F55" i="4" s="1"/>
  <c r="E54" i="4"/>
  <c r="F54" i="4" s="1"/>
  <c r="E53" i="4"/>
  <c r="F53" i="4" s="1"/>
  <c r="E48" i="4"/>
  <c r="F48" i="4" s="1"/>
  <c r="E47" i="4"/>
  <c r="F47" i="4" s="1"/>
  <c r="E46" i="4"/>
  <c r="F46" i="4" s="1"/>
  <c r="E45" i="4"/>
  <c r="F45" i="4" s="1"/>
  <c r="E38" i="4"/>
  <c r="F38" i="4" s="1"/>
  <c r="E37" i="4"/>
  <c r="F37" i="4" s="1"/>
  <c r="E40" i="4"/>
  <c r="F40" i="4" s="1"/>
  <c r="E39" i="4"/>
  <c r="F39" i="4" s="1"/>
  <c r="F41" i="4" l="1"/>
  <c r="H8" i="4" s="1"/>
  <c r="H10" i="4" s="1"/>
  <c r="F49" i="4"/>
  <c r="I8" i="4" s="1"/>
  <c r="I10" i="4" s="1"/>
  <c r="I11" i="4" s="1"/>
  <c r="F56" i="4"/>
  <c r="J8" i="4" s="1"/>
  <c r="J10" i="4" s="1"/>
  <c r="J11" i="4" s="1"/>
  <c r="J12" i="4" s="1"/>
  <c r="E31" i="4"/>
  <c r="F31" i="4" s="1"/>
  <c r="E30" i="4"/>
  <c r="F30" i="4" s="1"/>
  <c r="E29" i="4"/>
  <c r="F29" i="4" s="1"/>
  <c r="E28" i="4"/>
  <c r="F28" i="4" s="1"/>
  <c r="E27" i="4"/>
  <c r="F27" i="4" s="1"/>
  <c r="E26" i="4"/>
  <c r="F26" i="4" s="1"/>
  <c r="D9" i="4" s="1"/>
  <c r="E25" i="4"/>
  <c r="F25" i="4" s="1"/>
  <c r="I12" i="4" l="1"/>
  <c r="I18" i="4" s="1"/>
  <c r="H11" i="4"/>
  <c r="H12" i="4" s="1"/>
  <c r="H18" i="4" s="1"/>
  <c r="J18" i="4"/>
  <c r="F32" i="4"/>
  <c r="D8" i="4" s="1"/>
  <c r="D10" i="4" s="1"/>
  <c r="D11" i="4" l="1"/>
  <c r="D12" i="4" l="1"/>
  <c r="D18" i="4" s="1"/>
</calcChain>
</file>

<file path=xl/sharedStrings.xml><?xml version="1.0" encoding="utf-8"?>
<sst xmlns="http://schemas.openxmlformats.org/spreadsheetml/2006/main" count="42" uniqueCount="23">
  <si>
    <t>NEW REGIME</t>
  </si>
  <si>
    <t>Taxable Income</t>
  </si>
  <si>
    <t>Tax Liability</t>
  </si>
  <si>
    <t>Add:-</t>
  </si>
  <si>
    <t>Education Cess</t>
  </si>
  <si>
    <t>Total tax</t>
  </si>
  <si>
    <t>Less:-</t>
  </si>
  <si>
    <t>Advance Tax</t>
  </si>
  <si>
    <t>TDS</t>
  </si>
  <si>
    <t>1500000+</t>
  </si>
  <si>
    <t>Interest</t>
  </si>
  <si>
    <t>Tax Payable</t>
  </si>
  <si>
    <t>OLD REGIME</t>
  </si>
  <si>
    <t>NEW</t>
  </si>
  <si>
    <t>BELOW 60</t>
  </si>
  <si>
    <t>BELOW 80</t>
  </si>
  <si>
    <t>ABOVE 80</t>
  </si>
  <si>
    <t>1000000+</t>
  </si>
  <si>
    <t>OLD BELOW60</t>
  </si>
  <si>
    <t>OLD BELOW80</t>
  </si>
  <si>
    <t>OLD ABOVE 80</t>
  </si>
  <si>
    <t>Rebate 87A</t>
  </si>
  <si>
    <t>INCOME TAX CALCULATOR OLD V/S NEW REGIME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</si>
</sst>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1" fontId="0" fillId="0" borderId="0" xfId="0" applyNumberFormat="1" applyProtection="1"/>
    <xf numFmtId="1" fontId="0" fillId="0" borderId="1" xfId="0" applyNumberFormat="1" applyBorder="1" applyProtection="1"/>
    <xf numFmtId="9" fontId="0" fillId="0" borderId="0" xfId="0" applyNumberForma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Protection="1"/>
    <xf numFmtId="0" fontId="0" fillId="0" borderId="1" xfId="0" applyBorder="1" applyProtection="1"/>
    <xf numFmtId="0" fontId="0" fillId="0" borderId="0" xfId="0" applyFill="1" applyBorder="1" applyProtection="1"/>
    <xf numFmtId="0" fontId="0" fillId="2" borderId="0" xfId="0" applyFill="1" applyProtection="1">
      <protection locked="0"/>
    </xf>
    <xf numFmtId="0" fontId="1" fillId="2" borderId="0" xfId="0" applyFont="1" applyFill="1" applyProtection="1">
      <protection locked="0"/>
    </xf>
    <xf numFmtId="1" fontId="0" fillId="2" borderId="0" xfId="0" applyNumberFormat="1" applyFill="1" applyProtection="1"/>
    <xf numFmtId="1" fontId="0" fillId="2" borderId="1" xfId="0" applyNumberFormat="1" applyFill="1" applyBorder="1" applyProtection="1"/>
    <xf numFmtId="9" fontId="0" fillId="2" borderId="0" xfId="0" applyNumberFormat="1" applyFill="1" applyProtection="1">
      <protection locked="0"/>
    </xf>
    <xf numFmtId="0" fontId="0" fillId="2" borderId="0" xfId="0" applyFill="1" applyProtection="1"/>
    <xf numFmtId="0" fontId="0" fillId="2" borderId="1" xfId="0" applyFill="1" applyBorder="1" applyProtection="1"/>
    <xf numFmtId="0" fontId="0" fillId="2" borderId="1" xfId="0" applyFill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7"/>
  <sheetViews>
    <sheetView tabSelected="1" zoomScale="130" zoomScaleNormal="130" workbookViewId="0">
      <selection activeCell="H7" sqref="H7"/>
    </sheetView>
  </sheetViews>
  <sheetFormatPr defaultRowHeight="15" x14ac:dyDescent="0.25"/>
  <cols>
    <col min="1" max="1" width="9.140625" style="2"/>
    <col min="2" max="2" width="6" style="2" bestFit="1" customWidth="1"/>
    <col min="3" max="3" width="16.5703125" style="2" bestFit="1" customWidth="1"/>
    <col min="4" max="5" width="9.140625" style="2"/>
    <col min="6" max="6" width="6.5703125" style="2" bestFit="1" customWidth="1"/>
    <col min="7" max="7" width="17" style="2" customWidth="1"/>
    <col min="8" max="9" width="9.7109375" style="2" bestFit="1" customWidth="1"/>
    <col min="10" max="10" width="9.5703125" style="2" bestFit="1" customWidth="1"/>
    <col min="11" max="16384" width="9.140625" style="2"/>
  </cols>
  <sheetData>
    <row r="2" spans="2:10" ht="18.75" x14ac:dyDescent="0.3">
      <c r="B2" s="18" t="s">
        <v>22</v>
      </c>
      <c r="C2" s="18"/>
      <c r="D2" s="18"/>
      <c r="E2" s="18"/>
      <c r="F2" s="18"/>
      <c r="G2" s="18"/>
      <c r="H2" s="18"/>
      <c r="I2" s="18"/>
      <c r="J2" s="18"/>
    </row>
    <row r="4" spans="2:10" x14ac:dyDescent="0.25">
      <c r="B4" s="10"/>
      <c r="C4" s="11" t="s">
        <v>0</v>
      </c>
      <c r="D4" s="10"/>
      <c r="F4" s="10"/>
      <c r="G4" s="11" t="s">
        <v>12</v>
      </c>
      <c r="H4" s="10"/>
      <c r="I4" s="10"/>
      <c r="J4" s="10"/>
    </row>
    <row r="5" spans="2:10" x14ac:dyDescent="0.25">
      <c r="B5" s="10"/>
      <c r="C5" s="10"/>
      <c r="D5" s="10"/>
      <c r="F5" s="10"/>
      <c r="G5" s="14"/>
      <c r="H5" s="10" t="s">
        <v>14</v>
      </c>
      <c r="I5" s="10" t="s">
        <v>15</v>
      </c>
      <c r="J5" s="10" t="s">
        <v>16</v>
      </c>
    </row>
    <row r="6" spans="2:10" x14ac:dyDescent="0.25">
      <c r="B6" s="10"/>
      <c r="C6" s="10" t="s">
        <v>1</v>
      </c>
      <c r="D6" s="10">
        <v>1000000</v>
      </c>
      <c r="F6" s="10"/>
      <c r="G6" s="10" t="s">
        <v>1</v>
      </c>
      <c r="H6" s="10">
        <v>1000000</v>
      </c>
      <c r="I6" s="10">
        <v>500000</v>
      </c>
      <c r="J6" s="10">
        <v>500000</v>
      </c>
    </row>
    <row r="7" spans="2:10" x14ac:dyDescent="0.25">
      <c r="B7" s="10"/>
      <c r="C7" s="10"/>
      <c r="D7" s="10"/>
      <c r="F7" s="10"/>
      <c r="G7" s="10"/>
      <c r="H7" s="10"/>
      <c r="I7" s="10"/>
      <c r="J7" s="10"/>
    </row>
    <row r="8" spans="2:10" x14ac:dyDescent="0.25">
      <c r="B8" s="10"/>
      <c r="C8" s="10" t="s">
        <v>2</v>
      </c>
      <c r="D8" s="12">
        <f>F32</f>
        <v>75000</v>
      </c>
      <c r="F8" s="10"/>
      <c r="G8" s="10" t="s">
        <v>2</v>
      </c>
      <c r="H8" s="15">
        <f>F41</f>
        <v>112500</v>
      </c>
      <c r="I8" s="15">
        <f>F49</f>
        <v>10000</v>
      </c>
      <c r="J8" s="15">
        <f>F56</f>
        <v>0</v>
      </c>
    </row>
    <row r="9" spans="2:10" x14ac:dyDescent="0.25">
      <c r="B9" s="10" t="s">
        <v>6</v>
      </c>
      <c r="C9" s="10" t="s">
        <v>21</v>
      </c>
      <c r="D9" s="13">
        <f>IF(AND(D6&gt;=C25,D6&lt;=500000),MIN(F26,12500),0)</f>
        <v>0</v>
      </c>
      <c r="F9" s="10" t="s">
        <v>6</v>
      </c>
      <c r="G9" s="10" t="s">
        <v>21</v>
      </c>
      <c r="H9" s="16">
        <f>IF(AND(H6&gt;=C37,H6&lt;=500000),MIN(F38,12500),0)</f>
        <v>0</v>
      </c>
      <c r="I9" s="16">
        <f>IF(AND(I6&gt;=C45,I6&lt;=500000),MIN(F46,12500),0)</f>
        <v>10000</v>
      </c>
      <c r="J9" s="17">
        <v>0</v>
      </c>
    </row>
    <row r="10" spans="2:10" x14ac:dyDescent="0.25">
      <c r="B10" s="10"/>
      <c r="C10" s="10"/>
      <c r="D10" s="12">
        <f>D8-D9</f>
        <v>75000</v>
      </c>
      <c r="F10" s="10"/>
      <c r="G10" s="10"/>
      <c r="H10" s="15">
        <f>H8-H9</f>
        <v>112500</v>
      </c>
      <c r="I10" s="15">
        <f t="shared" ref="I10:J10" si="0">I8-I9</f>
        <v>0</v>
      </c>
      <c r="J10" s="15">
        <f t="shared" si="0"/>
        <v>0</v>
      </c>
    </row>
    <row r="11" spans="2:10" x14ac:dyDescent="0.25">
      <c r="B11" s="10" t="s">
        <v>3</v>
      </c>
      <c r="C11" s="10" t="s">
        <v>4</v>
      </c>
      <c r="D11" s="13">
        <f>D10*4/100</f>
        <v>3000</v>
      </c>
      <c r="F11" s="10" t="s">
        <v>3</v>
      </c>
      <c r="G11" s="10" t="s">
        <v>4</v>
      </c>
      <c r="H11" s="15">
        <f>H10*4/100</f>
        <v>4500</v>
      </c>
      <c r="I11" s="15">
        <f t="shared" ref="I11:J11" si="1">I10*4/100</f>
        <v>0</v>
      </c>
      <c r="J11" s="15">
        <f t="shared" si="1"/>
        <v>0</v>
      </c>
    </row>
    <row r="12" spans="2:10" x14ac:dyDescent="0.25">
      <c r="B12" s="10"/>
      <c r="C12" s="10" t="s">
        <v>5</v>
      </c>
      <c r="D12" s="12">
        <f>D10+D11</f>
        <v>78000</v>
      </c>
      <c r="F12" s="10"/>
      <c r="G12" s="10" t="s">
        <v>5</v>
      </c>
      <c r="H12" s="15">
        <f>H10+H11</f>
        <v>117000</v>
      </c>
      <c r="I12" s="15">
        <f t="shared" ref="I12:J12" si="2">I10+I11</f>
        <v>0</v>
      </c>
      <c r="J12" s="15">
        <f t="shared" si="2"/>
        <v>0</v>
      </c>
    </row>
    <row r="13" spans="2:10" x14ac:dyDescent="0.25">
      <c r="B13" s="10"/>
      <c r="C13" s="10"/>
      <c r="D13" s="10"/>
      <c r="F13" s="10"/>
      <c r="G13" s="10"/>
      <c r="H13" s="10"/>
      <c r="I13" s="10"/>
      <c r="J13" s="10"/>
    </row>
    <row r="14" spans="2:10" x14ac:dyDescent="0.25">
      <c r="B14" s="10" t="s">
        <v>6</v>
      </c>
      <c r="C14" s="10" t="s">
        <v>7</v>
      </c>
      <c r="D14" s="10"/>
      <c r="F14" s="10" t="s">
        <v>6</v>
      </c>
      <c r="G14" s="10" t="s">
        <v>7</v>
      </c>
      <c r="H14" s="10"/>
      <c r="I14" s="10"/>
      <c r="J14" s="10"/>
    </row>
    <row r="15" spans="2:10" x14ac:dyDescent="0.25">
      <c r="B15" s="10" t="s">
        <v>6</v>
      </c>
      <c r="C15" s="10" t="s">
        <v>8</v>
      </c>
      <c r="D15" s="10"/>
      <c r="F15" s="10" t="s">
        <v>6</v>
      </c>
      <c r="G15" s="10" t="s">
        <v>8</v>
      </c>
      <c r="H15" s="10"/>
      <c r="I15" s="10"/>
      <c r="J15" s="10"/>
    </row>
    <row r="16" spans="2:10" x14ac:dyDescent="0.25">
      <c r="B16" s="10" t="s">
        <v>3</v>
      </c>
      <c r="C16" s="10" t="s">
        <v>10</v>
      </c>
      <c r="D16" s="10"/>
      <c r="F16" s="10" t="s">
        <v>3</v>
      </c>
      <c r="G16" s="10" t="s">
        <v>10</v>
      </c>
      <c r="H16" s="10"/>
      <c r="I16" s="10"/>
      <c r="J16" s="10"/>
    </row>
    <row r="17" spans="2:10" x14ac:dyDescent="0.25">
      <c r="B17" s="10"/>
      <c r="C17" s="10"/>
      <c r="D17" s="10"/>
      <c r="F17" s="10"/>
      <c r="G17" s="10"/>
      <c r="H17" s="10"/>
      <c r="I17" s="10"/>
      <c r="J17" s="10"/>
    </row>
    <row r="18" spans="2:10" x14ac:dyDescent="0.25">
      <c r="B18" s="10"/>
      <c r="C18" s="10" t="s">
        <v>11</v>
      </c>
      <c r="D18" s="12">
        <f>D12-D14-D15+D16</f>
        <v>78000</v>
      </c>
      <c r="F18" s="10"/>
      <c r="G18" s="10" t="s">
        <v>11</v>
      </c>
      <c r="H18" s="15">
        <f>H12-H14-H15+H16</f>
        <v>117000</v>
      </c>
      <c r="I18" s="15">
        <f t="shared" ref="I18:J18" si="3">I12-I14-I15+I16</f>
        <v>0</v>
      </c>
      <c r="J18" s="15">
        <f t="shared" si="3"/>
        <v>0</v>
      </c>
    </row>
    <row r="23" spans="2:10" hidden="1" x14ac:dyDescent="0.25"/>
    <row r="24" spans="2:10" hidden="1" x14ac:dyDescent="0.25">
      <c r="C24" s="2" t="s">
        <v>13</v>
      </c>
    </row>
    <row r="25" spans="2:10" hidden="1" x14ac:dyDescent="0.25">
      <c r="C25" s="2">
        <v>250000</v>
      </c>
      <c r="D25" s="5">
        <v>0</v>
      </c>
      <c r="E25" s="7">
        <f>IF(D6&lt;=C25,D6-0,C25)</f>
        <v>250000</v>
      </c>
      <c r="F25" s="7">
        <f>E25*D25</f>
        <v>0</v>
      </c>
    </row>
    <row r="26" spans="2:10" hidden="1" x14ac:dyDescent="0.25">
      <c r="C26" s="2">
        <v>500000</v>
      </c>
      <c r="D26" s="5">
        <v>0.05</v>
      </c>
      <c r="E26" s="7">
        <f>MAX(IF(D6&lt;=C26,D6-C25,C26-C25),IF(D6&gt;C25,,0))</f>
        <v>250000</v>
      </c>
      <c r="F26" s="7">
        <f>E26*D26</f>
        <v>12500</v>
      </c>
    </row>
    <row r="27" spans="2:10" hidden="1" x14ac:dyDescent="0.25">
      <c r="C27" s="2">
        <v>750000</v>
      </c>
      <c r="D27" s="5">
        <v>0.1</v>
      </c>
      <c r="E27" s="7">
        <f>MAX(IF(D6&lt;=C27,D6-C26,C27-C26),IF(D6&gt;C26,,0))</f>
        <v>250000</v>
      </c>
      <c r="F27" s="7">
        <f t="shared" ref="F27:F31" si="4">E27*D27</f>
        <v>25000</v>
      </c>
    </row>
    <row r="28" spans="2:10" hidden="1" x14ac:dyDescent="0.25">
      <c r="C28" s="2">
        <v>1000000</v>
      </c>
      <c r="D28" s="5">
        <v>0.15</v>
      </c>
      <c r="E28" s="7">
        <f>MAX(IF(D6&lt;=C28,D6-C27,C28-C27),IF(D6&gt;C27,,0))</f>
        <v>250000</v>
      </c>
      <c r="F28" s="3">
        <f t="shared" si="4"/>
        <v>37500</v>
      </c>
    </row>
    <row r="29" spans="2:10" hidden="1" x14ac:dyDescent="0.25">
      <c r="C29" s="2">
        <v>1250000</v>
      </c>
      <c r="D29" s="5">
        <v>0.2</v>
      </c>
      <c r="E29" s="7">
        <f>MAX(IF(D6&lt;=C29,D6-C28,C29-C28),IF(D6&gt;C28,,0))</f>
        <v>0</v>
      </c>
      <c r="F29" s="7">
        <f t="shared" si="4"/>
        <v>0</v>
      </c>
    </row>
    <row r="30" spans="2:10" hidden="1" x14ac:dyDescent="0.25">
      <c r="C30" s="2">
        <v>1500000</v>
      </c>
      <c r="D30" s="5">
        <v>0.25</v>
      </c>
      <c r="E30" s="7">
        <f>MAX(IF(D6&lt;=C30,D6-C29,C30-C29),IF(D6&gt;C29,,0))</f>
        <v>0</v>
      </c>
      <c r="F30" s="7">
        <f t="shared" si="4"/>
        <v>0</v>
      </c>
    </row>
    <row r="31" spans="2:10" hidden="1" x14ac:dyDescent="0.25">
      <c r="C31" s="2" t="s">
        <v>9</v>
      </c>
      <c r="D31" s="5">
        <v>0.3</v>
      </c>
      <c r="E31" s="7">
        <f>MAX(IF(D6&lt;=C31,D6-C30,C31-C30),IF(D6&gt;C30,,0))</f>
        <v>0</v>
      </c>
      <c r="F31" s="4">
        <f t="shared" si="4"/>
        <v>0</v>
      </c>
    </row>
    <row r="32" spans="2:10" hidden="1" x14ac:dyDescent="0.25">
      <c r="F32" s="3">
        <f>SUM(F25:F31)</f>
        <v>75000</v>
      </c>
    </row>
    <row r="33" spans="3:6" hidden="1" x14ac:dyDescent="0.25">
      <c r="F33" s="1"/>
    </row>
    <row r="34" spans="3:6" hidden="1" x14ac:dyDescent="0.25"/>
    <row r="35" spans="3:6" hidden="1" x14ac:dyDescent="0.25"/>
    <row r="36" spans="3:6" hidden="1" x14ac:dyDescent="0.25">
      <c r="C36" s="2" t="s">
        <v>18</v>
      </c>
    </row>
    <row r="37" spans="3:6" hidden="1" x14ac:dyDescent="0.25">
      <c r="C37" s="2">
        <v>250000</v>
      </c>
      <c r="D37" s="5">
        <v>0</v>
      </c>
      <c r="E37" s="7">
        <f>IF(H6&lt;=C37,H6-0,C37)</f>
        <v>250000</v>
      </c>
      <c r="F37" s="7">
        <f>E37*D37</f>
        <v>0</v>
      </c>
    </row>
    <row r="38" spans="3:6" hidden="1" x14ac:dyDescent="0.25">
      <c r="C38" s="2">
        <v>500000</v>
      </c>
      <c r="D38" s="5">
        <v>0.05</v>
      </c>
      <c r="E38" s="7">
        <f>MAX(IF(H6&lt;=C38,H6-C37,C38-C37),IF(H6&gt;C37,,0))</f>
        <v>250000</v>
      </c>
      <c r="F38" s="7">
        <f t="shared" ref="F38:F40" si="5">E38*D38</f>
        <v>12500</v>
      </c>
    </row>
    <row r="39" spans="3:6" hidden="1" x14ac:dyDescent="0.25">
      <c r="C39" s="2">
        <v>1000000</v>
      </c>
      <c r="D39" s="5">
        <v>0.2</v>
      </c>
      <c r="E39" s="7">
        <f>MAX(IF(H6&lt;=C39,H6-C38,C39-C38),IF(H6&gt;C38,,0))</f>
        <v>500000</v>
      </c>
      <c r="F39" s="7">
        <f t="shared" si="5"/>
        <v>100000</v>
      </c>
    </row>
    <row r="40" spans="3:6" hidden="1" x14ac:dyDescent="0.25">
      <c r="C40" s="2" t="s">
        <v>17</v>
      </c>
      <c r="D40" s="5">
        <v>0.3</v>
      </c>
      <c r="E40" s="7">
        <f>MAX(IF(H6&lt;=C40,H6-C39,C40-C39),IF(H6&gt;C39,,0))</f>
        <v>0</v>
      </c>
      <c r="F40" s="8">
        <f t="shared" si="5"/>
        <v>0</v>
      </c>
    </row>
    <row r="41" spans="3:6" hidden="1" x14ac:dyDescent="0.25">
      <c r="D41" s="5"/>
      <c r="F41" s="7">
        <f>SUM(F37:F40)</f>
        <v>112500</v>
      </c>
    </row>
    <row r="42" spans="3:6" hidden="1" x14ac:dyDescent="0.25">
      <c r="D42" s="5"/>
    </row>
    <row r="43" spans="3:6" hidden="1" x14ac:dyDescent="0.25"/>
    <row r="44" spans="3:6" hidden="1" x14ac:dyDescent="0.25">
      <c r="C44" s="2" t="s">
        <v>19</v>
      </c>
    </row>
    <row r="45" spans="3:6" hidden="1" x14ac:dyDescent="0.25">
      <c r="C45" s="2">
        <v>300000</v>
      </c>
      <c r="D45" s="5">
        <v>0</v>
      </c>
      <c r="E45" s="7">
        <f>IF(I6&lt;=C45,I6-0,C45)</f>
        <v>300000</v>
      </c>
      <c r="F45" s="7">
        <f>E45*D45</f>
        <v>0</v>
      </c>
    </row>
    <row r="46" spans="3:6" hidden="1" x14ac:dyDescent="0.25">
      <c r="C46" s="2">
        <v>500000</v>
      </c>
      <c r="D46" s="5">
        <v>0.05</v>
      </c>
      <c r="E46" s="7">
        <f>MAX(IF(I6&lt;=C46,I6-C45,C46-C45),IF(I6&gt;C45,,0))</f>
        <v>200000</v>
      </c>
      <c r="F46" s="7">
        <f t="shared" ref="F46:F55" si="6">E46*D46</f>
        <v>10000</v>
      </c>
    </row>
    <row r="47" spans="3:6" hidden="1" x14ac:dyDescent="0.25">
      <c r="C47" s="2">
        <v>1000000</v>
      </c>
      <c r="D47" s="5">
        <v>0.2</v>
      </c>
      <c r="E47" s="7">
        <f>MAX(IF(I6&lt;=C47,I6-C46,C47-C46),IF(I6&gt;C46,,0))</f>
        <v>0</v>
      </c>
      <c r="F47" s="7">
        <f t="shared" si="6"/>
        <v>0</v>
      </c>
    </row>
    <row r="48" spans="3:6" hidden="1" x14ac:dyDescent="0.25">
      <c r="C48" s="2" t="s">
        <v>17</v>
      </c>
      <c r="D48" s="5">
        <v>0.3</v>
      </c>
      <c r="E48" s="7">
        <f>MAX(IF(I6&lt;=C48,I6-C47,C48-C47),IF(I6&gt;C47,,0))</f>
        <v>0</v>
      </c>
      <c r="F48" s="8">
        <f t="shared" si="6"/>
        <v>0</v>
      </c>
    </row>
    <row r="49" spans="3:6" hidden="1" x14ac:dyDescent="0.25">
      <c r="F49" s="9">
        <f>SUM(F45:F48)</f>
        <v>10000</v>
      </c>
    </row>
    <row r="50" spans="3:6" hidden="1" x14ac:dyDescent="0.25">
      <c r="F50" s="6"/>
    </row>
    <row r="51" spans="3:6" hidden="1" x14ac:dyDescent="0.25"/>
    <row r="52" spans="3:6" hidden="1" x14ac:dyDescent="0.25">
      <c r="C52" s="2" t="s">
        <v>20</v>
      </c>
    </row>
    <row r="53" spans="3:6" hidden="1" x14ac:dyDescent="0.25">
      <c r="C53" s="2">
        <v>500000</v>
      </c>
      <c r="D53" s="5">
        <v>0</v>
      </c>
      <c r="E53" s="7">
        <f>IF(J6&lt;=C53,J6-0,C53)</f>
        <v>500000</v>
      </c>
      <c r="F53" s="7">
        <f t="shared" si="6"/>
        <v>0</v>
      </c>
    </row>
    <row r="54" spans="3:6" hidden="1" x14ac:dyDescent="0.25">
      <c r="C54" s="2">
        <v>1000000</v>
      </c>
      <c r="D54" s="5">
        <v>0.2</v>
      </c>
      <c r="E54" s="7">
        <f>MAX(IF(J6&lt;=C54,J6-C53,C54-C53),IF(J6&gt;C53,,0))</f>
        <v>0</v>
      </c>
      <c r="F54" s="7">
        <f t="shared" si="6"/>
        <v>0</v>
      </c>
    </row>
    <row r="55" spans="3:6" hidden="1" x14ac:dyDescent="0.25">
      <c r="C55" s="2" t="s">
        <v>17</v>
      </c>
      <c r="D55" s="5">
        <v>0.3</v>
      </c>
      <c r="E55" s="7">
        <f>MAX(IF(J6&lt;=C55,J6-C54,C55-C54),IF(J6&gt;C54,,0))</f>
        <v>0</v>
      </c>
      <c r="F55" s="8">
        <f t="shared" si="6"/>
        <v>0</v>
      </c>
    </row>
    <row r="56" spans="3:6" hidden="1" x14ac:dyDescent="0.25">
      <c r="F56" s="7">
        <f>SUM(F53:F55)</f>
        <v>0</v>
      </c>
    </row>
    <row r="57" spans="3:6" hidden="1" x14ac:dyDescent="0.25"/>
  </sheetData>
  <sheetProtection password="C164" sheet="1" objects="1" scenarios="1"/>
  <mergeCells count="1">
    <mergeCell ref="B2:J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2021-08-02T11:08:25Z</dcterms:modified>
</cp:coreProperties>
</file>