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0" yWindow="55" windowWidth="16662" windowHeight="8649"/>
  </bookViews>
  <sheets>
    <sheet name="IT Interest Calculator" sheetId="1" r:id="rId1"/>
  </sheets>
  <calcPr calcId="125725"/>
</workbook>
</file>

<file path=xl/calcChain.xml><?xml version="1.0" encoding="utf-8"?>
<calcChain xmlns="http://schemas.openxmlformats.org/spreadsheetml/2006/main">
  <c r="D15" i="1"/>
  <c r="C15"/>
  <c r="C23"/>
  <c r="D23" l="1"/>
  <c r="F23"/>
  <c r="C12"/>
  <c r="D5" l="1"/>
  <c r="C5"/>
  <c r="D12"/>
  <c r="C30" l="1"/>
  <c r="C27"/>
  <c r="D27" s="1"/>
  <c r="C28"/>
  <c r="C29"/>
  <c r="E26"/>
  <c r="F26" s="1"/>
  <c r="C26"/>
  <c r="D26" s="1"/>
  <c r="D28"/>
  <c r="D13"/>
  <c r="E30"/>
  <c r="D29"/>
  <c r="C13"/>
  <c r="E29"/>
  <c r="F29" s="1"/>
  <c r="E28"/>
  <c r="F28" s="1"/>
  <c r="E27"/>
  <c r="F27" s="1"/>
  <c r="C16" l="1"/>
  <c r="D16"/>
  <c r="D31"/>
  <c r="C17" s="1"/>
  <c r="F31"/>
  <c r="D17" s="1"/>
  <c r="D18" l="1"/>
  <c r="C18"/>
</calcChain>
</file>

<file path=xl/comments1.xml><?xml version="1.0" encoding="utf-8"?>
<comments xmlns="http://schemas.openxmlformats.org/spreadsheetml/2006/main">
  <authors>
    <author>Prakash Dugar</author>
    <author>Author</author>
  </authors>
  <commentList>
    <comment ref="C3" authorId="0">
      <text>
        <r>
          <rPr>
            <sz val="11"/>
            <color indexed="81"/>
            <rFont val="Arial Narrow"/>
            <family val="2"/>
          </rPr>
          <t xml:space="preserve">Enter A Whole Number
</t>
        </r>
      </text>
    </comment>
    <comment ref="D3" authorId="0">
      <text>
        <r>
          <rPr>
            <sz val="10"/>
            <color indexed="81"/>
            <rFont val="Verdana"/>
            <family val="2"/>
          </rPr>
          <t xml:space="preserve">Enter A Whole Number
</t>
        </r>
      </text>
    </comment>
    <comment ref="C7" authorId="0">
      <text>
        <r>
          <rPr>
            <sz val="10"/>
            <color indexed="81"/>
            <rFont val="Verdana"/>
            <family val="2"/>
          </rPr>
          <t>Use Whole Numbers Only.</t>
        </r>
      </text>
    </comment>
    <comment ref="D7" authorId="0">
      <text>
        <r>
          <rPr>
            <sz val="10"/>
            <color indexed="81"/>
            <rFont val="Verdana"/>
            <family val="2"/>
          </rPr>
          <t>Use Whole Numbers Only.</t>
        </r>
      </text>
    </comment>
    <comment ref="C8" authorId="0">
      <text>
        <r>
          <rPr>
            <sz val="10"/>
            <color indexed="81"/>
            <rFont val="Verdana"/>
            <family val="2"/>
          </rPr>
          <t>Use Whole Numbers Only.</t>
        </r>
      </text>
    </comment>
    <comment ref="D8" authorId="0">
      <text>
        <r>
          <rPr>
            <sz val="10"/>
            <color indexed="81"/>
            <rFont val="Verdana"/>
            <family val="2"/>
          </rPr>
          <t>Use Whole Numbers Only.</t>
        </r>
      </text>
    </comment>
    <comment ref="C14" authorId="1">
      <text>
        <r>
          <rPr>
            <sz val="10"/>
            <color indexed="81"/>
            <rFont val="Arial Narrow"/>
            <family val="2"/>
          </rPr>
          <t>Enter Date In dd/mm/yyyy Format</t>
        </r>
      </text>
    </comment>
    <comment ref="D14" authorId="1">
      <text>
        <r>
          <rPr>
            <sz val="10"/>
            <color indexed="81"/>
            <rFont val="Arial Narrow"/>
            <family val="2"/>
          </rPr>
          <t>Enter Date In dd/mm/yyyy Format</t>
        </r>
      </text>
    </comment>
  </commentList>
</comments>
</file>

<file path=xl/sharedStrings.xml><?xml version="1.0" encoding="utf-8"?>
<sst xmlns="http://schemas.openxmlformats.org/spreadsheetml/2006/main" count="37" uniqueCount="35">
  <si>
    <t>CA. Prakash Dugar, Chennai. E Mail: pcdugar@gmail.com</t>
  </si>
  <si>
    <t>TAX PAYABLE</t>
  </si>
  <si>
    <t>Installment 1</t>
  </si>
  <si>
    <t>Installment 2</t>
  </si>
  <si>
    <t>Installment 3</t>
  </si>
  <si>
    <t>Installment 4</t>
  </si>
  <si>
    <t>Balance Tax Payable</t>
  </si>
  <si>
    <t>Return Filing Due Date: Individuals &amp; Companies</t>
  </si>
  <si>
    <t>WORKINGS FOR INTERNAL USE ONLY</t>
  </si>
  <si>
    <t>Short Paid</t>
  </si>
  <si>
    <t>Interest</t>
  </si>
  <si>
    <t>Less: TDS\TCS</t>
  </si>
  <si>
    <t>Total Interest Payable*</t>
  </si>
  <si>
    <t>Interest u/s 234A</t>
  </si>
  <si>
    <t>Interest u/s 234B</t>
  </si>
  <si>
    <t>Interest u/s 234C</t>
  </si>
  <si>
    <t>Companies</t>
  </si>
  <si>
    <t xml:space="preserve">234C Interest Calculation: </t>
  </si>
  <si>
    <t>Return Filed On</t>
  </si>
  <si>
    <t>Total Advance Tax Paid</t>
  </si>
  <si>
    <t>ADVANCE TAX PAID:</t>
  </si>
  <si>
    <t>Individuals, HUF &amp; Firms (Unaudited)</t>
  </si>
  <si>
    <t>Self Assessment Tax Paid (if applicable) and</t>
  </si>
  <si>
    <t>Individuals HUF etc.</t>
  </si>
  <si>
    <t>Year End &gt;</t>
  </si>
  <si>
    <r>
      <t xml:space="preserve">Companies\Firms
</t>
    </r>
    <r>
      <rPr>
        <b/>
        <sz val="10"/>
        <color indexed="12"/>
        <rFont val="Arial Narrow"/>
        <family val="2"/>
      </rPr>
      <t>Individuals (Audited)</t>
    </r>
  </si>
  <si>
    <t>Up To 15th June 2018</t>
  </si>
  <si>
    <t>16th June To 15th Sept. 2018</t>
  </si>
  <si>
    <t>16th Sept. To 15th Dec. 2018</t>
  </si>
  <si>
    <t>16th Dec. 2018 To 15th March 2019</t>
  </si>
  <si>
    <t>16th March To 31st March 2019</t>
  </si>
  <si>
    <t>*Information provided here is for general use only. For actual calculation of your interest liability, please use calculations provided in the ITR Utilities, freely available on the Efiling Website or contact your CA / Tax Consultant.</t>
  </si>
  <si>
    <t xml:space="preserve"> 234A, 234B, 234C INTEREST CALCULATOR FOR FY 2018-19 &amp; AY 2019-20</t>
  </si>
  <si>
    <t>Installment 5</t>
  </si>
  <si>
    <r>
      <rPr>
        <b/>
        <sz val="8"/>
        <color indexed="12"/>
        <rFont val="Arial Narrow"/>
        <family val="2"/>
      </rPr>
      <t>Note</t>
    </r>
    <r>
      <rPr>
        <sz val="8"/>
        <color indexed="12"/>
        <rFont val="Arial Narrow"/>
        <family val="2"/>
      </rPr>
      <t xml:space="preserve">: If your system date format is not dd/mm/yyyy, please make it so, by changing settings in Control Panel, Regional Settings.  
</t>
    </r>
    <r>
      <rPr>
        <b/>
        <u/>
        <sz val="8"/>
        <color indexed="12"/>
        <rFont val="Arial Narrow"/>
        <family val="2"/>
      </rPr>
      <t>31/08/2019</t>
    </r>
    <r>
      <rPr>
        <sz val="8"/>
        <color indexed="12"/>
        <rFont val="Arial Narrow"/>
        <family val="2"/>
      </rPr>
      <t xml:space="preserve"> &amp; </t>
    </r>
    <r>
      <rPr>
        <b/>
        <u/>
        <sz val="8"/>
        <color indexed="12"/>
        <rFont val="Arial Narrow"/>
        <family val="2"/>
      </rPr>
      <t>30/09/2019</t>
    </r>
    <r>
      <rPr>
        <sz val="8"/>
        <color indexed="12"/>
        <rFont val="Arial Narrow"/>
        <family val="2"/>
      </rPr>
      <t xml:space="preserve"> are assumed as Due Dates for filing of returns by Individuals and Companies/Audited Firms respectively for AY 2019-20. 
Advance Tax Payments apply if the Tax Amount to be paid is Rs. 10,000 or more after TDS\TCS Deductions.
</t>
    </r>
  </si>
</sst>
</file>

<file path=xl/styles.xml><?xml version="1.0" encoding="utf-8"?>
<styleSheet xmlns="http://schemas.openxmlformats.org/spreadsheetml/2006/main">
  <numFmts count="5">
    <numFmt numFmtId="43" formatCode="_(* #,##0.00_);_(* \(#,##0.00\);_(* &quot;-&quot;??_);_(@_)"/>
    <numFmt numFmtId="164" formatCode="[$-409]d\-mmm\-yy;@"/>
    <numFmt numFmtId="165" formatCode="00\ \ \ \ 00/12"/>
    <numFmt numFmtId="166" formatCode="[&gt;=10000000]##\,##\,##\,##0;[&gt;=100000]\ ##\,##\,##0;##,##0"/>
    <numFmt numFmtId="167" formatCode="[$-409]d\-mmm\-yyyy;@"/>
  </numFmts>
  <fonts count="40">
    <font>
      <sz val="11"/>
      <color indexed="8"/>
      <name val="Calibri"/>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Calibri"/>
      <family val="2"/>
    </font>
    <font>
      <sz val="8"/>
      <color indexed="8"/>
      <name val="Calibri"/>
      <family val="2"/>
    </font>
    <font>
      <b/>
      <sz val="8"/>
      <color indexed="8"/>
      <name val="Calibri"/>
      <family val="2"/>
    </font>
    <font>
      <b/>
      <sz val="11"/>
      <color indexed="12"/>
      <name val="Arial"/>
      <family val="2"/>
    </font>
    <font>
      <b/>
      <sz val="11"/>
      <color indexed="12"/>
      <name val="Arial Narrow"/>
      <family val="2"/>
    </font>
    <font>
      <b/>
      <sz val="11"/>
      <name val="Arial"/>
      <family val="2"/>
    </font>
    <font>
      <sz val="10"/>
      <name val="Arial"/>
      <family val="2"/>
    </font>
    <font>
      <sz val="11"/>
      <color indexed="12"/>
      <name val="Arial"/>
      <family val="2"/>
    </font>
    <font>
      <sz val="8"/>
      <color indexed="12"/>
      <name val="Arial Narrow"/>
      <family val="2"/>
    </font>
    <font>
      <sz val="8"/>
      <color indexed="8"/>
      <name val="Arial Narrow"/>
      <family val="2"/>
    </font>
    <font>
      <sz val="11"/>
      <name val="Arial"/>
      <family val="2"/>
    </font>
    <font>
      <sz val="12"/>
      <name val="Arial Narrow"/>
      <family val="2"/>
    </font>
    <font>
      <b/>
      <sz val="12"/>
      <color indexed="8"/>
      <name val="Arial Narrow"/>
      <family val="2"/>
    </font>
    <font>
      <b/>
      <sz val="12"/>
      <color indexed="8"/>
      <name val="Calibri"/>
      <family val="2"/>
    </font>
    <font>
      <b/>
      <sz val="12"/>
      <name val="Arial Narrow"/>
      <family val="2"/>
    </font>
    <font>
      <b/>
      <i/>
      <sz val="11"/>
      <color indexed="12"/>
      <name val="Arial Narrow"/>
      <family val="2"/>
    </font>
    <font>
      <b/>
      <sz val="10"/>
      <color indexed="12"/>
      <name val="Arial Narrow"/>
      <family val="2"/>
    </font>
    <font>
      <sz val="10"/>
      <color indexed="81"/>
      <name val="Verdana"/>
      <family val="2"/>
    </font>
    <font>
      <b/>
      <sz val="8"/>
      <color indexed="12"/>
      <name val="Arial Narrow"/>
      <family val="2"/>
    </font>
    <font>
      <sz val="11"/>
      <color indexed="81"/>
      <name val="Arial Narrow"/>
      <family val="2"/>
    </font>
    <font>
      <sz val="10"/>
      <color indexed="81"/>
      <name val="Arial Narrow"/>
      <family val="2"/>
    </font>
    <font>
      <b/>
      <u/>
      <sz val="8"/>
      <color indexed="12"/>
      <name val="Arial Narrow"/>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4"/>
        <bgColor indexed="64"/>
      </patternFill>
    </fill>
    <fill>
      <patternFill patternType="solid">
        <fgColor indexed="41"/>
        <bgColor indexed="64"/>
      </patternFill>
    </fill>
  </fills>
  <borders count="3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12"/>
      </left>
      <right style="thin">
        <color indexed="12"/>
      </right>
      <top style="thin">
        <color indexed="12"/>
      </top>
      <bottom style="thin">
        <color indexed="12"/>
      </bottom>
      <diagonal/>
    </border>
    <border>
      <left style="thin">
        <color indexed="12"/>
      </left>
      <right style="thin">
        <color indexed="12"/>
      </right>
      <top/>
      <bottom style="thin">
        <color indexed="12"/>
      </bottom>
      <diagonal/>
    </border>
    <border>
      <left style="thin">
        <color indexed="12"/>
      </left>
      <right style="double">
        <color indexed="12"/>
      </right>
      <top/>
      <bottom/>
      <diagonal/>
    </border>
    <border>
      <left style="thin">
        <color indexed="12"/>
      </left>
      <right style="thin">
        <color indexed="12"/>
      </right>
      <top/>
      <bottom/>
      <diagonal/>
    </border>
    <border>
      <left style="thin">
        <color indexed="12"/>
      </left>
      <right style="thin">
        <color indexed="12"/>
      </right>
      <top style="thin">
        <color indexed="12"/>
      </top>
      <bottom style="double">
        <color indexed="12"/>
      </bottom>
      <diagonal/>
    </border>
    <border>
      <left style="double">
        <color indexed="12"/>
      </left>
      <right style="thin">
        <color indexed="12"/>
      </right>
      <top/>
      <bottom style="thin">
        <color indexed="12"/>
      </bottom>
      <diagonal/>
    </border>
    <border>
      <left style="double">
        <color indexed="12"/>
      </left>
      <right style="thin">
        <color indexed="12"/>
      </right>
      <top style="thin">
        <color indexed="12"/>
      </top>
      <bottom style="thin">
        <color indexed="12"/>
      </bottom>
      <diagonal/>
    </border>
    <border>
      <left style="double">
        <color indexed="12"/>
      </left>
      <right style="thin">
        <color indexed="12"/>
      </right>
      <top style="thin">
        <color indexed="12"/>
      </top>
      <bottom style="double">
        <color indexed="12"/>
      </bottom>
      <diagonal/>
    </border>
    <border>
      <left style="thin">
        <color indexed="12"/>
      </left>
      <right/>
      <top style="double">
        <color indexed="12"/>
      </top>
      <bottom style="thin">
        <color indexed="12"/>
      </bottom>
      <diagonal/>
    </border>
    <border>
      <left style="thin">
        <color indexed="12"/>
      </left>
      <right style="double">
        <color indexed="12"/>
      </right>
      <top style="double">
        <color indexed="12"/>
      </top>
      <bottom/>
      <diagonal/>
    </border>
    <border>
      <left/>
      <right style="double">
        <color indexed="12"/>
      </right>
      <top/>
      <bottom style="double">
        <color indexed="12"/>
      </bottom>
      <diagonal/>
    </border>
    <border>
      <left style="thin">
        <color indexed="64"/>
      </left>
      <right style="thin">
        <color indexed="64"/>
      </right>
      <top style="thin">
        <color indexed="64"/>
      </top>
      <bottom style="thin">
        <color indexed="64"/>
      </bottom>
      <diagonal/>
    </border>
    <border>
      <left style="double">
        <color indexed="12"/>
      </left>
      <right style="thin">
        <color indexed="12"/>
      </right>
      <top style="thin">
        <color indexed="12"/>
      </top>
      <bottom/>
      <diagonal/>
    </border>
    <border>
      <left style="double">
        <color indexed="12"/>
      </left>
      <right/>
      <top style="thin">
        <color indexed="12"/>
      </top>
      <bottom style="thin">
        <color indexed="12"/>
      </bottom>
      <diagonal/>
    </border>
    <border>
      <left/>
      <right style="thin">
        <color indexed="12"/>
      </right>
      <top style="thin">
        <color indexed="12"/>
      </top>
      <bottom style="thin">
        <color indexed="12"/>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12"/>
      </left>
      <right style="thin">
        <color indexed="12"/>
      </right>
      <top style="thin">
        <color indexed="12"/>
      </top>
      <bottom/>
      <diagonal/>
    </border>
    <border>
      <left/>
      <right/>
      <top/>
      <bottom style="double">
        <color indexed="12"/>
      </bottom>
      <diagonal/>
    </border>
    <border>
      <left style="double">
        <color indexed="12"/>
      </left>
      <right/>
      <top/>
      <bottom style="double">
        <color indexed="12"/>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double">
        <color indexed="12"/>
      </top>
      <bottom style="double">
        <color indexed="12"/>
      </bottom>
      <diagonal/>
    </border>
    <border>
      <left style="thin">
        <color indexed="12"/>
      </left>
      <right style="double">
        <color indexed="12"/>
      </right>
      <top/>
      <bottom style="double">
        <color indexed="12"/>
      </bottom>
      <diagonal/>
    </border>
    <border>
      <left/>
      <right style="double">
        <color indexed="12"/>
      </right>
      <top style="double">
        <color indexed="12"/>
      </top>
      <bottom style="double">
        <color indexed="12"/>
      </bottom>
      <diagonal/>
    </border>
    <border>
      <left style="thin">
        <color indexed="64"/>
      </left>
      <right/>
      <top/>
      <bottom style="thin">
        <color indexed="64"/>
      </bottom>
      <diagonal/>
    </border>
    <border>
      <left/>
      <right/>
      <top/>
      <bottom style="thin">
        <color indexed="64"/>
      </bottom>
      <diagonal/>
    </border>
    <border>
      <left style="double">
        <color indexed="12"/>
      </left>
      <right/>
      <top style="double">
        <color indexed="12"/>
      </top>
      <bottom style="double">
        <color indexed="12"/>
      </bottom>
      <diagonal/>
    </border>
    <border>
      <left style="double">
        <color indexed="12"/>
      </left>
      <right/>
      <top/>
      <bottom/>
      <diagonal/>
    </border>
  </borders>
  <cellStyleXfs count="46">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3" fillId="3" borderId="0" applyNumberFormat="0" applyBorder="0" applyAlignment="0" applyProtection="0"/>
    <xf numFmtId="0" fontId="4" fillId="20" borderId="1" applyNumberFormat="0" applyAlignment="0" applyProtection="0"/>
    <xf numFmtId="0" fontId="5" fillId="21" borderId="2"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7" fillId="4" borderId="0" applyNumberFormat="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7" borderId="1" applyNumberFormat="0" applyAlignment="0" applyProtection="0"/>
    <xf numFmtId="0" fontId="12" fillId="0" borderId="6" applyNumberFormat="0" applyFill="0" applyAlignment="0" applyProtection="0"/>
    <xf numFmtId="0" fontId="13" fillId="22" borderId="0" applyNumberFormat="0" applyBorder="0" applyAlignment="0" applyProtection="0"/>
    <xf numFmtId="0" fontId="24" fillId="0" borderId="0"/>
    <xf numFmtId="0" fontId="1" fillId="23" borderId="7" applyNumberFormat="0" applyFont="0" applyAlignment="0" applyProtection="0"/>
    <xf numFmtId="0" fontId="14" fillId="20" borderId="8" applyNumberForma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0" borderId="0" applyNumberFormat="0" applyFill="0" applyBorder="0" applyAlignment="0" applyProtection="0"/>
  </cellStyleXfs>
  <cellXfs count="62">
    <xf numFmtId="0" fontId="0" fillId="0" borderId="0" xfId="0"/>
    <xf numFmtId="0" fontId="19" fillId="0" borderId="0" xfId="0" applyFont="1" applyAlignment="1" applyProtection="1">
      <alignment vertical="center"/>
      <protection hidden="1"/>
    </xf>
    <xf numFmtId="3" fontId="19" fillId="0" borderId="0" xfId="0" applyNumberFormat="1" applyFont="1" applyAlignment="1" applyProtection="1">
      <alignment vertical="center"/>
      <protection hidden="1"/>
    </xf>
    <xf numFmtId="3" fontId="20" fillId="0" borderId="0" xfId="0" applyNumberFormat="1" applyFont="1" applyAlignment="1" applyProtection="1">
      <alignment vertical="center"/>
      <protection hidden="1"/>
    </xf>
    <xf numFmtId="0" fontId="19" fillId="24" borderId="0" xfId="0" applyFont="1" applyFill="1" applyBorder="1" applyAlignment="1" applyProtection="1">
      <alignment vertical="center"/>
      <protection hidden="1"/>
    </xf>
    <xf numFmtId="3" fontId="19" fillId="24" borderId="0" xfId="0" applyNumberFormat="1" applyFont="1" applyFill="1" applyBorder="1" applyAlignment="1" applyProtection="1">
      <alignment vertical="center"/>
      <protection hidden="1"/>
    </xf>
    <xf numFmtId="164" fontId="19" fillId="0" borderId="0" xfId="0" applyNumberFormat="1" applyFont="1" applyAlignment="1" applyProtection="1">
      <alignment horizontal="left" vertical="center"/>
      <protection hidden="1"/>
    </xf>
    <xf numFmtId="0" fontId="27" fillId="0" borderId="0" xfId="0" applyFont="1" applyAlignment="1" applyProtection="1">
      <alignment vertical="center"/>
      <protection hidden="1"/>
    </xf>
    <xf numFmtId="1" fontId="19" fillId="0" borderId="0" xfId="0" applyNumberFormat="1" applyFont="1" applyAlignment="1" applyProtection="1">
      <alignment vertical="center"/>
      <protection hidden="1"/>
    </xf>
    <xf numFmtId="166" fontId="19" fillId="24" borderId="0" xfId="0" applyNumberFormat="1" applyFont="1" applyFill="1" applyBorder="1" applyAlignment="1" applyProtection="1">
      <alignment vertical="center"/>
      <protection hidden="1"/>
    </xf>
    <xf numFmtId="49" fontId="22" fillId="25" borderId="16" xfId="28" applyNumberFormat="1" applyFont="1" applyFill="1" applyBorder="1" applyAlignment="1" applyProtection="1">
      <alignment horizontal="left" vertical="center" wrapText="1" indent="1"/>
      <protection hidden="1"/>
    </xf>
    <xf numFmtId="49" fontId="22" fillId="25" borderId="16" xfId="0" applyNumberFormat="1" applyFont="1" applyFill="1" applyBorder="1" applyAlignment="1" applyProtection="1">
      <alignment horizontal="left" vertical="center" wrapText="1" indent="1"/>
      <protection hidden="1"/>
    </xf>
    <xf numFmtId="0" fontId="19" fillId="24" borderId="0" xfId="0" applyFont="1" applyFill="1" applyBorder="1" applyAlignment="1" applyProtection="1">
      <alignment horizontal="center" vertical="center"/>
      <protection hidden="1"/>
    </xf>
    <xf numFmtId="164" fontId="28" fillId="0" borderId="21" xfId="0" applyNumberFormat="1" applyFont="1" applyFill="1" applyBorder="1" applyAlignment="1" applyProtection="1">
      <alignment horizontal="right"/>
      <protection hidden="1"/>
    </xf>
    <xf numFmtId="1" fontId="28" fillId="0" borderId="21" xfId="0" applyNumberFormat="1" applyFont="1" applyFill="1" applyBorder="1" applyAlignment="1" applyProtection="1">
      <alignment vertical="center"/>
      <protection hidden="1"/>
    </xf>
    <xf numFmtId="164" fontId="28" fillId="0" borderId="26" xfId="0" applyNumberFormat="1" applyFont="1" applyFill="1" applyBorder="1" applyAlignment="1" applyProtection="1">
      <alignment horizontal="right"/>
      <protection hidden="1"/>
    </xf>
    <xf numFmtId="49" fontId="25" fillId="0" borderId="21" xfId="0" applyNumberFormat="1" applyFont="1" applyFill="1" applyBorder="1" applyAlignment="1" applyProtection="1">
      <alignment horizontal="left" vertical="center" wrapText="1"/>
      <protection hidden="1"/>
    </xf>
    <xf numFmtId="49" fontId="21" fillId="0" borderId="21" xfId="0" applyNumberFormat="1" applyFont="1" applyFill="1" applyBorder="1" applyAlignment="1" applyProtection="1">
      <alignment horizontal="left" vertical="center" wrapText="1"/>
      <protection hidden="1"/>
    </xf>
    <xf numFmtId="1" fontId="28" fillId="0" borderId="21" xfId="0" applyNumberFormat="1" applyFont="1" applyFill="1" applyBorder="1" applyProtection="1">
      <protection hidden="1"/>
    </xf>
    <xf numFmtId="0" fontId="28" fillId="0" borderId="21" xfId="0" applyFont="1" applyFill="1" applyBorder="1" applyAlignment="1" applyProtection="1">
      <alignment vertical="center"/>
      <protection hidden="1"/>
    </xf>
    <xf numFmtId="0" fontId="29" fillId="0" borderId="21" xfId="0" applyFont="1" applyFill="1" applyBorder="1" applyAlignment="1" applyProtection="1">
      <alignment horizontal="center" vertical="center"/>
      <protection hidden="1"/>
    </xf>
    <xf numFmtId="164" fontId="34" fillId="25" borderId="19" xfId="0" applyNumberFormat="1" applyFont="1" applyFill="1" applyBorder="1" applyAlignment="1" applyProtection="1">
      <alignment horizontal="center" vertical="center" wrapText="1"/>
      <protection hidden="1"/>
    </xf>
    <xf numFmtId="0" fontId="19" fillId="24" borderId="38" xfId="0" applyFont="1" applyFill="1" applyBorder="1" applyAlignment="1" applyProtection="1">
      <alignment vertical="center"/>
      <protection hidden="1"/>
    </xf>
    <xf numFmtId="0" fontId="27" fillId="25" borderId="12" xfId="0" applyFont="1" applyFill="1" applyBorder="1" applyAlignment="1" applyProtection="1">
      <alignment vertical="center"/>
      <protection hidden="1"/>
    </xf>
    <xf numFmtId="0" fontId="27" fillId="25" borderId="33" xfId="0" applyFont="1" applyFill="1" applyBorder="1" applyAlignment="1" applyProtection="1">
      <alignment vertical="center"/>
      <protection hidden="1"/>
    </xf>
    <xf numFmtId="49" fontId="22" fillId="25" borderId="22" xfId="0" applyNumberFormat="1" applyFont="1" applyFill="1" applyBorder="1" applyAlignment="1" applyProtection="1">
      <alignment horizontal="left" vertical="center" wrapText="1" indent="1"/>
      <protection hidden="1"/>
    </xf>
    <xf numFmtId="164" fontId="22" fillId="25" borderId="18" xfId="0" applyNumberFormat="1" applyFont="1" applyFill="1" applyBorder="1" applyAlignment="1" applyProtection="1">
      <alignment horizontal="center" vertical="center" wrapText="1"/>
      <protection hidden="1"/>
    </xf>
    <xf numFmtId="49" fontId="22" fillId="25" borderId="23" xfId="0" applyNumberFormat="1" applyFont="1" applyFill="1" applyBorder="1" applyAlignment="1" applyProtection="1">
      <alignment horizontal="left" vertical="center" wrapText="1" indent="1"/>
      <protection hidden="1"/>
    </xf>
    <xf numFmtId="166" fontId="22" fillId="0" borderId="10" xfId="0" applyNumberFormat="1" applyFont="1" applyFill="1" applyBorder="1" applyAlignment="1" applyProtection="1">
      <alignment vertical="center"/>
      <protection locked="0"/>
    </xf>
    <xf numFmtId="166" fontId="22" fillId="0" borderId="24" xfId="0" applyNumberFormat="1" applyFont="1" applyFill="1" applyBorder="1" applyAlignment="1" applyProtection="1">
      <alignment vertical="center"/>
      <protection locked="0"/>
    </xf>
    <xf numFmtId="49" fontId="22" fillId="25" borderId="15" xfId="0" applyNumberFormat="1" applyFont="1" applyFill="1" applyBorder="1" applyAlignment="1" applyProtection="1">
      <alignment horizontal="left" vertical="center" wrapText="1" indent="1"/>
      <protection hidden="1"/>
    </xf>
    <xf numFmtId="166" fontId="22" fillId="25" borderId="10" xfId="0" applyNumberFormat="1" applyFont="1" applyFill="1" applyBorder="1" applyAlignment="1" applyProtection="1">
      <alignment vertical="center"/>
      <protection hidden="1"/>
    </xf>
    <xf numFmtId="166" fontId="22" fillId="25" borderId="11" xfId="0" applyNumberFormat="1" applyFont="1" applyFill="1" applyBorder="1" applyAlignment="1" applyProtection="1">
      <alignment vertical="center"/>
      <protection hidden="1"/>
    </xf>
    <xf numFmtId="166" fontId="22" fillId="0" borderId="11" xfId="0" applyNumberFormat="1" applyFont="1" applyFill="1" applyBorder="1" applyAlignment="1" applyProtection="1">
      <alignment vertical="center"/>
      <protection locked="0"/>
    </xf>
    <xf numFmtId="166" fontId="22" fillId="25" borderId="27" xfId="0" applyNumberFormat="1" applyFont="1" applyFill="1" applyBorder="1" applyAlignment="1" applyProtection="1">
      <alignment vertical="center"/>
      <protection hidden="1"/>
    </xf>
    <xf numFmtId="1" fontId="22" fillId="25" borderId="10" xfId="0" applyNumberFormat="1" applyFont="1" applyFill="1" applyBorder="1" applyAlignment="1" applyProtection="1">
      <alignment vertical="center"/>
      <protection hidden="1"/>
    </xf>
    <xf numFmtId="1" fontId="22" fillId="25" borderId="13" xfId="0" applyNumberFormat="1" applyFont="1" applyFill="1" applyBorder="1" applyAlignment="1" applyProtection="1">
      <alignment vertical="center"/>
      <protection hidden="1"/>
    </xf>
    <xf numFmtId="49" fontId="22" fillId="25" borderId="17" xfId="0" applyNumberFormat="1" applyFont="1" applyFill="1" applyBorder="1" applyAlignment="1" applyProtection="1">
      <alignment horizontal="left" vertical="center" wrapText="1" indent="1"/>
      <protection hidden="1"/>
    </xf>
    <xf numFmtId="1" fontId="22" fillId="25" borderId="14" xfId="0" applyNumberFormat="1" applyFont="1" applyFill="1" applyBorder="1" applyAlignment="1" applyProtection="1">
      <alignment vertical="center"/>
      <protection hidden="1"/>
    </xf>
    <xf numFmtId="167" fontId="22" fillId="0" borderId="11" xfId="40" applyNumberFormat="1" applyFont="1" applyFill="1" applyBorder="1" applyAlignment="1" applyProtection="1">
      <alignment horizontal="right" vertical="center"/>
      <protection locked="0"/>
    </xf>
    <xf numFmtId="167" fontId="28" fillId="0" borderId="21" xfId="0" applyNumberFormat="1" applyFont="1" applyFill="1" applyBorder="1" applyAlignment="1" applyProtection="1">
      <alignment horizontal="center" vertical="center"/>
      <protection hidden="1"/>
    </xf>
    <xf numFmtId="167" fontId="28" fillId="0" borderId="25" xfId="0" applyNumberFormat="1" applyFont="1" applyFill="1" applyBorder="1" applyAlignment="1" applyProtection="1">
      <alignment horizontal="center" vertical="center"/>
      <protection hidden="1"/>
    </xf>
    <xf numFmtId="167" fontId="28" fillId="0" borderId="25" xfId="0" applyNumberFormat="1" applyFont="1" applyFill="1" applyBorder="1" applyAlignment="1" applyProtection="1">
      <alignment vertical="center"/>
      <protection hidden="1"/>
    </xf>
    <xf numFmtId="1" fontId="22" fillId="25" borderId="11" xfId="0" quotePrefix="1" applyNumberFormat="1" applyFont="1" applyFill="1" applyBorder="1" applyAlignment="1" applyProtection="1">
      <alignment vertical="center"/>
      <protection hidden="1"/>
    </xf>
    <xf numFmtId="165" fontId="21" fillId="24" borderId="37" xfId="0" applyNumberFormat="1" applyFont="1" applyFill="1" applyBorder="1" applyAlignment="1" applyProtection="1">
      <alignment horizontal="left" vertical="center" wrapText="1"/>
      <protection hidden="1"/>
    </xf>
    <xf numFmtId="0" fontId="0" fillId="0" borderId="32" xfId="0" applyBorder="1" applyAlignment="1">
      <alignment vertical="center" wrapText="1"/>
    </xf>
    <xf numFmtId="0" fontId="0" fillId="0" borderId="34" xfId="0" applyBorder="1" applyAlignment="1">
      <alignment vertical="center" wrapText="1"/>
    </xf>
    <xf numFmtId="164" fontId="30" fillId="0" borderId="35" xfId="0" applyNumberFormat="1" applyFont="1" applyBorder="1" applyAlignment="1" applyProtection="1">
      <alignment horizontal="center" vertical="center"/>
      <protection hidden="1"/>
    </xf>
    <xf numFmtId="0" fontId="31" fillId="0" borderId="36" xfId="0" applyFont="1" applyBorder="1" applyAlignment="1">
      <alignment horizontal="center" vertical="center"/>
    </xf>
    <xf numFmtId="0" fontId="31" fillId="0" borderId="26" xfId="0" applyFont="1" applyBorder="1" applyAlignment="1">
      <alignment horizontal="center" vertical="center"/>
    </xf>
    <xf numFmtId="164" fontId="23" fillId="0" borderId="30" xfId="0" applyNumberFormat="1" applyFont="1" applyFill="1" applyBorder="1" applyAlignment="1" applyProtection="1">
      <alignment horizontal="center" vertical="center"/>
      <protection hidden="1"/>
    </xf>
    <xf numFmtId="0" fontId="16" fillId="0" borderId="26" xfId="0" applyFont="1" applyFill="1" applyBorder="1" applyAlignment="1">
      <alignment vertical="center"/>
    </xf>
    <xf numFmtId="0" fontId="32" fillId="0" borderId="31" xfId="0" applyFont="1" applyFill="1" applyBorder="1" applyAlignment="1" applyProtection="1">
      <alignment horizontal="center" vertical="center"/>
      <protection hidden="1"/>
    </xf>
    <xf numFmtId="0" fontId="26" fillId="25" borderId="37" xfId="0" applyNumberFormat="1" applyFont="1" applyFill="1" applyBorder="1" applyAlignment="1" applyProtection="1">
      <alignment horizontal="left" vertical="center" wrapText="1" indent="1"/>
      <protection hidden="1"/>
    </xf>
    <xf numFmtId="0" fontId="27" fillId="0" borderId="32" xfId="0" applyFont="1" applyBorder="1" applyAlignment="1">
      <alignment horizontal="left" wrapText="1" indent="1"/>
    </xf>
    <xf numFmtId="0" fontId="27" fillId="0" borderId="34" xfId="0" applyFont="1" applyBorder="1" applyAlignment="1">
      <alignment horizontal="left" wrapText="1" indent="1"/>
    </xf>
    <xf numFmtId="164" fontId="33" fillId="25" borderId="29" xfId="0" applyNumberFormat="1" applyFont="1" applyFill="1" applyBorder="1" applyAlignment="1" applyProtection="1">
      <alignment horizontal="center" vertical="center"/>
      <protection hidden="1"/>
    </xf>
    <xf numFmtId="0" fontId="0" fillId="0" borderId="28" xfId="0" applyBorder="1" applyAlignment="1">
      <alignment horizontal="center" vertical="center"/>
    </xf>
    <xf numFmtId="0" fontId="0" fillId="0" borderId="20" xfId="0" applyBorder="1" applyAlignment="1">
      <alignment horizontal="center" vertical="center"/>
    </xf>
    <xf numFmtId="164" fontId="26" fillId="24" borderId="37" xfId="0" applyNumberFormat="1" applyFont="1" applyFill="1" applyBorder="1" applyAlignment="1" applyProtection="1">
      <alignment horizontal="center" vertical="center" wrapText="1"/>
      <protection hidden="1"/>
    </xf>
    <xf numFmtId="0" fontId="0" fillId="0" borderId="32" xfId="0" applyBorder="1" applyAlignment="1">
      <alignment horizontal="center" vertical="center" wrapText="1"/>
    </xf>
    <xf numFmtId="0" fontId="0" fillId="0" borderId="34" xfId="0" applyBorder="1" applyAlignment="1">
      <alignment horizontal="center" vertical="center" wrapText="1"/>
    </xf>
  </cellXfs>
  <cellStyles count="4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2" xfId="29"/>
    <cellStyle name="Comma 3" xfId="30"/>
    <cellStyle name="Explanatory Text" xfId="31" builtinId="53" customBuiltin="1"/>
    <cellStyle name="Good" xfId="32" builtinId="26" customBuiltin="1"/>
    <cellStyle name="Heading 1" xfId="33" builtinId="16" customBuiltin="1"/>
    <cellStyle name="Heading 2" xfId="34" builtinId="17" customBuiltin="1"/>
    <cellStyle name="Heading 3" xfId="35" builtinId="18" customBuiltin="1"/>
    <cellStyle name="Heading 4" xfId="36" builtinId="19" customBuiltin="1"/>
    <cellStyle name="Input" xfId="37" builtinId="20" customBuiltin="1"/>
    <cellStyle name="Linked Cell" xfId="38" builtinId="24" customBuiltin="1"/>
    <cellStyle name="Neutral" xfId="39" builtinId="28" customBuiltin="1"/>
    <cellStyle name="Normal" xfId="0" builtinId="0"/>
    <cellStyle name="Normal 2" xfId="40"/>
    <cellStyle name="Note" xfId="41" builtinId="10" customBuiltin="1"/>
    <cellStyle name="Output" xfId="42" builtinId="21" customBuiltin="1"/>
    <cellStyle name="Title" xfId="43" builtinId="15" customBuiltin="1"/>
    <cellStyle name="Total" xfId="44" builtinId="25" customBuiltin="1"/>
    <cellStyle name="Warning Text" xfId="45"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1">
    <pageSetUpPr fitToPage="1"/>
  </sheetPr>
  <dimension ref="A1:J36"/>
  <sheetViews>
    <sheetView tabSelected="1" zoomScaleNormal="100" workbookViewId="0">
      <selection activeCell="C14" sqref="C14"/>
    </sheetView>
  </sheetViews>
  <sheetFormatPr defaultColWidth="0" defaultRowHeight="0" customHeight="1" zeroHeight="1"/>
  <cols>
    <col min="1" max="1" width="12.75" style="1" customWidth="1"/>
    <col min="2" max="2" width="36.75" style="6" customWidth="1"/>
    <col min="3" max="4" width="16.75" style="1" customWidth="1"/>
    <col min="5" max="6" width="13.6640625" style="1" customWidth="1"/>
    <col min="7" max="7" width="8.6640625" style="1" customWidth="1"/>
    <col min="8" max="16384" width="0" style="1" hidden="1"/>
  </cols>
  <sheetData>
    <row r="1" spans="1:10" ht="19.149999999999999" customHeight="1" thickTop="1" thickBot="1">
      <c r="A1" s="12"/>
      <c r="B1" s="44" t="s">
        <v>32</v>
      </c>
      <c r="C1" s="45"/>
      <c r="D1" s="45"/>
      <c r="E1" s="46"/>
      <c r="F1" s="4"/>
      <c r="G1" s="4"/>
    </row>
    <row r="2" spans="1:10" ht="34.85" customHeight="1" thickTop="1">
      <c r="A2" s="4"/>
      <c r="B2" s="25"/>
      <c r="C2" s="26" t="s">
        <v>21</v>
      </c>
      <c r="D2" s="26" t="s">
        <v>25</v>
      </c>
      <c r="E2" s="21"/>
      <c r="F2" s="22"/>
      <c r="G2" s="4"/>
    </row>
    <row r="3" spans="1:10" ht="16.149999999999999" customHeight="1">
      <c r="A3" s="4"/>
      <c r="B3" s="27" t="s">
        <v>1</v>
      </c>
      <c r="C3" s="28">
        <v>0</v>
      </c>
      <c r="D3" s="29">
        <v>0</v>
      </c>
      <c r="E3" s="23"/>
      <c r="F3" s="4"/>
      <c r="G3" s="9"/>
    </row>
    <row r="4" spans="1:10" ht="16.149999999999999" customHeight="1">
      <c r="A4" s="4"/>
      <c r="B4" s="30" t="s">
        <v>11</v>
      </c>
      <c r="C4" s="28"/>
      <c r="D4" s="28"/>
      <c r="E4" s="23"/>
      <c r="F4" s="4"/>
      <c r="G4" s="4"/>
      <c r="H4" s="2"/>
      <c r="I4" s="3"/>
    </row>
    <row r="5" spans="1:10" ht="16.149999999999999" customHeight="1">
      <c r="A5" s="4"/>
      <c r="B5" s="10" t="s">
        <v>6</v>
      </c>
      <c r="C5" s="31">
        <f>+C3-C4</f>
        <v>0</v>
      </c>
      <c r="D5" s="31">
        <f>+D3-D4</f>
        <v>0</v>
      </c>
      <c r="E5" s="23"/>
      <c r="F5" s="4"/>
      <c r="G5" s="5"/>
      <c r="H5" s="2"/>
      <c r="I5" s="3"/>
      <c r="J5" s="2"/>
    </row>
    <row r="6" spans="1:10" ht="16.149999999999999" customHeight="1">
      <c r="A6" s="4"/>
      <c r="B6" s="10" t="s">
        <v>20</v>
      </c>
      <c r="C6" s="31"/>
      <c r="D6" s="32"/>
      <c r="E6" s="23"/>
      <c r="F6" s="4"/>
      <c r="G6" s="5"/>
      <c r="H6" s="2"/>
      <c r="I6" s="3"/>
      <c r="J6" s="2"/>
    </row>
    <row r="7" spans="1:10" ht="16.149999999999999" customHeight="1">
      <c r="A7" s="4"/>
      <c r="B7" s="10" t="s">
        <v>26</v>
      </c>
      <c r="C7" s="33"/>
      <c r="D7" s="28"/>
      <c r="E7" s="23"/>
      <c r="F7" s="4"/>
      <c r="G7" s="5"/>
      <c r="H7" s="2"/>
      <c r="I7" s="3"/>
      <c r="J7" s="2"/>
    </row>
    <row r="8" spans="1:10" ht="16.149999999999999" customHeight="1">
      <c r="A8" s="4"/>
      <c r="B8" s="10" t="s">
        <v>27</v>
      </c>
      <c r="C8" s="33"/>
      <c r="D8" s="28"/>
      <c r="E8" s="23"/>
      <c r="F8" s="4"/>
      <c r="G8" s="5"/>
      <c r="H8" s="2"/>
      <c r="I8" s="3"/>
      <c r="J8" s="2"/>
    </row>
    <row r="9" spans="1:10" ht="16.149999999999999" customHeight="1">
      <c r="A9" s="4"/>
      <c r="B9" s="10" t="s">
        <v>28</v>
      </c>
      <c r="C9" s="28"/>
      <c r="D9" s="28"/>
      <c r="E9" s="23"/>
      <c r="F9" s="4"/>
      <c r="G9" s="5"/>
      <c r="H9" s="2"/>
      <c r="I9" s="3"/>
      <c r="J9" s="2"/>
    </row>
    <row r="10" spans="1:10" ht="16.149999999999999" customHeight="1">
      <c r="A10" s="4"/>
      <c r="B10" s="10" t="s">
        <v>29</v>
      </c>
      <c r="C10" s="28"/>
      <c r="D10" s="28"/>
      <c r="E10" s="23"/>
      <c r="F10" s="4"/>
      <c r="G10" s="5"/>
      <c r="H10" s="2"/>
      <c r="I10" s="3"/>
      <c r="J10" s="2"/>
    </row>
    <row r="11" spans="1:10" ht="16.149999999999999" customHeight="1">
      <c r="A11" s="4"/>
      <c r="B11" s="11" t="s">
        <v>30</v>
      </c>
      <c r="C11" s="28"/>
      <c r="D11" s="28"/>
      <c r="E11" s="23"/>
      <c r="F11" s="4"/>
      <c r="G11" s="5"/>
      <c r="H11" s="2"/>
      <c r="I11" s="3"/>
    </row>
    <row r="12" spans="1:10" ht="16.149999999999999" customHeight="1">
      <c r="A12" s="4"/>
      <c r="B12" s="11" t="s">
        <v>19</v>
      </c>
      <c r="C12" s="32">
        <f>SUM(C7:C11)</f>
        <v>0</v>
      </c>
      <c r="D12" s="31">
        <f>SUM(D7:D11)</f>
        <v>0</v>
      </c>
      <c r="E12" s="23"/>
      <c r="F12" s="4"/>
      <c r="G12" s="5"/>
      <c r="H12" s="2"/>
      <c r="I12" s="3"/>
    </row>
    <row r="13" spans="1:10" ht="16.149999999999999" customHeight="1">
      <c r="A13" s="4"/>
      <c r="B13" s="25" t="s">
        <v>22</v>
      </c>
      <c r="C13" s="34">
        <f>IF((C5-C12)&gt;0,(C5-C12),0)</f>
        <v>0</v>
      </c>
      <c r="D13" s="34">
        <f>IF((D5-D12)&gt;0,(D5-D12),0)</f>
        <v>0</v>
      </c>
      <c r="E13" s="23"/>
      <c r="F13" s="4"/>
      <c r="G13" s="4"/>
      <c r="H13" s="2"/>
    </row>
    <row r="14" spans="1:10" ht="16.149999999999999" customHeight="1">
      <c r="A14" s="4"/>
      <c r="B14" s="30" t="s">
        <v>18</v>
      </c>
      <c r="C14" s="39">
        <v>43707</v>
      </c>
      <c r="D14" s="39">
        <v>43738</v>
      </c>
      <c r="E14" s="23"/>
      <c r="F14" s="4"/>
      <c r="G14" s="4"/>
      <c r="H14" s="2"/>
    </row>
    <row r="15" spans="1:10" ht="16.149999999999999" customHeight="1">
      <c r="A15" s="4"/>
      <c r="B15" s="30" t="s">
        <v>13</v>
      </c>
      <c r="C15" s="43">
        <f>IF(C14&lt;=C23,0,ROUND(MAX(((YEAR(C14)-YEAR(C23))*12+MONTH(C14)-MONTH(C23)),0)*C13*1%,0))</f>
        <v>0</v>
      </c>
      <c r="D15" s="35">
        <f>IF(D14&lt;=D23,0,ROUND(((YEAR(D14)-YEAR(D23))*12+MONTH(D14)-MONTH(D23))*D13*1%,0))</f>
        <v>0</v>
      </c>
      <c r="E15" s="23"/>
      <c r="F15" s="4"/>
      <c r="G15" s="4"/>
      <c r="H15" s="2"/>
    </row>
    <row r="16" spans="1:10" ht="16.149999999999999" customHeight="1">
      <c r="A16" s="4"/>
      <c r="B16" s="11" t="s">
        <v>14</v>
      </c>
      <c r="C16" s="35">
        <f>IF(C5&lt;10000,0,IF(C12&gt;=(C5*0.9),0,ROUND(((YEAR(C14)-YEAR(F23))*12+MONTH(C14)-MONTH(F23))*C13*1%,0)))</f>
        <v>0</v>
      </c>
      <c r="D16" s="35">
        <f>IF(D5&lt;10000,0,IF(D12&gt;=(D5*0.9),0,ROUND(((YEAR(D14)-YEAR(F23))*12+MONTH(D14)-MONTH(F23))*D13*1%,0)))</f>
        <v>0</v>
      </c>
      <c r="E16" s="23"/>
      <c r="F16" s="4"/>
      <c r="G16" s="4"/>
      <c r="H16" s="2"/>
    </row>
    <row r="17" spans="1:8" ht="16.149999999999999" customHeight="1">
      <c r="A17" s="4"/>
      <c r="B17" s="11" t="s">
        <v>15</v>
      </c>
      <c r="C17" s="36">
        <f>IF(C5&lt;10000,0,D31)</f>
        <v>0</v>
      </c>
      <c r="D17" s="35">
        <f>IF(D5&lt;10000,0,F31)</f>
        <v>0</v>
      </c>
      <c r="E17" s="23"/>
      <c r="F17" s="4"/>
      <c r="G17" s="4"/>
      <c r="H17" s="2"/>
    </row>
    <row r="18" spans="1:8" ht="16.149999999999999" customHeight="1" thickBot="1">
      <c r="A18" s="4"/>
      <c r="B18" s="37" t="s">
        <v>12</v>
      </c>
      <c r="C18" s="38">
        <f>SUM(C15:C17)</f>
        <v>0</v>
      </c>
      <c r="D18" s="38">
        <f>SUM(D15:D17)</f>
        <v>0</v>
      </c>
      <c r="E18" s="24"/>
      <c r="F18" s="4"/>
      <c r="G18" s="4"/>
      <c r="H18" s="2"/>
    </row>
    <row r="19" spans="1:8" ht="34.15" customHeight="1" thickTop="1" thickBot="1">
      <c r="A19" s="4"/>
      <c r="B19" s="53" t="s">
        <v>34</v>
      </c>
      <c r="C19" s="54"/>
      <c r="D19" s="54"/>
      <c r="E19" s="55"/>
      <c r="F19" s="4"/>
      <c r="G19" s="4"/>
      <c r="H19" s="2"/>
    </row>
    <row r="20" spans="1:8" ht="18" customHeight="1" thickTop="1" thickBot="1">
      <c r="A20" s="4"/>
      <c r="B20" s="56" t="s">
        <v>0</v>
      </c>
      <c r="C20" s="57"/>
      <c r="D20" s="57"/>
      <c r="E20" s="58"/>
      <c r="F20" s="4"/>
      <c r="G20" s="4"/>
    </row>
    <row r="21" spans="1:8" ht="28.15" customHeight="1" thickTop="1" thickBot="1">
      <c r="A21" s="4"/>
      <c r="B21" s="59" t="s">
        <v>31</v>
      </c>
      <c r="C21" s="60"/>
      <c r="D21" s="60"/>
      <c r="E21" s="61"/>
      <c r="F21" s="4"/>
      <c r="G21" s="4"/>
    </row>
    <row r="22" spans="1:8" ht="29.35" hidden="1" customHeight="1" thickTop="1">
      <c r="B22" s="47" t="s">
        <v>8</v>
      </c>
      <c r="C22" s="48"/>
      <c r="D22" s="48"/>
      <c r="E22" s="48"/>
      <c r="F22" s="49"/>
      <c r="G22" s="7"/>
    </row>
    <row r="23" spans="1:8" ht="29.35" hidden="1" customHeight="1">
      <c r="B23" s="16" t="s">
        <v>7</v>
      </c>
      <c r="C23" s="40">
        <f>DATE(2019,8,31)</f>
        <v>43708</v>
      </c>
      <c r="D23" s="41">
        <f>DATE(2019,9,30)</f>
        <v>43738</v>
      </c>
      <c r="E23" s="20" t="s">
        <v>24</v>
      </c>
      <c r="F23" s="42">
        <f>DATE(2019,3,31)</f>
        <v>43555</v>
      </c>
    </row>
    <row r="24" spans="1:8" ht="29.35" hidden="1" customHeight="1">
      <c r="B24" s="16"/>
      <c r="C24" s="50" t="s">
        <v>23</v>
      </c>
      <c r="D24" s="51"/>
      <c r="E24" s="52" t="s">
        <v>16</v>
      </c>
      <c r="F24" s="51"/>
    </row>
    <row r="25" spans="1:8" ht="29.35" hidden="1" customHeight="1">
      <c r="B25" s="17" t="s">
        <v>17</v>
      </c>
      <c r="C25" s="15" t="s">
        <v>9</v>
      </c>
      <c r="D25" s="13" t="s">
        <v>10</v>
      </c>
      <c r="E25" s="13" t="s">
        <v>9</v>
      </c>
      <c r="F25" s="13" t="s">
        <v>10</v>
      </c>
    </row>
    <row r="26" spans="1:8" ht="29.35" hidden="1" customHeight="1">
      <c r="B26" s="17" t="s">
        <v>2</v>
      </c>
      <c r="C26" s="18">
        <f>((C5*0.15)-(C7))</f>
        <v>0</v>
      </c>
      <c r="D26" s="18">
        <f>IF(C7&gt;=(0.12*C5),0,IF(C26&gt;0,C26*1%*3,0))</f>
        <v>0</v>
      </c>
      <c r="E26" s="18">
        <f>((D5*0.15)-(D7))</f>
        <v>0</v>
      </c>
      <c r="F26" s="18">
        <f>IF(D7&gt;=(0.12*D5),0,IF(E26&gt;0,E26*1%*3,0))</f>
        <v>0</v>
      </c>
      <c r="G26" s="8"/>
    </row>
    <row r="27" spans="1:8" ht="29.35" hidden="1" customHeight="1">
      <c r="B27" s="17" t="s">
        <v>3</v>
      </c>
      <c r="C27" s="18">
        <f>((C5*0.45)-(C7+C8))</f>
        <v>0</v>
      </c>
      <c r="D27" s="18">
        <f>IF((C7+C8)&gt;=(0.36*C5),0,IF(C27&gt;0,C27*1%*3,0))</f>
        <v>0</v>
      </c>
      <c r="E27" s="18">
        <f>((D5*0.45)-(D7+D8))</f>
        <v>0</v>
      </c>
      <c r="F27" s="18">
        <f>IF((D7+D8)&gt;=(0.36*D5),0,IF(E27&gt;0,E27*1%*3,0))</f>
        <v>0</v>
      </c>
    </row>
    <row r="28" spans="1:8" ht="29.35" hidden="1" customHeight="1">
      <c r="B28" s="17" t="s">
        <v>4</v>
      </c>
      <c r="C28" s="18">
        <f>((C5*0.75)-(C7+C8+C9))</f>
        <v>0</v>
      </c>
      <c r="D28" s="18">
        <f>IF(C28&gt;0,C28*1%*3,0)</f>
        <v>0</v>
      </c>
      <c r="E28" s="18">
        <f>((D5*0.75)-(D7+D8+D9))</f>
        <v>0</v>
      </c>
      <c r="F28" s="18">
        <f>IF(E28&gt;0,E28*1%*3,0)</f>
        <v>0</v>
      </c>
    </row>
    <row r="29" spans="1:8" ht="29.35" hidden="1" customHeight="1">
      <c r="B29" s="17" t="s">
        <v>5</v>
      </c>
      <c r="C29" s="18">
        <f>((C5)-(C7+C8+C9+C10))</f>
        <v>0</v>
      </c>
      <c r="D29" s="18">
        <f>IF(C29&gt;0,C29*1%*1,0)</f>
        <v>0</v>
      </c>
      <c r="E29" s="18">
        <f>((D5)-(D7+D8+D9+D10))</f>
        <v>0</v>
      </c>
      <c r="F29" s="18">
        <f>IF(E29&gt;0,E29*1%*1,0)</f>
        <v>0</v>
      </c>
    </row>
    <row r="30" spans="1:8" ht="29.35" hidden="1" customHeight="1">
      <c r="B30" s="17" t="s">
        <v>33</v>
      </c>
      <c r="C30" s="18">
        <f>((C5)-(C7+C8+C9+C10+C11))</f>
        <v>0</v>
      </c>
      <c r="D30" s="18"/>
      <c r="E30" s="18">
        <f>((D5)-(D7+D8+D9+D10+D11))</f>
        <v>0</v>
      </c>
      <c r="F30" s="18">
        <v>0</v>
      </c>
    </row>
    <row r="31" spans="1:8" ht="29.35" hidden="1" customHeight="1">
      <c r="B31" s="17"/>
      <c r="C31" s="19"/>
      <c r="D31" s="14">
        <f>SUM(D26:D30)</f>
        <v>0</v>
      </c>
      <c r="E31" s="19"/>
      <c r="F31" s="14">
        <f>ROUND(SUM(F26:F30),0)</f>
        <v>0</v>
      </c>
    </row>
    <row r="32" spans="1:8" ht="29.35" hidden="1" customHeight="1"/>
    <row r="33" ht="29.35" hidden="1" customHeight="1"/>
    <row r="34" ht="29.35" hidden="1" customHeight="1"/>
    <row r="35" ht="29.35" hidden="1" customHeight="1"/>
    <row r="36" ht="29.35" hidden="1" customHeight="1"/>
  </sheetData>
  <sheetProtection password="B3E7" sheet="1" objects="1" scenarios="1"/>
  <mergeCells count="7">
    <mergeCell ref="B1:E1"/>
    <mergeCell ref="B22:F22"/>
    <mergeCell ref="C24:D24"/>
    <mergeCell ref="E24:F24"/>
    <mergeCell ref="B19:E19"/>
    <mergeCell ref="B20:E20"/>
    <mergeCell ref="B21:E21"/>
  </mergeCells>
  <phoneticPr fontId="18" type="noConversion"/>
  <dataValidations count="4">
    <dataValidation type="whole" operator="greaterThanOrEqual" allowBlank="1" showInputMessage="1" showErrorMessage="1" errorTitle="Number Only" error="Enter A Whole Number" sqref="C7:D11">
      <formula1>0</formula1>
    </dataValidation>
    <dataValidation type="whole" operator="greaterThanOrEqual" allowBlank="1" showInputMessage="1" showErrorMessage="1" errorTitle="Numbers Only" error="Enter A Whole Number_x000a_Use No Decimal Values" sqref="C3 C4:D4">
      <formula1>0</formula1>
    </dataValidation>
    <dataValidation type="whole" operator="greaterThanOrEqual" allowBlank="1" showInputMessage="1" showErrorMessage="1" errorTitle="Numbers Only" error="Enter A Whole Number_x000a_Use No Deicmal Values" sqref="D3">
      <formula1>0</formula1>
    </dataValidation>
    <dataValidation type="date" operator="greaterThan" allowBlank="1" showInputMessage="1" showErrorMessage="1" errorTitle="Date Only" error="Enter A Date Later Than March 31, 2019" sqref="C14:D14">
      <formula1>43555</formula1>
    </dataValidation>
  </dataValidations>
  <printOptions horizontalCentered="1"/>
  <pageMargins left="0" right="0" top="0" bottom="0" header="0" footer="0"/>
  <pageSetup paperSize="9"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IT Interest Calculator</vt:lpstr>
    </vt:vector>
  </TitlesOfParts>
  <Company>Prakash Dugar &amp; Co.</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Prakash Dugar</dc:creator>
  <cp:lastModifiedBy>PD</cp:lastModifiedBy>
  <dcterms:created xsi:type="dcterms:W3CDTF">2013-07-04T01:04:36Z</dcterms:created>
  <dcterms:modified xsi:type="dcterms:W3CDTF">2019-07-31T07:29:19Z</dcterms:modified>
</cp:coreProperties>
</file>