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55" windowWidth="16662" windowHeight="8649"/>
  </bookViews>
  <sheets>
    <sheet name="IT Calculator" sheetId="1" r:id="rId1"/>
  </sheets>
  <calcPr calcId="125725"/>
</workbook>
</file>

<file path=xl/calcChain.xml><?xml version="1.0" encoding="utf-8"?>
<calcChain xmlns="http://schemas.openxmlformats.org/spreadsheetml/2006/main">
  <c r="H16" i="1"/>
  <c r="H4" s="1"/>
  <c r="G16"/>
  <c r="G4" s="1"/>
  <c r="F16"/>
  <c r="F4" s="1"/>
  <c r="F5" s="1"/>
  <c r="E16"/>
  <c r="E4" s="1"/>
  <c r="E7" s="1"/>
  <c r="C16"/>
  <c r="D16"/>
  <c r="D4" s="1"/>
  <c r="D5" s="1"/>
  <c r="D6" l="1"/>
  <c r="D8" s="1"/>
  <c r="C4"/>
  <c r="C7" s="1"/>
  <c r="H6"/>
  <c r="H8" s="1"/>
  <c r="G6"/>
  <c r="G8" s="1"/>
  <c r="F6"/>
  <c r="F8" s="1"/>
  <c r="C5" l="1"/>
  <c r="C6" s="1"/>
  <c r="H9"/>
  <c r="H10" s="1"/>
  <c r="G9"/>
  <c r="G10" s="1"/>
  <c r="F9"/>
  <c r="F10" s="1"/>
  <c r="D9"/>
  <c r="D10" s="1"/>
  <c r="E5"/>
  <c r="E6" s="1"/>
  <c r="C8" l="1"/>
  <c r="E8"/>
  <c r="E9" l="1"/>
  <c r="E10" s="1"/>
  <c r="C9"/>
  <c r="C10" s="1"/>
</calcChain>
</file>

<file path=xl/comments1.xml><?xml version="1.0" encoding="utf-8"?>
<comments xmlns="http://schemas.openxmlformats.org/spreadsheetml/2006/main">
  <authors>
    <author>Prakash Dugar</author>
  </authors>
  <commentList>
    <comment ref="B3" authorId="0">
      <text>
        <r>
          <rPr>
            <sz val="10"/>
            <color indexed="81"/>
            <rFont val="Tahoma"/>
            <family val="2"/>
          </rPr>
          <t>In This Row, please enter Total Taxable Income under various categories.</t>
        </r>
      </text>
    </comment>
    <comment ref="C3" authorId="0">
      <text>
        <r>
          <rPr>
            <sz val="10"/>
            <color indexed="81"/>
            <rFont val="Arial Narrow"/>
            <family val="2"/>
          </rPr>
          <t xml:space="preserve">Enter A Whole Number
Between 0 And 100 Lakhs
</t>
        </r>
      </text>
    </comment>
    <comment ref="D3" authorId="0">
      <text>
        <r>
          <rPr>
            <sz val="10"/>
            <color indexed="81"/>
            <rFont val="Arial Narrow"/>
            <family val="2"/>
          </rPr>
          <t>Enter A Whole Number
Between 0 And 100 Lakhs</t>
        </r>
      </text>
    </comment>
    <comment ref="E3" authorId="0">
      <text>
        <r>
          <rPr>
            <sz val="10"/>
            <color indexed="81"/>
            <rFont val="Arial Narrow"/>
            <family val="2"/>
          </rPr>
          <t>Enter A Whole Number
Between 0 And 100 Lakhs</t>
        </r>
      </text>
    </comment>
    <comment ref="F3" authorId="0">
      <text>
        <r>
          <rPr>
            <sz val="10"/>
            <color indexed="81"/>
            <rFont val="Arial Narrow"/>
            <family val="2"/>
          </rPr>
          <t>Enter A Whole Number
Between 0 And 100 Lakhs.</t>
        </r>
      </text>
    </comment>
    <comment ref="G3" authorId="0">
      <text>
        <r>
          <rPr>
            <sz val="10"/>
            <color indexed="81"/>
            <rFont val="Arial Narrow"/>
            <family val="2"/>
          </rPr>
          <t>Enter A Whole Number
Between 0 And 100 Lakhs</t>
        </r>
      </text>
    </comment>
    <comment ref="H3" authorId="0">
      <text>
        <r>
          <rPr>
            <b/>
            <sz val="9"/>
            <color indexed="81"/>
            <rFont val="Arial Narrow"/>
            <family val="2"/>
          </rPr>
          <t>Enter A Whole No. Between 
0 And 100 Lakhs</t>
        </r>
      </text>
    </comment>
    <comment ref="B5" authorId="0">
      <text>
        <r>
          <rPr>
            <sz val="9"/>
            <color indexed="81"/>
            <rFont val="Arial Narrow"/>
            <family val="2"/>
          </rPr>
          <t xml:space="preserve">For Individuals &amp; HUF For Incomes Above 50 Lakhs </t>
        </r>
      </text>
    </comment>
    <comment ref="B7" authorId="0">
      <text>
        <r>
          <rPr>
            <sz val="10"/>
            <color indexed="81"/>
            <rFont val="Arial Narrow"/>
            <family val="2"/>
          </rPr>
          <t xml:space="preserve">Available For Incomes Up To
</t>
        </r>
        <r>
          <rPr>
            <b/>
            <sz val="10"/>
            <color indexed="81"/>
            <rFont val="Arial Narrow"/>
            <family val="2"/>
          </rPr>
          <t>5 Lakhs</t>
        </r>
        <r>
          <rPr>
            <sz val="10"/>
            <color indexed="81"/>
            <rFont val="Arial Narrow"/>
            <family val="2"/>
          </rPr>
          <t xml:space="preserve"> </t>
        </r>
        <r>
          <rPr>
            <b/>
            <sz val="10"/>
            <color indexed="81"/>
            <rFont val="Arial Narrow"/>
            <family val="2"/>
          </rPr>
          <t>For Individuals</t>
        </r>
      </text>
    </comment>
  </commentList>
</comments>
</file>

<file path=xl/sharedStrings.xml><?xml version="1.0" encoding="utf-8"?>
<sst xmlns="http://schemas.openxmlformats.org/spreadsheetml/2006/main" count="19" uniqueCount="19">
  <si>
    <t>Total Tax</t>
  </si>
  <si>
    <t>CA. Prakash Dugar, Chennai. E Mail: pcdugar@gmail.com</t>
  </si>
  <si>
    <t>With The Best Wishes Of</t>
  </si>
  <si>
    <t>Less: Rebate u/s 87A</t>
  </si>
  <si>
    <t>Tax Payable</t>
  </si>
  <si>
    <t>Surcharge</t>
  </si>
  <si>
    <t>HUF</t>
  </si>
  <si>
    <t>Senior Citizens
(60- &lt;80 Years)</t>
  </si>
  <si>
    <r>
      <t xml:space="preserve">Super Senior Citizens
</t>
    </r>
    <r>
      <rPr>
        <b/>
        <sz val="10"/>
        <color indexed="12"/>
        <rFont val="Arial"/>
        <family val="2"/>
      </rPr>
      <t xml:space="preserve">(80 Years and above) </t>
    </r>
  </si>
  <si>
    <t>Income Tax*</t>
  </si>
  <si>
    <t>FINAL TAX PAYABLE**</t>
  </si>
  <si>
    <t>FIRMS</t>
  </si>
  <si>
    <t>Men &amp; Women
 (18- &lt;60 Years)</t>
  </si>
  <si>
    <t>*Income Figures have been rounded to the nearest 10 Rupees and Income Tax &amp; Cess Figures have been rounded to the nearest Rupee Figures.</t>
  </si>
  <si>
    <t>Add: Health &amp; Education Cess*</t>
  </si>
  <si>
    <t>**Information provided here is for general use only.  For actual calculation of your income tax liability, please use the Tax Calculators provided on the IT Efiling Website or contact your CA / Tax Consultant.</t>
  </si>
  <si>
    <r>
      <rPr>
        <b/>
        <sz val="11"/>
        <color indexed="12"/>
        <rFont val="Arial"/>
        <family val="2"/>
      </rPr>
      <t>Total Taxable Income*</t>
    </r>
    <r>
      <rPr>
        <b/>
        <sz val="12"/>
        <color indexed="12"/>
        <rFont val="Arial"/>
        <family val="2"/>
      </rPr>
      <t xml:space="preserve">
</t>
    </r>
    <r>
      <rPr>
        <b/>
        <sz val="10"/>
        <color indexed="12"/>
        <rFont val="Arial"/>
        <family val="2"/>
      </rPr>
      <t>(0-100 Lakhs)</t>
    </r>
  </si>
  <si>
    <t>INCOME TAX CALCULATOR FOR F.Y. 2019-20 &amp; A.Y. 2020-21</t>
  </si>
  <si>
    <r>
      <t xml:space="preserve">DOMESTIC COMPANIES </t>
    </r>
    <r>
      <rPr>
        <b/>
        <sz val="10"/>
        <color indexed="12"/>
        <rFont val="Arial Narrow"/>
        <family val="2"/>
      </rPr>
      <t>(Turnover Up To
250 Crores In 
FY 2017-18)</t>
    </r>
  </si>
</sst>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gt;=10000000]##.000000\,##\,##\,##0;[&gt;=100000]\ ##.000000\,##\,##0;##,##0.000000"/>
  </numFmts>
  <fonts count="43">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sz val="10"/>
      <color indexed="81"/>
      <name val="Tahoma"/>
      <family val="2"/>
    </font>
    <font>
      <b/>
      <sz val="13"/>
      <color indexed="12"/>
      <name val="Arial"/>
      <family val="2"/>
    </font>
    <font>
      <b/>
      <sz val="11"/>
      <color indexed="12"/>
      <name val="Arial"/>
      <family val="2"/>
    </font>
    <font>
      <b/>
      <sz val="12"/>
      <color indexed="12"/>
      <name val="Arial"/>
      <family val="2"/>
    </font>
    <font>
      <i/>
      <sz val="11"/>
      <color indexed="12"/>
      <name val="Arial Narrow"/>
      <family val="2"/>
    </font>
    <font>
      <sz val="11"/>
      <color indexed="8"/>
      <name val="Calibri"/>
      <family val="2"/>
    </font>
    <font>
      <b/>
      <sz val="10"/>
      <color indexed="12"/>
      <name val="Arial"/>
      <family val="2"/>
    </font>
    <font>
      <sz val="12"/>
      <color indexed="8"/>
      <name val="Arial Narrow"/>
      <family val="2"/>
    </font>
    <font>
      <i/>
      <sz val="8"/>
      <color indexed="12"/>
      <name val="Calibri"/>
      <family val="2"/>
    </font>
    <font>
      <sz val="10"/>
      <color indexed="8"/>
      <name val="Calibri"/>
      <family val="2"/>
    </font>
    <font>
      <b/>
      <sz val="10"/>
      <color indexed="8"/>
      <name val="Calibri"/>
      <family val="2"/>
    </font>
    <font>
      <sz val="10"/>
      <color indexed="81"/>
      <name val="Arial Narrow"/>
      <family val="2"/>
    </font>
    <font>
      <b/>
      <sz val="10"/>
      <color indexed="12"/>
      <name val="Arial Narrow"/>
      <family val="2"/>
    </font>
    <font>
      <b/>
      <sz val="9"/>
      <color indexed="81"/>
      <name val="Arial Narrow"/>
      <family val="2"/>
    </font>
    <font>
      <sz val="9"/>
      <color indexed="81"/>
      <name val="Arial Narrow"/>
      <family val="2"/>
    </font>
    <font>
      <b/>
      <sz val="11"/>
      <color indexed="12"/>
      <name val="Arial Narrow"/>
      <family val="2"/>
    </font>
    <font>
      <b/>
      <i/>
      <sz val="11"/>
      <color indexed="12"/>
      <name val="Trebuchet MS"/>
      <family val="2"/>
    </font>
    <font>
      <b/>
      <sz val="11"/>
      <color indexed="8"/>
      <name val="Trebuchet MS"/>
      <family val="2"/>
    </font>
    <font>
      <sz val="7.5"/>
      <color indexed="12"/>
      <name val="Arial Narrow"/>
      <family val="2"/>
    </font>
    <font>
      <sz val="9"/>
      <color indexed="12"/>
      <name val="Calibri"/>
      <family val="2"/>
    </font>
    <font>
      <b/>
      <sz val="10"/>
      <color indexed="81"/>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style="thin">
        <color indexed="12"/>
      </left>
      <right style="double">
        <color indexed="12"/>
      </right>
      <top style="double">
        <color indexed="12"/>
      </top>
      <bottom style="thin">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39">
    <xf numFmtId="0" fontId="0" fillId="0" borderId="0" xfId="0"/>
    <xf numFmtId="0" fontId="19" fillId="0" borderId="0" xfId="0" applyFont="1" applyAlignment="1" applyProtection="1">
      <alignment vertical="center"/>
      <protection hidden="1"/>
    </xf>
    <xf numFmtId="164" fontId="19" fillId="0" borderId="0" xfId="0" applyNumberFormat="1"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49" fontId="25" fillId="0" borderId="10" xfId="0" applyNumberFormat="1" applyFont="1" applyFill="1" applyBorder="1" applyAlignment="1" applyProtection="1">
      <alignment horizontal="center" vertical="center" wrapText="1"/>
      <protection hidden="1"/>
    </xf>
    <xf numFmtId="49" fontId="24" fillId="25" borderId="11" xfId="28" applyNumberFormat="1" applyFont="1" applyFill="1" applyBorder="1" applyAlignment="1" applyProtection="1">
      <alignment horizontal="center" vertical="center" wrapText="1"/>
      <protection hidden="1"/>
    </xf>
    <xf numFmtId="166" fontId="24" fillId="25" borderId="12" xfId="0" applyNumberFormat="1" applyFont="1" applyFill="1" applyBorder="1" applyAlignment="1" applyProtection="1">
      <alignment vertical="center"/>
      <protection hidden="1"/>
    </xf>
    <xf numFmtId="166" fontId="24" fillId="25" borderId="13" xfId="0" applyNumberFormat="1" applyFont="1" applyFill="1" applyBorder="1" applyAlignment="1" applyProtection="1">
      <alignment vertical="center"/>
      <protection hidden="1"/>
    </xf>
    <xf numFmtId="49" fontId="24" fillId="25" borderId="11" xfId="0" applyNumberFormat="1" applyFont="1" applyFill="1" applyBorder="1" applyAlignment="1" applyProtection="1">
      <alignment horizontal="center" vertical="center" wrapText="1"/>
      <protection hidden="1"/>
    </xf>
    <xf numFmtId="49" fontId="25" fillId="25" borderId="14" xfId="0" applyNumberFormat="1" applyFont="1" applyFill="1" applyBorder="1" applyAlignment="1" applyProtection="1">
      <alignment horizontal="center" vertical="center" wrapText="1"/>
      <protection hidden="1"/>
    </xf>
    <xf numFmtId="166" fontId="25" fillId="25" borderId="15" xfId="0" applyNumberFormat="1" applyFont="1" applyFill="1" applyBorder="1" applyAlignment="1" applyProtection="1">
      <alignment vertical="center"/>
      <protection hidden="1"/>
    </xf>
    <xf numFmtId="166" fontId="25" fillId="25" borderId="16" xfId="0" applyNumberFormat="1" applyFont="1" applyFill="1" applyBorder="1" applyAlignment="1" applyProtection="1">
      <alignment vertical="center"/>
      <protection hidden="1"/>
    </xf>
    <xf numFmtId="49" fontId="24" fillId="25" borderId="17" xfId="0" applyNumberFormat="1" applyFont="1" applyFill="1" applyBorder="1" applyAlignment="1" applyProtection="1">
      <alignment horizontal="center" vertical="center" wrapText="1"/>
      <protection hidden="1"/>
    </xf>
    <xf numFmtId="164" fontId="24" fillId="25" borderId="18" xfId="0" applyNumberFormat="1" applyFont="1" applyFill="1" applyBorder="1" applyAlignment="1" applyProtection="1">
      <alignment horizontal="center" vertical="center" wrapText="1"/>
      <protection hidden="1"/>
    </xf>
    <xf numFmtId="164" fontId="24" fillId="25" borderId="19" xfId="0" applyNumberFormat="1" applyFont="1" applyFill="1" applyBorder="1" applyAlignment="1" applyProtection="1">
      <alignment horizontal="center" vertical="center" wrapText="1"/>
      <protection hidden="1"/>
    </xf>
    <xf numFmtId="166" fontId="25" fillId="0" borderId="12" xfId="0" applyNumberFormat="1" applyFont="1" applyFill="1" applyBorder="1" applyAlignment="1" applyProtection="1">
      <alignment vertical="center"/>
      <protection locked="0"/>
    </xf>
    <xf numFmtId="3" fontId="29" fillId="0" borderId="0" xfId="0" applyNumberFormat="1" applyFont="1" applyAlignment="1" applyProtection="1">
      <alignment vertical="center"/>
      <protection hidden="1"/>
    </xf>
    <xf numFmtId="166" fontId="31" fillId="24" borderId="0" xfId="0" applyNumberFormat="1" applyFont="1" applyFill="1" applyBorder="1" applyAlignment="1" applyProtection="1">
      <alignment vertical="center"/>
      <protection hidden="1"/>
    </xf>
    <xf numFmtId="3" fontId="31" fillId="24" borderId="0" xfId="0" applyNumberFormat="1" applyFont="1" applyFill="1" applyBorder="1" applyAlignment="1" applyProtection="1">
      <alignment vertical="center"/>
      <protection hidden="1"/>
    </xf>
    <xf numFmtId="3" fontId="32" fillId="24" borderId="0" xfId="0" applyNumberFormat="1" applyFont="1" applyFill="1" applyBorder="1" applyAlignment="1" applyProtection="1">
      <alignment vertical="center"/>
      <protection hidden="1"/>
    </xf>
    <xf numFmtId="0" fontId="31" fillId="24" borderId="0" xfId="0" applyFont="1" applyFill="1" applyBorder="1" applyAlignment="1" applyProtection="1">
      <alignment vertical="center"/>
      <protection hidden="1"/>
    </xf>
    <xf numFmtId="167" fontId="31" fillId="24" borderId="0" xfId="0" applyNumberFormat="1" applyFont="1" applyFill="1" applyBorder="1" applyAlignment="1" applyProtection="1">
      <alignment vertical="center"/>
      <protection hidden="1"/>
    </xf>
    <xf numFmtId="49" fontId="37" fillId="25" borderId="11" xfId="0" applyNumberFormat="1" applyFont="1" applyFill="1" applyBorder="1" applyAlignment="1" applyProtection="1">
      <alignment horizontal="center" vertical="center" wrapText="1"/>
      <protection hidden="1"/>
    </xf>
    <xf numFmtId="165" fontId="23" fillId="24" borderId="20" xfId="0" applyNumberFormat="1" applyFont="1" applyFill="1" applyBorder="1" applyAlignment="1" applyProtection="1">
      <alignment horizontal="center" vertical="center"/>
      <protection hidden="1"/>
    </xf>
    <xf numFmtId="0" fontId="0" fillId="0" borderId="20" xfId="0" applyBorder="1" applyAlignment="1">
      <alignment horizontal="center" vertical="center"/>
    </xf>
    <xf numFmtId="164" fontId="26" fillId="25" borderId="21" xfId="0" applyNumberFormat="1" applyFont="1" applyFill="1" applyBorder="1" applyAlignment="1" applyProtection="1">
      <alignment horizontal="center" vertical="center"/>
      <protection hidden="1"/>
    </xf>
    <xf numFmtId="0" fontId="27" fillId="0" borderId="22" xfId="0" applyFont="1" applyBorder="1" applyAlignment="1">
      <alignment horizontal="center" vertical="center"/>
    </xf>
    <xf numFmtId="0" fontId="27" fillId="0" borderId="23" xfId="0" applyFont="1" applyBorder="1" applyAlignment="1">
      <alignment horizontal="center" vertical="center"/>
    </xf>
    <xf numFmtId="164" fontId="38" fillId="25" borderId="24" xfId="0" applyNumberFormat="1" applyFont="1" applyFill="1" applyBorder="1" applyAlignment="1" applyProtection="1">
      <alignment horizontal="center" vertical="center"/>
      <protection hidden="1"/>
    </xf>
    <xf numFmtId="0" fontId="39" fillId="0" borderId="20" xfId="0" applyFont="1" applyBorder="1" applyAlignment="1">
      <alignment horizontal="center" vertical="center"/>
    </xf>
    <xf numFmtId="0" fontId="39" fillId="0" borderId="25" xfId="0" applyFont="1" applyBorder="1" applyAlignment="1">
      <alignment horizontal="center" vertical="center"/>
    </xf>
    <xf numFmtId="164" fontId="40" fillId="24" borderId="0" xfId="0" applyNumberFormat="1" applyFont="1" applyFill="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41" fillId="24" borderId="22" xfId="0" applyFont="1" applyFill="1" applyBorder="1" applyAlignment="1" applyProtection="1">
      <alignment horizontal="center" vertical="center"/>
      <protection hidden="1"/>
    </xf>
    <xf numFmtId="0" fontId="30" fillId="24" borderId="22" xfId="0" applyFont="1" applyFill="1" applyBorder="1" applyAlignment="1" applyProtection="1">
      <alignment horizontal="center" vertical="center"/>
      <protection hidden="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30"/>
  <sheetViews>
    <sheetView tabSelected="1" zoomScaleNormal="100" workbookViewId="0">
      <selection activeCell="D3" sqref="D3"/>
    </sheetView>
  </sheetViews>
  <sheetFormatPr defaultColWidth="0" defaultRowHeight="29.35" customHeight="1" zeroHeight="1"/>
  <cols>
    <col min="1" max="1" width="8.6640625" style="1" customWidth="1"/>
    <col min="2" max="2" width="14.6640625" style="2" customWidth="1"/>
    <col min="3" max="4" width="14.6640625" style="4" customWidth="1"/>
    <col min="5" max="8" width="14.6640625" style="1" customWidth="1"/>
    <col min="9" max="9" width="8.6640625" style="1" customWidth="1"/>
    <col min="10" max="16384" width="0" style="1" hidden="1"/>
  </cols>
  <sheetData>
    <row r="1" spans="1:12" ht="28.05" customHeight="1" thickBot="1">
      <c r="A1" s="7"/>
      <c r="B1" s="27" t="s">
        <v>17</v>
      </c>
      <c r="C1" s="28"/>
      <c r="D1" s="28"/>
      <c r="E1" s="28"/>
      <c r="F1" s="28"/>
      <c r="G1" s="28"/>
      <c r="H1" s="28"/>
      <c r="I1" s="7"/>
    </row>
    <row r="2" spans="1:12" ht="70.05" customHeight="1" thickTop="1">
      <c r="A2" s="7"/>
      <c r="B2" s="16"/>
      <c r="C2" s="17" t="s">
        <v>12</v>
      </c>
      <c r="D2" s="17" t="s">
        <v>6</v>
      </c>
      <c r="E2" s="17" t="s">
        <v>7</v>
      </c>
      <c r="F2" s="17" t="s">
        <v>8</v>
      </c>
      <c r="G2" s="17" t="s">
        <v>11</v>
      </c>
      <c r="H2" s="18" t="s">
        <v>18</v>
      </c>
      <c r="I2" s="24"/>
    </row>
    <row r="3" spans="1:12" ht="54" customHeight="1">
      <c r="A3" s="7"/>
      <c r="B3" s="8" t="s">
        <v>16</v>
      </c>
      <c r="C3" s="19">
        <v>500000</v>
      </c>
      <c r="D3" s="19">
        <v>250000</v>
      </c>
      <c r="E3" s="19">
        <v>500000</v>
      </c>
      <c r="F3" s="19">
        <v>500000</v>
      </c>
      <c r="G3" s="19">
        <v>0</v>
      </c>
      <c r="H3" s="19">
        <v>0</v>
      </c>
      <c r="I3" s="25"/>
      <c r="J3" s="5"/>
      <c r="K3" s="6"/>
    </row>
    <row r="4" spans="1:12" ht="24" customHeight="1">
      <c r="A4" s="7"/>
      <c r="B4" s="9" t="s">
        <v>9</v>
      </c>
      <c r="C4" s="10">
        <f>ROUND(IF(C16&gt;1000000,(C16-1000000)*0.3+112500,IF(C16&gt;500000,(C16-500000)*0.2+12500,IF(C16&gt;250000,(C16-250000)*0.05,0))),0)</f>
        <v>12500</v>
      </c>
      <c r="D4" s="10">
        <f>ROUND(IF(D16&gt;1000000,(D16-1000000)*0.3+112500,IF(D16&gt;500000,(D16-500000)*0.2+12500,IF(D16&gt;250000,(D16-250000)*0.05,0))),0)</f>
        <v>0</v>
      </c>
      <c r="E4" s="10">
        <f>ROUND(IF(E16&gt;1000000,(E16-1000000)*0.3+110000,IF(E16&gt;500000,(E16-500000)*0.2+10000,IF(E16&gt;300000,(E16-300000)*0.05,0))),0)</f>
        <v>10000</v>
      </c>
      <c r="F4" s="10">
        <f>ROUND(IF(F16&gt;1000000,(F16-1000000)*0.3+100000,IF(F16&gt;500000,(F16-500000)*0.2,0)),0)</f>
        <v>0</v>
      </c>
      <c r="G4" s="10">
        <f>ROUND(G16*0.3,0)</f>
        <v>0</v>
      </c>
      <c r="H4" s="11">
        <f>ROUND(H16*0.25,0)</f>
        <v>0</v>
      </c>
      <c r="I4" s="22"/>
      <c r="J4" s="5"/>
      <c r="K4" s="6"/>
      <c r="L4" s="5"/>
    </row>
    <row r="5" spans="1:12" ht="24" customHeight="1">
      <c r="A5" s="7"/>
      <c r="B5" s="12" t="s">
        <v>5</v>
      </c>
      <c r="C5" s="10">
        <f>ROUND(IF(C3&gt;5000000,MIN((C4*0.1),(C3-5000000)*0.7),0),0)</f>
        <v>0</v>
      </c>
      <c r="D5" s="10">
        <f>ROUND(IF(D3&gt;5000000,MIN((D4*0.1),(D3-5000000)*0.7),0),0)</f>
        <v>0</v>
      </c>
      <c r="E5" s="10">
        <f t="shared" ref="E5:F5" si="0">ROUND(IF(E3&gt;5000000,MIN((E4*0.1),(E3-5000000)*0.7),0),0)</f>
        <v>0</v>
      </c>
      <c r="F5" s="10">
        <f t="shared" si="0"/>
        <v>0</v>
      </c>
      <c r="G5" s="10">
        <v>0</v>
      </c>
      <c r="H5" s="11">
        <v>0</v>
      </c>
      <c r="I5" s="23"/>
      <c r="J5" s="5"/>
      <c r="K5" s="6"/>
    </row>
    <row r="6" spans="1:12" ht="24" customHeight="1">
      <c r="A6" s="7"/>
      <c r="B6" s="12" t="s">
        <v>0</v>
      </c>
      <c r="C6" s="10">
        <f t="shared" ref="C6:H6" si="1">C4+C5</f>
        <v>12500</v>
      </c>
      <c r="D6" s="10">
        <f t="shared" si="1"/>
        <v>0</v>
      </c>
      <c r="E6" s="10">
        <f t="shared" si="1"/>
        <v>10000</v>
      </c>
      <c r="F6" s="10">
        <f t="shared" si="1"/>
        <v>0</v>
      </c>
      <c r="G6" s="10">
        <f t="shared" si="1"/>
        <v>0</v>
      </c>
      <c r="H6" s="11">
        <f t="shared" si="1"/>
        <v>0</v>
      </c>
      <c r="I6" s="21"/>
      <c r="J6" s="5"/>
      <c r="K6" s="6"/>
      <c r="L6" s="5"/>
    </row>
    <row r="7" spans="1:12" ht="32.1" customHeight="1">
      <c r="A7" s="7"/>
      <c r="B7" s="12" t="s">
        <v>3</v>
      </c>
      <c r="C7" s="10">
        <f>IF(C3&gt;500000,0,C4)</f>
        <v>12500</v>
      </c>
      <c r="D7" s="10">
        <v>0</v>
      </c>
      <c r="E7" s="10">
        <f>IF(E3&gt;500000,0,E4)</f>
        <v>10000</v>
      </c>
      <c r="F7" s="10">
        <v>0</v>
      </c>
      <c r="G7" s="10">
        <v>0</v>
      </c>
      <c r="H7" s="11">
        <v>0</v>
      </c>
      <c r="I7" s="7"/>
      <c r="J7" s="5"/>
      <c r="L7" s="5"/>
    </row>
    <row r="8" spans="1:12" ht="28.05" customHeight="1">
      <c r="A8" s="7"/>
      <c r="B8" s="12" t="s">
        <v>4</v>
      </c>
      <c r="C8" s="10">
        <f t="shared" ref="C8:H8" si="2">+C6-C7</f>
        <v>0</v>
      </c>
      <c r="D8" s="10">
        <f t="shared" si="2"/>
        <v>0</v>
      </c>
      <c r="E8" s="10">
        <f t="shared" si="2"/>
        <v>0</v>
      </c>
      <c r="F8" s="10">
        <f t="shared" si="2"/>
        <v>0</v>
      </c>
      <c r="G8" s="10">
        <f t="shared" si="2"/>
        <v>0</v>
      </c>
      <c r="H8" s="11">
        <f t="shared" si="2"/>
        <v>0</v>
      </c>
      <c r="I8" s="7"/>
      <c r="J8" s="5"/>
    </row>
    <row r="9" spans="1:12" ht="40.049999999999997" customHeight="1">
      <c r="A9" s="7"/>
      <c r="B9" s="26" t="s">
        <v>14</v>
      </c>
      <c r="C9" s="10">
        <f t="shared" ref="C9:H9" si="3">ROUND(C8*0.04,0)</f>
        <v>0</v>
      </c>
      <c r="D9" s="10">
        <f t="shared" si="3"/>
        <v>0</v>
      </c>
      <c r="E9" s="10">
        <f t="shared" si="3"/>
        <v>0</v>
      </c>
      <c r="F9" s="10">
        <f t="shared" si="3"/>
        <v>0</v>
      </c>
      <c r="G9" s="10">
        <f t="shared" si="3"/>
        <v>0</v>
      </c>
      <c r="H9" s="11">
        <f t="shared" si="3"/>
        <v>0</v>
      </c>
      <c r="I9" s="7"/>
      <c r="J9" s="5"/>
    </row>
    <row r="10" spans="1:12" ht="36" customHeight="1" thickBot="1">
      <c r="A10" s="7"/>
      <c r="B10" s="13" t="s">
        <v>10</v>
      </c>
      <c r="C10" s="14">
        <f t="shared" ref="C10:H10" si="4">+C8+C9</f>
        <v>0</v>
      </c>
      <c r="D10" s="14">
        <f t="shared" si="4"/>
        <v>0</v>
      </c>
      <c r="E10" s="14">
        <f t="shared" si="4"/>
        <v>0</v>
      </c>
      <c r="F10" s="14">
        <f t="shared" si="4"/>
        <v>0</v>
      </c>
      <c r="G10" s="14">
        <f t="shared" si="4"/>
        <v>0</v>
      </c>
      <c r="H10" s="15">
        <f t="shared" si="4"/>
        <v>0</v>
      </c>
      <c r="I10" s="7"/>
      <c r="J10" s="5"/>
    </row>
    <row r="11" spans="1:12" ht="8.1" customHeight="1" thickTop="1" thickBot="1">
      <c r="A11" s="7"/>
      <c r="B11" s="7"/>
      <c r="C11" s="7"/>
      <c r="D11" s="7"/>
      <c r="E11" s="7"/>
      <c r="F11" s="7"/>
      <c r="G11" s="7"/>
      <c r="H11" s="7"/>
      <c r="I11" s="7"/>
    </row>
    <row r="12" spans="1:12" ht="16.05" customHeight="1" thickTop="1">
      <c r="A12" s="7"/>
      <c r="B12" s="29" t="s">
        <v>2</v>
      </c>
      <c r="C12" s="30"/>
      <c r="D12" s="30"/>
      <c r="E12" s="30"/>
      <c r="F12" s="30"/>
      <c r="G12" s="30"/>
      <c r="H12" s="31"/>
      <c r="I12" s="7"/>
    </row>
    <row r="13" spans="1:12" ht="20.2" customHeight="1" thickBot="1">
      <c r="A13" s="7"/>
      <c r="B13" s="32" t="s">
        <v>1</v>
      </c>
      <c r="C13" s="33"/>
      <c r="D13" s="33"/>
      <c r="E13" s="33"/>
      <c r="F13" s="33"/>
      <c r="G13" s="33"/>
      <c r="H13" s="34"/>
      <c r="I13" s="7"/>
    </row>
    <row r="14" spans="1:12" ht="10.050000000000001" customHeight="1" thickTop="1">
      <c r="A14" s="7"/>
      <c r="B14" s="37" t="s">
        <v>13</v>
      </c>
      <c r="C14" s="38"/>
      <c r="D14" s="38"/>
      <c r="E14" s="38"/>
      <c r="F14" s="38"/>
      <c r="G14" s="38"/>
      <c r="H14" s="38"/>
      <c r="I14" s="7"/>
    </row>
    <row r="15" spans="1:12" ht="12" customHeight="1">
      <c r="A15" s="7"/>
      <c r="B15" s="35" t="s">
        <v>15</v>
      </c>
      <c r="C15" s="36"/>
      <c r="D15" s="36"/>
      <c r="E15" s="36"/>
      <c r="F15" s="36"/>
      <c r="G15" s="36"/>
      <c r="H15" s="36"/>
      <c r="I15" s="7"/>
    </row>
    <row r="16" spans="1:12" ht="29.35" hidden="1" customHeight="1">
      <c r="C16" s="20">
        <f t="shared" ref="C16:H16" si="5">ROUND(C3,-1)</f>
        <v>500000</v>
      </c>
      <c r="D16" s="20">
        <f t="shared" si="5"/>
        <v>250000</v>
      </c>
      <c r="E16" s="20">
        <f t="shared" si="5"/>
        <v>500000</v>
      </c>
      <c r="F16" s="20">
        <f t="shared" si="5"/>
        <v>500000</v>
      </c>
      <c r="G16" s="20">
        <f t="shared" si="5"/>
        <v>0</v>
      </c>
      <c r="H16" s="20">
        <f t="shared" si="5"/>
        <v>0</v>
      </c>
    </row>
    <row r="17" spans="3:4" ht="29.35" hidden="1" customHeight="1">
      <c r="C17" s="3"/>
      <c r="D17" s="3"/>
    </row>
    <row r="18" spans="3:4" ht="29.35" hidden="1" customHeight="1"/>
    <row r="19" spans="3:4" ht="29.35" hidden="1" customHeight="1"/>
    <row r="20" spans="3:4" ht="29.35" hidden="1" customHeight="1"/>
    <row r="21" spans="3:4" ht="29.35" hidden="1" customHeight="1"/>
    <row r="22" spans="3:4" ht="29.35" hidden="1" customHeight="1"/>
    <row r="23" spans="3:4" ht="29.35" hidden="1" customHeight="1"/>
    <row r="24" spans="3:4" ht="29.35" hidden="1" customHeight="1"/>
    <row r="25" spans="3:4" ht="29.35" hidden="1" customHeight="1"/>
    <row r="26" spans="3:4" ht="29.35" hidden="1" customHeight="1"/>
    <row r="27" spans="3:4" ht="29.35" hidden="1" customHeight="1"/>
    <row r="28" spans="3:4" ht="29.35" hidden="1" customHeight="1"/>
    <row r="29" spans="3:4" ht="29.35" hidden="1" customHeight="1"/>
    <row r="30" spans="3:4" ht="29.35" hidden="1" customHeight="1"/>
  </sheetData>
  <sheetProtection password="B3E7" sheet="1" objects="1" scenarios="1"/>
  <mergeCells count="5">
    <mergeCell ref="B1:H1"/>
    <mergeCell ref="B12:H12"/>
    <mergeCell ref="B13:H13"/>
    <mergeCell ref="B15:H15"/>
    <mergeCell ref="B14:H14"/>
  </mergeCells>
  <phoneticPr fontId="18" type="noConversion"/>
  <dataValidations count="1">
    <dataValidation type="whole" allowBlank="1" showInputMessage="1" showErrorMessage="1" errorTitle="Numbers Only" error="Enter A Whole Number_x000a_0 To 100 Lakhs_x000a_No Decimals" sqref="C3:H3">
      <formula1>0</formula1>
      <formula2>10000000</formula2>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PD</cp:lastModifiedBy>
  <dcterms:created xsi:type="dcterms:W3CDTF">2013-07-04T01:04:36Z</dcterms:created>
  <dcterms:modified xsi:type="dcterms:W3CDTF">2019-06-08T13:20:26Z</dcterms:modified>
</cp:coreProperties>
</file>