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New folder\"/>
    </mc:Choice>
  </mc:AlternateContent>
  <bookViews>
    <workbookView xWindow="-105" yWindow="510" windowWidth="23250" windowHeight="11955"/>
  </bookViews>
  <sheets>
    <sheet name="ITR1" sheetId="1" r:id="rId1"/>
  </sheets>
  <externalReferences>
    <externalReference r:id="rId2"/>
  </externalReferences>
  <definedNames>
    <definedName name="PART_Nature">[1]DataBase!$J$23:$J$39</definedName>
    <definedName name="PART_Nature_1">[1]DataBase!$J$62:$J$76</definedName>
    <definedName name="PART_Nature_2">[1]DataBase!$J$79:$J$84</definedName>
    <definedName name="Selection80D">[1]DataBase!$G$1:$G$8</definedName>
    <definedName name="Selection80DB">[1]DataBase!$D$7:$D$10</definedName>
    <definedName name="Selection80DC">[1]DataBase!$D$12:$D$15</definedName>
    <definedName name="Selection80DD">[1]DataBase!$G$10:$G$12</definedName>
    <definedName name="Selection80DDB">[1]DataBase!$G$14:$G$16</definedName>
    <definedName name="Selection80U">[1]DataBase!$G$19:$G$21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6" i="1" l="1"/>
  <c r="R319" i="1"/>
  <c r="R318" i="1"/>
  <c r="R317" i="1"/>
  <c r="R316" i="1"/>
  <c r="E83" i="1"/>
  <c r="E69" i="1"/>
  <c r="F68" i="1"/>
  <c r="F57" i="1"/>
  <c r="F56" i="1"/>
  <c r="F55" i="1"/>
  <c r="F54" i="1"/>
  <c r="F53" i="1"/>
  <c r="E44" i="1"/>
  <c r="E38" i="1"/>
  <c r="F36" i="1"/>
  <c r="F35" i="1"/>
  <c r="F34" i="1"/>
  <c r="F32" i="1"/>
  <c r="F31" i="1"/>
  <c r="E33" i="1"/>
  <c r="E25" i="1"/>
  <c r="E18" i="1"/>
  <c r="E14" i="1"/>
  <c r="F51" i="1" s="1"/>
  <c r="D10" i="1"/>
  <c r="C11" i="1" s="1"/>
  <c r="E37" i="1" l="1"/>
  <c r="E24" i="1"/>
  <c r="E29" i="1" s="1"/>
  <c r="E34" i="1"/>
  <c r="W320" i="1"/>
  <c r="V320" i="1"/>
  <c r="E45" i="1" l="1"/>
  <c r="E70" i="1" s="1"/>
  <c r="U320" i="1" s="1"/>
  <c r="U322" i="1" s="1"/>
  <c r="V324" i="1"/>
  <c r="V325" i="1"/>
  <c r="V323" i="1"/>
  <c r="V322" i="1"/>
  <c r="W323" i="1"/>
  <c r="W322" i="1"/>
  <c r="W325" i="1"/>
  <c r="W324" i="1"/>
  <c r="U325" i="1" l="1"/>
  <c r="U323" i="1"/>
  <c r="U324" i="1"/>
  <c r="V326" i="1"/>
  <c r="W326" i="1"/>
  <c r="U326" i="1" l="1"/>
  <c r="U327" i="1" s="1"/>
  <c r="W327" i="1"/>
  <c r="W328" i="1" s="1"/>
  <c r="V327" i="1"/>
  <c r="U328" i="1" l="1"/>
  <c r="S326" i="1"/>
  <c r="E72" i="1" s="1"/>
  <c r="S327" i="1"/>
  <c r="E75" i="1" s="1"/>
  <c r="V328" i="1"/>
  <c r="S328" i="1" l="1"/>
  <c r="E73" i="1"/>
  <c r="E74" i="1" s="1"/>
  <c r="E76" i="1" s="1"/>
  <c r="E78" i="1" s="1"/>
  <c r="E84" i="1" s="1"/>
</calcChain>
</file>

<file path=xl/sharedStrings.xml><?xml version="1.0" encoding="utf-8"?>
<sst xmlns="http://schemas.openxmlformats.org/spreadsheetml/2006/main" count="226" uniqueCount="177">
  <si>
    <t>Name of the Assesse</t>
  </si>
  <si>
    <t>Gender</t>
  </si>
  <si>
    <t>Male</t>
  </si>
  <si>
    <t xml:space="preserve">PAN No </t>
  </si>
  <si>
    <t>Date of Birth (dd-mm-yyyy)</t>
  </si>
  <si>
    <t>years</t>
  </si>
  <si>
    <t>Tax Payer</t>
  </si>
  <si>
    <t>PARTICULARS</t>
  </si>
  <si>
    <t>SUBSELECT</t>
  </si>
  <si>
    <t>AMOUNT</t>
  </si>
  <si>
    <t>Limits</t>
  </si>
  <si>
    <t>i Gross Salary (ia + ib + ic)</t>
  </si>
  <si>
    <t>a Salary as per section 17(1)</t>
  </si>
  <si>
    <t>b Value of perquisites as per section 17(2)</t>
  </si>
  <si>
    <t>c Profits in lieu of salary  as per section 17(3)</t>
  </si>
  <si>
    <t>ii Less : Allowances to the extent exempt u/s 10</t>
  </si>
  <si>
    <t>(Select)</t>
  </si>
  <si>
    <t>iii Net Salary (i – ii)</t>
  </si>
  <si>
    <t>iv Deductions u/s 16  (iva + ivb + ivc)</t>
  </si>
  <si>
    <t xml:space="preserve">a Standard Deduction u/s 16(ia) </t>
  </si>
  <si>
    <t>b Entertainment Allowance u/s 16(ii)</t>
  </si>
  <si>
    <t>c Professional Tax u/s 16(iii)</t>
  </si>
  <si>
    <t>v Income chargeable under the Head ‘Salaries’ (iii-iv)</t>
  </si>
  <si>
    <t>Type of House Property</t>
  </si>
  <si>
    <t>Let Out</t>
  </si>
  <si>
    <t>i Gross rent received/ receivable/ letable value during the year</t>
  </si>
  <si>
    <t>ii Tax paid to local authorities</t>
  </si>
  <si>
    <t>iii Annual Value (i – ii)</t>
  </si>
  <si>
    <t xml:space="preserve">iv 30% of Annual Value </t>
  </si>
  <si>
    <t>v Interest payable on borrowed capital</t>
  </si>
  <si>
    <t>vi Arrears/Unrealized Rent received during the year Less 30%</t>
  </si>
  <si>
    <t>vii Income chargeable under the head ‘House Property’ (iii – iv – v )+ vi</t>
  </si>
  <si>
    <t xml:space="preserve">Income from Other Sources </t>
  </si>
  <si>
    <t>Interest from Savings Account</t>
  </si>
  <si>
    <t>Interest from Deposit (Bank/Post Office/Cooperative Society)</t>
  </si>
  <si>
    <t>Interest from Income Tax Refund</t>
  </si>
  <si>
    <t>Family pension</t>
  </si>
  <si>
    <t>Any Other</t>
  </si>
  <si>
    <t>Less: Deduction u/s 57(iia) (In case of family pension only)</t>
  </si>
  <si>
    <t>TOTAL INCOME BEFORE DEDUCTIONS</t>
  </si>
  <si>
    <t>Part C – Deductions and Taxable Total Income</t>
  </si>
  <si>
    <t>a) 80C - Life insurance premia, deferred annuity, contributions to provident fund, subscription to certain equity shares or debentures, etc.</t>
  </si>
  <si>
    <t>b) 80CCC - Payment in respect Pension Fund</t>
  </si>
  <si>
    <t>c) 80CCD(1) - Contribution to pension scheme of Central Government</t>
  </si>
  <si>
    <t>d) 80CCD(1B) - Contribution to pension scheme of Central Government</t>
  </si>
  <si>
    <t>e) 80CCD(2) - Contribution to pension scheme of Central Government by employer</t>
  </si>
  <si>
    <t>f) 80CCG - Investment made under an equity savings scheme</t>
  </si>
  <si>
    <t>g) 80D - a) Health insurance premium</t>
  </si>
  <si>
    <t>g) 80D - b) Medical expenditure</t>
  </si>
  <si>
    <t>g) 80D - c) Preventive health check-up</t>
  </si>
  <si>
    <t>h) 80DD - Maintenance including medical treatment of a dependent who is a person with disability</t>
  </si>
  <si>
    <t>i) 80DDB - Medical treatment of specified disease</t>
  </si>
  <si>
    <t>j) 80E - Interest on loan taken for higher education</t>
  </si>
  <si>
    <t>k) 80EE - Interest on loan taken for residential house property</t>
  </si>
  <si>
    <t>l) 80G - Donations to certain funds, charitable institutions, etc.</t>
  </si>
  <si>
    <t>m) 80GG - Rent paid</t>
  </si>
  <si>
    <t>n) 80GGA - Certain donations for scientific research or rural development</t>
  </si>
  <si>
    <t>o) 80GGC - Donation to Political party</t>
  </si>
  <si>
    <t>p) 80 QQB - Royalty income of authors of certain books.</t>
  </si>
  <si>
    <t>q) 80 RRB - Royalty on patents</t>
  </si>
  <si>
    <t>p) 80TTA - Interest on deposits in savings Accounts</t>
  </si>
  <si>
    <t>q) 80TTB- Interest on deposits in case of senior citizens</t>
  </si>
  <si>
    <t>r) 80U - In case of a person with disability</t>
  </si>
  <si>
    <t xml:space="preserve">Total Deductions (Total of 5a to 5r)) </t>
  </si>
  <si>
    <t xml:space="preserve">Total Income (4 - 6)) </t>
  </si>
  <si>
    <t>Exempt Income: For reporting purpose</t>
  </si>
  <si>
    <t xml:space="preserve">Tax Payable on Total Income </t>
  </si>
  <si>
    <t>Rebate u/s 87A</t>
  </si>
  <si>
    <t>Tax Payable After Rebate (8-9)</t>
  </si>
  <si>
    <t>Health and Education Cess @4% on (10)</t>
  </si>
  <si>
    <t>Total Tax &amp;Cess (10+11)</t>
  </si>
  <si>
    <t xml:space="preserve">Relief u/s 89(1) Salary Arrears </t>
  </si>
  <si>
    <t>Balance Tax after Relief (12-13)</t>
  </si>
  <si>
    <t>Interest u/s 234 A (Delay in filing of Tax Returns)</t>
  </si>
  <si>
    <t>Interest u/s 234 B (Delay in payment of Advance Tax)</t>
  </si>
  <si>
    <t>Interest u/s 234 C (Deferred Payment of Advance Tax)</t>
  </si>
  <si>
    <t>Fee u/s 234F (Default in furnishing return of income)</t>
  </si>
  <si>
    <t>Total Interest, Fee Payable (15a + 15b + 15c+15d)</t>
  </si>
  <si>
    <t>Total Tax , Fee and  Interest (14 + 16)</t>
  </si>
  <si>
    <t>end</t>
  </si>
  <si>
    <t>1) Self and Family</t>
  </si>
  <si>
    <t>1) Self and Family = Maximum limit Rs. 25000/-</t>
  </si>
  <si>
    <t>From</t>
  </si>
  <si>
    <t>To</t>
  </si>
  <si>
    <t>SLAB</t>
  </si>
  <si>
    <t>Adult</t>
  </si>
  <si>
    <t>Senior</t>
  </si>
  <si>
    <t>SuperSenior</t>
  </si>
  <si>
    <t>2) Self(Senior citizen) &amp; family</t>
  </si>
  <si>
    <t>2) Self(Senior citizen) &amp; family = Maximum limit Rs. 50000/-</t>
  </si>
  <si>
    <t>A</t>
  </si>
  <si>
    <t>3) Parents</t>
  </si>
  <si>
    <t>3) Parents = Maximum limit Rs. 25000/-</t>
  </si>
  <si>
    <t>B</t>
  </si>
  <si>
    <t>4) Parents(Senior citizen)</t>
  </si>
  <si>
    <t>4) Parents(Senior citizen) = Maximum limit Rs. 50000/-</t>
  </si>
  <si>
    <t>C</t>
  </si>
  <si>
    <t>5) Self and Family including parents</t>
  </si>
  <si>
    <t>5) Self and Family including parents = Maximum limit Rs. 50000/-</t>
  </si>
  <si>
    <t>D</t>
  </si>
  <si>
    <t>6) Self and Family including senior citizen parents</t>
  </si>
  <si>
    <t>6) Self and Family including senior citizen parents = Maximum limit Rs. 75000/-</t>
  </si>
  <si>
    <t>E</t>
  </si>
  <si>
    <t>7) Self(Senior citizen) &amp; family including senior citizen parents</t>
  </si>
  <si>
    <t>7) Self(Senior citizen) &amp; family including senior citizen parents = Maximum limit Rs. 1,00,000/-</t>
  </si>
  <si>
    <t>Amount</t>
  </si>
  <si>
    <t>SLAB-A</t>
  </si>
  <si>
    <t>1)Self &amp; family (senior citizen)</t>
  </si>
  <si>
    <t xml:space="preserve">1)Self &amp; family (senior citizen) = Maximum limit Rs. 50,000                                                                      </t>
  </si>
  <si>
    <t>SLAB-B</t>
  </si>
  <si>
    <t>2)Parents (senior citizen)</t>
  </si>
  <si>
    <t xml:space="preserve">2)Parents (senior citizen) = Maximum limit Rs. 50,000                                                                                         </t>
  </si>
  <si>
    <t>SLAB-C</t>
  </si>
  <si>
    <t>3)Self &amp; family including parents (senior citizen)</t>
  </si>
  <si>
    <t>3)Self &amp; family including parents (senior citizen) = Maximum limit Rs. 1,00,000</t>
  </si>
  <si>
    <t>SLAB-D</t>
  </si>
  <si>
    <t>SLAB-E</t>
  </si>
  <si>
    <t xml:space="preserve">1) Self and family </t>
  </si>
  <si>
    <t>1. Self and family = Maximum limit Rs. 5,000</t>
  </si>
  <si>
    <t>TOTAL IT</t>
  </si>
  <si>
    <t xml:space="preserve">2) Parent </t>
  </si>
  <si>
    <t>2. Parent = Maximum limit Rs. 5,000</t>
  </si>
  <si>
    <t>HE CESS</t>
  </si>
  <si>
    <t>3) Self and family and Parents</t>
  </si>
  <si>
    <t>3. Self and family and Parents = Maximum limit Rs. 5,000</t>
  </si>
  <si>
    <t>TOTAL</t>
  </si>
  <si>
    <t xml:space="preserve">80DD Expenditure for medical treatment for dependent relative. </t>
  </si>
  <si>
    <t>1) Dependent person with disability</t>
  </si>
  <si>
    <t>1) Dependent person with disability= Maximum limit Rs. 75000/-</t>
  </si>
  <si>
    <t>2)Dependent person with Severe disability</t>
  </si>
  <si>
    <t>2)Dependent person with Severe disability= Maximum limit Rs. 125000/-</t>
  </si>
  <si>
    <t>80DDB Medical Expenditure for specified diseases.</t>
  </si>
  <si>
    <t>1) Self or dependent</t>
  </si>
  <si>
    <t>1) Self or dependent= Maximum limit Rs. 40000/-</t>
  </si>
  <si>
    <t>2 Self or dependent-Senior Citizen</t>
  </si>
  <si>
    <t>2 Self or dependent-Senior Citizen= Maximum limit Rs. 100000/-</t>
  </si>
  <si>
    <t xml:space="preserve">80U Deduction in case of person with disability. </t>
  </si>
  <si>
    <t>1)Self with disability</t>
  </si>
  <si>
    <t>1)Self with disability=Maximum eligible amount Rs.75000.</t>
  </si>
  <si>
    <t>2)Self with severe disability</t>
  </si>
  <si>
    <t>2)Self with severe disability= Maximum eligible amount Rs.125000.</t>
  </si>
  <si>
    <t>Less : Allowances to the extent exempt u/s 10</t>
  </si>
  <si>
    <t>Sec 10(5)-Leave Travel concession/assistance received cannot be more than Salary as per section 17(1).</t>
  </si>
  <si>
    <t>1) Sec 10(5)-Leave Travel concession/assistance</t>
  </si>
  <si>
    <t>Sec 10(6)-Remuneration received as an official, by whatever name called, of an embassy, high commission etc. cannot be more than gross salary.</t>
  </si>
  <si>
    <t>2) Sec 10(6)-Remuneration received as an official, by whatever name called, of an embassy, high commission etc.</t>
  </si>
  <si>
    <t>Sec 10(7)-Allowances or perquisites paid or allowed as such outside India by the Government to a citizen of India for rendering service outside India cannot be more than gross salary.</t>
  </si>
  <si>
    <t>3) Sec 10(7)-Allowances or perquisites paid or allowed as such outside India by the Government to a citizen of India for rendering service outside India</t>
  </si>
  <si>
    <t>When Nature of employment is OTHER THAN "Govt." than Sec 10(10)-Death-cum-retirement gratuity received cannot exceed Rs. 20 lakhs.</t>
  </si>
  <si>
    <t xml:space="preserve">4) Sec 10(10)-Death-cum-retirement gratuity received </t>
  </si>
  <si>
    <t>Sec 10(10A)-Commuted value of pension received cannot be more than Salary as per section 17(1)</t>
  </si>
  <si>
    <t>5) Sec 10(10A)-Commuted value of pension received</t>
  </si>
  <si>
    <t>Sec 10(10AA)-Earned leave encashment on retirement cannot be more than Salary as per section 17(1)</t>
  </si>
  <si>
    <t>6) Sec 10(10AA)-Earned leave encashment on Retirement</t>
  </si>
  <si>
    <t>Claim of Sec 10(10B) (i)-Retrenchment Compensation received in respect of schemes not approved cannot exceed Rs. 50000.</t>
  </si>
  <si>
    <t>7) Sec 10(10B)(i)-Retrenchment Compensation received in respect of schemes not approved</t>
  </si>
  <si>
    <t>Claim of Sec 10(10B) (ii)-Retrenchment Compensation received in respect of approved scheme cannot exceed Rs. 5 lakhs.</t>
  </si>
  <si>
    <t>8) Sec 10(10B)(ii)-Retrenchment Compensation received in respect of approved scheme</t>
  </si>
  <si>
    <t>Claim of Sec 10(10C) - 'Amount received/receivable on voluntary retirement or termination of service' cannot exceed Rs. 5 lakhs.</t>
  </si>
  <si>
    <t>9) Sec 10(10C)-Amount received/receivable on voluntary retirement or termination of service</t>
  </si>
  <si>
    <t>Sec 10(10CC)-Tax paid by employer on non-monetary perquisite cannot exceed Value of perquisites as per section 17(2)</t>
  </si>
  <si>
    <t>10) Sec 10(10CC)-Tax paid by employer on non-monetary perquisite</t>
  </si>
  <si>
    <t>Sec 10(13A)-Allowance to meet expenditure incurred on house rent cannot exceeds 1/3rd of Salary as per section 17(1)</t>
  </si>
  <si>
    <t>11) Sec 10(13A)-Allowance to meet expenditure incurred on house rent</t>
  </si>
  <si>
    <t>Sec 10(14)(i) ‘Prescribed Allowances or benefits (not in a nature of perquisite) specifically granted to meet expenses wholly, necessarily and exclusively and to the extent actually incurred, in performance of duties of office or employment’ cannot exceed Value of perquisites as per section 17(2)</t>
  </si>
  <si>
    <t>12) Sec 10(14)(i)-Prescribed Allowances or benefits (not in a nature of perquisite) specifically granted to meet expenses wholly, necessarily and exclusively and to the extent actually incurred, in performance of duties of office or employment</t>
  </si>
  <si>
    <t>Sec 10(14)(ii) ‘Prescribed Allowances or benefits granted to meet personal expenses in performance of duties of office or employment or to compensate him for increased cost of living’ cannot exceed Value of perquisites as per section 17(2)</t>
  </si>
  <si>
    <t>13) Sec 10(14)(ii)-Prescribed Allowances or benefits granted to meet personal expenses in performance of duties of office or employment or to compensate him for increased cost of living</t>
  </si>
  <si>
    <t>More than one dropdown cannot be selected from Sec 10(10B) (i), Sec 10(10B)(ii), Sec 10(10C).</t>
  </si>
  <si>
    <t>14) Any Other</t>
  </si>
  <si>
    <t>Remarks</t>
  </si>
  <si>
    <t>ITR-1</t>
  </si>
  <si>
    <t>An individual having total income of up to ₹50 lakh from sources such as salary, one house property, other sources (interest income) and agricultural income up to ₹5,000 can file the return in ITR-1. However,  an individual who is the director of a company or has investments in unlisted equity shares or has income on which TDS (tax deducted at source) has been deducted in another person’s hands can not file this form.</t>
  </si>
  <si>
    <t>AY 2019-20</t>
  </si>
  <si>
    <t>FY 2018-19</t>
  </si>
  <si>
    <t>ABHAM1234N</t>
  </si>
  <si>
    <t>soni Verma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</si>
</sst>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quot;₹&quot;\ #,##0;&quot;₹&quot;\ \-#,##0"/>
    <numFmt numFmtId="165" formatCode="_ * #,##0.00_ ;_ * \-#,##0.00_ ;_ * &quot;-&quot;??_ ;_ @_ "/>
    <numFmt numFmtId="166" formatCode="[$-14009]dd/mm/yyyy;@"/>
    <numFmt numFmtId="167" formatCode="&quot;₹&quot;\ #,##0;[Red]&quot;₹&quot;\ #,##0"/>
    <numFmt numFmtId="168" formatCode="_ * #,##0_ ;_ * \-#,##0_ ;_ * &quot;-&quot;??_ ;_ @_ "/>
  </numFmts>
  <fonts count="14" x14ac:knownFonts="1">
    <font>
      <sz val="11"/>
      <color theme="1"/>
      <name val="Calibri"/>
      <family val="2"/>
      <scheme val="minor"/>
    </font>
    <font>
      <sz val="11"/>
      <color theme="1"/>
      <name val="Calibri"/>
      <family val="2"/>
      <scheme val="minor"/>
    </font>
    <font>
      <b/>
      <sz val="11"/>
      <color rgb="FF000000"/>
      <name val="Calibri"/>
      <family val="2"/>
    </font>
    <font>
      <sz val="14"/>
      <color theme="1"/>
      <name val="Calibri"/>
      <family val="2"/>
      <scheme val="minor"/>
    </font>
    <font>
      <b/>
      <sz val="14"/>
      <color rgb="FF05035D"/>
      <name val="Calibri"/>
      <family val="2"/>
      <scheme val="minor"/>
    </font>
    <font>
      <b/>
      <sz val="14"/>
      <color theme="1"/>
      <name val="Calibri"/>
      <family val="2"/>
      <scheme val="minor"/>
    </font>
    <font>
      <b/>
      <sz val="14"/>
      <name val="Times New Roman"/>
      <family val="1"/>
    </font>
    <font>
      <b/>
      <sz val="14"/>
      <color rgb="FFFF0000"/>
      <name val="Calibri"/>
      <family val="2"/>
      <scheme val="minor"/>
    </font>
    <font>
      <sz val="10"/>
      <color theme="1"/>
      <name val="Calibri"/>
      <family val="2"/>
      <scheme val="minor"/>
    </font>
    <font>
      <sz val="12"/>
      <color theme="1"/>
      <name val="Calibri"/>
      <family val="2"/>
      <scheme val="minor"/>
    </font>
    <font>
      <sz val="14"/>
      <name val="Times New Roman"/>
      <family val="1"/>
    </font>
    <font>
      <b/>
      <sz val="9"/>
      <color rgb="FF002060"/>
      <name val="Calibri"/>
      <family val="2"/>
      <scheme val="minor"/>
    </font>
    <font>
      <b/>
      <sz val="14"/>
      <color rgb="FF002060"/>
      <name val="Calibri"/>
      <family val="2"/>
      <scheme val="minor"/>
    </font>
    <font>
      <b/>
      <sz val="18"/>
      <color rgb="FF00206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8" tint="0.79998168889431442"/>
        <bgColor indexed="64"/>
      </patternFill>
    </fill>
  </fills>
  <borders count="2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s>
  <cellStyleXfs count="2">
    <xf numFmtId="0" fontId="0" fillId="0" borderId="0"/>
    <xf numFmtId="165" fontId="1" fillId="0" borderId="0" applyFont="0" applyFill="0" applyBorder="0" applyAlignment="0" applyProtection="0"/>
  </cellStyleXfs>
  <cellXfs count="75">
    <xf numFmtId="0" fontId="0" fillId="0" borderId="0" xfId="0"/>
    <xf numFmtId="0" fontId="3" fillId="0" borderId="0" xfId="0" applyFont="1" applyProtection="1">
      <protection hidden="1"/>
    </xf>
    <xf numFmtId="0" fontId="3" fillId="2" borderId="0" xfId="0" applyFont="1" applyFill="1" applyBorder="1" applyAlignment="1" applyProtection="1">
      <alignment horizontal="center"/>
      <protection hidden="1"/>
    </xf>
    <xf numFmtId="0" fontId="3" fillId="2" borderId="0" xfId="0" applyFont="1" applyFill="1" applyProtection="1">
      <protection hidden="1"/>
    </xf>
    <xf numFmtId="0" fontId="4" fillId="3" borderId="0" xfId="0" applyFont="1" applyFill="1" applyProtection="1">
      <protection locked="0"/>
    </xf>
    <xf numFmtId="166" fontId="4" fillId="3" borderId="0" xfId="0" applyNumberFormat="1" applyFont="1" applyFill="1" applyAlignment="1" applyProtection="1">
      <alignment horizontal="left"/>
      <protection locked="0"/>
    </xf>
    <xf numFmtId="0" fontId="3" fillId="4" borderId="2" xfId="0" applyFont="1" applyFill="1" applyBorder="1" applyProtection="1">
      <protection hidden="1"/>
    </xf>
    <xf numFmtId="0" fontId="5" fillId="4" borderId="3" xfId="0" applyFont="1" applyFill="1" applyBorder="1" applyProtection="1">
      <protection hidden="1"/>
    </xf>
    <xf numFmtId="0" fontId="3" fillId="4" borderId="3" xfId="0" applyFont="1" applyFill="1" applyBorder="1" applyProtection="1">
      <protection hidden="1"/>
    </xf>
    <xf numFmtId="0" fontId="5" fillId="4" borderId="3" xfId="0" applyFont="1" applyFill="1" applyBorder="1" applyAlignment="1" applyProtection="1">
      <alignment horizontal="center"/>
      <protection hidden="1"/>
    </xf>
    <xf numFmtId="0" fontId="5" fillId="4" borderId="4" xfId="0" applyFont="1" applyFill="1" applyBorder="1" applyProtection="1">
      <protection hidden="1"/>
    </xf>
    <xf numFmtId="0" fontId="3" fillId="0" borderId="0" xfId="0" applyFont="1" applyAlignment="1" applyProtection="1">
      <alignment horizontal="center"/>
      <protection hidden="1"/>
    </xf>
    <xf numFmtId="0" fontId="6" fillId="0" borderId="0" xfId="0" applyFont="1" applyBorder="1" applyAlignment="1" applyProtection="1">
      <alignment horizontal="center"/>
      <protection hidden="1"/>
    </xf>
    <xf numFmtId="0" fontId="6" fillId="0" borderId="0" xfId="0" applyFont="1" applyBorder="1" applyAlignment="1" applyProtection="1">
      <alignment vertical="center"/>
      <protection hidden="1"/>
    </xf>
    <xf numFmtId="0" fontId="3" fillId="0" borderId="0" xfId="0" applyFont="1" applyBorder="1" applyProtection="1">
      <protection hidden="1"/>
    </xf>
    <xf numFmtId="164" fontId="5" fillId="0" borderId="0" xfId="0" applyNumberFormat="1" applyFont="1" applyBorder="1" applyProtection="1">
      <protection hidden="1"/>
    </xf>
    <xf numFmtId="0" fontId="3" fillId="0" borderId="0" xfId="0" applyFont="1" applyBorder="1" applyAlignment="1" applyProtection="1">
      <alignment horizontal="center"/>
      <protection hidden="1"/>
    </xf>
    <xf numFmtId="0" fontId="6" fillId="0" borderId="0" xfId="0" applyFont="1" applyBorder="1" applyAlignment="1" applyProtection="1">
      <alignment horizontal="center" vertical="center"/>
      <protection hidden="1"/>
    </xf>
    <xf numFmtId="0" fontId="6" fillId="0" borderId="0" xfId="0" applyFont="1" applyBorder="1" applyAlignment="1" applyProtection="1">
      <alignment vertical="center" wrapText="1"/>
      <protection hidden="1"/>
    </xf>
    <xf numFmtId="0" fontId="6" fillId="0" borderId="0" xfId="0" applyFont="1" applyFill="1" applyBorder="1" applyAlignment="1" applyProtection="1">
      <alignment vertical="center"/>
      <protection hidden="1"/>
    </xf>
    <xf numFmtId="0" fontId="6" fillId="0" borderId="0" xfId="0" applyFont="1" applyBorder="1" applyAlignment="1" applyProtection="1">
      <alignment horizontal="center" vertical="top"/>
      <protection hidden="1"/>
    </xf>
    <xf numFmtId="167" fontId="3" fillId="0" borderId="0" xfId="1" applyNumberFormat="1" applyFont="1" applyBorder="1" applyProtection="1">
      <protection hidden="1"/>
    </xf>
    <xf numFmtId="0" fontId="4" fillId="0" borderId="0" xfId="0" applyFont="1" applyBorder="1" applyAlignment="1" applyProtection="1">
      <alignment horizontal="center"/>
      <protection locked="0"/>
    </xf>
    <xf numFmtId="0" fontId="3" fillId="0" borderId="0" xfId="0" applyFont="1" applyBorder="1" applyAlignment="1" applyProtection="1">
      <alignment horizontal="right"/>
      <protection hidden="1"/>
    </xf>
    <xf numFmtId="168" fontId="3" fillId="0" borderId="0" xfId="1" applyNumberFormat="1" applyFont="1" applyBorder="1" applyProtection="1">
      <protection hidden="1"/>
    </xf>
    <xf numFmtId="0" fontId="5" fillId="0" borderId="0" xfId="0" applyFont="1" applyBorder="1" applyProtection="1">
      <protection hidden="1"/>
    </xf>
    <xf numFmtId="0" fontId="9" fillId="0" borderId="0" xfId="0" applyFont="1" applyBorder="1" applyAlignment="1" applyProtection="1">
      <alignment vertical="center" wrapText="1"/>
      <protection hidden="1"/>
    </xf>
    <xf numFmtId="0" fontId="9" fillId="0" borderId="0" xfId="0" applyFont="1" applyBorder="1" applyAlignment="1" applyProtection="1">
      <alignment vertical="center"/>
      <protection hidden="1"/>
    </xf>
    <xf numFmtId="0" fontId="10" fillId="0" borderId="0" xfId="0" applyFont="1" applyBorder="1" applyAlignment="1" applyProtection="1">
      <alignment vertical="center"/>
      <protection hidden="1"/>
    </xf>
    <xf numFmtId="167" fontId="5" fillId="0" borderId="0" xfId="0" applyNumberFormat="1" applyFont="1" applyBorder="1" applyProtection="1">
      <protection hidden="1"/>
    </xf>
    <xf numFmtId="168" fontId="3" fillId="0" borderId="0" xfId="1" applyNumberFormat="1" applyFont="1" applyProtection="1">
      <protection hidden="1"/>
    </xf>
    <xf numFmtId="0" fontId="5" fillId="4" borderId="5" xfId="0" applyFont="1" applyFill="1" applyBorder="1" applyAlignment="1" applyProtection="1">
      <alignment horizontal="center"/>
      <protection hidden="1"/>
    </xf>
    <xf numFmtId="0" fontId="5" fillId="4" borderId="6" xfId="0" applyFont="1" applyFill="1" applyBorder="1" applyAlignment="1" applyProtection="1">
      <alignment horizontal="center"/>
      <protection hidden="1"/>
    </xf>
    <xf numFmtId="0" fontId="5" fillId="4" borderId="7" xfId="0" applyFont="1" applyFill="1" applyBorder="1" applyAlignment="1" applyProtection="1">
      <alignment horizontal="center"/>
      <protection hidden="1"/>
    </xf>
    <xf numFmtId="168" fontId="3" fillId="0" borderId="8" xfId="1" applyNumberFormat="1" applyFont="1" applyBorder="1" applyProtection="1">
      <protection hidden="1"/>
    </xf>
    <xf numFmtId="168" fontId="3" fillId="0" borderId="9" xfId="1" applyNumberFormat="1" applyFont="1" applyBorder="1" applyProtection="1">
      <protection hidden="1"/>
    </xf>
    <xf numFmtId="9" fontId="3" fillId="0" borderId="9" xfId="0" applyNumberFormat="1" applyFont="1" applyBorder="1" applyProtection="1">
      <protection hidden="1"/>
    </xf>
    <xf numFmtId="9" fontId="3" fillId="0" borderId="10" xfId="0" applyNumberFormat="1" applyFont="1" applyBorder="1" applyProtection="1">
      <protection hidden="1"/>
    </xf>
    <xf numFmtId="0" fontId="3" fillId="4" borderId="11" xfId="0" applyFont="1" applyFill="1" applyBorder="1" applyProtection="1">
      <protection hidden="1"/>
    </xf>
    <xf numFmtId="0" fontId="3" fillId="4" borderId="0" xfId="0" applyFont="1" applyFill="1" applyBorder="1" applyProtection="1">
      <protection hidden="1"/>
    </xf>
    <xf numFmtId="168" fontId="3" fillId="4" borderId="12" xfId="1" applyNumberFormat="1" applyFont="1" applyFill="1" applyBorder="1" applyProtection="1">
      <protection hidden="1"/>
    </xf>
    <xf numFmtId="168" fontId="3" fillId="4" borderId="13" xfId="1" applyNumberFormat="1" applyFont="1" applyFill="1" applyBorder="1" applyProtection="1">
      <protection hidden="1"/>
    </xf>
    <xf numFmtId="0" fontId="3" fillId="0" borderId="8" xfId="0" applyFont="1" applyBorder="1" applyProtection="1">
      <protection hidden="1"/>
    </xf>
    <xf numFmtId="0" fontId="3" fillId="0" borderId="9" xfId="0" applyFont="1" applyBorder="1" applyProtection="1">
      <protection hidden="1"/>
    </xf>
    <xf numFmtId="165" fontId="3" fillId="0" borderId="9" xfId="1" applyFont="1" applyBorder="1" applyProtection="1">
      <protection hidden="1"/>
    </xf>
    <xf numFmtId="165" fontId="3" fillId="0" borderId="10" xfId="1" applyFont="1" applyBorder="1" applyProtection="1">
      <protection hidden="1"/>
    </xf>
    <xf numFmtId="168" fontId="3" fillId="0" borderId="10" xfId="1" applyNumberFormat="1" applyFont="1" applyBorder="1" applyProtection="1">
      <protection hidden="1"/>
    </xf>
    <xf numFmtId="0" fontId="3" fillId="0" borderId="14" xfId="0" applyFont="1" applyBorder="1" applyProtection="1">
      <protection hidden="1"/>
    </xf>
    <xf numFmtId="0" fontId="3" fillId="0" borderId="15" xfId="0" applyFont="1" applyBorder="1" applyProtection="1">
      <protection hidden="1"/>
    </xf>
    <xf numFmtId="0" fontId="5" fillId="0" borderId="14" xfId="0" applyFont="1" applyBorder="1" applyProtection="1">
      <protection hidden="1"/>
    </xf>
    <xf numFmtId="168" fontId="5" fillId="0" borderId="15" xfId="0" applyNumberFormat="1" applyFont="1" applyBorder="1" applyProtection="1">
      <protection hidden="1"/>
    </xf>
    <xf numFmtId="0" fontId="5" fillId="0" borderId="15" xfId="0" applyFont="1" applyBorder="1" applyProtection="1">
      <protection hidden="1"/>
    </xf>
    <xf numFmtId="168" fontId="5" fillId="0" borderId="9" xfId="1" applyNumberFormat="1" applyFont="1" applyBorder="1" applyProtection="1">
      <protection hidden="1"/>
    </xf>
    <xf numFmtId="168" fontId="5" fillId="0" borderId="10" xfId="1" applyNumberFormat="1" applyFont="1" applyBorder="1" applyProtection="1">
      <protection hidden="1"/>
    </xf>
    <xf numFmtId="168" fontId="3" fillId="0" borderId="15" xfId="0" applyNumberFormat="1" applyFont="1" applyBorder="1" applyProtection="1">
      <protection hidden="1"/>
    </xf>
    <xf numFmtId="0" fontId="3" fillId="4" borderId="16" xfId="0" applyFont="1" applyFill="1" applyBorder="1" applyProtection="1">
      <protection hidden="1"/>
    </xf>
    <xf numFmtId="168" fontId="3" fillId="4" borderId="17" xfId="0" applyNumberFormat="1" applyFont="1" applyFill="1" applyBorder="1" applyProtection="1">
      <protection hidden="1"/>
    </xf>
    <xf numFmtId="0" fontId="3" fillId="4" borderId="17" xfId="0" applyFont="1" applyFill="1" applyBorder="1" applyProtection="1">
      <protection hidden="1"/>
    </xf>
    <xf numFmtId="168" fontId="3" fillId="4" borderId="17" xfId="1" applyNumberFormat="1" applyFont="1" applyFill="1" applyBorder="1" applyProtection="1">
      <protection hidden="1"/>
    </xf>
    <xf numFmtId="168" fontId="3" fillId="4" borderId="18" xfId="1" applyNumberFormat="1" applyFont="1" applyFill="1" applyBorder="1" applyProtection="1">
      <protection hidden="1"/>
    </xf>
    <xf numFmtId="0" fontId="5" fillId="0" borderId="0" xfId="0" applyFont="1" applyProtection="1">
      <protection hidden="1"/>
    </xf>
    <xf numFmtId="0" fontId="3" fillId="0" borderId="19" xfId="0" applyFont="1" applyBorder="1" applyProtection="1">
      <protection locked="0"/>
    </xf>
    <xf numFmtId="0" fontId="3" fillId="0" borderId="0" xfId="0" applyFont="1" applyBorder="1" applyProtection="1">
      <protection locked="0"/>
    </xf>
    <xf numFmtId="167" fontId="7" fillId="5" borderId="0" xfId="1" applyNumberFormat="1" applyFont="1" applyFill="1" applyBorder="1" applyProtection="1">
      <protection locked="0"/>
    </xf>
    <xf numFmtId="0" fontId="3" fillId="2" borderId="0" xfId="0" applyFont="1" applyFill="1" applyAlignment="1" applyProtection="1">
      <protection hidden="1"/>
    </xf>
    <xf numFmtId="0" fontId="3" fillId="2" borderId="1" xfId="0" applyFont="1" applyFill="1" applyBorder="1" applyAlignment="1" applyProtection="1">
      <protection hidden="1"/>
    </xf>
    <xf numFmtId="0" fontId="12" fillId="2" borderId="0" xfId="0" applyFont="1" applyFill="1" applyAlignment="1" applyProtection="1">
      <alignment horizontal="left" indent="18"/>
      <protection hidden="1"/>
    </xf>
    <xf numFmtId="0" fontId="13" fillId="2" borderId="0" xfId="0" applyFont="1" applyFill="1" applyAlignment="1" applyProtection="1">
      <alignment horizontal="left" vertical="center" indent="20"/>
      <protection hidden="1"/>
    </xf>
    <xf numFmtId="167" fontId="3" fillId="0" borderId="0" xfId="0" applyNumberFormat="1" applyFont="1" applyBorder="1" applyProtection="1">
      <protection hidden="1"/>
    </xf>
    <xf numFmtId="167" fontId="3" fillId="0" borderId="0" xfId="1" applyNumberFormat="1" applyFont="1" applyBorder="1" applyAlignment="1" applyProtection="1">
      <alignment horizontal="center"/>
      <protection hidden="1"/>
    </xf>
    <xf numFmtId="0" fontId="8" fillId="3" borderId="0" xfId="0" applyFont="1" applyFill="1" applyBorder="1" applyAlignment="1" applyProtection="1">
      <alignment wrapText="1"/>
      <protection hidden="1"/>
    </xf>
    <xf numFmtId="0" fontId="4" fillId="3" borderId="0" xfId="0" applyFont="1" applyFill="1" applyAlignment="1" applyProtection="1">
      <alignment horizontal="left"/>
      <protection locked="0"/>
    </xf>
    <xf numFmtId="0" fontId="8" fillId="3" borderId="0" xfId="0" applyFont="1" applyFill="1" applyBorder="1" applyAlignment="1" applyProtection="1">
      <alignment wrapText="1"/>
      <protection locked="0" hidden="1"/>
    </xf>
    <xf numFmtId="0" fontId="11" fillId="2" borderId="0" xfId="0" applyFont="1" applyFill="1" applyAlignment="1" applyProtection="1">
      <alignment horizontal="left" vertical="center" wrapText="1"/>
      <protection hidden="1"/>
    </xf>
    <xf numFmtId="0" fontId="11" fillId="2" borderId="1" xfId="0" applyFont="1" applyFill="1" applyBorder="1" applyAlignment="1" applyProtection="1">
      <alignment horizontal="left" vertical="center" wrapText="1"/>
      <protection hidden="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39</xdr:row>
          <xdr:rowOff>66675</xdr:rowOff>
        </xdr:from>
        <xdr:to>
          <xdr:col>3</xdr:col>
          <xdr:colOff>123825</xdr:colOff>
          <xdr:row>40</xdr:row>
          <xdr:rowOff>104775</xdr:rowOff>
        </xdr:to>
        <xdr:sp macro="" textlink="">
          <xdr:nvSpPr>
            <xdr:cNvPr id="1025" name="Button 1" hidden="1">
              <a:extLst>
                <a:ext uri="{63B3BB69-23CF-44E3-9099-C40C66FF867C}">
                  <a14:compatExt spid="_x0000_s1025"/>
                </a:ext>
                <a:ext uri="{FF2B5EF4-FFF2-40B4-BE49-F238E27FC236}">
                  <a16:creationId xmlns="" xmlns:a16="http://schemas.microsoft.com/office/drawing/2014/main" id="{BA68EB87-A00F-41E9-AF2E-CD7CF942609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cs typeface="Calibri"/>
                </a:rPr>
                <a:t>Add Rows</a:t>
              </a:r>
            </a:p>
          </xdr:txBody>
        </xdr:sp>
        <xdr:clientData fPrintsWithSheet="0"/>
      </xdr:twoCellAnchor>
    </mc:Choice>
    <mc:Fallback/>
  </mc:AlternateContent>
  <xdr:twoCellAnchor editAs="oneCell">
    <xdr:from>
      <xdr:col>0</xdr:col>
      <xdr:colOff>60960</xdr:colOff>
      <xdr:row>0</xdr:row>
      <xdr:rowOff>68580</xdr:rowOff>
    </xdr:from>
    <xdr:to>
      <xdr:col>6</xdr:col>
      <xdr:colOff>1218982</xdr:colOff>
      <xdr:row>4</xdr:row>
      <xdr:rowOff>167640</xdr:rowOff>
    </xdr:to>
    <xdr:pic>
      <xdr:nvPicPr>
        <xdr:cNvPr id="3" name="Picture 2">
          <a:extLst>
            <a:ext uri="{FF2B5EF4-FFF2-40B4-BE49-F238E27FC236}">
              <a16:creationId xmlns="" xmlns:a16="http://schemas.microsoft.com/office/drawing/2014/main" id="{4434F5DF-0F27-46C8-8D68-B1352A26F385}"/>
            </a:ext>
          </a:extLst>
        </xdr:cNvPr>
        <xdr:cNvPicPr>
          <a:picLocks noChangeAspect="1"/>
        </xdr:cNvPicPr>
      </xdr:nvPicPr>
      <xdr:blipFill>
        <a:blip xmlns:r="http://schemas.openxmlformats.org/officeDocument/2006/relationships" r:embed="rId1"/>
        <a:stretch>
          <a:fillRect/>
        </a:stretch>
      </xdr:blipFill>
      <xdr:spPr>
        <a:xfrm>
          <a:off x="60960" y="68580"/>
          <a:ext cx="9181882" cy="1082040"/>
        </a:xfrm>
        <a:prstGeom prst="rect">
          <a:avLst/>
        </a:prstGeom>
        <a:effectLst>
          <a:glow rad="63500">
            <a:schemeClr val="accent1">
              <a:satMod val="175000"/>
              <a:alpha val="40000"/>
            </a:schemeClr>
          </a:glow>
          <a:softEdge rad="31750"/>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ClientData\0%20Income%20Tax%20Caluclator\ITR1_2019_PR1.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R1_2019_PR1"/>
      <sheetName val="TDS"/>
      <sheetName val="TCS"/>
      <sheetName val="Taxes Paid and Verification"/>
      <sheetName val="AL"/>
      <sheetName val="80G"/>
      <sheetName val="BankCode"/>
      <sheetName val="IFSC"/>
      <sheetName val="80GGA"/>
      <sheetName val="DataBase"/>
      <sheetName val="SUMMARY"/>
      <sheetName val="Help"/>
    </sheetNames>
    <sheetDataSet>
      <sheetData sheetId="0">
        <row r="94">
          <cell r="F94" t="str">
            <v>Interest u/s 234 C</v>
          </cell>
        </row>
      </sheetData>
      <sheetData sheetId="1"/>
      <sheetData sheetId="2"/>
      <sheetData sheetId="3"/>
      <sheetData sheetId="4"/>
      <sheetData sheetId="5"/>
      <sheetData sheetId="6"/>
      <sheetData sheetId="7"/>
      <sheetData sheetId="8"/>
      <sheetData sheetId="9">
        <row r="1">
          <cell r="G1" t="str">
            <v>(Select)</v>
          </cell>
        </row>
        <row r="2">
          <cell r="G2" t="str">
            <v>1-Self and Family</v>
          </cell>
        </row>
        <row r="3">
          <cell r="G3" t="str">
            <v>2-Self(Senior citizen) &amp; family</v>
          </cell>
        </row>
        <row r="4">
          <cell r="G4" t="str">
            <v>3-Parents</v>
          </cell>
        </row>
        <row r="5">
          <cell r="G5" t="str">
            <v>4-Parents(Senior citizen)</v>
          </cell>
        </row>
        <row r="6">
          <cell r="G6" t="str">
            <v>5-Self and Family including parents</v>
          </cell>
        </row>
        <row r="7">
          <cell r="D7" t="str">
            <v>(Select)</v>
          </cell>
          <cell r="G7" t="str">
            <v>6-Self and Family including senior citizen parents</v>
          </cell>
        </row>
        <row r="8">
          <cell r="D8" t="str">
            <v xml:space="preserve">1-Self and Family ( senior citizen)  </v>
          </cell>
          <cell r="G8" t="str">
            <v>7-Self(Senior citizen) &amp; family including senior citizen parents</v>
          </cell>
        </row>
        <row r="9">
          <cell r="D9" t="str">
            <v>2-Parents ( senior citizen)</v>
          </cell>
        </row>
        <row r="10">
          <cell r="D10" t="str">
            <v>3-Self and Family including parents (senior citizen)</v>
          </cell>
          <cell r="G10" t="str">
            <v>(Select)</v>
          </cell>
        </row>
        <row r="11">
          <cell r="G11" t="str">
            <v>1-Dependent Person with Disability</v>
          </cell>
        </row>
        <row r="12">
          <cell r="D12" t="str">
            <v>(Select)</v>
          </cell>
          <cell r="G12" t="str">
            <v>2-Dependent person with Severe Disability</v>
          </cell>
        </row>
        <row r="13">
          <cell r="D13" t="str">
            <v>1-Self and family</v>
          </cell>
        </row>
        <row r="14">
          <cell r="D14" t="str">
            <v>2-Parent</v>
          </cell>
          <cell r="G14" t="str">
            <v>(Select)</v>
          </cell>
        </row>
        <row r="15">
          <cell r="D15" t="str">
            <v>3-Self and family and Parents</v>
          </cell>
          <cell r="G15" t="str">
            <v>1-Self or Dependent</v>
          </cell>
        </row>
        <row r="16">
          <cell r="G16" t="str">
            <v xml:space="preserve">2-Self or Dependent- Senior Citizen </v>
          </cell>
        </row>
        <row r="19">
          <cell r="G19" t="str">
            <v>(Select)</v>
          </cell>
        </row>
        <row r="20">
          <cell r="G20" t="str">
            <v>1-Self with disability</v>
          </cell>
        </row>
        <row r="21">
          <cell r="G21" t="str">
            <v>2-Self with severe disability</v>
          </cell>
        </row>
        <row r="23">
          <cell r="J23" t="str">
            <v>(Select)</v>
          </cell>
        </row>
        <row r="24">
          <cell r="J24" t="str">
            <v>Agriculture Income (less than equal to Rs.5000)</v>
          </cell>
        </row>
        <row r="25">
          <cell r="J25" t="str">
            <v>Sec 10(10BC) Any amount from the Central/State Govt./local authority by way of compensation on account of any disaster</v>
          </cell>
        </row>
        <row r="26">
          <cell r="J26" t="str">
            <v>Sec 10(10D) Any sum received under a life insurance policy, including the sum allocated by way of bonus on such policy except sum as mentioned in sub-clause (a) to (d) of Sec.10(1)</v>
          </cell>
        </row>
        <row r="27">
          <cell r="J27" t="str">
            <v>Sec 10(11) Statutory Provident Fund received</v>
          </cell>
        </row>
        <row r="28">
          <cell r="J28" t="str">
            <v>Sec 10(12) Recognized Provident Fund received</v>
          </cell>
        </row>
        <row r="29">
          <cell r="J29" t="str">
            <v>Sec 10(13) Approved superannuation fund received</v>
          </cell>
        </row>
        <row r="30">
          <cell r="J30" t="str">
            <v>Sec 10(16) Scholarships granted to meet the cost of education</v>
          </cell>
        </row>
        <row r="31">
          <cell r="J31" t="str">
            <v>Sec 10(17) Allowance MP/MLA/MLC</v>
          </cell>
        </row>
        <row r="32">
          <cell r="J32" t="str">
            <v>Sec 10(17A) Award instituted by Government</v>
          </cell>
        </row>
        <row r="33">
          <cell r="J33" t="str">
            <v>Sec 10(18) Pension received by winner of  "Param Vir Chakra" or "Maha Vir Chakra" or "Vir Chakra" or such other gallantry award</v>
          </cell>
        </row>
        <row r="34">
          <cell r="J34" t="str">
            <v>Defense Medical Disability Pension</v>
          </cell>
        </row>
        <row r="35">
          <cell r="J35" t="str">
            <v>Sec 10(19) Armed Forces Family pension in case of death during operational duty</v>
          </cell>
        </row>
        <row r="36">
          <cell r="J36" t="str">
            <v>Sec 10(26) Any income as referred to in section 10(26)</v>
          </cell>
        </row>
        <row r="37">
          <cell r="J37" t="str">
            <v>Sec 10(26AAA) Any income as referred to in section 10(26AAA)</v>
          </cell>
        </row>
        <row r="38">
          <cell r="J38" t="str">
            <v>Sec 10(34) (Exempted Dividend Income)</v>
          </cell>
        </row>
        <row r="39">
          <cell r="J39" t="str">
            <v>Any Other</v>
          </cell>
        </row>
        <row r="62">
          <cell r="J62" t="str">
            <v>(Select)</v>
          </cell>
        </row>
        <row r="63">
          <cell r="J63" t="str">
            <v>Sec 10(5)-Leave Travel concession/assistance</v>
          </cell>
        </row>
        <row r="64">
          <cell r="J64" t="str">
            <v>Sec 10(6)-Remuneration received as an official, by whatever name called, of an embassy, high commission etc.</v>
          </cell>
        </row>
        <row r="65">
          <cell r="J65" t="str">
            <v>Sec 10(7)-Allowances or perquisites paid or allowed as such outside India by the Government to a citizen of India for rendering service outside India</v>
          </cell>
        </row>
        <row r="66">
          <cell r="J66" t="str">
            <v xml:space="preserve">Sec 10(10)-Death-cum-retirement gratuity received </v>
          </cell>
        </row>
        <row r="67">
          <cell r="J67" t="str">
            <v>Sec 10(10A)-Commuted value of pension received</v>
          </cell>
        </row>
        <row r="68">
          <cell r="J68" t="str">
            <v>Sec 10(10AA)-Earned leave encashment on Retirement</v>
          </cell>
        </row>
        <row r="69">
          <cell r="J69" t="str">
            <v>Sec 10(10B)(i)-Retrenchment Compensation received in respect of schemes not approved</v>
          </cell>
        </row>
        <row r="70">
          <cell r="J70" t="str">
            <v>Sec 10(10B)(ii)-Retrenchment Compensation received in respect of approved scheme</v>
          </cell>
        </row>
        <row r="71">
          <cell r="J71" t="str">
            <v>Sec 10(10C)-Amount received/receivable on voluntary retirement or termination of service</v>
          </cell>
        </row>
        <row r="72">
          <cell r="J72" t="str">
            <v>Sec 10(10CC)-Tax paid by employer on non-monetary perquisite</v>
          </cell>
        </row>
        <row r="73">
          <cell r="J73" t="str">
            <v>Sec 10(13A)-Allowance to meet expenditure incurred on house rent</v>
          </cell>
        </row>
        <row r="74">
          <cell r="J74" t="str">
            <v>Sec 10(14)(i)-Prescribed Allowances or benefits (not in a nature of perquisite) specifically granted to meet expenses wholly, necessarily and exclusively and to the extent actually incurred, in performance of duties of office or employment</v>
          </cell>
        </row>
        <row r="75">
          <cell r="J75" t="str">
            <v>Sec 10(14)(ii)-Prescribed Allowances or benefits granted to meet personal expenses in performance of duties of office or employment or to compensate him for increased cost of living</v>
          </cell>
        </row>
        <row r="76">
          <cell r="J76" t="str">
            <v>Any Other</v>
          </cell>
        </row>
        <row r="79">
          <cell r="J79" t="str">
            <v>(Select)</v>
          </cell>
        </row>
        <row r="80">
          <cell r="J80" t="str">
            <v>Interest from Savings Account</v>
          </cell>
        </row>
        <row r="81">
          <cell r="J81" t="str">
            <v>Interest from Deposit (Bank/Post Office/Cooperative Society)</v>
          </cell>
        </row>
        <row r="82">
          <cell r="J82" t="str">
            <v>Interest from Income Tax Refund</v>
          </cell>
        </row>
        <row r="83">
          <cell r="J83" t="str">
            <v>Family pension</v>
          </cell>
        </row>
        <row r="84">
          <cell r="J84" t="str">
            <v>Any Other</v>
          </cell>
        </row>
      </sheetData>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367"/>
  <sheetViews>
    <sheetView showGridLines="0" tabSelected="1" topLeftCell="A25" workbookViewId="0">
      <selection activeCell="E66" sqref="E66"/>
    </sheetView>
  </sheetViews>
  <sheetFormatPr defaultColWidth="0" defaultRowHeight="18.75" zeroHeight="1" x14ac:dyDescent="0.3"/>
  <cols>
    <col min="1" max="1" width="4.42578125" style="1" customWidth="1"/>
    <col min="2" max="2" width="58.140625" style="1" customWidth="1"/>
    <col min="3" max="3" width="19" style="1" customWidth="1"/>
    <col min="4" max="4" width="6.140625" style="1" customWidth="1"/>
    <col min="5" max="5" width="14.42578125" style="1" customWidth="1"/>
    <col min="6" max="6" width="14.85546875" style="1" bestFit="1" customWidth="1"/>
    <col min="7" max="7" width="42.28515625" style="1" customWidth="1"/>
    <col min="8" max="9" width="8.85546875" style="1" hidden="1" customWidth="1"/>
    <col min="10" max="10" width="10.28515625" style="1" hidden="1" customWidth="1"/>
    <col min="11" max="17" width="8.85546875" style="1" hidden="1" customWidth="1"/>
    <col min="18" max="19" width="12.7109375" style="1" hidden="1" customWidth="1"/>
    <col min="20" max="20" width="5.28515625" style="1" hidden="1" customWidth="1"/>
    <col min="21" max="21" width="13.7109375" style="1" hidden="1" customWidth="1"/>
    <col min="22" max="22" width="10.7109375" style="1" hidden="1" customWidth="1"/>
    <col min="23" max="23" width="11.42578125" style="1" hidden="1" customWidth="1"/>
    <col min="24" max="26" width="8.85546875" style="1" hidden="1" customWidth="1"/>
    <col min="27" max="27" width="11.5703125" style="1" hidden="1" customWidth="1"/>
    <col min="28" max="28" width="0" style="1" hidden="1" customWidth="1"/>
    <col min="29" max="16384" width="8.85546875" style="1" hidden="1"/>
  </cols>
  <sheetData>
    <row r="1" spans="1:7" x14ac:dyDescent="0.3">
      <c r="A1" s="64"/>
      <c r="B1" s="64"/>
      <c r="C1" s="64"/>
      <c r="D1" s="64"/>
      <c r="E1" s="64"/>
      <c r="F1" s="64"/>
      <c r="G1" s="64"/>
    </row>
    <row r="2" spans="1:7" ht="23.25" x14ac:dyDescent="0.3">
      <c r="A2" s="64"/>
      <c r="B2" s="64"/>
      <c r="C2" s="64"/>
      <c r="D2" s="64"/>
      <c r="E2" s="64"/>
      <c r="F2" s="64"/>
      <c r="G2" s="67" t="s">
        <v>171</v>
      </c>
    </row>
    <row r="3" spans="1:7" x14ac:dyDescent="0.3">
      <c r="A3" s="64"/>
      <c r="B3" s="64"/>
      <c r="C3" s="64"/>
      <c r="D3" s="64"/>
      <c r="E3" s="64"/>
      <c r="F3" s="64"/>
      <c r="G3" s="66" t="s">
        <v>174</v>
      </c>
    </row>
    <row r="4" spans="1:7" x14ac:dyDescent="0.3">
      <c r="A4" s="64"/>
      <c r="B4" s="64"/>
      <c r="C4" s="64"/>
      <c r="D4" s="64"/>
      <c r="E4" s="64"/>
      <c r="F4" s="64"/>
      <c r="G4" s="66" t="s">
        <v>173</v>
      </c>
    </row>
    <row r="5" spans="1:7" ht="19.5" thickBot="1" x14ac:dyDescent="0.35">
      <c r="A5" s="65"/>
      <c r="B5" s="65"/>
      <c r="C5" s="65"/>
      <c r="D5" s="65"/>
      <c r="E5" s="65"/>
      <c r="F5" s="65"/>
      <c r="G5" s="65"/>
    </row>
    <row r="6" spans="1:7" ht="4.1500000000000004" customHeight="1" x14ac:dyDescent="0.3">
      <c r="A6" s="2"/>
      <c r="B6" s="2"/>
      <c r="C6" s="2"/>
      <c r="D6" s="2"/>
      <c r="E6" s="2"/>
      <c r="F6" s="2"/>
      <c r="G6" s="2"/>
    </row>
    <row r="7" spans="1:7" ht="18" customHeight="1" x14ac:dyDescent="0.3">
      <c r="A7" s="3"/>
      <c r="B7" s="3" t="s">
        <v>0</v>
      </c>
      <c r="C7" s="71" t="s">
        <v>176</v>
      </c>
      <c r="D7" s="71"/>
      <c r="E7" s="71"/>
      <c r="F7" s="73" t="s">
        <v>172</v>
      </c>
      <c r="G7" s="73"/>
    </row>
    <row r="8" spans="1:7" ht="18" customHeight="1" x14ac:dyDescent="0.3">
      <c r="A8" s="3"/>
      <c r="B8" s="3" t="s">
        <v>1</v>
      </c>
      <c r="C8" s="4" t="s">
        <v>2</v>
      </c>
      <c r="D8" s="3"/>
      <c r="E8" s="3"/>
      <c r="F8" s="73"/>
      <c r="G8" s="73"/>
    </row>
    <row r="9" spans="1:7" ht="18" customHeight="1" x14ac:dyDescent="0.3">
      <c r="A9" s="3"/>
      <c r="B9" s="3" t="s">
        <v>3</v>
      </c>
      <c r="C9" s="71" t="s">
        <v>175</v>
      </c>
      <c r="D9" s="71"/>
      <c r="E9" s="3"/>
      <c r="F9" s="73"/>
      <c r="G9" s="73"/>
    </row>
    <row r="10" spans="1:7" x14ac:dyDescent="0.3">
      <c r="A10" s="3"/>
      <c r="B10" s="3" t="s">
        <v>4</v>
      </c>
      <c r="C10" s="5">
        <v>34845</v>
      </c>
      <c r="D10" s="3">
        <f ca="1">DATEDIF($C$10,TODAY(),"Y")</f>
        <v>23</v>
      </c>
      <c r="E10" s="3" t="s">
        <v>5</v>
      </c>
      <c r="F10" s="73"/>
      <c r="G10" s="73"/>
    </row>
    <row r="11" spans="1:7" ht="19.5" thickBot="1" x14ac:dyDescent="0.35">
      <c r="A11" s="3"/>
      <c r="B11" s="3" t="s">
        <v>6</v>
      </c>
      <c r="C11" s="3" t="str">
        <f ca="1">IF(D10&gt;=80,"Super Senior",IF(D10&gt;=60,"Senior","Adult"))</f>
        <v>Adult</v>
      </c>
      <c r="D11" s="3"/>
      <c r="E11" s="3"/>
      <c r="F11" s="74"/>
      <c r="G11" s="74"/>
    </row>
    <row r="12" spans="1:7" ht="19.5" thickBot="1" x14ac:dyDescent="0.35">
      <c r="A12" s="6"/>
      <c r="B12" s="7" t="s">
        <v>7</v>
      </c>
      <c r="C12" s="7" t="s">
        <v>8</v>
      </c>
      <c r="D12" s="8"/>
      <c r="E12" s="9" t="s">
        <v>9</v>
      </c>
      <c r="F12" s="9" t="s">
        <v>10</v>
      </c>
      <c r="G12" s="10" t="s">
        <v>170</v>
      </c>
    </row>
    <row r="13" spans="1:7" ht="9" customHeight="1" x14ac:dyDescent="0.3">
      <c r="E13" s="11"/>
      <c r="G13" s="61"/>
    </row>
    <row r="14" spans="1:7" x14ac:dyDescent="0.3">
      <c r="A14" s="12">
        <v>1</v>
      </c>
      <c r="B14" s="13" t="s">
        <v>11</v>
      </c>
      <c r="C14" s="14"/>
      <c r="D14" s="14"/>
      <c r="E14" s="15">
        <f>SUM(E15:E17)</f>
        <v>1300000</v>
      </c>
      <c r="F14" s="14"/>
      <c r="G14" s="62"/>
    </row>
    <row r="15" spans="1:7" x14ac:dyDescent="0.3">
      <c r="A15" s="16"/>
      <c r="B15" s="14" t="s">
        <v>12</v>
      </c>
      <c r="C15" s="14"/>
      <c r="D15" s="14"/>
      <c r="E15" s="63">
        <v>1200000</v>
      </c>
      <c r="F15" s="14"/>
      <c r="G15" s="62"/>
    </row>
    <row r="16" spans="1:7" x14ac:dyDescent="0.3">
      <c r="A16" s="16"/>
      <c r="B16" s="14" t="s">
        <v>13</v>
      </c>
      <c r="C16" s="14"/>
      <c r="D16" s="14"/>
      <c r="E16" s="63">
        <v>100000</v>
      </c>
      <c r="F16" s="14"/>
      <c r="G16" s="62"/>
    </row>
    <row r="17" spans="1:7" x14ac:dyDescent="0.3">
      <c r="A17" s="16"/>
      <c r="B17" s="14" t="s">
        <v>14</v>
      </c>
      <c r="C17" s="14"/>
      <c r="D17" s="14"/>
      <c r="E17" s="63">
        <v>0</v>
      </c>
      <c r="F17" s="14"/>
      <c r="G17" s="62"/>
    </row>
    <row r="18" spans="1:7" x14ac:dyDescent="0.3">
      <c r="A18" s="17"/>
      <c r="B18" s="18" t="s">
        <v>15</v>
      </c>
      <c r="C18" s="14"/>
      <c r="D18" s="14"/>
      <c r="E18" s="15">
        <f>SUM(E19:E21)</f>
        <v>50000</v>
      </c>
      <c r="F18" s="14"/>
      <c r="G18" s="62"/>
    </row>
    <row r="19" spans="1:7" x14ac:dyDescent="0.3">
      <c r="A19" s="14"/>
      <c r="B19" s="72" t="s">
        <v>143</v>
      </c>
      <c r="C19" s="72"/>
      <c r="D19" s="14"/>
      <c r="E19" s="63">
        <v>50000</v>
      </c>
      <c r="F19" s="14"/>
      <c r="G19" s="62"/>
    </row>
    <row r="20" spans="1:7" x14ac:dyDescent="0.3">
      <c r="A20" s="14"/>
      <c r="B20" s="72" t="s">
        <v>16</v>
      </c>
      <c r="C20" s="72"/>
      <c r="D20" s="14"/>
      <c r="E20" s="63">
        <v>0</v>
      </c>
      <c r="F20" s="14"/>
      <c r="G20" s="62"/>
    </row>
    <row r="21" spans="1:7" x14ac:dyDescent="0.3">
      <c r="A21" s="14"/>
      <c r="B21" s="72" t="s">
        <v>16</v>
      </c>
      <c r="C21" s="72"/>
      <c r="D21" s="14"/>
      <c r="E21" s="63">
        <v>0</v>
      </c>
      <c r="F21" s="14"/>
      <c r="G21" s="62"/>
    </row>
    <row r="22" spans="1:7" x14ac:dyDescent="0.3">
      <c r="A22" s="14"/>
      <c r="B22" s="72" t="s">
        <v>16</v>
      </c>
      <c r="C22" s="72"/>
      <c r="D22" s="14"/>
      <c r="E22" s="63">
        <v>0</v>
      </c>
      <c r="F22" s="14"/>
      <c r="G22" s="62"/>
    </row>
    <row r="23" spans="1:7" x14ac:dyDescent="0.3">
      <c r="A23" s="14"/>
      <c r="B23" s="72" t="s">
        <v>16</v>
      </c>
      <c r="C23" s="72"/>
      <c r="D23" s="14"/>
      <c r="E23" s="63">
        <v>0</v>
      </c>
      <c r="F23" s="14"/>
      <c r="G23" s="62"/>
    </row>
    <row r="24" spans="1:7" x14ac:dyDescent="0.3">
      <c r="A24" s="17"/>
      <c r="B24" s="19" t="s">
        <v>17</v>
      </c>
      <c r="C24" s="14"/>
      <c r="D24" s="14"/>
      <c r="E24" s="15">
        <f>E14-E18</f>
        <v>1250000</v>
      </c>
      <c r="F24" s="14"/>
      <c r="G24" s="62"/>
    </row>
    <row r="25" spans="1:7" x14ac:dyDescent="0.3">
      <c r="A25" s="20"/>
      <c r="B25" s="19" t="s">
        <v>18</v>
      </c>
      <c r="C25" s="14"/>
      <c r="D25" s="14"/>
      <c r="E25" s="15">
        <f>SUM(E26:E28)</f>
        <v>47500</v>
      </c>
      <c r="F25" s="14"/>
      <c r="G25" s="62"/>
    </row>
    <row r="26" spans="1:7" x14ac:dyDescent="0.3">
      <c r="A26" s="14"/>
      <c r="B26" s="14" t="s">
        <v>19</v>
      </c>
      <c r="C26" s="14"/>
      <c r="D26" s="14"/>
      <c r="E26" s="63">
        <v>40000</v>
      </c>
      <c r="F26" s="21">
        <v>40000</v>
      </c>
      <c r="G26" s="62"/>
    </row>
    <row r="27" spans="1:7" x14ac:dyDescent="0.3">
      <c r="A27" s="14"/>
      <c r="B27" s="14" t="s">
        <v>20</v>
      </c>
      <c r="C27" s="14"/>
      <c r="D27" s="14"/>
      <c r="E27" s="63">
        <v>5000</v>
      </c>
      <c r="F27" s="21">
        <v>5000</v>
      </c>
      <c r="G27" s="62"/>
    </row>
    <row r="28" spans="1:7" x14ac:dyDescent="0.3">
      <c r="A28" s="14"/>
      <c r="B28" s="14" t="s">
        <v>21</v>
      </c>
      <c r="C28" s="14"/>
      <c r="D28" s="14"/>
      <c r="E28" s="63">
        <v>2500</v>
      </c>
      <c r="F28" s="21">
        <v>5000</v>
      </c>
      <c r="G28" s="62"/>
    </row>
    <row r="29" spans="1:7" x14ac:dyDescent="0.3">
      <c r="A29" s="17"/>
      <c r="B29" s="13" t="s">
        <v>22</v>
      </c>
      <c r="C29" s="14"/>
      <c r="D29" s="14"/>
      <c r="E29" s="15">
        <f>E24-E25</f>
        <v>1202500</v>
      </c>
      <c r="F29" s="14"/>
      <c r="G29" s="62"/>
    </row>
    <row r="30" spans="1:7" x14ac:dyDescent="0.3">
      <c r="A30" s="12">
        <v>2</v>
      </c>
      <c r="B30" s="18" t="s">
        <v>23</v>
      </c>
      <c r="C30" s="14"/>
      <c r="D30" s="14"/>
      <c r="E30" s="22" t="s">
        <v>24</v>
      </c>
      <c r="F30" s="14"/>
      <c r="G30" s="62"/>
    </row>
    <row r="31" spans="1:7" x14ac:dyDescent="0.3">
      <c r="A31" s="14"/>
      <c r="B31" s="14" t="s">
        <v>25</v>
      </c>
      <c r="C31" s="14"/>
      <c r="D31" s="14"/>
      <c r="E31" s="63">
        <v>500000</v>
      </c>
      <c r="F31" s="23" t="str">
        <f>IF($E$30="Self Occupied","NIL","")</f>
        <v/>
      </c>
      <c r="G31" s="62"/>
    </row>
    <row r="32" spans="1:7" x14ac:dyDescent="0.3">
      <c r="A32" s="14"/>
      <c r="B32" s="14" t="s">
        <v>26</v>
      </c>
      <c r="C32" s="14"/>
      <c r="D32" s="14"/>
      <c r="E32" s="63">
        <v>150000</v>
      </c>
      <c r="F32" s="23" t="str">
        <f>IF($E$30="Self Occupied","NIL","")</f>
        <v/>
      </c>
      <c r="G32" s="62"/>
    </row>
    <row r="33" spans="1:7" x14ac:dyDescent="0.3">
      <c r="A33" s="14"/>
      <c r="B33" s="14" t="s">
        <v>27</v>
      </c>
      <c r="C33" s="14"/>
      <c r="D33" s="14"/>
      <c r="E33" s="15">
        <f>E31-E32</f>
        <v>350000</v>
      </c>
      <c r="F33" s="14"/>
      <c r="G33" s="62"/>
    </row>
    <row r="34" spans="1:7" x14ac:dyDescent="0.3">
      <c r="A34" s="14"/>
      <c r="B34" s="14" t="s">
        <v>28</v>
      </c>
      <c r="C34" s="14"/>
      <c r="D34" s="14"/>
      <c r="E34" s="15">
        <f>ROUND(E33*30%,-1)</f>
        <v>105000</v>
      </c>
      <c r="F34" s="23" t="str">
        <f>IF($E$30="Self Occupied","NIL","")</f>
        <v/>
      </c>
      <c r="G34" s="62"/>
    </row>
    <row r="35" spans="1:7" x14ac:dyDescent="0.3">
      <c r="A35" s="14"/>
      <c r="B35" s="14" t="s">
        <v>29</v>
      </c>
      <c r="C35" s="14"/>
      <c r="D35" s="14"/>
      <c r="E35" s="63">
        <v>180000</v>
      </c>
      <c r="F35" s="24" t="str">
        <f>IF($E$30="Self Occupied",200000,"")</f>
        <v/>
      </c>
      <c r="G35" s="62"/>
    </row>
    <row r="36" spans="1:7" x14ac:dyDescent="0.3">
      <c r="A36" s="14"/>
      <c r="B36" s="14" t="s">
        <v>30</v>
      </c>
      <c r="C36" s="14"/>
      <c r="D36" s="14"/>
      <c r="E36" s="63">
        <v>5000</v>
      </c>
      <c r="F36" s="23" t="str">
        <f>IF($E$30="Self Occupied","NIL","")</f>
        <v/>
      </c>
      <c r="G36" s="62"/>
    </row>
    <row r="37" spans="1:7" x14ac:dyDescent="0.3">
      <c r="A37" s="14"/>
      <c r="B37" s="14" t="s">
        <v>31</v>
      </c>
      <c r="C37" s="14"/>
      <c r="D37" s="14"/>
      <c r="E37" s="15">
        <f>MAX(IF($E$30="Self Occupied",-$E$35,(E33-SUM($E$34,$E$35,-$E$36))),-200000)</f>
        <v>70000</v>
      </c>
      <c r="F37" s="21">
        <v>-200000</v>
      </c>
      <c r="G37" s="62"/>
    </row>
    <row r="38" spans="1:7" x14ac:dyDescent="0.3">
      <c r="A38" s="12">
        <v>3</v>
      </c>
      <c r="B38" s="18" t="s">
        <v>32</v>
      </c>
      <c r="C38" s="14"/>
      <c r="D38" s="14"/>
      <c r="E38" s="15">
        <f>SUM(E39:E43,-E44)</f>
        <v>94000</v>
      </c>
      <c r="F38" s="14"/>
      <c r="G38" s="62"/>
    </row>
    <row r="39" spans="1:7" x14ac:dyDescent="0.3">
      <c r="A39" s="14"/>
      <c r="B39" s="14" t="s">
        <v>33</v>
      </c>
      <c r="C39" s="14"/>
      <c r="D39" s="14"/>
      <c r="E39" s="63">
        <v>5000</v>
      </c>
      <c r="F39" s="14"/>
      <c r="G39" s="62"/>
    </row>
    <row r="40" spans="1:7" x14ac:dyDescent="0.3">
      <c r="A40" s="14"/>
      <c r="B40" s="14" t="s">
        <v>34</v>
      </c>
      <c r="C40" s="14"/>
      <c r="D40" s="14"/>
      <c r="E40" s="63">
        <v>4000</v>
      </c>
      <c r="F40" s="14"/>
      <c r="G40" s="62"/>
    </row>
    <row r="41" spans="1:7" x14ac:dyDescent="0.3">
      <c r="A41" s="14"/>
      <c r="B41" s="14" t="s">
        <v>35</v>
      </c>
      <c r="C41" s="14"/>
      <c r="D41" s="14"/>
      <c r="E41" s="63">
        <v>0</v>
      </c>
      <c r="F41" s="14"/>
      <c r="G41" s="62"/>
    </row>
    <row r="42" spans="1:7" x14ac:dyDescent="0.3">
      <c r="A42" s="14"/>
      <c r="B42" s="14" t="s">
        <v>36</v>
      </c>
      <c r="C42" s="14"/>
      <c r="D42" s="14"/>
      <c r="E42" s="63">
        <v>100000</v>
      </c>
      <c r="F42" s="14"/>
      <c r="G42" s="62"/>
    </row>
    <row r="43" spans="1:7" x14ac:dyDescent="0.3">
      <c r="A43" s="14"/>
      <c r="B43" s="14" t="s">
        <v>37</v>
      </c>
      <c r="C43" s="14"/>
      <c r="D43" s="14"/>
      <c r="E43" s="63">
        <v>0</v>
      </c>
      <c r="F43" s="14"/>
      <c r="G43" s="62"/>
    </row>
    <row r="44" spans="1:7" x14ac:dyDescent="0.3">
      <c r="A44" s="12">
        <v>4</v>
      </c>
      <c r="B44" s="14" t="s">
        <v>38</v>
      </c>
      <c r="C44" s="14"/>
      <c r="D44" s="14"/>
      <c r="E44" s="15">
        <f>ROUND(MIN(E42/3,15000),-1)</f>
        <v>15000</v>
      </c>
      <c r="F44" s="21">
        <v>15000</v>
      </c>
      <c r="G44" s="62"/>
    </row>
    <row r="45" spans="1:7" x14ac:dyDescent="0.3">
      <c r="A45" s="14"/>
      <c r="B45" s="25" t="s">
        <v>39</v>
      </c>
      <c r="C45" s="14"/>
      <c r="D45" s="14"/>
      <c r="E45" s="15">
        <f>SUM(E29,E37,E38)</f>
        <v>1366500</v>
      </c>
      <c r="F45" s="14"/>
      <c r="G45" s="62"/>
    </row>
    <row r="46" spans="1:7" x14ac:dyDescent="0.3">
      <c r="A46" s="12">
        <v>5</v>
      </c>
      <c r="B46" s="13" t="s">
        <v>40</v>
      </c>
      <c r="C46" s="14"/>
      <c r="D46" s="14"/>
      <c r="E46" s="14"/>
      <c r="F46" s="14"/>
      <c r="G46" s="62"/>
    </row>
    <row r="47" spans="1:7" ht="47.25" x14ac:dyDescent="0.3">
      <c r="A47" s="14"/>
      <c r="B47" s="26" t="s">
        <v>41</v>
      </c>
      <c r="C47" s="14"/>
      <c r="D47" s="14"/>
      <c r="E47" s="63">
        <v>50000</v>
      </c>
      <c r="F47" s="69">
        <v>150000</v>
      </c>
      <c r="G47" s="62"/>
    </row>
    <row r="48" spans="1:7" x14ac:dyDescent="0.3">
      <c r="A48" s="14"/>
      <c r="B48" s="26" t="s">
        <v>42</v>
      </c>
      <c r="C48" s="14"/>
      <c r="D48" s="14"/>
      <c r="E48" s="63">
        <v>50000</v>
      </c>
      <c r="F48" s="69"/>
      <c r="G48" s="62"/>
    </row>
    <row r="49" spans="1:7" x14ac:dyDescent="0.3">
      <c r="A49" s="14"/>
      <c r="B49" s="27" t="s">
        <v>43</v>
      </c>
      <c r="C49" s="14"/>
      <c r="D49" s="14"/>
      <c r="E49" s="63">
        <v>50000</v>
      </c>
      <c r="F49" s="69"/>
      <c r="G49" s="62"/>
    </row>
    <row r="50" spans="1:7" x14ac:dyDescent="0.3">
      <c r="A50" s="14"/>
      <c r="B50" s="27" t="s">
        <v>44</v>
      </c>
      <c r="C50" s="14"/>
      <c r="D50" s="14"/>
      <c r="E50" s="63">
        <v>0</v>
      </c>
      <c r="F50" s="24"/>
      <c r="G50" s="62"/>
    </row>
    <row r="51" spans="1:7" x14ac:dyDescent="0.3">
      <c r="A51" s="14"/>
      <c r="B51" s="27" t="s">
        <v>45</v>
      </c>
      <c r="C51" s="14"/>
      <c r="D51" s="14"/>
      <c r="E51" s="63">
        <v>40000</v>
      </c>
      <c r="F51" s="21">
        <f>ROUND(E14*10%,0)</f>
        <v>130000</v>
      </c>
      <c r="G51" s="62"/>
    </row>
    <row r="52" spans="1:7" x14ac:dyDescent="0.3">
      <c r="A52" s="14"/>
      <c r="B52" s="27" t="s">
        <v>46</v>
      </c>
      <c r="C52" s="14"/>
      <c r="D52" s="14"/>
      <c r="E52" s="63">
        <v>0</v>
      </c>
      <c r="F52" s="24"/>
      <c r="G52" s="62"/>
    </row>
    <row r="53" spans="1:7" x14ac:dyDescent="0.3">
      <c r="A53" s="14"/>
      <c r="B53" s="26" t="s">
        <v>47</v>
      </c>
      <c r="C53" s="70" t="s">
        <v>16</v>
      </c>
      <c r="D53" s="70"/>
      <c r="E53" s="63">
        <v>0</v>
      </c>
      <c r="F53" s="24" t="str">
        <f>IFERROR(VLOOKUP($C53,$Z$313:$AA$319,2,FALSE),"")</f>
        <v/>
      </c>
      <c r="G53" s="62"/>
    </row>
    <row r="54" spans="1:7" x14ac:dyDescent="0.3">
      <c r="A54" s="14"/>
      <c r="B54" s="26" t="s">
        <v>48</v>
      </c>
      <c r="C54" s="70" t="s">
        <v>16</v>
      </c>
      <c r="D54" s="70"/>
      <c r="E54" s="63">
        <v>0</v>
      </c>
      <c r="F54" s="24" t="str">
        <f>IFERROR(VLOOKUP($C54,$Z$321:$AA$323,2,FALSE),"")</f>
        <v/>
      </c>
      <c r="G54" s="62"/>
    </row>
    <row r="55" spans="1:7" x14ac:dyDescent="0.3">
      <c r="A55" s="14"/>
      <c r="B55" s="26" t="s">
        <v>49</v>
      </c>
      <c r="C55" s="70" t="s">
        <v>16</v>
      </c>
      <c r="D55" s="70"/>
      <c r="E55" s="63">
        <v>0</v>
      </c>
      <c r="F55" s="24" t="str">
        <f>IFERROR(VLOOKUP($C55,$Z$325:$AA$327,2,FALSE),"")</f>
        <v/>
      </c>
      <c r="G55" s="62"/>
    </row>
    <row r="56" spans="1:7" x14ac:dyDescent="0.3">
      <c r="A56" s="14"/>
      <c r="B56" s="27" t="s">
        <v>50</v>
      </c>
      <c r="C56" s="70" t="s">
        <v>16</v>
      </c>
      <c r="D56" s="70"/>
      <c r="E56" s="63">
        <v>0</v>
      </c>
      <c r="F56" s="24" t="str">
        <f>IFERROR(VLOOKUP($C56,$Z$330:$AA$331,2,FALSE),"")</f>
        <v/>
      </c>
      <c r="G56" s="62"/>
    </row>
    <row r="57" spans="1:7" x14ac:dyDescent="0.3">
      <c r="A57" s="14"/>
      <c r="B57" s="26" t="s">
        <v>51</v>
      </c>
      <c r="C57" s="70" t="s">
        <v>16</v>
      </c>
      <c r="D57" s="70"/>
      <c r="E57" s="63">
        <v>0</v>
      </c>
      <c r="F57" s="24" t="str">
        <f>IFERROR(VLOOKUP($C57,$Z$334:$AA$335,2,FALSE),"")</f>
        <v/>
      </c>
      <c r="G57" s="62"/>
    </row>
    <row r="58" spans="1:7" x14ac:dyDescent="0.3">
      <c r="A58" s="14"/>
      <c r="B58" s="26" t="s">
        <v>52</v>
      </c>
      <c r="C58" s="14"/>
      <c r="D58" s="14"/>
      <c r="E58" s="63">
        <v>0</v>
      </c>
      <c r="F58" s="24"/>
      <c r="G58" s="62"/>
    </row>
    <row r="59" spans="1:7" x14ac:dyDescent="0.3">
      <c r="A59" s="14"/>
      <c r="B59" s="27" t="s">
        <v>53</v>
      </c>
      <c r="C59" s="14"/>
      <c r="D59" s="14"/>
      <c r="E59" s="63">
        <v>0</v>
      </c>
      <c r="F59" s="14"/>
      <c r="G59" s="62"/>
    </row>
    <row r="60" spans="1:7" x14ac:dyDescent="0.3">
      <c r="A60" s="14"/>
      <c r="B60" s="27" t="s">
        <v>54</v>
      </c>
      <c r="C60" s="14"/>
      <c r="D60" s="14"/>
      <c r="E60" s="63">
        <v>0</v>
      </c>
      <c r="F60" s="14"/>
      <c r="G60" s="62"/>
    </row>
    <row r="61" spans="1:7" x14ac:dyDescent="0.3">
      <c r="A61" s="14"/>
      <c r="B61" s="26" t="s">
        <v>55</v>
      </c>
      <c r="C61" s="14"/>
      <c r="D61" s="14"/>
      <c r="E61" s="63">
        <v>0</v>
      </c>
      <c r="F61" s="14"/>
      <c r="G61" s="62"/>
    </row>
    <row r="62" spans="1:7" x14ac:dyDescent="0.3">
      <c r="A62" s="14"/>
      <c r="B62" s="27" t="s">
        <v>56</v>
      </c>
      <c r="C62" s="14"/>
      <c r="D62" s="14"/>
      <c r="E62" s="63">
        <v>0</v>
      </c>
      <c r="F62" s="14"/>
      <c r="G62" s="62"/>
    </row>
    <row r="63" spans="1:7" x14ac:dyDescent="0.3">
      <c r="A63" s="14"/>
      <c r="B63" s="26" t="s">
        <v>57</v>
      </c>
      <c r="C63" s="14"/>
      <c r="D63" s="14"/>
      <c r="E63" s="63">
        <v>0</v>
      </c>
      <c r="F63" s="14"/>
      <c r="G63" s="62"/>
    </row>
    <row r="64" spans="1:7" x14ac:dyDescent="0.3">
      <c r="A64" s="14"/>
      <c r="B64" s="27" t="s">
        <v>58</v>
      </c>
      <c r="C64" s="14"/>
      <c r="D64" s="14"/>
      <c r="E64" s="63">
        <v>0</v>
      </c>
      <c r="F64" s="14"/>
      <c r="G64" s="62"/>
    </row>
    <row r="65" spans="1:7" x14ac:dyDescent="0.3">
      <c r="A65" s="14"/>
      <c r="B65" s="27" t="s">
        <v>59</v>
      </c>
      <c r="C65" s="14"/>
      <c r="D65" s="14"/>
      <c r="E65" s="63">
        <v>0</v>
      </c>
      <c r="F65" s="14"/>
      <c r="G65" s="62"/>
    </row>
    <row r="66" spans="1:7" x14ac:dyDescent="0.3">
      <c r="A66" s="14"/>
      <c r="B66" s="26" t="s">
        <v>60</v>
      </c>
      <c r="C66" s="14"/>
      <c r="D66" s="14"/>
      <c r="E66" s="63">
        <v>0</v>
      </c>
      <c r="F66" s="68">
        <f>IF($E$39=0,"",$E$39)</f>
        <v>5000</v>
      </c>
      <c r="G66" s="62"/>
    </row>
    <row r="67" spans="1:7" x14ac:dyDescent="0.3">
      <c r="A67" s="14"/>
      <c r="B67" s="27" t="s">
        <v>61</v>
      </c>
      <c r="C67" s="14"/>
      <c r="D67" s="14"/>
      <c r="E67" s="63">
        <v>0</v>
      </c>
      <c r="F67" s="14"/>
      <c r="G67" s="62"/>
    </row>
    <row r="68" spans="1:7" x14ac:dyDescent="0.3">
      <c r="A68" s="14"/>
      <c r="B68" s="26" t="s">
        <v>62</v>
      </c>
      <c r="C68" s="70" t="s">
        <v>16</v>
      </c>
      <c r="D68" s="70"/>
      <c r="E68" s="63">
        <v>0</v>
      </c>
      <c r="F68" s="24" t="str">
        <f>IFERROR(VLOOKUP($C68,$Z$338:$AA$339,2,FALSE),"")</f>
        <v/>
      </c>
      <c r="G68" s="62"/>
    </row>
    <row r="69" spans="1:7" x14ac:dyDescent="0.3">
      <c r="A69" s="14">
        <v>6</v>
      </c>
      <c r="B69" s="14" t="s">
        <v>63</v>
      </c>
      <c r="C69" s="14"/>
      <c r="D69" s="14"/>
      <c r="E69" s="15">
        <f>SUM(E47:E68)</f>
        <v>190000</v>
      </c>
      <c r="F69" s="14"/>
      <c r="G69" s="62"/>
    </row>
    <row r="70" spans="1:7" x14ac:dyDescent="0.3">
      <c r="A70" s="14"/>
      <c r="B70" s="14" t="s">
        <v>64</v>
      </c>
      <c r="C70" s="14"/>
      <c r="D70" s="14"/>
      <c r="E70" s="15">
        <f>E45-E69</f>
        <v>1176500</v>
      </c>
      <c r="F70" s="14"/>
      <c r="G70" s="62"/>
    </row>
    <row r="71" spans="1:7" x14ac:dyDescent="0.3">
      <c r="A71" s="14">
        <v>7</v>
      </c>
      <c r="B71" s="28" t="s">
        <v>65</v>
      </c>
      <c r="C71" s="14"/>
      <c r="D71" s="14"/>
      <c r="E71" s="63">
        <v>0</v>
      </c>
      <c r="F71" s="14"/>
      <c r="G71" s="62"/>
    </row>
    <row r="72" spans="1:7" x14ac:dyDescent="0.3">
      <c r="A72" s="14">
        <v>8</v>
      </c>
      <c r="B72" s="14" t="s">
        <v>66</v>
      </c>
      <c r="C72" s="14"/>
      <c r="D72" s="14"/>
      <c r="E72" s="15">
        <f ca="1">S326</f>
        <v>165450</v>
      </c>
      <c r="F72" s="14"/>
      <c r="G72" s="62"/>
    </row>
    <row r="73" spans="1:7" x14ac:dyDescent="0.3">
      <c r="A73" s="14">
        <v>9</v>
      </c>
      <c r="B73" s="14" t="s">
        <v>67</v>
      </c>
      <c r="C73" s="14"/>
      <c r="D73" s="14"/>
      <c r="E73" s="15">
        <f>IF(E70&lt;=350000,E72,0)</f>
        <v>0</v>
      </c>
      <c r="F73" s="14"/>
      <c r="G73" s="62"/>
    </row>
    <row r="74" spans="1:7" x14ac:dyDescent="0.3">
      <c r="A74" s="14">
        <v>10</v>
      </c>
      <c r="B74" s="14" t="s">
        <v>68</v>
      </c>
      <c r="C74" s="14"/>
      <c r="D74" s="14"/>
      <c r="E74" s="15">
        <f ca="1">E72-E73</f>
        <v>165450</v>
      </c>
      <c r="F74" s="14"/>
      <c r="G74" s="62"/>
    </row>
    <row r="75" spans="1:7" x14ac:dyDescent="0.3">
      <c r="A75" s="14">
        <v>11</v>
      </c>
      <c r="B75" s="14" t="s">
        <v>69</v>
      </c>
      <c r="C75" s="14"/>
      <c r="D75" s="14"/>
      <c r="E75" s="15">
        <f ca="1">S327</f>
        <v>6618</v>
      </c>
      <c r="F75" s="14"/>
      <c r="G75" s="62"/>
    </row>
    <row r="76" spans="1:7" x14ac:dyDescent="0.3">
      <c r="A76" s="14">
        <v>12</v>
      </c>
      <c r="B76" s="14" t="s">
        <v>70</v>
      </c>
      <c r="C76" s="14"/>
      <c r="D76" s="14"/>
      <c r="E76" s="15">
        <f ca="1">E74+E75</f>
        <v>172068</v>
      </c>
      <c r="F76" s="14"/>
      <c r="G76" s="62"/>
    </row>
    <row r="77" spans="1:7" x14ac:dyDescent="0.3">
      <c r="A77" s="14">
        <v>13</v>
      </c>
      <c r="B77" s="14" t="s">
        <v>71</v>
      </c>
      <c r="C77" s="14"/>
      <c r="D77" s="14"/>
      <c r="E77" s="63">
        <v>0</v>
      </c>
      <c r="F77" s="14"/>
      <c r="G77" s="62"/>
    </row>
    <row r="78" spans="1:7" x14ac:dyDescent="0.3">
      <c r="A78" s="14">
        <v>14</v>
      </c>
      <c r="B78" s="14" t="s">
        <v>72</v>
      </c>
      <c r="C78" s="14"/>
      <c r="D78" s="14"/>
      <c r="E78" s="15">
        <f ca="1">E76-E77</f>
        <v>172068</v>
      </c>
      <c r="F78" s="14"/>
      <c r="G78" s="62"/>
    </row>
    <row r="79" spans="1:7" x14ac:dyDescent="0.3">
      <c r="A79" s="14">
        <v>15</v>
      </c>
      <c r="B79" s="14" t="s">
        <v>73</v>
      </c>
      <c r="C79" s="14"/>
      <c r="D79" s="14"/>
      <c r="E79" s="63">
        <v>0</v>
      </c>
      <c r="F79" s="14"/>
      <c r="G79" s="62"/>
    </row>
    <row r="80" spans="1:7" x14ac:dyDescent="0.3">
      <c r="A80" s="14"/>
      <c r="B80" s="14" t="s">
        <v>74</v>
      </c>
      <c r="C80" s="14"/>
      <c r="D80" s="14"/>
      <c r="E80" s="63">
        <v>0</v>
      </c>
      <c r="F80" s="14"/>
      <c r="G80" s="62"/>
    </row>
    <row r="81" spans="1:7" x14ac:dyDescent="0.3">
      <c r="A81" s="14"/>
      <c r="B81" s="14" t="s">
        <v>75</v>
      </c>
      <c r="C81" s="14"/>
      <c r="D81" s="14"/>
      <c r="E81" s="63">
        <v>0</v>
      </c>
      <c r="F81" s="14"/>
      <c r="G81" s="62"/>
    </row>
    <row r="82" spans="1:7" x14ac:dyDescent="0.3">
      <c r="A82" s="14"/>
      <c r="B82" s="14" t="s">
        <v>76</v>
      </c>
      <c r="C82" s="14"/>
      <c r="D82" s="14"/>
      <c r="E82" s="63">
        <v>0</v>
      </c>
      <c r="F82" s="14"/>
      <c r="G82" s="62"/>
    </row>
    <row r="83" spans="1:7" x14ac:dyDescent="0.3">
      <c r="A83" s="14">
        <v>16</v>
      </c>
      <c r="B83" s="14" t="s">
        <v>77</v>
      </c>
      <c r="C83" s="14"/>
      <c r="D83" s="14"/>
      <c r="E83" s="29">
        <f>SUM(E79:E82)</f>
        <v>0</v>
      </c>
      <c r="F83" s="14"/>
      <c r="G83" s="62"/>
    </row>
    <row r="84" spans="1:7" x14ac:dyDescent="0.3">
      <c r="A84" s="14">
        <v>17</v>
      </c>
      <c r="B84" s="14" t="s">
        <v>78</v>
      </c>
      <c r="C84" s="14"/>
      <c r="D84" s="14"/>
      <c r="E84" s="15">
        <f ca="1">E78+E83</f>
        <v>172068</v>
      </c>
      <c r="F84" s="14"/>
      <c r="G84" s="62"/>
    </row>
    <row r="85" spans="1:7" x14ac:dyDescent="0.3">
      <c r="C85" s="14"/>
      <c r="D85" s="14"/>
      <c r="E85" s="14"/>
      <c r="F85" s="14"/>
      <c r="G85" s="14"/>
    </row>
    <row r="86" spans="1:7" hidden="1" x14ac:dyDescent="0.3">
      <c r="A86" s="14"/>
      <c r="B86" s="14"/>
      <c r="C86" s="14"/>
      <c r="D86" s="14"/>
      <c r="E86" s="14"/>
      <c r="F86" s="14"/>
      <c r="G86" s="14"/>
    </row>
    <row r="87" spans="1:7" hidden="1" x14ac:dyDescent="0.3">
      <c r="A87" s="14"/>
      <c r="B87" s="14"/>
      <c r="C87" s="14"/>
      <c r="D87" s="14"/>
      <c r="E87" s="14"/>
      <c r="F87" s="14"/>
      <c r="G87" s="14"/>
    </row>
    <row r="88" spans="1:7" hidden="1" x14ac:dyDescent="0.3">
      <c r="A88" s="14"/>
      <c r="B88" s="14"/>
      <c r="C88" s="14"/>
      <c r="D88" s="14"/>
      <c r="E88" s="14"/>
      <c r="F88" s="14"/>
      <c r="G88" s="14"/>
    </row>
    <row r="89" spans="1:7" hidden="1" x14ac:dyDescent="0.3">
      <c r="A89" s="14"/>
      <c r="B89" s="14"/>
      <c r="C89" s="14"/>
      <c r="D89" s="14"/>
      <c r="E89" s="14"/>
      <c r="F89" s="14"/>
      <c r="G89" s="14"/>
    </row>
    <row r="90" spans="1:7" hidden="1" x14ac:dyDescent="0.3">
      <c r="A90" s="14"/>
      <c r="B90" s="14"/>
      <c r="C90" s="14"/>
      <c r="D90" s="14"/>
      <c r="E90" s="14"/>
      <c r="F90" s="14"/>
      <c r="G90" s="14"/>
    </row>
    <row r="91" spans="1:7" hidden="1" x14ac:dyDescent="0.3">
      <c r="A91" s="14"/>
      <c r="B91" s="14"/>
      <c r="C91" s="14"/>
      <c r="D91" s="14"/>
      <c r="E91" s="14"/>
      <c r="F91" s="14"/>
      <c r="G91" s="14"/>
    </row>
    <row r="92" spans="1:7" hidden="1" x14ac:dyDescent="0.3">
      <c r="A92" s="14"/>
      <c r="B92" s="14"/>
      <c r="C92" s="14"/>
      <c r="D92" s="14"/>
      <c r="E92" s="14"/>
      <c r="F92" s="14"/>
      <c r="G92" s="14"/>
    </row>
    <row r="93" spans="1:7" hidden="1" x14ac:dyDescent="0.3">
      <c r="A93" s="14"/>
      <c r="B93" s="14"/>
      <c r="C93" s="14"/>
      <c r="D93" s="14"/>
      <c r="E93" s="14"/>
      <c r="F93" s="14"/>
      <c r="G93" s="14"/>
    </row>
    <row r="94" spans="1:7" hidden="1" x14ac:dyDescent="0.3">
      <c r="A94" s="14"/>
      <c r="B94" s="14"/>
      <c r="C94" s="14"/>
      <c r="D94" s="14"/>
      <c r="E94" s="14"/>
      <c r="F94" s="14"/>
      <c r="G94" s="14"/>
    </row>
    <row r="95" spans="1:7" hidden="1" x14ac:dyDescent="0.3">
      <c r="A95" s="14"/>
      <c r="B95" s="14"/>
      <c r="C95" s="14"/>
      <c r="D95" s="14"/>
      <c r="E95" s="14"/>
      <c r="F95" s="14"/>
      <c r="G95" s="14"/>
    </row>
    <row r="96" spans="1:7" hidden="1" x14ac:dyDescent="0.3">
      <c r="A96" s="14"/>
      <c r="B96" s="14"/>
      <c r="C96" s="14"/>
      <c r="D96" s="14"/>
      <c r="E96" s="14"/>
      <c r="F96" s="14"/>
    </row>
    <row r="97" spans="1:7" hidden="1" x14ac:dyDescent="0.3">
      <c r="A97" s="14"/>
      <c r="B97" s="14"/>
      <c r="C97" s="14"/>
      <c r="D97" s="14"/>
      <c r="E97" s="14"/>
      <c r="F97" s="14"/>
      <c r="G97" s="14"/>
    </row>
    <row r="98" spans="1:7" hidden="1" x14ac:dyDescent="0.3">
      <c r="A98" s="14"/>
      <c r="B98" s="14"/>
      <c r="C98" s="14"/>
      <c r="D98" s="14"/>
      <c r="E98" s="14"/>
      <c r="F98" s="14"/>
      <c r="G98" s="14"/>
    </row>
    <row r="99" spans="1:7" hidden="1" x14ac:dyDescent="0.3">
      <c r="A99" s="14"/>
      <c r="B99" s="14"/>
      <c r="C99" s="14"/>
      <c r="D99" s="14"/>
      <c r="E99" s="14"/>
      <c r="F99" s="14"/>
      <c r="G99" s="14"/>
    </row>
    <row r="100" spans="1:7" hidden="1" x14ac:dyDescent="0.3">
      <c r="A100" s="14"/>
      <c r="B100" s="14"/>
      <c r="C100" s="14"/>
      <c r="D100" s="14"/>
      <c r="E100" s="14"/>
      <c r="F100" s="14"/>
      <c r="G100" s="14"/>
    </row>
    <row r="101" spans="1:7" hidden="1" x14ac:dyDescent="0.3">
      <c r="A101" s="14"/>
      <c r="B101" s="14"/>
      <c r="C101" s="14"/>
      <c r="D101" s="14"/>
      <c r="E101" s="14"/>
      <c r="F101" s="14"/>
      <c r="G101" s="14"/>
    </row>
    <row r="102" spans="1:7" hidden="1" x14ac:dyDescent="0.3">
      <c r="A102" s="14"/>
      <c r="B102" s="14"/>
      <c r="C102" s="14"/>
      <c r="D102" s="14"/>
      <c r="E102" s="14"/>
      <c r="F102" s="14"/>
      <c r="G102" s="14"/>
    </row>
    <row r="103" spans="1:7" hidden="1" x14ac:dyDescent="0.3">
      <c r="A103" s="14"/>
      <c r="B103" s="14"/>
      <c r="C103" s="14"/>
      <c r="D103" s="14"/>
      <c r="E103" s="14"/>
      <c r="F103" s="14"/>
      <c r="G103" s="14"/>
    </row>
    <row r="104" spans="1:7" hidden="1" x14ac:dyDescent="0.3">
      <c r="A104" s="14"/>
      <c r="B104" s="14"/>
      <c r="C104" s="14"/>
      <c r="D104" s="14"/>
      <c r="E104" s="14"/>
      <c r="F104" s="14"/>
      <c r="G104" s="14"/>
    </row>
    <row r="105" spans="1:7" hidden="1" x14ac:dyDescent="0.3">
      <c r="A105" s="14"/>
      <c r="B105" s="14"/>
      <c r="C105" s="14"/>
      <c r="D105" s="14"/>
      <c r="E105" s="14"/>
      <c r="F105" s="14"/>
      <c r="G105" s="14"/>
    </row>
    <row r="106" spans="1:7" hidden="1" x14ac:dyDescent="0.3">
      <c r="A106" s="14"/>
      <c r="B106" s="14"/>
      <c r="C106" s="14"/>
      <c r="D106" s="14"/>
      <c r="E106" s="14"/>
      <c r="F106" s="14"/>
      <c r="G106" s="14"/>
    </row>
    <row r="107" spans="1:7" hidden="1" x14ac:dyDescent="0.3">
      <c r="A107" s="14"/>
      <c r="B107" s="14"/>
      <c r="C107" s="14"/>
      <c r="D107" s="14"/>
      <c r="E107" s="14"/>
      <c r="F107" s="14"/>
      <c r="G107" s="14"/>
    </row>
    <row r="108" spans="1:7" hidden="1" x14ac:dyDescent="0.3">
      <c r="A108" s="14"/>
      <c r="B108" s="14"/>
      <c r="C108" s="14"/>
      <c r="D108" s="14"/>
      <c r="E108" s="14"/>
      <c r="F108" s="14"/>
      <c r="G108" s="14"/>
    </row>
    <row r="109" spans="1:7" hidden="1" x14ac:dyDescent="0.3">
      <c r="A109" s="14"/>
      <c r="B109" s="14"/>
      <c r="C109" s="14"/>
      <c r="D109" s="14"/>
      <c r="E109" s="14"/>
      <c r="F109" s="14"/>
      <c r="G109" s="14"/>
    </row>
    <row r="110" spans="1:7" hidden="1" x14ac:dyDescent="0.3">
      <c r="A110" s="14"/>
      <c r="B110" s="14"/>
      <c r="C110" s="14"/>
      <c r="D110" s="14"/>
      <c r="E110" s="14"/>
      <c r="F110" s="14"/>
      <c r="G110" s="14"/>
    </row>
    <row r="111" spans="1:7" hidden="1" x14ac:dyDescent="0.3">
      <c r="A111" s="14"/>
      <c r="B111" s="14"/>
      <c r="C111" s="14"/>
      <c r="D111" s="14"/>
      <c r="E111" s="14"/>
      <c r="F111" s="14"/>
      <c r="G111" s="14"/>
    </row>
    <row r="112" spans="1:7" hidden="1" x14ac:dyDescent="0.3">
      <c r="A112" s="14"/>
      <c r="B112" s="14"/>
      <c r="C112" s="14"/>
      <c r="D112" s="14"/>
      <c r="E112" s="14"/>
      <c r="F112" s="14"/>
      <c r="G112" s="14"/>
    </row>
    <row r="113" spans="1:7" hidden="1" x14ac:dyDescent="0.3">
      <c r="A113" s="14"/>
      <c r="B113" s="14"/>
      <c r="C113" s="14"/>
      <c r="D113" s="14"/>
      <c r="E113" s="14"/>
      <c r="F113" s="14"/>
      <c r="G113" s="14"/>
    </row>
    <row r="114" spans="1:7" hidden="1" x14ac:dyDescent="0.3">
      <c r="A114" s="14"/>
      <c r="B114" s="14"/>
      <c r="C114" s="14"/>
      <c r="D114" s="14"/>
      <c r="E114" s="14"/>
      <c r="F114" s="14"/>
      <c r="G114" s="14"/>
    </row>
    <row r="115" spans="1:7" hidden="1" x14ac:dyDescent="0.3">
      <c r="A115" s="14"/>
      <c r="B115" s="14"/>
      <c r="C115" s="14"/>
      <c r="D115" s="14"/>
      <c r="E115" s="14"/>
      <c r="F115" s="14"/>
      <c r="G115" s="14"/>
    </row>
    <row r="116" spans="1:7" hidden="1" x14ac:dyDescent="0.3">
      <c r="A116" s="14"/>
      <c r="B116" s="14"/>
      <c r="C116" s="14"/>
      <c r="D116" s="14"/>
      <c r="E116" s="14"/>
      <c r="F116" s="14"/>
      <c r="G116" s="14"/>
    </row>
    <row r="117" spans="1:7" hidden="1" x14ac:dyDescent="0.3">
      <c r="A117" s="14"/>
      <c r="B117" s="14"/>
      <c r="C117" s="14"/>
      <c r="D117" s="14"/>
      <c r="E117" s="14"/>
      <c r="F117" s="14"/>
      <c r="G117" s="14"/>
    </row>
    <row r="118" spans="1:7" hidden="1" x14ac:dyDescent="0.3">
      <c r="A118" s="14"/>
      <c r="B118" s="14"/>
      <c r="C118" s="14"/>
      <c r="D118" s="14"/>
      <c r="E118" s="14"/>
      <c r="F118" s="14"/>
      <c r="G118" s="14"/>
    </row>
    <row r="119" spans="1:7" hidden="1" x14ac:dyDescent="0.3">
      <c r="A119" s="14"/>
      <c r="B119" s="14"/>
      <c r="C119" s="14"/>
      <c r="D119" s="14"/>
      <c r="E119" s="14"/>
      <c r="F119" s="14"/>
      <c r="G119" s="14"/>
    </row>
    <row r="120" spans="1:7" hidden="1" x14ac:dyDescent="0.3">
      <c r="A120" s="14"/>
      <c r="B120" s="14"/>
      <c r="C120" s="14"/>
      <c r="D120" s="14"/>
      <c r="E120" s="14"/>
      <c r="F120" s="14"/>
      <c r="G120" s="14"/>
    </row>
    <row r="121" spans="1:7" hidden="1" x14ac:dyDescent="0.3">
      <c r="A121" s="14"/>
      <c r="B121" s="14"/>
      <c r="C121" s="14"/>
      <c r="D121" s="14"/>
      <c r="E121" s="14"/>
      <c r="F121" s="14"/>
      <c r="G121" s="14"/>
    </row>
    <row r="122" spans="1:7" hidden="1" x14ac:dyDescent="0.3">
      <c r="A122" s="14"/>
      <c r="B122" s="14"/>
      <c r="C122" s="14"/>
      <c r="D122" s="14"/>
      <c r="E122" s="14"/>
      <c r="F122" s="14"/>
      <c r="G122" s="14"/>
    </row>
    <row r="123" spans="1:7" hidden="1" x14ac:dyDescent="0.3">
      <c r="A123" s="14"/>
      <c r="B123" s="14"/>
      <c r="C123" s="14"/>
      <c r="D123" s="14"/>
      <c r="E123" s="14"/>
      <c r="F123" s="14"/>
      <c r="G123" s="14"/>
    </row>
    <row r="124" spans="1:7" hidden="1" x14ac:dyDescent="0.3">
      <c r="A124" s="14"/>
      <c r="B124" s="14"/>
      <c r="C124" s="14"/>
      <c r="D124" s="14"/>
      <c r="E124" s="14"/>
      <c r="F124" s="14"/>
      <c r="G124" s="14"/>
    </row>
    <row r="125" spans="1:7" hidden="1" x14ac:dyDescent="0.3">
      <c r="A125" s="14"/>
      <c r="B125" s="14"/>
      <c r="C125" s="14"/>
      <c r="D125" s="14"/>
      <c r="E125" s="14"/>
      <c r="F125" s="14"/>
      <c r="G125" s="14"/>
    </row>
    <row r="126" spans="1:7" hidden="1" x14ac:dyDescent="0.3">
      <c r="A126" s="14"/>
      <c r="B126" s="14"/>
      <c r="C126" s="14"/>
      <c r="D126" s="14"/>
      <c r="E126" s="14"/>
      <c r="F126" s="14"/>
      <c r="G126" s="14"/>
    </row>
    <row r="127" spans="1:7" hidden="1" x14ac:dyDescent="0.3">
      <c r="A127" s="14"/>
      <c r="B127" s="14"/>
      <c r="C127" s="14"/>
      <c r="D127" s="14"/>
      <c r="E127" s="14"/>
      <c r="F127" s="14"/>
      <c r="G127" s="14"/>
    </row>
    <row r="128" spans="1:7" hidden="1" x14ac:dyDescent="0.3">
      <c r="A128" s="14"/>
      <c r="B128" s="14"/>
      <c r="C128" s="14"/>
      <c r="D128" s="14"/>
      <c r="E128" s="14"/>
      <c r="F128" s="14"/>
      <c r="G128" s="14"/>
    </row>
    <row r="129" spans="1:7" hidden="1" x14ac:dyDescent="0.3">
      <c r="A129" s="14"/>
      <c r="B129" s="14"/>
      <c r="C129" s="14"/>
      <c r="D129" s="14"/>
      <c r="E129" s="14"/>
      <c r="F129" s="14"/>
      <c r="G129" s="14"/>
    </row>
    <row r="130" spans="1:7" hidden="1" x14ac:dyDescent="0.3">
      <c r="A130" s="14"/>
      <c r="B130" s="14"/>
      <c r="C130" s="14"/>
      <c r="D130" s="14"/>
      <c r="E130" s="14"/>
      <c r="F130" s="14"/>
      <c r="G130" s="14"/>
    </row>
    <row r="131" spans="1:7" hidden="1" x14ac:dyDescent="0.3">
      <c r="A131" s="14"/>
      <c r="B131" s="14"/>
      <c r="C131" s="14"/>
      <c r="D131" s="14"/>
      <c r="E131" s="14"/>
      <c r="F131" s="14"/>
      <c r="G131" s="14"/>
    </row>
    <row r="132" spans="1:7" hidden="1" x14ac:dyDescent="0.3">
      <c r="A132" s="14"/>
      <c r="B132" s="14"/>
      <c r="C132" s="14"/>
      <c r="D132" s="14"/>
      <c r="E132" s="14"/>
      <c r="F132" s="14"/>
      <c r="G132" s="14"/>
    </row>
    <row r="133" spans="1:7" hidden="1" x14ac:dyDescent="0.3">
      <c r="A133" s="14"/>
      <c r="B133" s="14"/>
      <c r="C133" s="14"/>
      <c r="D133" s="14"/>
      <c r="E133" s="14"/>
      <c r="F133" s="14"/>
      <c r="G133" s="14"/>
    </row>
    <row r="134" spans="1:7" hidden="1" x14ac:dyDescent="0.3">
      <c r="A134" s="14"/>
      <c r="B134" s="14"/>
      <c r="C134" s="14"/>
      <c r="D134" s="14"/>
      <c r="E134" s="14"/>
      <c r="F134" s="14"/>
      <c r="G134" s="14"/>
    </row>
    <row r="135" spans="1:7" hidden="1" x14ac:dyDescent="0.3">
      <c r="A135" s="14"/>
      <c r="B135" s="14"/>
      <c r="C135" s="14"/>
      <c r="D135" s="14"/>
      <c r="E135" s="14"/>
      <c r="F135" s="14"/>
      <c r="G135" s="14"/>
    </row>
    <row r="136" spans="1:7" hidden="1" x14ac:dyDescent="0.3">
      <c r="A136" s="14"/>
      <c r="B136" s="14"/>
      <c r="C136" s="14"/>
      <c r="D136" s="14"/>
      <c r="E136" s="14"/>
      <c r="F136" s="14"/>
      <c r="G136" s="14"/>
    </row>
    <row r="137" spans="1:7" hidden="1" x14ac:dyDescent="0.3">
      <c r="A137" s="14"/>
      <c r="B137" s="14"/>
      <c r="C137" s="14"/>
      <c r="D137" s="14"/>
      <c r="E137" s="14"/>
      <c r="F137" s="14"/>
      <c r="G137" s="14"/>
    </row>
    <row r="138" spans="1:7" hidden="1" x14ac:dyDescent="0.3">
      <c r="A138" s="14"/>
      <c r="B138" s="14"/>
      <c r="C138" s="14"/>
      <c r="D138" s="14"/>
      <c r="E138" s="14"/>
      <c r="F138" s="14"/>
      <c r="G138" s="14"/>
    </row>
    <row r="139" spans="1:7" hidden="1" x14ac:dyDescent="0.3">
      <c r="A139" s="14"/>
      <c r="B139" s="14"/>
      <c r="C139" s="14"/>
      <c r="D139" s="14"/>
      <c r="E139" s="14"/>
      <c r="F139" s="14"/>
      <c r="G139" s="14"/>
    </row>
    <row r="140" spans="1:7" hidden="1" x14ac:dyDescent="0.3">
      <c r="A140" s="14"/>
      <c r="B140" s="14"/>
      <c r="C140" s="14"/>
      <c r="D140" s="14"/>
      <c r="E140" s="14"/>
      <c r="F140" s="14"/>
      <c r="G140" s="14"/>
    </row>
    <row r="141" spans="1:7" hidden="1" x14ac:dyDescent="0.3">
      <c r="A141" s="14"/>
      <c r="B141" s="14"/>
      <c r="C141" s="14"/>
      <c r="D141" s="14"/>
      <c r="E141" s="14"/>
      <c r="F141" s="14"/>
      <c r="G141" s="14"/>
    </row>
    <row r="142" spans="1:7" hidden="1" x14ac:dyDescent="0.3">
      <c r="A142" s="14"/>
      <c r="B142" s="14"/>
      <c r="C142" s="14"/>
      <c r="D142" s="14"/>
      <c r="E142" s="14"/>
      <c r="F142" s="14"/>
      <c r="G142" s="14"/>
    </row>
    <row r="143" spans="1:7" hidden="1" x14ac:dyDescent="0.3">
      <c r="A143" s="14"/>
      <c r="B143" s="14"/>
      <c r="C143" s="14"/>
      <c r="D143" s="14"/>
      <c r="E143" s="14"/>
      <c r="F143" s="14"/>
      <c r="G143" s="14"/>
    </row>
    <row r="144" spans="1:7" hidden="1" x14ac:dyDescent="0.3">
      <c r="A144" s="14"/>
      <c r="B144" s="14"/>
      <c r="C144" s="14"/>
      <c r="D144" s="14"/>
      <c r="E144" s="14"/>
      <c r="F144" s="14"/>
      <c r="G144" s="14"/>
    </row>
    <row r="145" spans="1:7" hidden="1" x14ac:dyDescent="0.3">
      <c r="A145" s="14"/>
      <c r="B145" s="14"/>
      <c r="C145" s="14"/>
      <c r="D145" s="14"/>
      <c r="E145" s="14"/>
      <c r="F145" s="14"/>
      <c r="G145" s="14"/>
    </row>
    <row r="146" spans="1:7" hidden="1" x14ac:dyDescent="0.3">
      <c r="A146" s="14"/>
      <c r="B146" s="14"/>
      <c r="C146" s="14"/>
      <c r="D146" s="14"/>
      <c r="E146" s="14"/>
      <c r="F146" s="14"/>
      <c r="G146" s="14"/>
    </row>
    <row r="147" spans="1:7" hidden="1" x14ac:dyDescent="0.3">
      <c r="A147" s="14"/>
      <c r="B147" s="14"/>
      <c r="C147" s="14"/>
      <c r="D147" s="14"/>
      <c r="E147" s="14"/>
      <c r="F147" s="14"/>
      <c r="G147" s="14"/>
    </row>
    <row r="148" spans="1:7" hidden="1" x14ac:dyDescent="0.3">
      <c r="A148" s="14"/>
      <c r="B148" s="14"/>
      <c r="C148" s="14"/>
      <c r="D148" s="14"/>
      <c r="E148" s="14"/>
      <c r="F148" s="14"/>
      <c r="G148" s="14"/>
    </row>
    <row r="149" spans="1:7" hidden="1" x14ac:dyDescent="0.3">
      <c r="A149" s="14"/>
      <c r="B149" s="14"/>
      <c r="C149" s="14"/>
      <c r="D149" s="14"/>
      <c r="E149" s="14"/>
      <c r="F149" s="14"/>
      <c r="G149" s="14"/>
    </row>
    <row r="150" spans="1:7" hidden="1" x14ac:dyDescent="0.3">
      <c r="A150" s="14"/>
      <c r="B150" s="14"/>
      <c r="C150" s="14"/>
      <c r="D150" s="14"/>
      <c r="E150" s="14"/>
      <c r="F150" s="14"/>
      <c r="G150" s="14"/>
    </row>
    <row r="151" spans="1:7" hidden="1" x14ac:dyDescent="0.3">
      <c r="A151" s="14"/>
      <c r="B151" s="14"/>
      <c r="C151" s="14"/>
      <c r="D151" s="14"/>
      <c r="E151" s="14"/>
      <c r="F151" s="14"/>
      <c r="G151" s="14"/>
    </row>
    <row r="152" spans="1:7" hidden="1" x14ac:dyDescent="0.3">
      <c r="A152" s="14"/>
      <c r="B152" s="14"/>
      <c r="C152" s="14"/>
      <c r="D152" s="14"/>
      <c r="E152" s="14"/>
      <c r="F152" s="14"/>
      <c r="G152" s="14"/>
    </row>
    <row r="153" spans="1:7" hidden="1" x14ac:dyDescent="0.3">
      <c r="A153" s="14"/>
      <c r="B153" s="14"/>
      <c r="C153" s="14"/>
      <c r="D153" s="14"/>
      <c r="E153" s="14"/>
      <c r="F153" s="14"/>
      <c r="G153" s="14"/>
    </row>
    <row r="154" spans="1:7" hidden="1" x14ac:dyDescent="0.3">
      <c r="A154" s="14"/>
      <c r="B154" s="14"/>
      <c r="C154" s="14"/>
      <c r="D154" s="14"/>
      <c r="E154" s="14"/>
      <c r="F154" s="14"/>
      <c r="G154" s="14"/>
    </row>
    <row r="155" spans="1:7" hidden="1" x14ac:dyDescent="0.3">
      <c r="A155" s="14"/>
      <c r="B155" s="14"/>
      <c r="C155" s="14"/>
      <c r="D155" s="14"/>
      <c r="E155" s="14"/>
      <c r="F155" s="14"/>
      <c r="G155" s="14"/>
    </row>
    <row r="156" spans="1:7" hidden="1" x14ac:dyDescent="0.3">
      <c r="A156" s="14"/>
      <c r="B156" s="14"/>
      <c r="C156" s="14"/>
      <c r="D156" s="14"/>
      <c r="E156" s="14"/>
      <c r="F156" s="14"/>
      <c r="G156" s="14"/>
    </row>
    <row r="157" spans="1:7" hidden="1" x14ac:dyDescent="0.3">
      <c r="A157" s="14"/>
      <c r="B157" s="14"/>
      <c r="C157" s="14"/>
      <c r="D157" s="14"/>
      <c r="E157" s="14"/>
      <c r="F157" s="14"/>
      <c r="G157" s="14"/>
    </row>
    <row r="158" spans="1:7" hidden="1" x14ac:dyDescent="0.3">
      <c r="A158" s="14"/>
      <c r="B158" s="14"/>
      <c r="C158" s="14"/>
      <c r="D158" s="14"/>
      <c r="E158" s="14"/>
      <c r="F158" s="14"/>
      <c r="G158" s="14"/>
    </row>
    <row r="159" spans="1:7" hidden="1" x14ac:dyDescent="0.3">
      <c r="A159" s="14"/>
      <c r="B159" s="14"/>
      <c r="C159" s="14"/>
      <c r="D159" s="14"/>
      <c r="E159" s="14"/>
      <c r="F159" s="14"/>
      <c r="G159" s="14"/>
    </row>
    <row r="160" spans="1:7" hidden="1" x14ac:dyDescent="0.3">
      <c r="A160" s="14"/>
      <c r="B160" s="14"/>
      <c r="C160" s="14"/>
      <c r="D160" s="14"/>
      <c r="E160" s="14"/>
      <c r="F160" s="14"/>
      <c r="G160" s="14"/>
    </row>
    <row r="161" spans="1:7" hidden="1" x14ac:dyDescent="0.3">
      <c r="A161" s="14"/>
      <c r="B161" s="14"/>
      <c r="C161" s="14"/>
      <c r="D161" s="14"/>
      <c r="E161" s="14"/>
      <c r="F161" s="14"/>
      <c r="G161" s="14"/>
    </row>
    <row r="162" spans="1:7" hidden="1" x14ac:dyDescent="0.3">
      <c r="A162" s="14"/>
      <c r="B162" s="14"/>
      <c r="C162" s="14"/>
      <c r="D162" s="14"/>
      <c r="E162" s="14"/>
      <c r="F162" s="14"/>
      <c r="G162" s="14"/>
    </row>
    <row r="163" spans="1:7" hidden="1" x14ac:dyDescent="0.3">
      <c r="A163" s="14"/>
      <c r="B163" s="14"/>
      <c r="C163" s="14"/>
      <c r="D163" s="14"/>
      <c r="E163" s="14"/>
      <c r="F163" s="14"/>
      <c r="G163" s="14"/>
    </row>
    <row r="164" spans="1:7" hidden="1" x14ac:dyDescent="0.3">
      <c r="A164" s="14"/>
      <c r="B164" s="14"/>
      <c r="C164" s="14"/>
      <c r="D164" s="14"/>
      <c r="E164" s="14"/>
      <c r="F164" s="14"/>
      <c r="G164" s="14"/>
    </row>
    <row r="165" spans="1:7" hidden="1" x14ac:dyDescent="0.3">
      <c r="A165" s="14"/>
      <c r="B165" s="14"/>
      <c r="C165" s="14"/>
      <c r="D165" s="14"/>
      <c r="E165" s="14"/>
      <c r="F165" s="14"/>
      <c r="G165" s="14"/>
    </row>
    <row r="166" spans="1:7" hidden="1" x14ac:dyDescent="0.3">
      <c r="A166" s="14"/>
      <c r="B166" s="14"/>
      <c r="C166" s="14"/>
      <c r="D166" s="14"/>
      <c r="E166" s="14"/>
      <c r="F166" s="14"/>
      <c r="G166" s="14"/>
    </row>
    <row r="167" spans="1:7" hidden="1" x14ac:dyDescent="0.3">
      <c r="A167" s="14"/>
      <c r="B167" s="14"/>
      <c r="C167" s="14"/>
      <c r="D167" s="14"/>
      <c r="E167" s="14"/>
      <c r="F167" s="14"/>
      <c r="G167" s="14"/>
    </row>
    <row r="168" spans="1:7" hidden="1" x14ac:dyDescent="0.3">
      <c r="A168" s="14"/>
      <c r="B168" s="14"/>
      <c r="C168" s="14"/>
      <c r="D168" s="14"/>
      <c r="E168" s="14"/>
      <c r="F168" s="14"/>
      <c r="G168" s="14"/>
    </row>
    <row r="169" spans="1:7" hidden="1" x14ac:dyDescent="0.3">
      <c r="A169" s="14"/>
      <c r="B169" s="14"/>
      <c r="C169" s="14"/>
      <c r="D169" s="14"/>
      <c r="E169" s="14"/>
      <c r="F169" s="14"/>
      <c r="G169" s="14"/>
    </row>
    <row r="170" spans="1:7" hidden="1" x14ac:dyDescent="0.3">
      <c r="A170" s="14"/>
      <c r="B170" s="14"/>
      <c r="C170" s="14"/>
      <c r="D170" s="14"/>
      <c r="E170" s="14"/>
      <c r="F170" s="14"/>
      <c r="G170" s="14"/>
    </row>
    <row r="171" spans="1:7" hidden="1" x14ac:dyDescent="0.3">
      <c r="A171" s="14"/>
      <c r="B171" s="14"/>
      <c r="C171" s="14"/>
      <c r="D171" s="14"/>
      <c r="E171" s="14"/>
      <c r="F171" s="14"/>
      <c r="G171" s="14"/>
    </row>
    <row r="172" spans="1:7" hidden="1" x14ac:dyDescent="0.3">
      <c r="A172" s="14"/>
      <c r="B172" s="14"/>
      <c r="C172" s="14"/>
      <c r="D172" s="14"/>
      <c r="E172" s="14"/>
      <c r="F172" s="14"/>
      <c r="G172" s="14"/>
    </row>
    <row r="173" spans="1:7" hidden="1" x14ac:dyDescent="0.3">
      <c r="A173" s="14"/>
      <c r="B173" s="14"/>
      <c r="C173" s="14"/>
      <c r="D173" s="14"/>
      <c r="E173" s="14"/>
      <c r="F173" s="14"/>
      <c r="G173" s="14"/>
    </row>
    <row r="174" spans="1:7" hidden="1" x14ac:dyDescent="0.3">
      <c r="A174" s="14"/>
      <c r="B174" s="14"/>
      <c r="C174" s="14"/>
      <c r="D174" s="14"/>
      <c r="E174" s="14"/>
      <c r="F174" s="14"/>
      <c r="G174" s="14"/>
    </row>
    <row r="175" spans="1:7" hidden="1" x14ac:dyDescent="0.3">
      <c r="A175" s="14"/>
      <c r="B175" s="14"/>
      <c r="C175" s="14"/>
      <c r="D175" s="14"/>
      <c r="E175" s="14"/>
      <c r="F175" s="14"/>
      <c r="G175" s="14"/>
    </row>
    <row r="176" spans="1:7" hidden="1" x14ac:dyDescent="0.3">
      <c r="A176" s="14"/>
      <c r="B176" s="14"/>
      <c r="C176" s="14"/>
      <c r="D176" s="14"/>
      <c r="E176" s="14"/>
      <c r="F176" s="14"/>
      <c r="G176" s="14"/>
    </row>
    <row r="177" spans="1:7" hidden="1" x14ac:dyDescent="0.3">
      <c r="A177" s="14"/>
      <c r="B177" s="14"/>
      <c r="C177" s="14"/>
      <c r="D177" s="14"/>
      <c r="E177" s="14"/>
      <c r="F177" s="14"/>
      <c r="G177" s="14"/>
    </row>
    <row r="178" spans="1:7" hidden="1" x14ac:dyDescent="0.3">
      <c r="A178" s="14"/>
      <c r="B178" s="14"/>
      <c r="C178" s="14"/>
      <c r="D178" s="14"/>
      <c r="E178" s="14"/>
      <c r="F178" s="14"/>
      <c r="G178" s="14"/>
    </row>
    <row r="179" spans="1:7" hidden="1" x14ac:dyDescent="0.3">
      <c r="A179" s="14"/>
      <c r="B179" s="14"/>
      <c r="C179" s="14"/>
      <c r="D179" s="14"/>
      <c r="E179" s="14"/>
      <c r="F179" s="14"/>
      <c r="G179" s="14"/>
    </row>
    <row r="180" spans="1:7" hidden="1" x14ac:dyDescent="0.3">
      <c r="A180" s="14"/>
      <c r="B180" s="14"/>
      <c r="C180" s="14"/>
      <c r="D180" s="14"/>
      <c r="E180" s="14"/>
      <c r="F180" s="14"/>
      <c r="G180" s="14"/>
    </row>
    <row r="181" spans="1:7" hidden="1" x14ac:dyDescent="0.3">
      <c r="A181" s="14"/>
      <c r="B181" s="14"/>
      <c r="C181" s="14"/>
      <c r="D181" s="14"/>
      <c r="E181" s="14"/>
      <c r="F181" s="14"/>
      <c r="G181" s="14"/>
    </row>
    <row r="182" spans="1:7" hidden="1" x14ac:dyDescent="0.3">
      <c r="A182" s="14"/>
      <c r="B182" s="14"/>
      <c r="C182" s="14"/>
      <c r="D182" s="14"/>
      <c r="E182" s="14"/>
      <c r="F182" s="14"/>
      <c r="G182" s="14"/>
    </row>
    <row r="183" spans="1:7" hidden="1" x14ac:dyDescent="0.3">
      <c r="A183" s="14"/>
      <c r="B183" s="14"/>
      <c r="C183" s="14"/>
      <c r="D183" s="14"/>
      <c r="E183" s="14"/>
      <c r="F183" s="14"/>
      <c r="G183" s="14"/>
    </row>
    <row r="184" spans="1:7" hidden="1" x14ac:dyDescent="0.3">
      <c r="A184" s="14"/>
      <c r="B184" s="14"/>
      <c r="C184" s="14"/>
      <c r="D184" s="14"/>
      <c r="E184" s="14"/>
      <c r="F184" s="14"/>
      <c r="G184" s="14"/>
    </row>
    <row r="185" spans="1:7" hidden="1" x14ac:dyDescent="0.3">
      <c r="A185" s="14"/>
      <c r="B185" s="14"/>
      <c r="C185" s="14"/>
      <c r="D185" s="14"/>
      <c r="E185" s="14"/>
      <c r="F185" s="14"/>
      <c r="G185" s="14"/>
    </row>
    <row r="186" spans="1:7" hidden="1" x14ac:dyDescent="0.3">
      <c r="A186" s="14"/>
      <c r="B186" s="14"/>
      <c r="C186" s="14"/>
      <c r="D186" s="14"/>
      <c r="E186" s="14"/>
      <c r="F186" s="14"/>
      <c r="G186" s="14"/>
    </row>
    <row r="187" spans="1:7" hidden="1" x14ac:dyDescent="0.3">
      <c r="A187" s="14"/>
      <c r="B187" s="14"/>
      <c r="C187" s="14"/>
      <c r="D187" s="14"/>
      <c r="E187" s="14"/>
      <c r="F187" s="14"/>
      <c r="G187" s="14"/>
    </row>
    <row r="188" spans="1:7" hidden="1" x14ac:dyDescent="0.3">
      <c r="A188" s="14"/>
      <c r="B188" s="14"/>
      <c r="C188" s="14"/>
      <c r="D188" s="14"/>
      <c r="E188" s="14"/>
      <c r="F188" s="14"/>
      <c r="G188" s="14"/>
    </row>
    <row r="189" spans="1:7" hidden="1" x14ac:dyDescent="0.3">
      <c r="A189" s="14"/>
      <c r="B189" s="14"/>
      <c r="C189" s="14"/>
      <c r="D189" s="14"/>
      <c r="E189" s="14"/>
      <c r="F189" s="14"/>
      <c r="G189" s="14"/>
    </row>
    <row r="190" spans="1:7" hidden="1" x14ac:dyDescent="0.3">
      <c r="A190" s="14"/>
      <c r="B190" s="14"/>
      <c r="C190" s="14"/>
      <c r="D190" s="14"/>
      <c r="E190" s="14"/>
      <c r="F190" s="14"/>
      <c r="G190" s="14"/>
    </row>
    <row r="191" spans="1:7" hidden="1" x14ac:dyDescent="0.3">
      <c r="A191" s="14"/>
      <c r="B191" s="14"/>
      <c r="C191" s="14"/>
      <c r="D191" s="14"/>
      <c r="E191" s="14"/>
      <c r="F191" s="14"/>
      <c r="G191" s="14"/>
    </row>
    <row r="192" spans="1:7" hidden="1" x14ac:dyDescent="0.3">
      <c r="A192" s="14"/>
      <c r="B192" s="14"/>
      <c r="C192" s="14"/>
      <c r="D192" s="14"/>
      <c r="E192" s="14"/>
      <c r="F192" s="14"/>
      <c r="G192" s="14"/>
    </row>
    <row r="193" spans="1:7" hidden="1" x14ac:dyDescent="0.3">
      <c r="A193" s="14"/>
      <c r="B193" s="14"/>
      <c r="C193" s="14"/>
      <c r="D193" s="14"/>
      <c r="E193" s="14"/>
      <c r="F193" s="14"/>
      <c r="G193" s="14"/>
    </row>
    <row r="194" spans="1:7" hidden="1" x14ac:dyDescent="0.3">
      <c r="A194" s="14"/>
      <c r="B194" s="14"/>
      <c r="C194" s="14"/>
      <c r="D194" s="14"/>
      <c r="E194" s="14"/>
      <c r="F194" s="14"/>
      <c r="G194" s="14"/>
    </row>
    <row r="195" spans="1:7" hidden="1" x14ac:dyDescent="0.3">
      <c r="A195" s="14"/>
      <c r="B195" s="14"/>
      <c r="C195" s="14"/>
      <c r="D195" s="14"/>
      <c r="E195" s="14"/>
      <c r="F195" s="14"/>
      <c r="G195" s="14"/>
    </row>
    <row r="196" spans="1:7" hidden="1" x14ac:dyDescent="0.3">
      <c r="A196" s="14"/>
      <c r="B196" s="14"/>
      <c r="C196" s="14"/>
      <c r="D196" s="14"/>
      <c r="E196" s="14"/>
      <c r="F196" s="14"/>
      <c r="G196" s="14"/>
    </row>
    <row r="197" spans="1:7" hidden="1" x14ac:dyDescent="0.3">
      <c r="A197" s="14"/>
      <c r="B197" s="14"/>
      <c r="C197" s="14"/>
      <c r="D197" s="14"/>
      <c r="E197" s="14"/>
      <c r="F197" s="14"/>
      <c r="G197" s="14"/>
    </row>
    <row r="198" spans="1:7" hidden="1" x14ac:dyDescent="0.3">
      <c r="A198" s="14"/>
      <c r="B198" s="14"/>
      <c r="C198" s="14"/>
      <c r="D198" s="14"/>
      <c r="E198" s="14"/>
      <c r="F198" s="14"/>
      <c r="G198" s="14"/>
    </row>
    <row r="199" spans="1:7" hidden="1" x14ac:dyDescent="0.3">
      <c r="A199" s="14"/>
      <c r="B199" s="14"/>
      <c r="C199" s="14"/>
      <c r="D199" s="14"/>
      <c r="E199" s="14"/>
      <c r="F199" s="14"/>
      <c r="G199" s="14"/>
    </row>
    <row r="200" spans="1:7" hidden="1" x14ac:dyDescent="0.3">
      <c r="A200" s="14"/>
      <c r="B200" s="14"/>
      <c r="C200" s="14"/>
      <c r="D200" s="14"/>
      <c r="E200" s="14"/>
      <c r="F200" s="14"/>
      <c r="G200" s="14"/>
    </row>
    <row r="201" spans="1:7" hidden="1" x14ac:dyDescent="0.3">
      <c r="A201" s="14"/>
      <c r="B201" s="14"/>
      <c r="C201" s="14"/>
      <c r="D201" s="14"/>
      <c r="E201" s="14"/>
      <c r="F201" s="14"/>
      <c r="G201" s="14"/>
    </row>
    <row r="202" spans="1:7" hidden="1" x14ac:dyDescent="0.3">
      <c r="A202" s="14"/>
      <c r="B202" s="14"/>
      <c r="C202" s="14"/>
      <c r="D202" s="14"/>
      <c r="E202" s="14"/>
      <c r="F202" s="14"/>
      <c r="G202" s="14"/>
    </row>
    <row r="203" spans="1:7" hidden="1" x14ac:dyDescent="0.3">
      <c r="A203" s="14"/>
      <c r="B203" s="14"/>
      <c r="C203" s="14"/>
      <c r="D203" s="14"/>
      <c r="E203" s="14"/>
      <c r="F203" s="14"/>
      <c r="G203" s="14"/>
    </row>
    <row r="204" spans="1:7" hidden="1" x14ac:dyDescent="0.3">
      <c r="A204" s="14"/>
      <c r="B204" s="14"/>
      <c r="C204" s="14"/>
      <c r="D204" s="14"/>
      <c r="E204" s="14"/>
      <c r="F204" s="14"/>
      <c r="G204" s="14"/>
    </row>
    <row r="205" spans="1:7" hidden="1" x14ac:dyDescent="0.3">
      <c r="A205" s="14"/>
      <c r="B205" s="14"/>
      <c r="C205" s="14"/>
      <c r="D205" s="14"/>
      <c r="E205" s="14"/>
      <c r="F205" s="14"/>
      <c r="G205" s="14"/>
    </row>
    <row r="206" spans="1:7" hidden="1" x14ac:dyDescent="0.3">
      <c r="A206" s="14"/>
      <c r="B206" s="14"/>
      <c r="C206" s="14"/>
      <c r="D206" s="14"/>
      <c r="E206" s="14"/>
      <c r="F206" s="14"/>
      <c r="G206" s="14"/>
    </row>
    <row r="207" spans="1:7" hidden="1" x14ac:dyDescent="0.3">
      <c r="A207" s="14"/>
      <c r="B207" s="14"/>
      <c r="C207" s="14"/>
      <c r="D207" s="14"/>
      <c r="E207" s="14"/>
      <c r="F207" s="14"/>
      <c r="G207" s="14"/>
    </row>
    <row r="208" spans="1:7" hidden="1" x14ac:dyDescent="0.3">
      <c r="A208" s="14"/>
      <c r="B208" s="14"/>
      <c r="C208" s="14"/>
      <c r="D208" s="14"/>
      <c r="E208" s="14"/>
      <c r="F208" s="14"/>
      <c r="G208" s="14"/>
    </row>
    <row r="209" spans="1:7" hidden="1" x14ac:dyDescent="0.3">
      <c r="A209" s="14"/>
      <c r="B209" s="14"/>
      <c r="C209" s="14"/>
      <c r="D209" s="14"/>
      <c r="E209" s="14"/>
      <c r="F209" s="14"/>
      <c r="G209" s="14"/>
    </row>
    <row r="210" spans="1:7" hidden="1" x14ac:dyDescent="0.3">
      <c r="A210" s="14"/>
      <c r="B210" s="14"/>
      <c r="C210" s="14"/>
      <c r="D210" s="14"/>
      <c r="E210" s="14"/>
      <c r="F210" s="14"/>
      <c r="G210" s="14"/>
    </row>
    <row r="211" spans="1:7" hidden="1" x14ac:dyDescent="0.3">
      <c r="A211" s="14"/>
      <c r="B211" s="14"/>
      <c r="C211" s="14"/>
      <c r="D211" s="14"/>
      <c r="E211" s="14"/>
      <c r="F211" s="14"/>
      <c r="G211" s="14"/>
    </row>
    <row r="212" spans="1:7" hidden="1" x14ac:dyDescent="0.3">
      <c r="A212" s="14"/>
      <c r="B212" s="14"/>
      <c r="C212" s="14"/>
      <c r="D212" s="14"/>
      <c r="E212" s="14"/>
      <c r="F212" s="14"/>
      <c r="G212" s="14"/>
    </row>
    <row r="213" spans="1:7" hidden="1" x14ac:dyDescent="0.3">
      <c r="A213" s="14"/>
      <c r="B213" s="14"/>
      <c r="C213" s="14"/>
      <c r="D213" s="14"/>
      <c r="E213" s="14"/>
      <c r="F213" s="14"/>
      <c r="G213" s="14"/>
    </row>
    <row r="214" spans="1:7" hidden="1" x14ac:dyDescent="0.3">
      <c r="A214" s="14"/>
      <c r="B214" s="14"/>
      <c r="C214" s="14"/>
      <c r="D214" s="14"/>
      <c r="E214" s="14"/>
      <c r="F214" s="14"/>
      <c r="G214" s="14"/>
    </row>
    <row r="215" spans="1:7" hidden="1" x14ac:dyDescent="0.3">
      <c r="A215" s="14"/>
      <c r="B215" s="14"/>
      <c r="C215" s="14"/>
      <c r="D215" s="14"/>
      <c r="E215" s="14"/>
      <c r="F215" s="14"/>
      <c r="G215" s="14"/>
    </row>
    <row r="216" spans="1:7" hidden="1" x14ac:dyDescent="0.3">
      <c r="A216" s="14"/>
      <c r="B216" s="14"/>
      <c r="C216" s="14"/>
      <c r="D216" s="14"/>
      <c r="E216" s="14"/>
      <c r="F216" s="14"/>
      <c r="G216" s="14"/>
    </row>
    <row r="217" spans="1:7" hidden="1" x14ac:dyDescent="0.3">
      <c r="A217" s="14"/>
      <c r="B217" s="14"/>
      <c r="C217" s="14"/>
      <c r="D217" s="14"/>
      <c r="E217" s="14"/>
      <c r="F217" s="14"/>
      <c r="G217" s="14"/>
    </row>
    <row r="218" spans="1:7" hidden="1" x14ac:dyDescent="0.3">
      <c r="A218" s="14"/>
      <c r="B218" s="14"/>
      <c r="C218" s="14"/>
      <c r="D218" s="14"/>
      <c r="E218" s="14"/>
      <c r="F218" s="14"/>
      <c r="G218" s="14"/>
    </row>
    <row r="219" spans="1:7" hidden="1" x14ac:dyDescent="0.3">
      <c r="A219" s="14"/>
      <c r="B219" s="14"/>
      <c r="C219" s="14"/>
      <c r="D219" s="14"/>
      <c r="E219" s="14"/>
      <c r="F219" s="14"/>
      <c r="G219" s="14"/>
    </row>
    <row r="220" spans="1:7" hidden="1" x14ac:dyDescent="0.3">
      <c r="A220" s="14"/>
      <c r="B220" s="14"/>
      <c r="C220" s="14"/>
      <c r="D220" s="14"/>
      <c r="E220" s="14"/>
      <c r="F220" s="14"/>
      <c r="G220" s="14"/>
    </row>
    <row r="221" spans="1:7" hidden="1" x14ac:dyDescent="0.3">
      <c r="A221" s="14"/>
      <c r="B221" s="14"/>
      <c r="C221" s="14"/>
      <c r="D221" s="14"/>
      <c r="E221" s="14"/>
      <c r="F221" s="14"/>
      <c r="G221" s="14"/>
    </row>
    <row r="222" spans="1:7" hidden="1" x14ac:dyDescent="0.3">
      <c r="A222" s="14"/>
      <c r="B222" s="14"/>
      <c r="C222" s="14"/>
      <c r="D222" s="14"/>
      <c r="E222" s="14"/>
      <c r="F222" s="14"/>
      <c r="G222" s="14"/>
    </row>
    <row r="223" spans="1:7" hidden="1" x14ac:dyDescent="0.3">
      <c r="A223" s="14"/>
      <c r="B223" s="14"/>
      <c r="C223" s="14"/>
      <c r="D223" s="14"/>
      <c r="E223" s="14"/>
      <c r="F223" s="14"/>
      <c r="G223" s="14"/>
    </row>
    <row r="224" spans="1:7" hidden="1" x14ac:dyDescent="0.3">
      <c r="A224" s="14"/>
      <c r="B224" s="14"/>
      <c r="C224" s="14"/>
      <c r="D224" s="14"/>
      <c r="E224" s="14"/>
      <c r="F224" s="14"/>
      <c r="G224" s="14"/>
    </row>
    <row r="225" hidden="1" x14ac:dyDescent="0.3"/>
    <row r="226" hidden="1" x14ac:dyDescent="0.3"/>
    <row r="227" hidden="1" x14ac:dyDescent="0.3"/>
    <row r="228" hidden="1" x14ac:dyDescent="0.3"/>
    <row r="229" hidden="1" x14ac:dyDescent="0.3"/>
    <row r="230" hidden="1" x14ac:dyDescent="0.3"/>
    <row r="231" hidden="1" x14ac:dyDescent="0.3"/>
    <row r="232" hidden="1" x14ac:dyDescent="0.3"/>
    <row r="233" hidden="1" x14ac:dyDescent="0.3"/>
    <row r="234" hidden="1" x14ac:dyDescent="0.3"/>
    <row r="235" hidden="1" x14ac:dyDescent="0.3"/>
    <row r="236" hidden="1" x14ac:dyDescent="0.3"/>
    <row r="237" hidden="1" x14ac:dyDescent="0.3"/>
    <row r="238" hidden="1" x14ac:dyDescent="0.3"/>
    <row r="239" hidden="1" x14ac:dyDescent="0.3"/>
    <row r="240" hidden="1" x14ac:dyDescent="0.3"/>
    <row r="241" hidden="1" x14ac:dyDescent="0.3"/>
    <row r="242" hidden="1" x14ac:dyDescent="0.3"/>
    <row r="243" hidden="1" x14ac:dyDescent="0.3"/>
    <row r="244" hidden="1" x14ac:dyDescent="0.3"/>
    <row r="245" hidden="1" x14ac:dyDescent="0.3"/>
    <row r="246" hidden="1" x14ac:dyDescent="0.3"/>
    <row r="247" hidden="1" x14ac:dyDescent="0.3"/>
    <row r="248" hidden="1" x14ac:dyDescent="0.3"/>
    <row r="249" hidden="1" x14ac:dyDescent="0.3"/>
    <row r="250" hidden="1" x14ac:dyDescent="0.3"/>
    <row r="251" hidden="1" x14ac:dyDescent="0.3"/>
    <row r="252" hidden="1" x14ac:dyDescent="0.3"/>
    <row r="253" hidden="1" x14ac:dyDescent="0.3"/>
    <row r="254" hidden="1" x14ac:dyDescent="0.3"/>
    <row r="255" hidden="1" x14ac:dyDescent="0.3"/>
    <row r="256" hidden="1" x14ac:dyDescent="0.3"/>
    <row r="257" hidden="1" x14ac:dyDescent="0.3"/>
    <row r="258" hidden="1" x14ac:dyDescent="0.3"/>
    <row r="259" hidden="1" x14ac:dyDescent="0.3"/>
    <row r="260" hidden="1" x14ac:dyDescent="0.3"/>
    <row r="261" hidden="1" x14ac:dyDescent="0.3"/>
    <row r="262" hidden="1" x14ac:dyDescent="0.3"/>
    <row r="263" hidden="1" x14ac:dyDescent="0.3"/>
    <row r="264" hidden="1" x14ac:dyDescent="0.3"/>
    <row r="265" hidden="1" x14ac:dyDescent="0.3"/>
    <row r="266" hidden="1" x14ac:dyDescent="0.3"/>
    <row r="267" hidden="1" x14ac:dyDescent="0.3"/>
    <row r="268" hidden="1" x14ac:dyDescent="0.3"/>
    <row r="269" hidden="1" x14ac:dyDescent="0.3"/>
    <row r="270" hidden="1" x14ac:dyDescent="0.3"/>
    <row r="271" hidden="1" x14ac:dyDescent="0.3"/>
    <row r="272" hidden="1" x14ac:dyDescent="0.3"/>
    <row r="273" hidden="1" x14ac:dyDescent="0.3"/>
    <row r="274" hidden="1" x14ac:dyDescent="0.3"/>
    <row r="275" hidden="1" x14ac:dyDescent="0.3"/>
    <row r="276" hidden="1" x14ac:dyDescent="0.3"/>
    <row r="277" hidden="1" x14ac:dyDescent="0.3"/>
    <row r="278" hidden="1" x14ac:dyDescent="0.3"/>
    <row r="279" hidden="1" x14ac:dyDescent="0.3"/>
    <row r="280" hidden="1" x14ac:dyDescent="0.3"/>
    <row r="281" hidden="1" x14ac:dyDescent="0.3"/>
    <row r="282" hidden="1" x14ac:dyDescent="0.3"/>
    <row r="283" hidden="1" x14ac:dyDescent="0.3"/>
    <row r="284" hidden="1" x14ac:dyDescent="0.3"/>
    <row r="285" hidden="1" x14ac:dyDescent="0.3"/>
    <row r="286" hidden="1" x14ac:dyDescent="0.3"/>
    <row r="287" hidden="1" x14ac:dyDescent="0.3"/>
    <row r="288" hidden="1" x14ac:dyDescent="0.3"/>
    <row r="289" hidden="1" x14ac:dyDescent="0.3"/>
    <row r="290" hidden="1" x14ac:dyDescent="0.3"/>
    <row r="291" hidden="1" x14ac:dyDescent="0.3"/>
    <row r="292" hidden="1" x14ac:dyDescent="0.3"/>
    <row r="293" hidden="1" x14ac:dyDescent="0.3"/>
    <row r="294" hidden="1" x14ac:dyDescent="0.3"/>
    <row r="295" hidden="1" x14ac:dyDescent="0.3"/>
    <row r="296" hidden="1" x14ac:dyDescent="0.3"/>
    <row r="297" hidden="1" x14ac:dyDescent="0.3"/>
    <row r="298" hidden="1" x14ac:dyDescent="0.3"/>
    <row r="299" hidden="1" x14ac:dyDescent="0.3"/>
    <row r="300" hidden="1" x14ac:dyDescent="0.3"/>
    <row r="301" hidden="1" x14ac:dyDescent="0.3"/>
    <row r="302" hidden="1" x14ac:dyDescent="0.3"/>
    <row r="303" hidden="1" x14ac:dyDescent="0.3"/>
    <row r="304" hidden="1" x14ac:dyDescent="0.3"/>
    <row r="305" spans="1:28" hidden="1" x14ac:dyDescent="0.3"/>
    <row r="306" spans="1:28" hidden="1" x14ac:dyDescent="0.3"/>
    <row r="307" spans="1:28" hidden="1" x14ac:dyDescent="0.3"/>
    <row r="308" spans="1:28" hidden="1" x14ac:dyDescent="0.3"/>
    <row r="309" spans="1:28" hidden="1" x14ac:dyDescent="0.3"/>
    <row r="310" spans="1:28" hidden="1" x14ac:dyDescent="0.3"/>
    <row r="311" spans="1:28" hidden="1" x14ac:dyDescent="0.3">
      <c r="A311" s="1" t="s">
        <v>79</v>
      </c>
      <c r="B311" s="1" t="s">
        <v>79</v>
      </c>
      <c r="C311" s="1" t="s">
        <v>79</v>
      </c>
      <c r="D311" s="1" t="s">
        <v>79</v>
      </c>
      <c r="E311" s="1" t="s">
        <v>79</v>
      </c>
      <c r="F311" s="1" t="s">
        <v>79</v>
      </c>
      <c r="G311" s="1" t="s">
        <v>79</v>
      </c>
      <c r="H311" s="1" t="s">
        <v>79</v>
      </c>
      <c r="I311" s="1" t="s">
        <v>79</v>
      </c>
      <c r="J311" s="1" t="s">
        <v>79</v>
      </c>
      <c r="K311" s="1" t="s">
        <v>79</v>
      </c>
      <c r="L311" s="1" t="s">
        <v>79</v>
      </c>
      <c r="M311" s="1" t="s">
        <v>79</v>
      </c>
      <c r="N311" s="1" t="s">
        <v>79</v>
      </c>
      <c r="O311" s="1" t="s">
        <v>79</v>
      </c>
      <c r="P311" s="1" t="s">
        <v>79</v>
      </c>
      <c r="Q311" s="1" t="s">
        <v>79</v>
      </c>
      <c r="R311" s="1" t="s">
        <v>79</v>
      </c>
      <c r="S311" s="1" t="s">
        <v>79</v>
      </c>
      <c r="T311" s="1" t="s">
        <v>79</v>
      </c>
      <c r="U311" s="1" t="s">
        <v>79</v>
      </c>
      <c r="V311" s="1" t="s">
        <v>79</v>
      </c>
      <c r="W311" s="1" t="s">
        <v>79</v>
      </c>
      <c r="X311" s="1" t="s">
        <v>79</v>
      </c>
      <c r="Y311" s="1" t="s">
        <v>79</v>
      </c>
      <c r="Z311" s="1" t="s">
        <v>79</v>
      </c>
    </row>
    <row r="312" spans="1:28" hidden="1" x14ac:dyDescent="0.3">
      <c r="Z312" s="1" t="s">
        <v>16</v>
      </c>
    </row>
    <row r="313" spans="1:28" ht="19.5" hidden="1" thickBot="1" x14ac:dyDescent="0.35">
      <c r="Z313" s="1" t="s">
        <v>80</v>
      </c>
      <c r="AA313" s="30">
        <v>25000</v>
      </c>
      <c r="AB313" s="1" t="s">
        <v>81</v>
      </c>
    </row>
    <row r="314" spans="1:28" hidden="1" x14ac:dyDescent="0.3">
      <c r="R314" s="31" t="s">
        <v>82</v>
      </c>
      <c r="S314" s="32" t="s">
        <v>83</v>
      </c>
      <c r="T314" s="32" t="s">
        <v>84</v>
      </c>
      <c r="U314" s="32" t="s">
        <v>85</v>
      </c>
      <c r="V314" s="32" t="s">
        <v>86</v>
      </c>
      <c r="W314" s="33" t="s">
        <v>87</v>
      </c>
      <c r="Z314" s="1" t="s">
        <v>88</v>
      </c>
      <c r="AA314" s="30">
        <v>50000</v>
      </c>
      <c r="AB314" s="1" t="s">
        <v>89</v>
      </c>
    </row>
    <row r="315" spans="1:28" hidden="1" x14ac:dyDescent="0.3">
      <c r="R315" s="34">
        <v>0</v>
      </c>
      <c r="S315" s="35">
        <v>250000</v>
      </c>
      <c r="T315" s="35" t="s">
        <v>90</v>
      </c>
      <c r="U315" s="36">
        <v>0</v>
      </c>
      <c r="V315" s="36">
        <v>0</v>
      </c>
      <c r="W315" s="37">
        <v>0</v>
      </c>
      <c r="Z315" s="1" t="s">
        <v>91</v>
      </c>
      <c r="AA315" s="30">
        <v>25000</v>
      </c>
      <c r="AB315" s="1" t="s">
        <v>92</v>
      </c>
    </row>
    <row r="316" spans="1:28" hidden="1" x14ac:dyDescent="0.3">
      <c r="R316" s="34">
        <f>S315+1</f>
        <v>250001</v>
      </c>
      <c r="S316" s="35">
        <v>300000</v>
      </c>
      <c r="T316" s="35" t="s">
        <v>93</v>
      </c>
      <c r="U316" s="36">
        <v>0.05</v>
      </c>
      <c r="V316" s="36">
        <v>0</v>
      </c>
      <c r="W316" s="37">
        <v>0</v>
      </c>
      <c r="Z316" s="1" t="s">
        <v>94</v>
      </c>
      <c r="AA316" s="30">
        <v>50000</v>
      </c>
      <c r="AB316" s="1" t="s">
        <v>95</v>
      </c>
    </row>
    <row r="317" spans="1:28" hidden="1" x14ac:dyDescent="0.3">
      <c r="R317" s="34">
        <f t="shared" ref="R317:R319" si="0">S316+1</f>
        <v>300001</v>
      </c>
      <c r="S317" s="35">
        <v>500000</v>
      </c>
      <c r="T317" s="35" t="s">
        <v>96</v>
      </c>
      <c r="U317" s="36">
        <v>0.05</v>
      </c>
      <c r="V317" s="36">
        <v>0.05</v>
      </c>
      <c r="W317" s="37">
        <v>0</v>
      </c>
      <c r="Z317" s="1" t="s">
        <v>97</v>
      </c>
      <c r="AA317" s="30">
        <v>50000</v>
      </c>
      <c r="AB317" s="1" t="s">
        <v>98</v>
      </c>
    </row>
    <row r="318" spans="1:28" hidden="1" x14ac:dyDescent="0.3">
      <c r="R318" s="34">
        <f t="shared" si="0"/>
        <v>500001</v>
      </c>
      <c r="S318" s="35">
        <v>1000000</v>
      </c>
      <c r="T318" s="35" t="s">
        <v>99</v>
      </c>
      <c r="U318" s="36">
        <v>0.2</v>
      </c>
      <c r="V318" s="36">
        <v>0.2</v>
      </c>
      <c r="W318" s="37">
        <v>0.2</v>
      </c>
      <c r="Z318" s="1" t="s">
        <v>100</v>
      </c>
      <c r="AA318" s="30">
        <v>75000</v>
      </c>
      <c r="AB318" s="1" t="s">
        <v>101</v>
      </c>
    </row>
    <row r="319" spans="1:28" hidden="1" x14ac:dyDescent="0.3">
      <c r="R319" s="34">
        <f t="shared" si="0"/>
        <v>1000001</v>
      </c>
      <c r="S319" s="35">
        <v>5000000</v>
      </c>
      <c r="T319" s="35" t="s">
        <v>102</v>
      </c>
      <c r="U319" s="36">
        <v>0.3</v>
      </c>
      <c r="V319" s="36">
        <v>0.3</v>
      </c>
      <c r="W319" s="37">
        <v>0.3</v>
      </c>
      <c r="Z319" s="1" t="s">
        <v>103</v>
      </c>
      <c r="AA319" s="30">
        <v>100000</v>
      </c>
      <c r="AB319" s="1" t="s">
        <v>104</v>
      </c>
    </row>
    <row r="320" spans="1:28" hidden="1" x14ac:dyDescent="0.3">
      <c r="R320" s="38" t="s">
        <v>105</v>
      </c>
      <c r="S320" s="39"/>
      <c r="T320" s="39"/>
      <c r="U320" s="40">
        <f ca="1">IF($C$11="Adult",$E$70,0)</f>
        <v>1176500</v>
      </c>
      <c r="V320" s="40">
        <f ca="1">IF($C$11="Senior",$E$70,0)</f>
        <v>0</v>
      </c>
      <c r="W320" s="41">
        <f ca="1">IF($C$11="Super Senior",$E$70,0)</f>
        <v>0</v>
      </c>
      <c r="Z320" s="1" t="s">
        <v>16</v>
      </c>
      <c r="AA320" s="30"/>
    </row>
    <row r="321" spans="18:28" hidden="1" x14ac:dyDescent="0.3">
      <c r="R321" s="42" t="s">
        <v>106</v>
      </c>
      <c r="S321" s="43"/>
      <c r="T321" s="43"/>
      <c r="U321" s="44">
        <v>0</v>
      </c>
      <c r="V321" s="44">
        <v>0</v>
      </c>
      <c r="W321" s="45">
        <v>0</v>
      </c>
      <c r="Z321" s="1" t="s">
        <v>107</v>
      </c>
      <c r="AA321" s="30">
        <v>50000</v>
      </c>
      <c r="AB321" s="1" t="s">
        <v>108</v>
      </c>
    </row>
    <row r="322" spans="18:28" hidden="1" x14ac:dyDescent="0.3">
      <c r="R322" s="42" t="s">
        <v>109</v>
      </c>
      <c r="S322" s="43"/>
      <c r="T322" s="43"/>
      <c r="U322" s="35">
        <f ca="1">MAX(IF(U$320&gt;=$S316,($S316-$S315)*U316,(U$320-$S315)*U316),0)</f>
        <v>2500</v>
      </c>
      <c r="V322" s="35">
        <f t="shared" ref="V322:W322" ca="1" si="1">MAX(IF(V$320&gt;=$S316,($S316-$S315)*V316,(V$320-$S315)*V316),0)</f>
        <v>0</v>
      </c>
      <c r="W322" s="46">
        <f t="shared" ca="1" si="1"/>
        <v>0</v>
      </c>
      <c r="Z322" s="1" t="s">
        <v>110</v>
      </c>
      <c r="AA322" s="30">
        <v>50000</v>
      </c>
      <c r="AB322" s="1" t="s">
        <v>111</v>
      </c>
    </row>
    <row r="323" spans="18:28" hidden="1" x14ac:dyDescent="0.3">
      <c r="R323" s="42" t="s">
        <v>112</v>
      </c>
      <c r="S323" s="43"/>
      <c r="T323" s="43"/>
      <c r="U323" s="35">
        <f t="shared" ref="U323:W325" ca="1" si="2">MAX(IF(U$320&gt;=$S317,($S317-$S316)*U317,(U$320-$S316)*U317),0)</f>
        <v>10000</v>
      </c>
      <c r="V323" s="35">
        <f t="shared" ca="1" si="2"/>
        <v>0</v>
      </c>
      <c r="W323" s="46">
        <f t="shared" ca="1" si="2"/>
        <v>0</v>
      </c>
      <c r="Z323" s="1" t="s">
        <v>113</v>
      </c>
      <c r="AA323" s="30">
        <v>100000</v>
      </c>
      <c r="AB323" s="1" t="s">
        <v>114</v>
      </c>
    </row>
    <row r="324" spans="18:28" hidden="1" x14ac:dyDescent="0.3">
      <c r="R324" s="42" t="s">
        <v>115</v>
      </c>
      <c r="S324" s="43"/>
      <c r="T324" s="43"/>
      <c r="U324" s="35">
        <f t="shared" ca="1" si="2"/>
        <v>100000</v>
      </c>
      <c r="V324" s="35">
        <f t="shared" ca="1" si="2"/>
        <v>0</v>
      </c>
      <c r="W324" s="46">
        <f t="shared" ca="1" si="2"/>
        <v>0</v>
      </c>
      <c r="Z324" s="1" t="s">
        <v>16</v>
      </c>
      <c r="AA324" s="30"/>
    </row>
    <row r="325" spans="18:28" hidden="1" x14ac:dyDescent="0.3">
      <c r="R325" s="47" t="s">
        <v>116</v>
      </c>
      <c r="S325" s="48"/>
      <c r="T325" s="48"/>
      <c r="U325" s="35">
        <f t="shared" ca="1" si="2"/>
        <v>52950</v>
      </c>
      <c r="V325" s="35">
        <f t="shared" ca="1" si="2"/>
        <v>0</v>
      </c>
      <c r="W325" s="46">
        <f t="shared" ca="1" si="2"/>
        <v>0</v>
      </c>
      <c r="Z325" s="1" t="s">
        <v>117</v>
      </c>
      <c r="AA325" s="30">
        <v>5000</v>
      </c>
      <c r="AB325" s="1" t="s">
        <v>118</v>
      </c>
    </row>
    <row r="326" spans="18:28" hidden="1" x14ac:dyDescent="0.3">
      <c r="R326" s="49" t="s">
        <v>119</v>
      </c>
      <c r="S326" s="50">
        <f ca="1">SUM(U326:W326)</f>
        <v>165450</v>
      </c>
      <c r="T326" s="51"/>
      <c r="U326" s="52">
        <f ca="1">SUM(U321:U325)</f>
        <v>165450</v>
      </c>
      <c r="V326" s="52">
        <f t="shared" ref="V326:W326" ca="1" si="3">SUM(V321:V325)</f>
        <v>0</v>
      </c>
      <c r="W326" s="53">
        <f t="shared" ca="1" si="3"/>
        <v>0</v>
      </c>
      <c r="Z326" s="1" t="s">
        <v>120</v>
      </c>
      <c r="AA326" s="30">
        <v>5000</v>
      </c>
      <c r="AB326" s="1" t="s">
        <v>121</v>
      </c>
    </row>
    <row r="327" spans="18:28" hidden="1" x14ac:dyDescent="0.3">
      <c r="R327" s="47" t="s">
        <v>122</v>
      </c>
      <c r="S327" s="54">
        <f ca="1">SUM(U327:W327)</f>
        <v>6618</v>
      </c>
      <c r="T327" s="48"/>
      <c r="U327" s="35">
        <f ca="1">U326*4%</f>
        <v>6618</v>
      </c>
      <c r="V327" s="35">
        <f t="shared" ref="V327:W327" ca="1" si="4">V326*4%</f>
        <v>0</v>
      </c>
      <c r="W327" s="46">
        <f t="shared" ca="1" si="4"/>
        <v>0</v>
      </c>
      <c r="Z327" s="1" t="s">
        <v>123</v>
      </c>
      <c r="AA327" s="30">
        <v>5000</v>
      </c>
      <c r="AB327" s="1" t="s">
        <v>124</v>
      </c>
    </row>
    <row r="328" spans="18:28" ht="19.5" hidden="1" thickBot="1" x14ac:dyDescent="0.35">
      <c r="R328" s="55" t="s">
        <v>125</v>
      </c>
      <c r="S328" s="56">
        <f ca="1">S326+S327</f>
        <v>172068</v>
      </c>
      <c r="T328" s="57"/>
      <c r="U328" s="58">
        <f ca="1">U326+U327</f>
        <v>172068</v>
      </c>
      <c r="V328" s="58">
        <f t="shared" ref="V328:W328" ca="1" si="5">V326+V327</f>
        <v>0</v>
      </c>
      <c r="W328" s="59">
        <f t="shared" ca="1" si="5"/>
        <v>0</v>
      </c>
      <c r="AA328" s="30"/>
    </row>
    <row r="329" spans="18:28" hidden="1" x14ac:dyDescent="0.3">
      <c r="Z329" s="1" t="s">
        <v>16</v>
      </c>
      <c r="AA329" s="30"/>
      <c r="AB329" s="1" t="s">
        <v>126</v>
      </c>
    </row>
    <row r="330" spans="18:28" hidden="1" x14ac:dyDescent="0.3">
      <c r="Z330" s="1" t="s">
        <v>127</v>
      </c>
      <c r="AA330" s="30">
        <v>75000</v>
      </c>
      <c r="AB330" s="1" t="s">
        <v>128</v>
      </c>
    </row>
    <row r="331" spans="18:28" hidden="1" x14ac:dyDescent="0.3">
      <c r="Z331" s="1" t="s">
        <v>129</v>
      </c>
      <c r="AA331" s="30">
        <v>125000</v>
      </c>
      <c r="AB331" s="1" t="s">
        <v>130</v>
      </c>
    </row>
    <row r="332" spans="18:28" hidden="1" x14ac:dyDescent="0.3">
      <c r="AA332" s="30"/>
    </row>
    <row r="333" spans="18:28" hidden="1" x14ac:dyDescent="0.3">
      <c r="Z333" s="1" t="s">
        <v>16</v>
      </c>
      <c r="AA333" s="30"/>
      <c r="AB333" s="1" t="s">
        <v>131</v>
      </c>
    </row>
    <row r="334" spans="18:28" hidden="1" x14ac:dyDescent="0.3">
      <c r="Z334" s="1" t="s">
        <v>132</v>
      </c>
      <c r="AA334" s="30">
        <v>40000</v>
      </c>
      <c r="AB334" s="1" t="s">
        <v>133</v>
      </c>
    </row>
    <row r="335" spans="18:28" hidden="1" x14ac:dyDescent="0.3">
      <c r="Z335" s="1" t="s">
        <v>134</v>
      </c>
      <c r="AA335" s="30">
        <v>100000</v>
      </c>
      <c r="AB335" s="1" t="s">
        <v>135</v>
      </c>
    </row>
    <row r="336" spans="18:28" hidden="1" x14ac:dyDescent="0.3"/>
    <row r="337" spans="18:28" hidden="1" x14ac:dyDescent="0.3">
      <c r="Z337" s="1" t="s">
        <v>16</v>
      </c>
      <c r="AB337" s="1" t="s">
        <v>136</v>
      </c>
    </row>
    <row r="338" spans="18:28" hidden="1" x14ac:dyDescent="0.3">
      <c r="Z338" s="1" t="s">
        <v>137</v>
      </c>
      <c r="AA338" s="1">
        <v>75000</v>
      </c>
      <c r="AB338" s="1" t="s">
        <v>138</v>
      </c>
    </row>
    <row r="339" spans="18:28" hidden="1" x14ac:dyDescent="0.3">
      <c r="Z339" s="1" t="s">
        <v>139</v>
      </c>
      <c r="AA339" s="1">
        <v>125000</v>
      </c>
      <c r="AB339" s="1" t="s">
        <v>140</v>
      </c>
    </row>
    <row r="340" spans="18:28" hidden="1" x14ac:dyDescent="0.3"/>
    <row r="341" spans="18:28" hidden="1" x14ac:dyDescent="0.3"/>
    <row r="342" spans="18:28" hidden="1" x14ac:dyDescent="0.3">
      <c r="AB342" s="60" t="s">
        <v>141</v>
      </c>
    </row>
    <row r="343" spans="18:28" hidden="1" x14ac:dyDescent="0.3">
      <c r="AB343" s="1" t="s">
        <v>16</v>
      </c>
    </row>
    <row r="344" spans="18:28" hidden="1" x14ac:dyDescent="0.3">
      <c r="R344" s="1" t="s">
        <v>142</v>
      </c>
      <c r="AB344" s="1" t="s">
        <v>143</v>
      </c>
    </row>
    <row r="345" spans="18:28" hidden="1" x14ac:dyDescent="0.3">
      <c r="R345" s="1" t="s">
        <v>144</v>
      </c>
      <c r="AB345" s="1" t="s">
        <v>145</v>
      </c>
    </row>
    <row r="346" spans="18:28" hidden="1" x14ac:dyDescent="0.3">
      <c r="R346" s="1" t="s">
        <v>146</v>
      </c>
      <c r="AB346" s="1" t="s">
        <v>147</v>
      </c>
    </row>
    <row r="347" spans="18:28" hidden="1" x14ac:dyDescent="0.3">
      <c r="R347" s="1" t="s">
        <v>148</v>
      </c>
      <c r="AB347" s="1" t="s">
        <v>149</v>
      </c>
    </row>
    <row r="348" spans="18:28" hidden="1" x14ac:dyDescent="0.3">
      <c r="R348" s="1" t="s">
        <v>150</v>
      </c>
      <c r="AB348" s="1" t="s">
        <v>151</v>
      </c>
    </row>
    <row r="349" spans="18:28" hidden="1" x14ac:dyDescent="0.3">
      <c r="R349" s="1" t="s">
        <v>152</v>
      </c>
      <c r="AB349" s="1" t="s">
        <v>153</v>
      </c>
    </row>
    <row r="350" spans="18:28" hidden="1" x14ac:dyDescent="0.3">
      <c r="R350" s="1" t="s">
        <v>154</v>
      </c>
      <c r="AB350" s="1" t="s">
        <v>155</v>
      </c>
    </row>
    <row r="351" spans="18:28" hidden="1" x14ac:dyDescent="0.3">
      <c r="R351" s="1" t="s">
        <v>156</v>
      </c>
      <c r="AB351" s="1" t="s">
        <v>157</v>
      </c>
    </row>
    <row r="352" spans="18:28" hidden="1" x14ac:dyDescent="0.3">
      <c r="R352" s="1" t="s">
        <v>158</v>
      </c>
      <c r="AB352" s="1" t="s">
        <v>159</v>
      </c>
    </row>
    <row r="353" spans="18:28" hidden="1" x14ac:dyDescent="0.3">
      <c r="R353" s="1" t="s">
        <v>160</v>
      </c>
      <c r="AB353" s="1" t="s">
        <v>161</v>
      </c>
    </row>
    <row r="354" spans="18:28" hidden="1" x14ac:dyDescent="0.3">
      <c r="R354" s="1" t="s">
        <v>162</v>
      </c>
      <c r="AB354" s="1" t="s">
        <v>163</v>
      </c>
    </row>
    <row r="355" spans="18:28" hidden="1" x14ac:dyDescent="0.3">
      <c r="R355" s="1" t="s">
        <v>164</v>
      </c>
      <c r="AB355" s="1" t="s">
        <v>165</v>
      </c>
    </row>
    <row r="356" spans="18:28" hidden="1" x14ac:dyDescent="0.3">
      <c r="R356" s="1" t="s">
        <v>166</v>
      </c>
      <c r="AB356" s="1" t="s">
        <v>167</v>
      </c>
    </row>
    <row r="357" spans="18:28" hidden="1" x14ac:dyDescent="0.3">
      <c r="R357" s="1" t="s">
        <v>168</v>
      </c>
      <c r="AB357" s="1" t="s">
        <v>169</v>
      </c>
    </row>
    <row r="358" spans="18:28" hidden="1" x14ac:dyDescent="0.3"/>
    <row r="359" spans="18:28" hidden="1" x14ac:dyDescent="0.3">
      <c r="AB359" s="1" t="s">
        <v>32</v>
      </c>
    </row>
    <row r="360" spans="18:28" hidden="1" x14ac:dyDescent="0.3">
      <c r="AB360" s="1" t="s">
        <v>16</v>
      </c>
    </row>
    <row r="361" spans="18:28" hidden="1" x14ac:dyDescent="0.3">
      <c r="AB361" s="1" t="s">
        <v>33</v>
      </c>
    </row>
    <row r="362" spans="18:28" hidden="1" x14ac:dyDescent="0.3">
      <c r="AB362" s="1" t="s">
        <v>34</v>
      </c>
    </row>
    <row r="363" spans="18:28" hidden="1" x14ac:dyDescent="0.3">
      <c r="AB363" s="1" t="s">
        <v>35</v>
      </c>
    </row>
    <row r="364" spans="18:28" hidden="1" x14ac:dyDescent="0.3">
      <c r="AB364" s="1" t="s">
        <v>36</v>
      </c>
    </row>
    <row r="365" spans="18:28" hidden="1" x14ac:dyDescent="0.3">
      <c r="AB365" s="1" t="s">
        <v>37</v>
      </c>
    </row>
    <row r="366" spans="18:28" hidden="1" x14ac:dyDescent="0.3"/>
    <row r="367" spans="18:28" hidden="1" x14ac:dyDescent="0.3"/>
  </sheetData>
  <sheetProtection algorithmName="SHA-512" hashValue="tXuxY/BNRjP6X+PQuWo3F67Mx7YM3I8JZ3Z3CJkaFX47jPJZ8qHtgtG69n1fn0X0k1cMlldS3bxb4LilmKJbFA==" saltValue="ydOwF+MG4v7rWqMt7p8rwA==" spinCount="100000" sheet="1" objects="1" scenarios="1"/>
  <mergeCells count="15">
    <mergeCell ref="C56:D56"/>
    <mergeCell ref="C57:D57"/>
    <mergeCell ref="C68:D68"/>
    <mergeCell ref="B22:C22"/>
    <mergeCell ref="B23:C23"/>
    <mergeCell ref="F47:F49"/>
    <mergeCell ref="C53:D53"/>
    <mergeCell ref="C54:D54"/>
    <mergeCell ref="C55:D55"/>
    <mergeCell ref="C7:E7"/>
    <mergeCell ref="C9:D9"/>
    <mergeCell ref="B19:C19"/>
    <mergeCell ref="B20:C20"/>
    <mergeCell ref="B21:C21"/>
    <mergeCell ref="F7:G11"/>
  </mergeCells>
  <dataValidations count="15">
    <dataValidation type="list" allowBlank="1" showInputMessage="1" showErrorMessage="1" sqref="C68:D68">
      <formula1>$Z$337:$Z$339</formula1>
    </dataValidation>
    <dataValidation type="list" allowBlank="1" showInputMessage="1" showErrorMessage="1" sqref="C57:D57">
      <formula1>$Z$333:$Z$335</formula1>
    </dataValidation>
    <dataValidation type="list" allowBlank="1" showInputMessage="1" showErrorMessage="1" sqref="C56:D56">
      <formula1>$Z$329:$Z$331</formula1>
    </dataValidation>
    <dataValidation type="list" allowBlank="1" showInputMessage="1" showErrorMessage="1" sqref="C55:D55">
      <formula1>$Z$324:$Z$327</formula1>
    </dataValidation>
    <dataValidation type="list" allowBlank="1" showInputMessage="1" showErrorMessage="1" sqref="C54:D54">
      <formula1>$Z$320:$Z$323</formula1>
    </dataValidation>
    <dataValidation type="list" allowBlank="1" showInputMessage="1" showErrorMessage="1" sqref="C53:D53">
      <formula1>$Z$312:$Z$319</formula1>
    </dataValidation>
    <dataValidation type="custom" allowBlank="1" showInputMessage="1" showErrorMessage="1" error="Sum of deduction u/s 80C, 80CCC &amp; 80CCD(1) shall not exceed 1,50,000." sqref="E47:E49">
      <formula1>SUM($E$47,$E$48,$E$49)&lt;=150000</formula1>
    </dataValidation>
    <dataValidation type="whole" operator="lessThanOrEqual" allowBlank="1" showInputMessage="1" showErrorMessage="1" sqref="E26">
      <formula1>F26</formula1>
    </dataValidation>
    <dataValidation type="list" allowBlank="1" showInputMessage="1" showErrorMessage="1" sqref="B19:B23">
      <formula1>$AB$343:$AB$357</formula1>
    </dataValidation>
    <dataValidation type="date" operator="lessThanOrEqual" allowBlank="1" showInputMessage="1" showErrorMessage="1" sqref="C10">
      <formula1>36617</formula1>
    </dataValidation>
    <dataValidation type="textLength" operator="equal" allowBlank="1" showInputMessage="1" showErrorMessage="1" sqref="C9:D9">
      <formula1>10</formula1>
    </dataValidation>
    <dataValidation type="list" allowBlank="1" showInputMessage="1" showErrorMessage="1" sqref="C8">
      <formula1>"Male,Female,Other"</formula1>
    </dataValidation>
    <dataValidation type="list" allowBlank="1" showInputMessage="1" showErrorMessage="1" sqref="E30">
      <formula1>"(Select),Self Occupied, Let Out, Deemed Let Out"</formula1>
    </dataValidation>
    <dataValidation type="whole" allowBlank="1" showInputMessage="1" showErrorMessage="1" sqref="E27 E28">
      <formula1>0</formula1>
      <formula2>5000</formula2>
    </dataValidation>
    <dataValidation type="whole" allowBlank="1" showInputMessage="1" showErrorMessage="1" sqref="E51 E66">
      <formula1>0</formula1>
      <formula2>F51</formula2>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anchor moveWithCells="1">
                  <from>
                    <xdr:col>2</xdr:col>
                    <xdr:colOff>0</xdr:colOff>
                    <xdr:row>39</xdr:row>
                    <xdr:rowOff>66675</xdr:rowOff>
                  </from>
                  <to>
                    <xdr:col>3</xdr:col>
                    <xdr:colOff>123825</xdr:colOff>
                    <xdr:row>40</xdr:row>
                    <xdr:rowOff>104775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ITR1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Prakash Mishra</dc:creator>
  <cp:lastModifiedBy>PC</cp:lastModifiedBy>
  <dcterms:created xsi:type="dcterms:W3CDTF">2019-04-17T12:34:48Z</dcterms:created>
  <dcterms:modified xsi:type="dcterms:W3CDTF">2019-04-18T11:10:01Z</dcterms:modified>
</cp:coreProperties>
</file>