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72" windowWidth="22056" windowHeight="10608"/>
  </bookViews>
  <sheets>
    <sheet name="IT Computation" sheetId="1" r:id="rId1"/>
    <sheet name="Ratio Analysis" sheetId="2" r:id="rId2"/>
    <sheet name="Bank Accounts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\a" localSheetId="0">[1]bsincexp!#REF!</definedName>
    <definedName name="\a">[1]bsincexp!#REF!</definedName>
    <definedName name="\BS" localSheetId="0">#REF!</definedName>
    <definedName name="\BS">#REF!</definedName>
    <definedName name="\PL" localSheetId="0">#REF!</definedName>
    <definedName name="\PL">#REF!</definedName>
    <definedName name="\r" localSheetId="0">#REF!</definedName>
    <definedName name="\r">#REF!</definedName>
    <definedName name="\s" localSheetId="0">[1]bsincexp!#REF!</definedName>
    <definedName name="\s">[1]bsincexp!#REF!</definedName>
    <definedName name="\SHC" localSheetId="0">#REF!</definedName>
    <definedName name="\SHC">#REF!</definedName>
    <definedName name="\TB" localSheetId="0">#REF!</definedName>
    <definedName name="\TB">#REF!</definedName>
    <definedName name="___________BS1" localSheetId="0">#REF!</definedName>
    <definedName name="___________BS1">#REF!</definedName>
    <definedName name="__________BS1">#REF!</definedName>
    <definedName name="_________BS1">#REF!</definedName>
    <definedName name="________BS1">#REF!</definedName>
    <definedName name="_______BS1">#REF!</definedName>
    <definedName name="______BS1">#REF!</definedName>
    <definedName name="_____BS1">#REF!</definedName>
    <definedName name="____BS1">#REF!</definedName>
    <definedName name="___BS1">#REF!</definedName>
    <definedName name="__BS1">#REF!</definedName>
    <definedName name="_2B_9" localSheetId="0">#REF!</definedName>
    <definedName name="_43B_DISALL." localSheetId="0">[2]balancesheetdraft!#REF!</definedName>
    <definedName name="_43B_DISALL.">[2]balancesheetdraft!#REF!</definedName>
    <definedName name="_BS1" localSheetId="0">#REF!</definedName>
    <definedName name="_BS1">#REF!</definedName>
    <definedName name="_Grp12" localSheetId="0">#REF!</definedName>
    <definedName name="_Grp13" localSheetId="0">#REF!</definedName>
    <definedName name="_Grp14" localSheetId="0">#REF!</definedName>
    <definedName name="_Grp15" localSheetId="0">#REF!</definedName>
    <definedName name="_Grp2" localSheetId="0">#REF!</definedName>
    <definedName name="_Key1" localSheetId="0" hidden="1">[1]bsincexp!#REF!</definedName>
    <definedName name="_Key1" hidden="1">[1]bsincexp!#REF!</definedName>
    <definedName name="_Order1" hidden="1">255</definedName>
    <definedName name="_Order2" hidden="1">255</definedName>
    <definedName name="_Sch10" localSheetId="0">'[3]Schedules PL'!#REF!</definedName>
    <definedName name="_Sch11" localSheetId="0">'[3]Schedules PL'!#REF!</definedName>
    <definedName name="_Sch12" localSheetId="0">'[3]Schedules PL'!#REF!</definedName>
    <definedName name="_Sch13" localSheetId="0">'[3]Schedules PL'!#REF!</definedName>
    <definedName name="_Sch14" localSheetId="0">'[3]Schedules PL'!#REF!</definedName>
    <definedName name="_Sch15" localSheetId="0">'[3]Schedules PL'!#REF!</definedName>
    <definedName name="_Sch2" localSheetId="0">'[3]Schedules PL'!#REF!</definedName>
    <definedName name="_Sch4" localSheetId="0">'[3]Schedules PL'!#REF!</definedName>
    <definedName name="_Sch5" localSheetId="0">'[3]Schedules PL'!#REF!</definedName>
    <definedName name="_Sch6" localSheetId="0">'[3]Schedules PL'!#REF!</definedName>
    <definedName name="_Sch7" localSheetId="0">'[3]Schedules PL'!#REF!</definedName>
    <definedName name="_Sch8" localSheetId="0">'[3]Schedules PL'!#REF!</definedName>
    <definedName name="_Sch9" localSheetId="0">'[3]Schedules BS'!#REF!</definedName>
    <definedName name="A">'[4]Computation 03'!#REF!</definedName>
    <definedName name="ADTL">[3]BS!$A$1</definedName>
    <definedName name="AS2DocOpenMode" hidden="1">"AS2DocumentEdit"</definedName>
    <definedName name="AS2HasNoAutoHeaderFooter">"OFF"</definedName>
    <definedName name="B" localSheetId="0">#REF!</definedName>
    <definedName name="B">#REF!</definedName>
    <definedName name="BABL" localSheetId="0">[5]TB!#REF!</definedName>
    <definedName name="BS" localSheetId="0">'[6]bs &amp; p&amp;l (2)'!$IU$7721</definedName>
    <definedName name="BS">'[7]bs &amp; p&amp;l (2)'!$IU$7721</definedName>
    <definedName name="BuiltIn_Print_Area___0" localSheetId="0">#REF!</definedName>
    <definedName name="BuiltIn_Print_Area___0">#REF!</definedName>
    <definedName name="BuiltIn_Print_Area___0___0___0___0" localSheetId="0">#REF!</definedName>
    <definedName name="BuiltIn_Print_Area___0___0___0___0">#REF!</definedName>
    <definedName name="_xlnm.Criteria">#N/A</definedName>
    <definedName name="D" localSheetId="0">'[4]Computation 03'!#REF!</definedName>
    <definedName name="D">'[4]Computation 03'!#REF!</definedName>
    <definedName name="_xlnm.Database" localSheetId="0">#REF!</definedName>
    <definedName name="_xlnm.Database">#REF!</definedName>
    <definedName name="Date">[3]BS!$C$1</definedName>
    <definedName name="DEPN" localSheetId="0">#REF!</definedName>
    <definedName name="DEPN">#REF!</definedName>
    <definedName name="dmstacode" localSheetId="0">#REF!</definedName>
    <definedName name="dmstacode">#REF!</definedName>
    <definedName name="dmstall">[8]dmst!$A$1:$BN$5507</definedName>
    <definedName name="dmstcode">[8]dmst!$A$1:$A$65536</definedName>
    <definedName name="DRS_6" localSheetId="0">[2]balancesheetdraft!#REF!</definedName>
    <definedName name="DRS_6">[2]balancesheetdraft!#REF!</definedName>
    <definedName name="DRUCKBEREI03" localSheetId="0">#REF!</definedName>
    <definedName name="E" localSheetId="0">'[4]Computation 03'!#REF!</definedName>
    <definedName name="E">'[4]Computation 03'!#REF!</definedName>
    <definedName name="Elim" localSheetId="0">#REF!</definedName>
    <definedName name="F">'[4]Computation 03'!#REF!</definedName>
    <definedName name="FA" localSheetId="0">#REF!</definedName>
    <definedName name="FA">#REF!</definedName>
    <definedName name="G" localSheetId="0">'[4]Computation 03'!#REF!</definedName>
    <definedName name="G">'[4]Computation 03'!#REF!</definedName>
    <definedName name="H">'[4]Computation 03'!#REF!</definedName>
    <definedName name="I">'[4]Computation 03'!#REF!</definedName>
    <definedName name="INT._TAX">'[9]BS 06-07'!#REF!</definedName>
    <definedName name="IT" localSheetId="0">#REF!</definedName>
    <definedName name="IT">#REF!</definedName>
    <definedName name="ITFA" localSheetId="0">#REF!</definedName>
    <definedName name="ITFA">#REF!</definedName>
    <definedName name="J" localSheetId="0">'[4]Computation 03'!#REF!</definedName>
    <definedName name="J">'[4]Computation 03'!#REF!</definedName>
    <definedName name="JA" localSheetId="0">#REF!</definedName>
    <definedName name="K" localSheetId="0">'[4]Computation 03'!#REF!</definedName>
    <definedName name="K">'[4]Computation 03'!#REF!</definedName>
    <definedName name="L" localSheetId="0">'[4]Computation 03'!#REF!</definedName>
    <definedName name="L">'[4]Computation 03'!#REF!</definedName>
    <definedName name="L_CY_End">[10]Links!$J$1:$J$65536</definedName>
    <definedName name="LOSSES" localSheetId="0">[2]balancesheetdraft!#REF!</definedName>
    <definedName name="LOSSES">[2]balancesheetdraft!#REF!</definedName>
    <definedName name="M" localSheetId="0">'[4]Computation 03'!#REF!</definedName>
    <definedName name="M">'[4]Computation 03'!#REF!</definedName>
    <definedName name="MAC" localSheetId="0">#REF!</definedName>
    <definedName name="MAC">#REF!</definedName>
    <definedName name="N" localSheetId="0">'[4]Computation 03'!#REF!</definedName>
    <definedName name="N">'[4]Computation 03'!#REF!</definedName>
    <definedName name="O" localSheetId="0">'[4]Computation 03'!#REF!</definedName>
    <definedName name="O">'[4]Computation 03'!#REF!</definedName>
    <definedName name="P" localSheetId="0">'[4]Computation 03'!#REF!</definedName>
    <definedName name="P">'[4]Computation 03'!#REF!</definedName>
    <definedName name="PAN" localSheetId="0">#REF!</definedName>
    <definedName name="_xlnm.Print_Area" localSheetId="2">'Bank Accounts'!$A$1:$G$23</definedName>
    <definedName name="_xlnm.Print_Area" localSheetId="0">'IT Computation'!$B$1:$E$95</definedName>
    <definedName name="_xlnm.Print_Area" localSheetId="1">'Ratio Analysis'!$B$3:$G$20</definedName>
    <definedName name="PRINT_AREA_MI" localSheetId="0">#REF!</definedName>
    <definedName name="PRINT_AREA_MI">#REF!</definedName>
    <definedName name="REF" localSheetId="0">#REF!</definedName>
    <definedName name="REF">#REF!</definedName>
    <definedName name="S_CY_End_Data">[10]Lead!$K$1:$K$27</definedName>
    <definedName name="SCBS" localSheetId="0">#REF!</definedName>
    <definedName name="SCBS">#REF!</definedName>
    <definedName name="SCPL" localSheetId="0">#REF!</definedName>
    <definedName name="SCPL">#REF!</definedName>
    <definedName name="SEctionCode">[11]Challan!$IV$854:$IV$867</definedName>
    <definedName name="sepcgall" localSheetId="0">#REF!</definedName>
    <definedName name="sepcgall">#REF!</definedName>
    <definedName name="sepcgcode" localSheetId="0">#REF!</definedName>
    <definedName name="sepcgcode">#REF!</definedName>
    <definedName name="States">[12]Lists!$A$16:$A$51</definedName>
    <definedName name="STX">[3]BS!$A$1</definedName>
    <definedName name="SUBSCBS" localSheetId="0">#REF!</definedName>
    <definedName name="SUBSCBS">#REF!</definedName>
    <definedName name="SUBSCPL" localSheetId="0">'[13]Sub Sch BS'!#REF!</definedName>
    <definedName name="SUBSCPL">'[13]Sub Sch BS'!#REF!</definedName>
    <definedName name="TBALL">[14]TBSS!$A$1:$D$473</definedName>
    <definedName name="TBCODE">[14]TBSS!$A$1:$A$65536</definedName>
    <definedName name="TRADING" localSheetId="0">[2]balancesheetdraft!#REF!</definedName>
    <definedName name="TRADING">[2]balancesheetdraft!#REF!</definedName>
    <definedName name="z" localSheetId="0">'[4]Computation 03'!#REF!</definedName>
    <definedName name="z">'[4]Computation 03'!#REF!</definedName>
  </definedNames>
  <calcPr calcId="145621"/>
</workbook>
</file>

<file path=xl/calcChain.xml><?xml version="1.0" encoding="utf-8"?>
<calcChain xmlns="http://schemas.openxmlformats.org/spreadsheetml/2006/main">
  <c r="D76" i="1" l="1"/>
  <c r="C37" i="1" l="1"/>
  <c r="C39" i="1" s="1"/>
  <c r="C32" i="1"/>
  <c r="C19" i="1"/>
  <c r="C20" i="1" s="1"/>
  <c r="C23" i="1" s="1"/>
  <c r="D23" i="1" s="1"/>
  <c r="E25" i="1" s="1"/>
  <c r="D39" i="1" l="1"/>
  <c r="E41" i="1" s="1"/>
  <c r="D74" i="1"/>
  <c r="D62" i="1" l="1"/>
  <c r="G19" i="4" l="1"/>
  <c r="G10" i="4" l="1"/>
  <c r="F12" i="2" l="1"/>
  <c r="E12" i="2"/>
  <c r="D12" i="2"/>
  <c r="D13" i="2" s="1"/>
  <c r="F10" i="2"/>
  <c r="E10" i="2"/>
  <c r="E11" i="2" s="1"/>
  <c r="D10" i="2"/>
  <c r="D11" i="2" s="1"/>
  <c r="G9" i="2"/>
  <c r="F18" i="2"/>
  <c r="E18" i="2"/>
  <c r="D18" i="2"/>
  <c r="F17" i="2"/>
  <c r="F16" i="2"/>
  <c r="F13" i="2"/>
  <c r="F11" i="2"/>
  <c r="G6" i="2"/>
  <c r="G7" i="2"/>
  <c r="G8" i="2"/>
  <c r="G12" i="2"/>
  <c r="G15" i="2"/>
  <c r="G14" i="2"/>
  <c r="G20" i="2"/>
  <c r="G19" i="2"/>
  <c r="E17" i="2"/>
  <c r="D17" i="2"/>
  <c r="E16" i="2"/>
  <c r="D16" i="2"/>
  <c r="E13" i="2"/>
  <c r="F108" i="1" l="1"/>
  <c r="D103" i="1"/>
  <c r="D77" i="1"/>
  <c r="E77" i="1" s="1"/>
  <c r="E74" i="1"/>
  <c r="E64" i="1"/>
  <c r="C47" i="1"/>
  <c r="D46" i="1"/>
  <c r="F21" i="1" l="1"/>
  <c r="D47" i="1"/>
  <c r="D48" i="1" s="1"/>
  <c r="D52" i="1" s="1"/>
  <c r="E54" i="1" s="1"/>
  <c r="E79" i="1"/>
  <c r="E66" i="1" l="1"/>
  <c r="E81" i="1" s="1"/>
  <c r="D107" i="1" s="1"/>
  <c r="D109" i="1" l="1"/>
  <c r="D110" i="1" s="1"/>
  <c r="D111" i="1" l="1"/>
  <c r="F111" i="1" s="1"/>
  <c r="D112" i="1" l="1"/>
  <c r="F112" i="1" s="1"/>
  <c r="D113" i="1" l="1"/>
  <c r="F113" i="1" s="1"/>
  <c r="F115" i="1" s="1"/>
  <c r="F116" i="1" s="1"/>
  <c r="E82" i="1" l="1"/>
  <c r="E83" i="1" l="1"/>
  <c r="E88" i="1" s="1"/>
</calcChain>
</file>

<file path=xl/comments1.xml><?xml version="1.0" encoding="utf-8"?>
<comments xmlns="http://schemas.openxmlformats.org/spreadsheetml/2006/main">
  <authors>
    <author>HRMB-SERVER</author>
  </authors>
  <commentList>
    <comment ref="F21" authorId="0">
      <text>
        <r>
          <rPr>
            <b/>
            <sz val="9"/>
            <color indexed="81"/>
            <rFont val="Tahoma"/>
            <family val="2"/>
          </rPr>
          <t>HRMB-SERVER:</t>
        </r>
        <r>
          <rPr>
            <sz val="9"/>
            <color indexed="81"/>
            <rFont val="Tahoma"/>
            <family val="2"/>
          </rPr>
          <t xml:space="preserve">
Declared profit to sales ratio</t>
        </r>
      </text>
    </comment>
  </commentList>
</comments>
</file>

<file path=xl/sharedStrings.xml><?xml version="1.0" encoding="utf-8"?>
<sst xmlns="http://schemas.openxmlformats.org/spreadsheetml/2006/main" count="207" uniqueCount="186">
  <si>
    <t xml:space="preserve">  ITO Ward :</t>
  </si>
  <si>
    <t>Assessement Year :</t>
  </si>
  <si>
    <t>2018-19</t>
  </si>
  <si>
    <t>Previous Year :</t>
  </si>
  <si>
    <t>2017-18</t>
  </si>
  <si>
    <t xml:space="preserve">   Bank Account No. :</t>
  </si>
  <si>
    <t xml:space="preserve">  Name of the Bank :</t>
  </si>
  <si>
    <t xml:space="preserve">                Mobile No. :</t>
  </si>
  <si>
    <t>Particulars</t>
  </si>
  <si>
    <t>Amount (Rs)</t>
  </si>
  <si>
    <t>Less: Receipt of Amount through Banking Channels (6% Net Profit)</t>
  </si>
  <si>
    <t>Balance (8% Net Profit)</t>
  </si>
  <si>
    <t>Total</t>
  </si>
  <si>
    <t>Maximum of the Above Offered to Tax</t>
  </si>
  <si>
    <t>i) Interest on Savings Bank Account</t>
  </si>
  <si>
    <t>Less: Deductions Under Chapter VI A</t>
  </si>
  <si>
    <t>1. 80C Investments &amp; Savings</t>
  </si>
  <si>
    <t>2. 80TTA Interest on Savings Bank Account</t>
  </si>
  <si>
    <t>Total Deductions Under Chapter VI A</t>
  </si>
  <si>
    <t>Total Income (Rounded Off)</t>
  </si>
  <si>
    <t xml:space="preserve">1. Tax Payable </t>
  </si>
  <si>
    <t>4. Interest Sec. 234A/B/C</t>
  </si>
  <si>
    <t>Exempt Incomes</t>
  </si>
  <si>
    <t>Amount</t>
  </si>
  <si>
    <t>ii) Interest on PPF Account</t>
  </si>
  <si>
    <t>iii) LPG Subsidy Received</t>
  </si>
  <si>
    <t>iv) Long Term Capital Gains on Shares</t>
  </si>
  <si>
    <t>Total Exempt Income</t>
  </si>
  <si>
    <t>Computation of Tax Payable</t>
  </si>
  <si>
    <t>Rate of Tax</t>
  </si>
  <si>
    <t>Amount of Tax</t>
  </si>
  <si>
    <t>Total Income</t>
  </si>
  <si>
    <t>Income Taxable at Special Rates-STCG on Shares</t>
  </si>
  <si>
    <t>Income Taxable at Normal Rates</t>
  </si>
  <si>
    <t>Less: Basic Exemption Limit</t>
  </si>
  <si>
    <t>Less: Taxable @ 5.00%</t>
  </si>
  <si>
    <t>Less: Rebate u/s 87A</t>
  </si>
  <si>
    <t>i) Gifts from Friends &amp; Relatives</t>
  </si>
  <si>
    <t>Sl No.</t>
  </si>
  <si>
    <t>F.Y</t>
  </si>
  <si>
    <t>Figures</t>
  </si>
  <si>
    <t>a)</t>
  </si>
  <si>
    <t>Sales Turnover/Gross Receipts</t>
  </si>
  <si>
    <t>b)</t>
  </si>
  <si>
    <t>Cost of Goods Sold</t>
  </si>
  <si>
    <t>c)</t>
  </si>
  <si>
    <t>Inventories</t>
  </si>
  <si>
    <t>d)</t>
  </si>
  <si>
    <t>Gross Profit Ratio</t>
  </si>
  <si>
    <t>e)</t>
  </si>
  <si>
    <t>Net Profit Ratio</t>
  </si>
  <si>
    <t>f)</t>
  </si>
  <si>
    <t>g)</t>
  </si>
  <si>
    <t>Salary to Sales Ratio</t>
  </si>
  <si>
    <t>h)</t>
  </si>
  <si>
    <t>Inventories to Sales Ratio</t>
  </si>
  <si>
    <t>i)</t>
  </si>
  <si>
    <t>Inventories to Cost of Goods Sold</t>
  </si>
  <si>
    <t>j)</t>
  </si>
  <si>
    <t>Opening Inventories</t>
  </si>
  <si>
    <t>Closing Inventories</t>
  </si>
  <si>
    <t>Variance</t>
  </si>
  <si>
    <t>Gross Profit</t>
  </si>
  <si>
    <t>k)</t>
  </si>
  <si>
    <t>l)</t>
  </si>
  <si>
    <t>m)</t>
  </si>
  <si>
    <t>Net Profit</t>
  </si>
  <si>
    <t>Salary to Staff</t>
  </si>
  <si>
    <t>n)</t>
  </si>
  <si>
    <t>Cash</t>
  </si>
  <si>
    <t>Cost of Sales</t>
  </si>
  <si>
    <t>o)</t>
  </si>
  <si>
    <t>2016-17</t>
  </si>
  <si>
    <t>Less: Taxable @ 20.00%</t>
  </si>
  <si>
    <t>Balance Taxable @ 30.00%</t>
  </si>
  <si>
    <t>ii) 5 Year Term Deposit</t>
  </si>
  <si>
    <t>i) Life Insurance Premium (Self &amp; Dependants)</t>
  </si>
  <si>
    <t>iii) National Pension System</t>
  </si>
  <si>
    <t>iv) Tuition Fees</t>
  </si>
  <si>
    <t>ii) Interest on Term Deposits</t>
  </si>
  <si>
    <t>iii) Interest on Income Tax Refund</t>
  </si>
  <si>
    <t>iv) Commission Income</t>
  </si>
  <si>
    <t>v) Sundry Receipts</t>
  </si>
  <si>
    <t>VAT No:</t>
  </si>
  <si>
    <t>GSTN:</t>
  </si>
  <si>
    <t>Profession Tax No:</t>
  </si>
  <si>
    <t>Service Tax No:</t>
  </si>
  <si>
    <t>Central Excise No:</t>
  </si>
  <si>
    <t>Indirect Tax Registration</t>
  </si>
  <si>
    <t>Turnover</t>
  </si>
  <si>
    <t>Nature of Business or Profession</t>
  </si>
  <si>
    <t>Code</t>
  </si>
  <si>
    <t>Trade Name</t>
  </si>
  <si>
    <t>Name of the Bank</t>
  </si>
  <si>
    <t>Date of Opening</t>
  </si>
  <si>
    <t>Type of Account</t>
  </si>
  <si>
    <t>Account No.</t>
  </si>
  <si>
    <t xml:space="preserve">Balance as on </t>
  </si>
  <si>
    <t>IFSC Code</t>
  </si>
  <si>
    <t>Statement of Bank Accounts</t>
  </si>
  <si>
    <t>Sl No</t>
  </si>
  <si>
    <t>Policy No</t>
  </si>
  <si>
    <t>Policy Date</t>
  </si>
  <si>
    <t>Policy Amount</t>
  </si>
  <si>
    <t>Date of Maturity</t>
  </si>
  <si>
    <t>Amount of Premium</t>
  </si>
  <si>
    <t>From Date</t>
  </si>
  <si>
    <t>To Date</t>
  </si>
  <si>
    <t>Policy Holder Name</t>
  </si>
  <si>
    <t>Statement of Insurance Policies</t>
  </si>
  <si>
    <t>Check the percentage to sum assured</t>
  </si>
  <si>
    <t>Check to self &amp; dependants</t>
  </si>
  <si>
    <t>Date of Payment</t>
  </si>
  <si>
    <t>Date of payment to be confirmed</t>
  </si>
  <si>
    <t>Mode of Payment</t>
  </si>
  <si>
    <t>Details of all bank accounts is mandatory</t>
  </si>
  <si>
    <t>Details of closed accounts is mandatory</t>
  </si>
  <si>
    <t>Oriental Bank of Commerce</t>
  </si>
  <si>
    <t>18432191006230</t>
  </si>
  <si>
    <t>Geerdharilal</t>
  </si>
  <si>
    <t>104492666</t>
  </si>
  <si>
    <t>Praveen (Son)</t>
  </si>
  <si>
    <t>109226132</t>
  </si>
  <si>
    <t>Naresh (Son)</t>
  </si>
  <si>
    <t>107959689</t>
  </si>
  <si>
    <t>Seema (Daughter)</t>
  </si>
  <si>
    <t>109226131</t>
  </si>
  <si>
    <t>Financial Particulars</t>
  </si>
  <si>
    <t>Sundry Debtors</t>
  </si>
  <si>
    <t>Sundry Creditors</t>
  </si>
  <si>
    <t xml:space="preserve">Cash </t>
  </si>
  <si>
    <t>Stock in Trade/Inventories</t>
  </si>
  <si>
    <t>Savings</t>
  </si>
  <si>
    <t>Geerdharilal Solanki</t>
  </si>
  <si>
    <t>Corporation Bank</t>
  </si>
  <si>
    <t>520331003848994</t>
  </si>
  <si>
    <t>CORP0001348</t>
  </si>
  <si>
    <t>Union Bank</t>
  </si>
  <si>
    <t>591902010001346</t>
  </si>
  <si>
    <t>UBIN0559199</t>
  </si>
  <si>
    <t>ORBC0101843</t>
  </si>
  <si>
    <t>2019-20</t>
  </si>
  <si>
    <t>2. Health &amp; Educational Cess @ 4%</t>
  </si>
  <si>
    <t>Name of the Employer:</t>
  </si>
  <si>
    <t>Address:</t>
  </si>
  <si>
    <t>Employer Category:</t>
  </si>
  <si>
    <t>Gross Salary (As per detailed computation)</t>
  </si>
  <si>
    <t>Less: Standard Deduction (Max. 40000.00)</t>
  </si>
  <si>
    <t>Salary after Standard Deduction</t>
  </si>
  <si>
    <t>A. INCOME FROM SALARY</t>
  </si>
  <si>
    <t>TOTAL INCOME FROM SALARY</t>
  </si>
  <si>
    <t>B. INCOME FROM HOUSE PROPERTY</t>
  </si>
  <si>
    <t>Annual Value</t>
  </si>
  <si>
    <t>Less:          i. Standard Deduction @ 30.00%</t>
  </si>
  <si>
    <t xml:space="preserve">                 ii. Interest on Housing Loan</t>
  </si>
  <si>
    <t>Gain/(Loss) from Let Out Property</t>
  </si>
  <si>
    <t>Loss from Self Occupied Property</t>
  </si>
  <si>
    <t>TOTAL INCOME FROM HOUSE PROPERTY</t>
  </si>
  <si>
    <t>C. INCOME FROM BUSINESS OR PROFESSION</t>
  </si>
  <si>
    <t>TOTAL INCOME FROM BUSINESS OR PROFESSION</t>
  </si>
  <si>
    <t>E. INCOME FROM OTHER SOURCES</t>
  </si>
  <si>
    <t>TOTAL INCOME FROM OTHER SOURCES</t>
  </si>
  <si>
    <t>GROSS TOTAL INCOME</t>
  </si>
  <si>
    <t>Computation of Total Income &amp; Tax Payable for the Assessment Year 2019-20</t>
  </si>
  <si>
    <t>Less:          i. Interest on Housing Loan</t>
  </si>
  <si>
    <t>Less:         i. Profession Tax</t>
  </si>
  <si>
    <t xml:space="preserve">                ii. Entertainment Allowance</t>
  </si>
  <si>
    <t>IFSC Code    :</t>
  </si>
  <si>
    <t>D.O.B            :</t>
  </si>
  <si>
    <t>PAN No.        :</t>
  </si>
  <si>
    <t>Status            :</t>
  </si>
  <si>
    <t>Aadhaar No.  :</t>
  </si>
  <si>
    <t xml:space="preserve">Email Id        : </t>
  </si>
  <si>
    <t>F.Y 2018-19, A.Y 2019-20</t>
  </si>
  <si>
    <t>Net Taxable Salary</t>
  </si>
  <si>
    <t>Unit I - Self Occupied Property</t>
  </si>
  <si>
    <t>Unit II - Let Out Property</t>
  </si>
  <si>
    <t>Trade Name:</t>
  </si>
  <si>
    <t>Total Turnover/Gross Receipts - As per declaration</t>
  </si>
  <si>
    <t>Net Profit as per P &amp; L Statement or Claimed to be have earned</t>
  </si>
  <si>
    <t>3. Tax Deducted at source &amp; Advance Tax</t>
  </si>
  <si>
    <t>5. Self Assessment Tax Paid</t>
  </si>
  <si>
    <t>6. Balance tax payable/(Refund due)</t>
  </si>
  <si>
    <t>Place:</t>
  </si>
  <si>
    <t>Date:</t>
  </si>
  <si>
    <t>Figures (Rs)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</si>
</sst>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8">
    <numFmt numFmtId="43" formatCode="_ * #,##0.00_ ;_ * \-#,##0.00_ ;_ * &quot;-&quot;??_ ;_ @_ "/>
    <numFmt numFmtId="164" formatCode="_(* #,##0_);_(* \(#,##0\);_(* &quot;-&quot;??_);_(@_)"/>
    <numFmt numFmtId="165" formatCode="_ * #,##0_ ;_ * \-#,##0_ ;_ * &quot;-&quot;??_ ;_ @_ "/>
    <numFmt numFmtId="166" formatCode="_-* #,##0.00_-;\-* #,##0.00_-;_-* &quot;-&quot;??_-;_-@_-"/>
    <numFmt numFmtId="167" formatCode="_-* #,##0_-;\-* #,##0_-;_-* &quot;-&quot;??_-;_-@_-"/>
    <numFmt numFmtId="168" formatCode="#,##0_)_%;\(#,##0\)_%;"/>
    <numFmt numFmtId="169" formatCode="_(* #,##0_);_(* \(#,##0\);_(* &quot;-&quot;_);_(@_)"/>
    <numFmt numFmtId="170" formatCode="[$-409]dddd\,\ mmmm\ dd\,\ yyyy"/>
    <numFmt numFmtId="171" formatCode="_._.* #,##0.0_)_%;_._.* \(#,##0.0\)_%"/>
    <numFmt numFmtId="172" formatCode="#,##0.0_)_%;\(#,##0.0\)_%;\ \ .0_)_%"/>
    <numFmt numFmtId="173" formatCode="_._.* #,##0.00_)_%;_._.* \(#,##0.00\)_%"/>
    <numFmt numFmtId="174" formatCode="#,##0.00_)_%;\(#,##0.00\)_%;\ \ .00_)_%"/>
    <numFmt numFmtId="175" formatCode="_._.* #,##0.000_)_%;_._.* \(#,##0.000\)_%"/>
    <numFmt numFmtId="176" formatCode="#,##0.000_)_%;\(#,##0.000\)_%;\ \ .000_)_%"/>
    <numFmt numFmtId="177" formatCode="_(* #,##0.00_);_(* \(#,##0.00\);_(* &quot;-&quot;??_);_(@_)"/>
    <numFmt numFmtId="178" formatCode="_-* #,##0.00_-;\-* #,##0.00_-;_-* \-??_-;_-@_-"/>
    <numFmt numFmtId="179" formatCode="&quot;$&quot;* #,##0_)_%;&quot;$&quot;* \(#,##0\)_%;&quot;$&quot;* &quot;-&quot;??_)_%;@_)_%"/>
    <numFmt numFmtId="180" formatCode="_._.* \(#,##0\)_%;_._.* #,##0_)_%;_._.* 0_)_%;_._.@_)_%"/>
    <numFmt numFmtId="181" formatCode="_._.&quot;$&quot;* \(#,##0\)_%;_._.&quot;$&quot;* #,##0_)_%;_._.&quot;$&quot;* 0_)_%;_._.@_)_%"/>
    <numFmt numFmtId="182" formatCode="* \(#,##0\);* #,##0_);&quot;-&quot;??_);@"/>
    <numFmt numFmtId="183" formatCode="_._.&quot;$&quot;* #,##0.0_)_%;_._.&quot;$&quot;* \(#,##0.0\)_%"/>
    <numFmt numFmtId="184" formatCode="&quot;$&quot;* #,##0.0_)_%;&quot;$&quot;* \(#,##0.0\)_%;&quot;$&quot;* \ .0_)_%"/>
    <numFmt numFmtId="185" formatCode="_._.&quot;$&quot;* #,##0.00_)_%;_._.&quot;$&quot;* \(#,##0.00\)_%"/>
    <numFmt numFmtId="186" formatCode="&quot;$&quot;* #,##0.00_)_%;&quot;$&quot;* \(#,##0.00\)_%;&quot;$&quot;* \ .00_)_%"/>
    <numFmt numFmtId="187" formatCode="_._.&quot;$&quot;* #,##0.000_)_%;_._.&quot;$&quot;* \(#,##0.000\)_%"/>
    <numFmt numFmtId="188" formatCode="&quot;$&quot;* #,##0.000_)_%;&quot;$&quot;* \(#,##0.000\)_%;&quot;$&quot;* \ .000_)_%"/>
    <numFmt numFmtId="189" formatCode="mmmm\ d\,\ yyyy"/>
    <numFmt numFmtId="190" formatCode="* #,##0_);* \(#,##0\);&quot;-&quot;??_);@"/>
    <numFmt numFmtId="191" formatCode="_-[$€]* #,##0.00_-;\-[$€]* #,##0.00_-;_-[$€]* &quot;-&quot;??_-;_-@_-"/>
    <numFmt numFmtId="192" formatCode="&quot;$&quot;#,##0.0000_);\(&quot;$&quot;#,##0.0000\)"/>
    <numFmt numFmtId="193" formatCode="###0"/>
    <numFmt numFmtId="194" formatCode="0.00\ "/>
    <numFmt numFmtId="195" formatCode="0_)%;\(0\)%"/>
    <numFmt numFmtId="196" formatCode="_._._(* 0_)%;_._.* \(0\)%"/>
    <numFmt numFmtId="197" formatCode="_(0_)%;\(0\)%"/>
    <numFmt numFmtId="198" formatCode="0%_);\(0%\)"/>
    <numFmt numFmtId="199" formatCode="_-* #,##0.0_-;\-* #,##0.0_-;_-* &quot;-&quot;??_-;_-@_-"/>
    <numFmt numFmtId="200" formatCode="_(0.0_)%;\(0.0\)%"/>
    <numFmt numFmtId="201" formatCode="_._._(* 0.0_)%;_._.* \(0.0\)%"/>
    <numFmt numFmtId="202" formatCode="_(0.00_)%;\(0.00\)%"/>
    <numFmt numFmtId="203" formatCode="_._._(* 0.00_)%;_._.* \(0.00\)%"/>
    <numFmt numFmtId="204" formatCode="_(0.000_)%;\(0.000\)%"/>
    <numFmt numFmtId="205" formatCode="_._._(* 0.000_)%;_._.* \(0.000\)%"/>
    <numFmt numFmtId="206" formatCode="s\t\a\nd\a\rd"/>
    <numFmt numFmtId="207" formatCode="dd\-mmm\-yy_)"/>
    <numFmt numFmtId="208" formatCode="#,##0.0_);\(#,##0.0\)"/>
    <numFmt numFmtId="209" formatCode="0_)"/>
    <numFmt numFmtId="210" formatCode="&quot;$&quot;#,##0.0_);\(&quot;$&quot;#,##0.0\)"/>
  </numFmts>
  <fonts count="61">
    <font>
      <sz val="10"/>
      <color theme="1"/>
      <name val="Segoe UI"/>
      <family val="2"/>
    </font>
    <font>
      <sz val="10"/>
      <color theme="1"/>
      <name val="Segoe U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2"/>
      <name val="Tms Rmn"/>
    </font>
    <font>
      <b/>
      <sz val="11"/>
      <color indexed="52"/>
      <name val="Calibri"/>
      <family val="2"/>
    </font>
    <font>
      <b/>
      <sz val="10"/>
      <name val="Helv"/>
      <family val="2"/>
    </font>
    <font>
      <b/>
      <sz val="11"/>
      <name val="Arial"/>
      <family val="2"/>
    </font>
    <font>
      <b/>
      <sz val="11"/>
      <color indexed="9"/>
      <name val="Calibri"/>
      <family val="2"/>
    </font>
    <font>
      <b/>
      <sz val="8"/>
      <name val="Arial"/>
      <family val="2"/>
    </font>
    <font>
      <sz val="11"/>
      <name val="Tms Rmn"/>
      <family val="1"/>
    </font>
    <font>
      <sz val="11"/>
      <name val="Times New Roman"/>
      <family val="1"/>
    </font>
    <font>
      <sz val="9"/>
      <name val="Arial"/>
      <family val="2"/>
    </font>
    <font>
      <u val="singleAccounting"/>
      <sz val="11"/>
      <name val="Times New Roman"/>
      <family val="1"/>
    </font>
    <font>
      <b/>
      <sz val="16"/>
      <name val="Times New Roman"/>
      <family val="1"/>
    </font>
    <font>
      <sz val="11"/>
      <color indexed="12"/>
      <name val="Times New Roman"/>
      <family val="1"/>
    </font>
    <font>
      <sz val="10"/>
      <name val="Times New Roman"/>
      <family val="1"/>
    </font>
    <font>
      <sz val="10"/>
      <name val="Helv"/>
    </font>
    <font>
      <sz val="10"/>
      <color indexed="8"/>
      <name val="Arial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sz val="10"/>
      <name val="Courier New"/>
      <family val="3"/>
    </font>
    <font>
      <b/>
      <sz val="11"/>
      <color indexed="63"/>
      <name val="Calibri"/>
      <family val="2"/>
    </font>
    <font>
      <sz val="12"/>
      <name val="Arial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  <charset val="204"/>
    </font>
    <font>
      <sz val="12"/>
      <name val="바탕체"/>
      <family val="1"/>
      <charset val="129"/>
    </font>
    <font>
      <sz val="12"/>
      <name val="돋움체"/>
      <family val="3"/>
      <charset val="129"/>
    </font>
    <font>
      <sz val="9"/>
      <color theme="1"/>
      <name val="Times"/>
      <family val="1"/>
    </font>
    <font>
      <b/>
      <i/>
      <sz val="9"/>
      <color theme="1"/>
      <name val="Times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b/>
      <i/>
      <u/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u/>
      <sz val="10"/>
      <name val="Times New Roman"/>
      <family val="1"/>
    </font>
    <font>
      <b/>
      <i/>
      <sz val="10"/>
      <name val="Times New Roman"/>
      <family val="1"/>
    </font>
    <font>
      <b/>
      <i/>
      <sz val="10"/>
      <color theme="1"/>
      <name val="Times New Roman"/>
      <family val="1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92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2" fillId="0" borderId="0" applyFont="0" applyFill="0" applyBorder="0" applyAlignment="0" applyProtection="0"/>
    <xf numFmtId="37" fontId="4" fillId="0" borderId="0"/>
    <xf numFmtId="166" fontId="2" fillId="0" borderId="0" applyFill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8" fillId="0" borderId="0" applyNumberFormat="0" applyFill="0" applyBorder="0" applyAlignment="0" applyProtection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9" fillId="21" borderId="16" applyNumberFormat="0" applyAlignment="0" applyProtection="0"/>
    <xf numFmtId="0" fontId="9" fillId="21" borderId="16" applyNumberFormat="0" applyAlignment="0" applyProtection="0"/>
    <xf numFmtId="0" fontId="9" fillId="21" borderId="16" applyNumberFormat="0" applyAlignment="0" applyProtection="0"/>
    <xf numFmtId="0" fontId="10" fillId="0" borderId="0"/>
    <xf numFmtId="0" fontId="11" fillId="0" borderId="0" applyFill="0" applyBorder="0" applyProtection="0">
      <alignment horizontal="center"/>
      <protection locked="0"/>
    </xf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3" fillId="0" borderId="14">
      <alignment horizont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0" fontId="5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1" fontId="15" fillId="0" borderId="0" applyFont="0" applyFill="0" applyBorder="0" applyAlignment="0" applyProtection="0"/>
    <xf numFmtId="172" fontId="16" fillId="0" borderId="0" applyFont="0" applyFill="0" applyBorder="0" applyAlignment="0" applyProtection="0"/>
    <xf numFmtId="173" fontId="17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7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2" fillId="0" borderId="0" applyFill="0" applyBorder="0" applyAlignment="0" applyProtection="0"/>
    <xf numFmtId="177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2" fillId="0" borderId="0" applyFill="0" applyBorder="0" applyAlignment="0" applyProtection="0"/>
    <xf numFmtId="177" fontId="2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180" fontId="19" fillId="0" borderId="0" applyFill="0" applyBorder="0" applyProtection="0"/>
    <xf numFmtId="181" fontId="15" fillId="0" borderId="0" applyFont="0" applyFill="0" applyBorder="0" applyAlignment="0" applyProtection="0"/>
    <xf numFmtId="182" fontId="20" fillId="0" borderId="0" applyFill="0" applyBorder="0" applyProtection="0"/>
    <xf numFmtId="182" fontId="20" fillId="0" borderId="2" applyFill="0" applyProtection="0"/>
    <xf numFmtId="182" fontId="20" fillId="0" borderId="18" applyFill="0" applyProtection="0"/>
    <xf numFmtId="0" fontId="21" fillId="0" borderId="19"/>
    <xf numFmtId="17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3" fontId="17" fillId="0" borderId="0" applyFont="0" applyFill="0" applyBorder="0" applyAlignment="0" applyProtection="0"/>
    <xf numFmtId="184" fontId="16" fillId="0" borderId="0" applyFont="0" applyFill="0" applyBorder="0" applyAlignment="0" applyProtection="0"/>
    <xf numFmtId="185" fontId="17" fillId="0" borderId="0" applyFont="0" applyFill="0" applyBorder="0" applyAlignment="0" applyProtection="0"/>
    <xf numFmtId="186" fontId="16" fillId="0" borderId="0" applyFont="0" applyFill="0" applyBorder="0" applyAlignment="0" applyProtection="0"/>
    <xf numFmtId="187" fontId="17" fillId="0" borderId="0" applyFont="0" applyFill="0" applyBorder="0" applyAlignment="0" applyProtection="0"/>
    <xf numFmtId="188" fontId="16" fillId="0" borderId="0" applyFont="0" applyFill="0" applyBorder="0" applyAlignment="0" applyProtection="0"/>
    <xf numFmtId="189" fontId="2" fillId="0" borderId="0" applyFont="0" applyFill="0" applyBorder="0" applyAlignment="0" applyProtection="0"/>
    <xf numFmtId="14" fontId="22" fillId="0" borderId="0" applyFill="0" applyBorder="0" applyAlignment="0"/>
    <xf numFmtId="190" fontId="20" fillId="0" borderId="0" applyFill="0" applyBorder="0" applyProtection="0"/>
    <xf numFmtId="190" fontId="20" fillId="0" borderId="2" applyFill="0" applyProtection="0"/>
    <xf numFmtId="190" fontId="20" fillId="0" borderId="18" applyFill="0" applyProtection="0"/>
    <xf numFmtId="38" fontId="23" fillId="0" borderId="20">
      <alignment vertical="center"/>
    </xf>
    <xf numFmtId="0" fontId="8" fillId="0" borderId="0" applyNumberFormat="0" applyFill="0" applyBorder="0" applyAlignment="0" applyProtection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191" fontId="15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38" fontId="26" fillId="23" borderId="0" applyNumberFormat="0" applyBorder="0" applyAlignment="0" applyProtection="0"/>
    <xf numFmtId="0" fontId="27" fillId="0" borderId="0">
      <alignment horizontal="left"/>
    </xf>
    <xf numFmtId="0" fontId="28" fillId="0" borderId="21" applyNumberFormat="0" applyAlignment="0" applyProtection="0">
      <alignment horizontal="left" vertical="center"/>
    </xf>
    <xf numFmtId="0" fontId="28" fillId="0" borderId="5">
      <alignment horizontal="left" vertical="center"/>
    </xf>
    <xf numFmtId="14" fontId="29" fillId="24" borderId="22">
      <alignment horizontal="center" vertical="center" wrapText="1"/>
    </xf>
    <xf numFmtId="0" fontId="30" fillId="0" borderId="23" applyNumberFormat="0" applyFill="0" applyAlignment="0" applyProtection="0"/>
    <xf numFmtId="0" fontId="30" fillId="0" borderId="23" applyNumberFormat="0" applyFill="0" applyAlignment="0" applyProtection="0"/>
    <xf numFmtId="0" fontId="30" fillId="0" borderId="23" applyNumberFormat="0" applyFill="0" applyAlignment="0" applyProtection="0"/>
    <xf numFmtId="0" fontId="31" fillId="0" borderId="24" applyNumberFormat="0" applyFill="0" applyAlignment="0" applyProtection="0"/>
    <xf numFmtId="0" fontId="31" fillId="0" borderId="24" applyNumberFormat="0" applyFill="0" applyAlignment="0" applyProtection="0"/>
    <xf numFmtId="0" fontId="31" fillId="0" borderId="24" applyNumberFormat="0" applyFill="0" applyAlignment="0" applyProtection="0"/>
    <xf numFmtId="0" fontId="32" fillId="0" borderId="25" applyNumberFormat="0" applyFill="0" applyAlignment="0" applyProtection="0"/>
    <xf numFmtId="0" fontId="32" fillId="0" borderId="25" applyNumberFormat="0" applyFill="0" applyAlignment="0" applyProtection="0"/>
    <xf numFmtId="0" fontId="32" fillId="0" borderId="25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1" fillId="0" borderId="0" applyFill="0" applyAlignment="0" applyProtection="0">
      <protection locked="0"/>
    </xf>
    <xf numFmtId="0" fontId="11" fillId="0" borderId="11" applyFill="0" applyAlignment="0" applyProtection="0">
      <protection locked="0"/>
    </xf>
    <xf numFmtId="10" fontId="26" fillId="23" borderId="12" applyNumberFormat="0" applyBorder="0" applyAlignment="0" applyProtection="0"/>
    <xf numFmtId="0" fontId="33" fillId="8" borderId="16" applyNumberFormat="0" applyAlignment="0" applyProtection="0"/>
    <xf numFmtId="0" fontId="33" fillId="8" borderId="16" applyNumberFormat="0" applyAlignment="0" applyProtection="0"/>
    <xf numFmtId="0" fontId="33" fillId="8" borderId="16" applyNumberFormat="0" applyAlignment="0" applyProtection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5" fillId="0" borderId="22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37" fontId="37" fillId="0" borderId="0"/>
    <xf numFmtId="192" fontId="2" fillId="0" borderId="0"/>
    <xf numFmtId="193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4" fillId="0" borderId="0"/>
    <xf numFmtId="194" fontId="38" fillId="0" borderId="0"/>
    <xf numFmtId="0" fontId="3" fillId="0" borderId="0"/>
    <xf numFmtId="0" fontId="2" fillId="0" borderId="0"/>
    <xf numFmtId="0" fontId="4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6" borderId="27" applyNumberFormat="0" applyAlignment="0" applyProtection="0"/>
    <xf numFmtId="0" fontId="2" fillId="26" borderId="27" applyNumberFormat="0" applyAlignment="0" applyProtection="0"/>
    <xf numFmtId="0" fontId="2" fillId="26" borderId="27" applyNumberFormat="0" applyAlignment="0" applyProtection="0"/>
    <xf numFmtId="0" fontId="39" fillId="21" borderId="28" applyNumberFormat="0" applyAlignment="0" applyProtection="0"/>
    <xf numFmtId="0" fontId="39" fillId="21" borderId="28" applyNumberFormat="0" applyAlignment="0" applyProtection="0"/>
    <xf numFmtId="0" fontId="39" fillId="21" borderId="28" applyNumberFormat="0" applyAlignment="0" applyProtection="0"/>
    <xf numFmtId="4" fontId="22" fillId="23" borderId="0">
      <alignment horizontal="right"/>
    </xf>
    <xf numFmtId="195" fontId="11" fillId="0" borderId="0" applyFont="0" applyFill="0" applyBorder="0" applyAlignment="0" applyProtection="0"/>
    <xf numFmtId="196" fontId="15" fillId="0" borderId="0" applyFont="0" applyFill="0" applyBorder="0" applyAlignment="0" applyProtection="0"/>
    <xf numFmtId="197" fontId="17" fillId="0" borderId="0" applyFont="0" applyFill="0" applyBorder="0" applyAlignment="0" applyProtection="0"/>
    <xf numFmtId="19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200" fontId="17" fillId="0" borderId="0" applyFont="0" applyFill="0" applyBorder="0" applyAlignment="0" applyProtection="0"/>
    <xf numFmtId="201" fontId="15" fillId="0" borderId="0" applyFont="0" applyFill="0" applyBorder="0" applyAlignment="0" applyProtection="0"/>
    <xf numFmtId="202" fontId="17" fillId="0" borderId="0" applyFont="0" applyFill="0" applyBorder="0" applyAlignment="0" applyProtection="0"/>
    <xf numFmtId="203" fontId="15" fillId="0" borderId="0" applyFont="0" applyFill="0" applyBorder="0" applyAlignment="0" applyProtection="0"/>
    <xf numFmtId="204" fontId="17" fillId="0" borderId="0" applyFont="0" applyFill="0" applyBorder="0" applyAlignment="0" applyProtection="0"/>
    <xf numFmtId="205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206" fontId="40" fillId="0" borderId="0"/>
    <xf numFmtId="0" fontId="22" fillId="0" borderId="0">
      <alignment vertical="top"/>
    </xf>
    <xf numFmtId="0" fontId="35" fillId="0" borderId="0"/>
    <xf numFmtId="49" fontId="2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41" fillId="0" borderId="0" applyFill="0" applyBorder="0" applyProtection="0">
      <alignment horizontal="left" vertical="top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>
      <alignment horizontal="left"/>
    </xf>
    <xf numFmtId="9" fontId="46" fillId="0" borderId="0" applyFont="0" applyFill="0" applyBorder="0" applyAlignment="0" applyProtection="0"/>
    <xf numFmtId="207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0" fontId="47" fillId="0" borderId="0"/>
    <xf numFmtId="9" fontId="1" fillId="0" borderId="0" applyFont="0" applyFill="0" applyBorder="0" applyAlignment="0" applyProtection="0"/>
  </cellStyleXfs>
  <cellXfs count="183">
    <xf numFmtId="0" fontId="0" fillId="0" borderId="0" xfId="0"/>
    <xf numFmtId="0" fontId="48" fillId="0" borderId="0" xfId="0" applyFont="1"/>
    <xf numFmtId="0" fontId="48" fillId="0" borderId="0" xfId="0" applyFont="1" applyAlignment="1">
      <alignment horizontal="center"/>
    </xf>
    <xf numFmtId="0" fontId="48" fillId="0" borderId="0" xfId="0" applyFont="1" applyAlignment="1">
      <alignment horizontal="left" indent="1"/>
    </xf>
    <xf numFmtId="0" fontId="48" fillId="2" borderId="12" xfId="0" applyFont="1" applyFill="1" applyBorder="1" applyAlignment="1">
      <alignment horizontal="center"/>
    </xf>
    <xf numFmtId="0" fontId="48" fillId="2" borderId="12" xfId="0" applyFont="1" applyFill="1" applyBorder="1" applyAlignment="1">
      <alignment horizontal="left" indent="1"/>
    </xf>
    <xf numFmtId="165" fontId="48" fillId="2" borderId="12" xfId="1" applyNumberFormat="1" applyFont="1" applyFill="1" applyBorder="1"/>
    <xf numFmtId="165" fontId="48" fillId="2" borderId="12" xfId="0" applyNumberFormat="1" applyFont="1" applyFill="1" applyBorder="1"/>
    <xf numFmtId="43" fontId="48" fillId="2" borderId="12" xfId="0" applyNumberFormat="1" applyFont="1" applyFill="1" applyBorder="1"/>
    <xf numFmtId="10" fontId="49" fillId="2" borderId="12" xfId="291" applyNumberFormat="1" applyFont="1" applyFill="1" applyBorder="1"/>
    <xf numFmtId="0" fontId="48" fillId="2" borderId="12" xfId="0" applyFont="1" applyFill="1" applyBorder="1"/>
    <xf numFmtId="43" fontId="48" fillId="2" borderId="12" xfId="1" applyFont="1" applyFill="1" applyBorder="1"/>
    <xf numFmtId="10" fontId="48" fillId="2" borderId="12" xfId="291" applyNumberFormat="1" applyFont="1" applyFill="1" applyBorder="1"/>
    <xf numFmtId="0" fontId="48" fillId="2" borderId="0" xfId="0" applyFont="1" applyFill="1"/>
    <xf numFmtId="0" fontId="49" fillId="28" borderId="12" xfId="0" applyFont="1" applyFill="1" applyBorder="1" applyAlignment="1">
      <alignment horizontal="center"/>
    </xf>
    <xf numFmtId="0" fontId="53" fillId="2" borderId="0" xfId="214" applyFont="1" applyFill="1" applyAlignment="1">
      <alignment horizontal="center"/>
    </xf>
    <xf numFmtId="0" fontId="53" fillId="2" borderId="0" xfId="214" applyFont="1" applyFill="1"/>
    <xf numFmtId="0" fontId="55" fillId="2" borderId="0" xfId="214" applyFont="1" applyFill="1" applyBorder="1" applyAlignment="1">
      <alignment horizontal="center"/>
    </xf>
    <xf numFmtId="0" fontId="52" fillId="27" borderId="0" xfId="214" applyFont="1" applyFill="1" applyBorder="1" applyAlignment="1">
      <alignment horizontal="center"/>
    </xf>
    <xf numFmtId="164" fontId="53" fillId="2" borderId="0" xfId="129" applyNumberFormat="1" applyFont="1" applyFill="1" applyBorder="1"/>
    <xf numFmtId="0" fontId="52" fillId="28" borderId="12" xfId="214" applyFont="1" applyFill="1" applyBorder="1" applyAlignment="1">
      <alignment horizontal="center"/>
    </xf>
    <xf numFmtId="0" fontId="52" fillId="28" borderId="6" xfId="214" applyFont="1" applyFill="1" applyBorder="1" applyAlignment="1">
      <alignment horizontal="left" indent="1"/>
    </xf>
    <xf numFmtId="0" fontId="52" fillId="28" borderId="6" xfId="214" applyFont="1" applyFill="1" applyBorder="1" applyAlignment="1">
      <alignment horizontal="center"/>
    </xf>
    <xf numFmtId="0" fontId="53" fillId="2" borderId="13" xfId="214" applyFont="1" applyFill="1" applyBorder="1" applyAlignment="1">
      <alignment horizontal="center"/>
    </xf>
    <xf numFmtId="0" fontId="53" fillId="2" borderId="8" xfId="214" applyFont="1" applyFill="1" applyBorder="1" applyAlignment="1">
      <alignment horizontal="left" indent="1"/>
    </xf>
    <xf numFmtId="0" fontId="53" fillId="2" borderId="8" xfId="214" applyFont="1" applyFill="1" applyBorder="1"/>
    <xf numFmtId="0" fontId="53" fillId="2" borderId="8" xfId="214" applyFont="1" applyFill="1" applyBorder="1" applyAlignment="1">
      <alignment horizontal="center"/>
    </xf>
    <xf numFmtId="0" fontId="53" fillId="2" borderId="8" xfId="214" quotePrefix="1" applyFont="1" applyFill="1" applyBorder="1"/>
    <xf numFmtId="164" fontId="53" fillId="2" borderId="8" xfId="129" applyNumberFormat="1" applyFont="1" applyFill="1" applyBorder="1"/>
    <xf numFmtId="0" fontId="52" fillId="28" borderId="6" xfId="214" applyFont="1" applyFill="1" applyBorder="1"/>
    <xf numFmtId="164" fontId="52" fillId="28" borderId="6" xfId="129" applyNumberFormat="1" applyFont="1" applyFill="1" applyBorder="1"/>
    <xf numFmtId="0" fontId="52" fillId="27" borderId="6" xfId="214" applyFont="1" applyFill="1" applyBorder="1" applyAlignment="1">
      <alignment horizontal="center"/>
    </xf>
    <xf numFmtId="14" fontId="53" fillId="2" borderId="8" xfId="214" applyNumberFormat="1" applyFont="1" applyFill="1" applyBorder="1"/>
    <xf numFmtId="165" fontId="53" fillId="2" borderId="8" xfId="1" applyNumberFormat="1" applyFont="1" applyFill="1" applyBorder="1"/>
    <xf numFmtId="165" fontId="53" fillId="2" borderId="13" xfId="1" applyNumberFormat="1" applyFont="1" applyFill="1" applyBorder="1" applyAlignment="1">
      <alignment horizontal="center"/>
    </xf>
    <xf numFmtId="165" fontId="52" fillId="28" borderId="6" xfId="1" applyNumberFormat="1" applyFont="1" applyFill="1" applyBorder="1"/>
    <xf numFmtId="164" fontId="52" fillId="27" borderId="6" xfId="129" applyNumberFormat="1" applyFont="1" applyFill="1" applyBorder="1"/>
    <xf numFmtId="0" fontId="53" fillId="27" borderId="12" xfId="214" applyFont="1" applyFill="1" applyBorder="1" applyAlignment="1">
      <alignment horizontal="left" indent="1"/>
    </xf>
    <xf numFmtId="0" fontId="53" fillId="27" borderId="6" xfId="214" applyFont="1" applyFill="1" applyBorder="1"/>
    <xf numFmtId="0" fontId="20" fillId="2" borderId="0" xfId="3" applyFont="1" applyFill="1" applyAlignment="1">
      <alignment vertical="center"/>
    </xf>
    <xf numFmtId="0" fontId="57" fillId="2" borderId="0" xfId="4" applyFont="1" applyFill="1" applyBorder="1" applyAlignment="1">
      <alignment horizontal="right" vertical="center" wrapText="1"/>
    </xf>
    <xf numFmtId="0" fontId="20" fillId="2" borderId="12" xfId="3" applyFont="1" applyFill="1" applyBorder="1" applyAlignment="1">
      <alignment vertical="center"/>
    </xf>
    <xf numFmtId="0" fontId="20" fillId="2" borderId="12" xfId="3" applyFont="1" applyFill="1" applyBorder="1" applyAlignment="1">
      <alignment horizontal="center" vertical="center"/>
    </xf>
    <xf numFmtId="0" fontId="57" fillId="2" borderId="12" xfId="4" applyFont="1" applyFill="1" applyBorder="1" applyAlignment="1">
      <alignment horizontal="center" vertical="center" wrapText="1"/>
    </xf>
    <xf numFmtId="0" fontId="56" fillId="0" borderId="7" xfId="2" quotePrefix="1" applyFont="1" applyFill="1" applyBorder="1" applyAlignment="1" applyProtection="1">
      <alignment horizontal="left" vertical="center"/>
    </xf>
    <xf numFmtId="0" fontId="56" fillId="0" borderId="0" xfId="2" quotePrefix="1" applyFont="1" applyFill="1" applyBorder="1" applyAlignment="1" applyProtection="1">
      <alignment horizontal="left" vertical="center"/>
    </xf>
    <xf numFmtId="0" fontId="20" fillId="0" borderId="8" xfId="3" applyFont="1" applyFill="1" applyBorder="1" applyAlignment="1">
      <alignment vertical="center"/>
    </xf>
    <xf numFmtId="0" fontId="57" fillId="2" borderId="12" xfId="4" applyFont="1" applyFill="1" applyBorder="1" applyAlignment="1">
      <alignment vertical="center"/>
    </xf>
    <xf numFmtId="0" fontId="57" fillId="2" borderId="12" xfId="4" applyFont="1" applyFill="1" applyBorder="1" applyAlignment="1">
      <alignment horizontal="right" vertical="center" wrapText="1"/>
    </xf>
    <xf numFmtId="0" fontId="56" fillId="0" borderId="7" xfId="2" quotePrefix="1" applyFont="1" applyFill="1" applyBorder="1" applyAlignment="1" applyProtection="1">
      <alignment horizontal="left" vertical="center" wrapText="1"/>
    </xf>
    <xf numFmtId="0" fontId="56" fillId="0" borderId="0" xfId="2" quotePrefix="1" applyFont="1" applyFill="1" applyBorder="1" applyAlignment="1" applyProtection="1">
      <alignment horizontal="left" vertical="center" wrapText="1"/>
    </xf>
    <xf numFmtId="164" fontId="56" fillId="0" borderId="0" xfId="5" applyNumberFormat="1" applyFont="1" applyFill="1" applyBorder="1" applyAlignment="1">
      <alignment horizontal="right" vertical="center"/>
    </xf>
    <xf numFmtId="164" fontId="56" fillId="2" borderId="8" xfId="5" applyNumberFormat="1" applyFont="1" applyFill="1" applyBorder="1" applyAlignment="1">
      <alignment horizontal="right" vertical="center"/>
    </xf>
    <xf numFmtId="0" fontId="56" fillId="0" borderId="7" xfId="2" quotePrefix="1" applyFont="1" applyFill="1" applyBorder="1" applyAlignment="1">
      <alignment vertical="center"/>
    </xf>
    <xf numFmtId="0" fontId="56" fillId="0" borderId="0" xfId="2" quotePrefix="1" applyFont="1" applyFill="1" applyBorder="1" applyAlignment="1">
      <alignment vertical="center"/>
    </xf>
    <xf numFmtId="0" fontId="56" fillId="0" borderId="7" xfId="3" applyFont="1" applyFill="1" applyBorder="1" applyAlignment="1">
      <alignment vertical="center"/>
    </xf>
    <xf numFmtId="0" fontId="56" fillId="0" borderId="0" xfId="3" applyFont="1" applyFill="1" applyBorder="1" applyAlignment="1">
      <alignment vertical="center"/>
    </xf>
    <xf numFmtId="164" fontId="56" fillId="2" borderId="8" xfId="5" quotePrefix="1" applyNumberFormat="1" applyFont="1" applyFill="1" applyBorder="1" applyAlignment="1">
      <alignment horizontal="right" vertical="center"/>
    </xf>
    <xf numFmtId="0" fontId="57" fillId="2" borderId="0" xfId="4" applyFont="1" applyFill="1" applyBorder="1" applyAlignment="1">
      <alignment vertical="center"/>
    </xf>
    <xf numFmtId="1" fontId="56" fillId="2" borderId="9" xfId="5" quotePrefix="1" applyNumberFormat="1" applyFont="1" applyFill="1" applyBorder="1" applyAlignment="1">
      <alignment horizontal="right" vertical="center"/>
    </xf>
    <xf numFmtId="3" fontId="57" fillId="2" borderId="0" xfId="4" applyNumberFormat="1" applyFont="1" applyFill="1" applyBorder="1" applyAlignment="1">
      <alignment horizontal="right" vertical="center" wrapText="1"/>
    </xf>
    <xf numFmtId="0" fontId="57" fillId="2" borderId="12" xfId="4" quotePrefix="1" applyFont="1" applyFill="1" applyBorder="1" applyAlignment="1">
      <alignment horizontal="right" vertical="center" wrapText="1"/>
    </xf>
    <xf numFmtId="0" fontId="56" fillId="28" borderId="4" xfId="3" applyFont="1" applyFill="1" applyBorder="1" applyAlignment="1">
      <alignment horizontal="left" vertical="center" indent="1"/>
    </xf>
    <xf numFmtId="164" fontId="56" fillId="28" borderId="12" xfId="5" applyNumberFormat="1" applyFont="1" applyFill="1" applyBorder="1" applyAlignment="1">
      <alignment horizontal="center" vertical="center"/>
    </xf>
    <xf numFmtId="0" fontId="58" fillId="2" borderId="7" xfId="3" applyFont="1" applyFill="1" applyBorder="1" applyAlignment="1">
      <alignment horizontal="left" vertical="center" indent="1"/>
    </xf>
    <xf numFmtId="165" fontId="58" fillId="2" borderId="7" xfId="1" applyNumberFormat="1" applyFont="1" applyFill="1" applyBorder="1" applyAlignment="1">
      <alignment horizontal="left" vertical="center" indent="1"/>
    </xf>
    <xf numFmtId="165" fontId="58" fillId="2" borderId="13" xfId="1" applyNumberFormat="1" applyFont="1" applyFill="1" applyBorder="1" applyAlignment="1">
      <alignment vertical="center"/>
    </xf>
    <xf numFmtId="164" fontId="20" fillId="2" borderId="13" xfId="5" applyNumberFormat="1" applyFont="1" applyFill="1" applyBorder="1" applyAlignment="1">
      <alignment vertical="center"/>
    </xf>
    <xf numFmtId="0" fontId="20" fillId="2" borderId="7" xfId="3" applyFont="1" applyFill="1" applyBorder="1" applyAlignment="1">
      <alignment horizontal="left" vertical="center" indent="1"/>
    </xf>
    <xf numFmtId="165" fontId="20" fillId="2" borderId="7" xfId="1" applyNumberFormat="1" applyFont="1" applyFill="1" applyBorder="1" applyAlignment="1">
      <alignment horizontal="left" vertical="center" indent="1"/>
    </xf>
    <xf numFmtId="165" fontId="56" fillId="2" borderId="13" xfId="1" applyNumberFormat="1" applyFont="1" applyFill="1" applyBorder="1" applyAlignment="1">
      <alignment horizontal="center" vertical="center"/>
    </xf>
    <xf numFmtId="164" fontId="20" fillId="2" borderId="8" xfId="5" applyNumberFormat="1" applyFont="1" applyFill="1" applyBorder="1" applyAlignment="1">
      <alignment vertical="center"/>
    </xf>
    <xf numFmtId="165" fontId="20" fillId="2" borderId="13" xfId="1" applyNumberFormat="1" applyFont="1" applyFill="1" applyBorder="1" applyAlignment="1">
      <alignment vertical="center"/>
    </xf>
    <xf numFmtId="165" fontId="56" fillId="2" borderId="13" xfId="1" applyNumberFormat="1" applyFont="1" applyFill="1" applyBorder="1" applyAlignment="1">
      <alignment vertical="center"/>
    </xf>
    <xf numFmtId="10" fontId="20" fillId="2" borderId="0" xfId="291" applyNumberFormat="1" applyFont="1" applyFill="1" applyAlignment="1">
      <alignment vertical="center"/>
    </xf>
    <xf numFmtId="43" fontId="20" fillId="2" borderId="0" xfId="3" applyNumberFormat="1" applyFont="1" applyFill="1" applyAlignment="1">
      <alignment vertical="center"/>
    </xf>
    <xf numFmtId="0" fontId="56" fillId="2" borderId="4" xfId="3" applyFont="1" applyFill="1" applyBorder="1" applyAlignment="1">
      <alignment horizontal="left" vertical="center" indent="1"/>
    </xf>
    <xf numFmtId="165" fontId="56" fillId="2" borderId="4" xfId="1" applyNumberFormat="1" applyFont="1" applyFill="1" applyBorder="1" applyAlignment="1">
      <alignment horizontal="left" vertical="center" indent="1"/>
    </xf>
    <xf numFmtId="165" fontId="56" fillId="0" borderId="12" xfId="1" applyNumberFormat="1" applyFont="1" applyFill="1" applyBorder="1" applyAlignment="1">
      <alignment horizontal="center" vertical="center"/>
    </xf>
    <xf numFmtId="0" fontId="56" fillId="2" borderId="7" xfId="3" applyFont="1" applyFill="1" applyBorder="1" applyAlignment="1">
      <alignment horizontal="left" vertical="center" indent="1"/>
    </xf>
    <xf numFmtId="165" fontId="56" fillId="2" borderId="7" xfId="1" applyNumberFormat="1" applyFont="1" applyFill="1" applyBorder="1" applyAlignment="1">
      <alignment horizontal="left" vertical="center" indent="1"/>
    </xf>
    <xf numFmtId="165" fontId="56" fillId="0" borderId="13" xfId="1" applyNumberFormat="1" applyFont="1" applyFill="1" applyBorder="1" applyAlignment="1">
      <alignment horizontal="center" vertical="center"/>
    </xf>
    <xf numFmtId="164" fontId="56" fillId="2" borderId="8" xfId="5" applyNumberFormat="1" applyFont="1" applyFill="1" applyBorder="1" applyAlignment="1">
      <alignment vertical="center"/>
    </xf>
    <xf numFmtId="165" fontId="20" fillId="2" borderId="0" xfId="1" applyNumberFormat="1" applyFont="1" applyFill="1" applyAlignment="1">
      <alignment vertical="center"/>
    </xf>
    <xf numFmtId="165" fontId="56" fillId="0" borderId="13" xfId="1" applyNumberFormat="1" applyFont="1" applyFill="1" applyBorder="1" applyAlignment="1">
      <alignment vertical="center"/>
    </xf>
    <xf numFmtId="164" fontId="20" fillId="2" borderId="0" xfId="3" applyNumberFormat="1" applyFont="1" applyFill="1" applyAlignment="1">
      <alignment vertical="center"/>
    </xf>
    <xf numFmtId="0" fontId="56" fillId="2" borderId="13" xfId="3" applyFont="1" applyFill="1" applyBorder="1" applyAlignment="1">
      <alignment horizontal="center" vertical="center"/>
    </xf>
    <xf numFmtId="0" fontId="58" fillId="2" borderId="13" xfId="3" applyFont="1" applyFill="1" applyBorder="1" applyAlignment="1">
      <alignment vertical="center"/>
    </xf>
    <xf numFmtId="164" fontId="20" fillId="2" borderId="13" xfId="3" applyNumberFormat="1" applyFont="1" applyFill="1" applyBorder="1" applyAlignment="1">
      <alignment vertical="center"/>
    </xf>
    <xf numFmtId="164" fontId="56" fillId="2" borderId="13" xfId="3" applyNumberFormat="1" applyFont="1" applyFill="1" applyBorder="1" applyAlignment="1">
      <alignment horizontal="center" vertical="center"/>
    </xf>
    <xf numFmtId="0" fontId="56" fillId="2" borderId="12" xfId="3" applyFont="1" applyFill="1" applyBorder="1" applyAlignment="1">
      <alignment horizontal="center" vertical="center"/>
    </xf>
    <xf numFmtId="164" fontId="56" fillId="2" borderId="6" xfId="5" applyNumberFormat="1" applyFont="1" applyFill="1" applyBorder="1" applyAlignment="1">
      <alignment horizontal="left" vertical="center"/>
    </xf>
    <xf numFmtId="0" fontId="56" fillId="0" borderId="4" xfId="3" applyFont="1" applyFill="1" applyBorder="1" applyAlignment="1">
      <alignment horizontal="left" vertical="center" indent="1"/>
    </xf>
    <xf numFmtId="0" fontId="56" fillId="0" borderId="12" xfId="3" applyFont="1" applyFill="1" applyBorder="1" applyAlignment="1">
      <alignment horizontal="center" vertical="center"/>
    </xf>
    <xf numFmtId="164" fontId="56" fillId="0" borderId="6" xfId="3" applyNumberFormat="1" applyFont="1" applyFill="1" applyBorder="1" applyAlignment="1">
      <alignment horizontal="center" vertical="center"/>
    </xf>
    <xf numFmtId="0" fontId="56" fillId="0" borderId="1" xfId="3" applyFont="1" applyFill="1" applyBorder="1" applyAlignment="1">
      <alignment horizontal="left" vertical="center"/>
    </xf>
    <xf numFmtId="0" fontId="56" fillId="0" borderId="14" xfId="3" applyFont="1" applyFill="1" applyBorder="1" applyAlignment="1">
      <alignment horizontal="center" vertical="center"/>
    </xf>
    <xf numFmtId="164" fontId="56" fillId="0" borderId="3" xfId="3" applyNumberFormat="1" applyFont="1" applyFill="1" applyBorder="1" applyAlignment="1">
      <alignment horizontal="center" vertical="center"/>
    </xf>
    <xf numFmtId="0" fontId="56" fillId="0" borderId="7" xfId="3" applyFont="1" applyFill="1" applyBorder="1" applyAlignment="1">
      <alignment horizontal="left" vertical="center" indent="1"/>
    </xf>
    <xf numFmtId="0" fontId="56" fillId="0" borderId="13" xfId="3" applyFont="1" applyFill="1" applyBorder="1" applyAlignment="1">
      <alignment horizontal="center" vertical="center"/>
    </xf>
    <xf numFmtId="164" fontId="56" fillId="0" borderId="8" xfId="3" applyNumberFormat="1" applyFont="1" applyFill="1" applyBorder="1" applyAlignment="1">
      <alignment horizontal="center" vertical="center"/>
    </xf>
    <xf numFmtId="0" fontId="20" fillId="0" borderId="7" xfId="3" applyFont="1" applyFill="1" applyBorder="1" applyAlignment="1">
      <alignment horizontal="left" vertical="center" indent="1"/>
    </xf>
    <xf numFmtId="0" fontId="20" fillId="2" borderId="0" xfId="3" applyFont="1" applyFill="1" applyBorder="1" applyAlignment="1">
      <alignment vertical="center"/>
    </xf>
    <xf numFmtId="164" fontId="56" fillId="2" borderId="13" xfId="3" applyNumberFormat="1" applyFont="1" applyFill="1" applyBorder="1" applyAlignment="1">
      <alignment vertical="center"/>
    </xf>
    <xf numFmtId="164" fontId="20" fillId="2" borderId="12" xfId="3" applyNumberFormat="1" applyFont="1" applyFill="1" applyBorder="1" applyAlignment="1">
      <alignment vertical="center"/>
    </xf>
    <xf numFmtId="0" fontId="56" fillId="28" borderId="12" xfId="3" applyFont="1" applyFill="1" applyBorder="1" applyAlignment="1">
      <alignment horizontal="center" vertical="center"/>
    </xf>
    <xf numFmtId="164" fontId="56" fillId="28" borderId="6" xfId="3" applyNumberFormat="1" applyFont="1" applyFill="1" applyBorder="1" applyAlignment="1">
      <alignment horizontal="center" vertical="center"/>
    </xf>
    <xf numFmtId="37" fontId="20" fillId="2" borderId="7" xfId="6" quotePrefix="1" applyNumberFormat="1" applyFont="1" applyFill="1" applyBorder="1" applyAlignment="1" applyProtection="1">
      <alignment horizontal="left" vertical="center" indent="1"/>
    </xf>
    <xf numFmtId="37" fontId="20" fillId="2" borderId="0" xfId="6" quotePrefix="1" applyNumberFormat="1" applyFont="1" applyFill="1" applyBorder="1" applyAlignment="1" applyProtection="1">
      <alignment horizontal="left" vertical="center" indent="1"/>
    </xf>
    <xf numFmtId="37" fontId="20" fillId="2" borderId="0" xfId="6" quotePrefix="1" applyNumberFormat="1" applyFont="1" applyFill="1" applyBorder="1" applyAlignment="1" applyProtection="1">
      <alignment horizontal="left" vertical="center"/>
    </xf>
    <xf numFmtId="165" fontId="20" fillId="2" borderId="8" xfId="5" applyNumberFormat="1" applyFont="1" applyFill="1" applyBorder="1" applyAlignment="1">
      <alignment vertical="center"/>
    </xf>
    <xf numFmtId="37" fontId="20" fillId="2" borderId="7" xfId="6" applyNumberFormat="1" applyFont="1" applyFill="1" applyBorder="1" applyAlignment="1" applyProtection="1">
      <alignment horizontal="left" vertical="center" indent="1"/>
    </xf>
    <xf numFmtId="37" fontId="20" fillId="2" borderId="0" xfId="6" applyNumberFormat="1" applyFont="1" applyFill="1" applyBorder="1" applyAlignment="1" applyProtection="1">
      <alignment horizontal="left" vertical="center" indent="1"/>
    </xf>
    <xf numFmtId="37" fontId="59" fillId="2" borderId="7" xfId="6" quotePrefix="1" applyNumberFormat="1" applyFont="1" applyFill="1" applyBorder="1" applyAlignment="1" applyProtection="1">
      <alignment horizontal="left" vertical="center" indent="1"/>
    </xf>
    <xf numFmtId="37" fontId="59" fillId="2" borderId="0" xfId="6" quotePrefix="1" applyNumberFormat="1" applyFont="1" applyFill="1" applyBorder="1" applyAlignment="1" applyProtection="1">
      <alignment horizontal="left" vertical="center" indent="1"/>
    </xf>
    <xf numFmtId="37" fontId="59" fillId="2" borderId="0" xfId="6" quotePrefix="1" applyNumberFormat="1" applyFont="1" applyFill="1" applyBorder="1" applyAlignment="1" applyProtection="1">
      <alignment horizontal="left" vertical="center"/>
    </xf>
    <xf numFmtId="164" fontId="59" fillId="2" borderId="15" xfId="5" applyNumberFormat="1" applyFont="1" applyFill="1" applyBorder="1" applyAlignment="1">
      <alignment vertical="center"/>
    </xf>
    <xf numFmtId="0" fontId="20" fillId="2" borderId="10" xfId="3" applyFont="1" applyFill="1" applyBorder="1" applyAlignment="1">
      <alignment vertical="center"/>
    </xf>
    <xf numFmtId="0" fontId="20" fillId="2" borderId="11" xfId="3" applyFont="1" applyFill="1" applyBorder="1" applyAlignment="1">
      <alignment vertical="center"/>
    </xf>
    <xf numFmtId="0" fontId="20" fillId="2" borderId="9" xfId="3" applyFont="1" applyFill="1" applyBorder="1" applyAlignment="1">
      <alignment vertical="center"/>
    </xf>
    <xf numFmtId="0" fontId="20" fillId="2" borderId="7" xfId="3" applyFont="1" applyFill="1" applyBorder="1" applyAlignment="1">
      <alignment vertical="center"/>
    </xf>
    <xf numFmtId="0" fontId="20" fillId="2" borderId="8" xfId="3" applyFont="1" applyFill="1" applyBorder="1" applyAlignment="1">
      <alignment vertical="center"/>
    </xf>
    <xf numFmtId="0" fontId="60" fillId="2" borderId="7" xfId="4" applyFont="1" applyFill="1" applyBorder="1" applyAlignment="1">
      <alignment vertical="top"/>
    </xf>
    <xf numFmtId="0" fontId="60" fillId="2" borderId="0" xfId="4" applyFont="1" applyFill="1" applyBorder="1" applyAlignment="1">
      <alignment vertical="top"/>
    </xf>
    <xf numFmtId="0" fontId="56" fillId="2" borderId="0" xfId="3" applyFont="1" applyFill="1" applyBorder="1" applyAlignment="1">
      <alignment vertical="center"/>
    </xf>
    <xf numFmtId="0" fontId="56" fillId="2" borderId="8" xfId="3" applyFont="1" applyFill="1" applyBorder="1" applyAlignment="1">
      <alignment vertical="center"/>
    </xf>
    <xf numFmtId="0" fontId="59" fillId="0" borderId="7" xfId="3" applyFont="1" applyFill="1" applyBorder="1" applyAlignment="1">
      <alignment vertical="center"/>
    </xf>
    <xf numFmtId="0" fontId="59" fillId="0" borderId="0" xfId="3" applyFont="1" applyFill="1" applyBorder="1" applyAlignment="1">
      <alignment vertical="center"/>
    </xf>
    <xf numFmtId="0" fontId="59" fillId="2" borderId="10" xfId="3" applyFont="1" applyFill="1" applyBorder="1" applyAlignment="1">
      <alignment vertical="center"/>
    </xf>
    <xf numFmtId="0" fontId="59" fillId="2" borderId="11" xfId="3" applyFont="1" applyFill="1" applyBorder="1" applyAlignment="1">
      <alignment vertical="center"/>
    </xf>
    <xf numFmtId="0" fontId="56" fillId="2" borderId="0" xfId="2" applyFont="1" applyFill="1" applyBorder="1" applyAlignment="1">
      <alignment vertical="center"/>
    </xf>
    <xf numFmtId="1" fontId="56" fillId="0" borderId="0" xfId="3" applyNumberFormat="1" applyFont="1" applyBorder="1" applyAlignment="1">
      <alignment horizontal="center" vertical="center"/>
    </xf>
    <xf numFmtId="0" fontId="58" fillId="2" borderId="12" xfId="2" applyFont="1" applyFill="1" applyBorder="1" applyAlignment="1">
      <alignment horizontal="left" vertical="center" indent="1"/>
    </xf>
    <xf numFmtId="0" fontId="58" fillId="2" borderId="6" xfId="2" applyFont="1" applyFill="1" applyBorder="1" applyAlignment="1">
      <alignment horizontal="left" vertical="center" indent="1"/>
    </xf>
    <xf numFmtId="0" fontId="56" fillId="2" borderId="6" xfId="2" applyFont="1" applyFill="1" applyBorder="1" applyAlignment="1">
      <alignment horizontal="center" vertical="center"/>
    </xf>
    <xf numFmtId="0" fontId="20" fillId="2" borderId="13" xfId="2" applyFont="1" applyFill="1" applyBorder="1" applyAlignment="1">
      <alignment horizontal="left" vertical="center" indent="1"/>
    </xf>
    <xf numFmtId="0" fontId="20" fillId="2" borderId="8" xfId="2" applyFont="1" applyFill="1" applyBorder="1" applyAlignment="1">
      <alignment horizontal="left" vertical="center" indent="1"/>
    </xf>
    <xf numFmtId="165" fontId="20" fillId="2" borderId="8" xfId="1" applyNumberFormat="1" applyFont="1" applyFill="1" applyBorder="1" applyAlignment="1">
      <alignment vertical="center"/>
    </xf>
    <xf numFmtId="0" fontId="20" fillId="2" borderId="13" xfId="3" applyFont="1" applyFill="1" applyBorder="1" applyAlignment="1">
      <alignment horizontal="left" vertical="center" indent="1"/>
    </xf>
    <xf numFmtId="0" fontId="20" fillId="2" borderId="8" xfId="3" applyFont="1" applyFill="1" applyBorder="1" applyAlignment="1">
      <alignment horizontal="left" vertical="center" indent="1"/>
    </xf>
    <xf numFmtId="0" fontId="56" fillId="2" borderId="12" xfId="3" applyFont="1" applyFill="1" applyBorder="1" applyAlignment="1">
      <alignment horizontal="left" vertical="center" indent="1"/>
    </xf>
    <xf numFmtId="0" fontId="56" fillId="2" borderId="6" xfId="3" applyFont="1" applyFill="1" applyBorder="1" applyAlignment="1">
      <alignment horizontal="left" vertical="center" indent="1"/>
    </xf>
    <xf numFmtId="165" fontId="56" fillId="2" borderId="6" xfId="1" applyNumberFormat="1" applyFont="1" applyFill="1" applyBorder="1" applyAlignment="1">
      <alignment horizontal="left" vertical="center" wrapText="1"/>
    </xf>
    <xf numFmtId="167" fontId="20" fillId="2" borderId="0" xfId="3" applyNumberFormat="1" applyFont="1" applyFill="1" applyAlignment="1">
      <alignment vertical="center"/>
    </xf>
    <xf numFmtId="0" fontId="56" fillId="28" borderId="12" xfId="3" applyFont="1" applyFill="1" applyBorder="1" applyAlignment="1">
      <alignment horizontal="left" vertical="center" indent="1"/>
    </xf>
    <xf numFmtId="0" fontId="56" fillId="28" borderId="6" xfId="3" applyFont="1" applyFill="1" applyBorder="1" applyAlignment="1">
      <alignment horizontal="left" vertical="center" indent="1"/>
    </xf>
    <xf numFmtId="0" fontId="56" fillId="28" borderId="6" xfId="3" applyFont="1" applyFill="1" applyBorder="1" applyAlignment="1">
      <alignment horizontal="center" vertical="center"/>
    </xf>
    <xf numFmtId="9" fontId="20" fillId="2" borderId="8" xfId="3" applyNumberFormat="1" applyFont="1" applyFill="1" applyBorder="1" applyAlignment="1">
      <alignment vertical="center"/>
    </xf>
    <xf numFmtId="165" fontId="20" fillId="2" borderId="8" xfId="124" applyNumberFormat="1" applyFont="1" applyFill="1" applyBorder="1" applyAlignment="1">
      <alignment vertical="center"/>
    </xf>
    <xf numFmtId="165" fontId="20" fillId="2" borderId="8" xfId="3" applyNumberFormat="1" applyFont="1" applyFill="1" applyBorder="1" applyAlignment="1">
      <alignment vertical="center"/>
    </xf>
    <xf numFmtId="164" fontId="20" fillId="2" borderId="8" xfId="1" applyNumberFormat="1" applyFont="1" applyFill="1" applyBorder="1" applyAlignment="1">
      <alignment vertical="center"/>
    </xf>
    <xf numFmtId="0" fontId="56" fillId="2" borderId="6" xfId="3" applyFont="1" applyFill="1" applyBorder="1" applyAlignment="1">
      <alignment vertical="center"/>
    </xf>
    <xf numFmtId="164" fontId="20" fillId="2" borderId="0" xfId="5" applyNumberFormat="1" applyFont="1" applyFill="1" applyAlignment="1">
      <alignment vertical="center"/>
    </xf>
    <xf numFmtId="0" fontId="20" fillId="2" borderId="11" xfId="3" applyFont="1" applyFill="1" applyBorder="1" applyAlignment="1">
      <alignment horizontal="center" vertical="center"/>
    </xf>
    <xf numFmtId="0" fontId="57" fillId="2" borderId="11" xfId="4" applyFont="1" applyFill="1" applyBorder="1" applyAlignment="1">
      <alignment horizontal="center" vertical="center"/>
    </xf>
    <xf numFmtId="167" fontId="56" fillId="0" borderId="11" xfId="7" applyNumberFormat="1" applyFont="1" applyBorder="1" applyAlignment="1">
      <alignment vertical="center"/>
    </xf>
    <xf numFmtId="167" fontId="56" fillId="0" borderId="9" xfId="7" applyNumberFormat="1" applyFont="1" applyBorder="1" applyAlignment="1">
      <alignment vertical="center"/>
    </xf>
    <xf numFmtId="0" fontId="56" fillId="28" borderId="1" xfId="2" applyFont="1" applyFill="1" applyBorder="1" applyAlignment="1" applyProtection="1">
      <alignment horizontal="center" vertical="center"/>
    </xf>
    <xf numFmtId="0" fontId="56" fillId="28" borderId="2" xfId="2" applyFont="1" applyFill="1" applyBorder="1" applyAlignment="1" applyProtection="1">
      <alignment horizontal="center" vertical="center"/>
    </xf>
    <xf numFmtId="0" fontId="56" fillId="28" borderId="3" xfId="2" applyFont="1" applyFill="1" applyBorder="1" applyAlignment="1" applyProtection="1">
      <alignment horizontal="center" vertical="center"/>
    </xf>
    <xf numFmtId="0" fontId="56" fillId="28" borderId="4" xfId="2" applyFont="1" applyFill="1" applyBorder="1" applyAlignment="1" applyProtection="1">
      <alignment horizontal="center" vertical="center"/>
    </xf>
    <xf numFmtId="0" fontId="56" fillId="28" borderId="5" xfId="2" applyFont="1" applyFill="1" applyBorder="1" applyAlignment="1" applyProtection="1">
      <alignment horizontal="center" vertical="center"/>
    </xf>
    <xf numFmtId="0" fontId="56" fillId="28" borderId="6" xfId="2" applyFont="1" applyFill="1" applyBorder="1" applyAlignment="1" applyProtection="1">
      <alignment horizontal="center" vertical="center"/>
    </xf>
    <xf numFmtId="0" fontId="56" fillId="0" borderId="4" xfId="3" applyFont="1" applyFill="1" applyBorder="1" applyAlignment="1">
      <alignment horizontal="center" vertical="center"/>
    </xf>
    <xf numFmtId="0" fontId="56" fillId="0" borderId="5" xfId="3" applyFont="1" applyFill="1" applyBorder="1" applyAlignment="1">
      <alignment horizontal="center" vertical="center"/>
    </xf>
    <xf numFmtId="0" fontId="56" fillId="0" borderId="6" xfId="3" applyFont="1" applyFill="1" applyBorder="1" applyAlignment="1">
      <alignment horizontal="center" vertical="center"/>
    </xf>
    <xf numFmtId="0" fontId="56" fillId="2" borderId="1" xfId="3" applyFont="1" applyFill="1" applyBorder="1" applyAlignment="1">
      <alignment horizontal="center" vertical="center"/>
    </xf>
    <xf numFmtId="0" fontId="56" fillId="2" borderId="2" xfId="3" applyFont="1" applyFill="1" applyBorder="1" applyAlignment="1">
      <alignment horizontal="center" vertical="center"/>
    </xf>
    <xf numFmtId="0" fontId="56" fillId="2" borderId="3" xfId="3" applyFont="1" applyFill="1" applyBorder="1" applyAlignment="1">
      <alignment horizontal="center" vertical="center"/>
    </xf>
    <xf numFmtId="0" fontId="56" fillId="2" borderId="10" xfId="3" applyFont="1" applyFill="1" applyBorder="1" applyAlignment="1">
      <alignment horizontal="center" vertical="center"/>
    </xf>
    <xf numFmtId="0" fontId="56" fillId="2" borderId="11" xfId="3" applyFont="1" applyFill="1" applyBorder="1" applyAlignment="1">
      <alignment horizontal="center" vertical="center"/>
    </xf>
    <xf numFmtId="0" fontId="56" fillId="2" borderId="9" xfId="3" applyFont="1" applyFill="1" applyBorder="1" applyAlignment="1">
      <alignment horizontal="center" vertical="center"/>
    </xf>
    <xf numFmtId="167" fontId="56" fillId="0" borderId="0" xfId="7" applyNumberFormat="1" applyFont="1" applyBorder="1" applyAlignment="1">
      <alignment vertical="center"/>
    </xf>
    <xf numFmtId="167" fontId="56" fillId="0" borderId="8" xfId="7" applyNumberFormat="1" applyFont="1" applyBorder="1" applyAlignment="1">
      <alignment vertical="center"/>
    </xf>
    <xf numFmtId="0" fontId="49" fillId="28" borderId="12" xfId="0" applyFont="1" applyFill="1" applyBorder="1" applyAlignment="1">
      <alignment horizontal="left" indent="1"/>
    </xf>
    <xf numFmtId="0" fontId="49" fillId="28" borderId="12" xfId="0" applyFont="1" applyFill="1" applyBorder="1" applyAlignment="1">
      <alignment horizontal="center"/>
    </xf>
    <xf numFmtId="0" fontId="55" fillId="2" borderId="11" xfId="214" applyFont="1" applyFill="1" applyBorder="1" applyAlignment="1">
      <alignment horizontal="center"/>
    </xf>
    <xf numFmtId="0" fontId="54" fillId="2" borderId="0" xfId="214" applyFont="1" applyFill="1" applyAlignment="1">
      <alignment horizontal="center"/>
    </xf>
    <xf numFmtId="0" fontId="52" fillId="2" borderId="0" xfId="214" applyFont="1" applyFill="1" applyAlignment="1">
      <alignment horizontal="center"/>
    </xf>
    <xf numFmtId="164" fontId="20" fillId="2" borderId="6" xfId="5" applyNumberFormat="1" applyFont="1" applyFill="1" applyBorder="1" applyAlignment="1">
      <alignment vertical="center"/>
    </xf>
    <xf numFmtId="164" fontId="20" fillId="2" borderId="13" xfId="3" applyNumberFormat="1" applyFont="1" applyFill="1" applyBorder="1" applyAlignment="1">
      <alignment horizontal="center" vertical="center"/>
    </xf>
    <xf numFmtId="164" fontId="20" fillId="0" borderId="8" xfId="3" applyNumberFormat="1" applyFont="1" applyFill="1" applyBorder="1" applyAlignment="1">
      <alignment horizontal="center" vertical="center"/>
    </xf>
    <xf numFmtId="165" fontId="20" fillId="2" borderId="6" xfId="1" applyNumberFormat="1" applyFont="1" applyFill="1" applyBorder="1" applyAlignment="1">
      <alignment vertical="center"/>
    </xf>
  </cellXfs>
  <cellStyles count="292">
    <cellStyle name="20% - Accent1 2" xfId="8"/>
    <cellStyle name="20% - Accent1 3" xfId="9"/>
    <cellStyle name="20% - Accent1 4" xfId="10"/>
    <cellStyle name="20% - Accent2 2" xfId="11"/>
    <cellStyle name="20% - Accent2 3" xfId="12"/>
    <cellStyle name="20% - Accent2 4" xfId="13"/>
    <cellStyle name="20% - Accent3 2" xfId="14"/>
    <cellStyle name="20% - Accent3 3" xfId="15"/>
    <cellStyle name="20% - Accent3 4" xfId="16"/>
    <cellStyle name="20% - Accent4 2" xfId="17"/>
    <cellStyle name="20% - Accent4 3" xfId="18"/>
    <cellStyle name="20% - Accent4 4" xfId="19"/>
    <cellStyle name="20% - Accent5 2" xfId="20"/>
    <cellStyle name="20% - Accent5 3" xfId="21"/>
    <cellStyle name="20% - Accent5 4" xfId="22"/>
    <cellStyle name="20% - Accent6 2" xfId="23"/>
    <cellStyle name="20% - Accent6 3" xfId="24"/>
    <cellStyle name="20% - Accent6 4" xfId="25"/>
    <cellStyle name="40% - Accent1 2" xfId="26"/>
    <cellStyle name="40% - Accent1 3" xfId="27"/>
    <cellStyle name="40% - Accent1 4" xfId="28"/>
    <cellStyle name="40% - Accent2 2" xfId="29"/>
    <cellStyle name="40% - Accent2 3" xfId="30"/>
    <cellStyle name="40% - Accent2 4" xfId="31"/>
    <cellStyle name="40% - Accent3 2" xfId="32"/>
    <cellStyle name="40% - Accent3 3" xfId="33"/>
    <cellStyle name="40% - Accent3 4" xfId="34"/>
    <cellStyle name="40% - Accent4 2" xfId="35"/>
    <cellStyle name="40% - Accent4 3" xfId="36"/>
    <cellStyle name="40% - Accent4 4" xfId="37"/>
    <cellStyle name="40% - Accent5 2" xfId="38"/>
    <cellStyle name="40% - Accent5 3" xfId="39"/>
    <cellStyle name="40% - Accent5 4" xfId="40"/>
    <cellStyle name="40% - Accent6 2" xfId="41"/>
    <cellStyle name="40% - Accent6 3" xfId="42"/>
    <cellStyle name="40% - Accent6 4" xfId="43"/>
    <cellStyle name="60% - Accent1 2" xfId="44"/>
    <cellStyle name="60% - Accent1 3" xfId="45"/>
    <cellStyle name="60% - Accent1 4" xfId="46"/>
    <cellStyle name="60% - Accent2 2" xfId="47"/>
    <cellStyle name="60% - Accent2 3" xfId="48"/>
    <cellStyle name="60% - Accent2 4" xfId="49"/>
    <cellStyle name="60% - Accent3 2" xfId="50"/>
    <cellStyle name="60% - Accent3 3" xfId="51"/>
    <cellStyle name="60% - Accent3 4" xfId="52"/>
    <cellStyle name="60% - Accent4 2" xfId="53"/>
    <cellStyle name="60% - Accent4 3" xfId="54"/>
    <cellStyle name="60% - Accent4 4" xfId="55"/>
    <cellStyle name="60% - Accent5 2" xfId="56"/>
    <cellStyle name="60% - Accent5 3" xfId="57"/>
    <cellStyle name="60% - Accent5 4" xfId="58"/>
    <cellStyle name="60% - Accent6 2" xfId="59"/>
    <cellStyle name="60% - Accent6 3" xfId="60"/>
    <cellStyle name="60% - Accent6 4" xfId="61"/>
    <cellStyle name="Accent1 2" xfId="62"/>
    <cellStyle name="Accent1 3" xfId="63"/>
    <cellStyle name="Accent1 4" xfId="64"/>
    <cellStyle name="Accent2 2" xfId="65"/>
    <cellStyle name="Accent2 3" xfId="66"/>
    <cellStyle name="Accent2 4" xfId="67"/>
    <cellStyle name="Accent3 2" xfId="68"/>
    <cellStyle name="Accent3 3" xfId="69"/>
    <cellStyle name="Accent3 4" xfId="70"/>
    <cellStyle name="Accent4 2" xfId="71"/>
    <cellStyle name="Accent4 3" xfId="72"/>
    <cellStyle name="Accent4 4" xfId="73"/>
    <cellStyle name="Accent5 2" xfId="74"/>
    <cellStyle name="Accent5 3" xfId="75"/>
    <cellStyle name="Accent5 4" xfId="76"/>
    <cellStyle name="Accent6 2" xfId="77"/>
    <cellStyle name="Accent6 3" xfId="78"/>
    <cellStyle name="Accent6 4" xfId="79"/>
    <cellStyle name="Bad 2" xfId="80"/>
    <cellStyle name="Bad 3" xfId="81"/>
    <cellStyle name="Bad 4" xfId="82"/>
    <cellStyle name="Body" xfId="83"/>
    <cellStyle name="Calc Currency (0)" xfId="84"/>
    <cellStyle name="Calc Currency (2)" xfId="85"/>
    <cellStyle name="Calc Percent (0)" xfId="86"/>
    <cellStyle name="Calc Percent (1)" xfId="87"/>
    <cellStyle name="Calc Percent (2)" xfId="88"/>
    <cellStyle name="Calc Units (0)" xfId="89"/>
    <cellStyle name="Calc Units (1)" xfId="90"/>
    <cellStyle name="Calc Units (2)" xfId="91"/>
    <cellStyle name="Calculation 2" xfId="92"/>
    <cellStyle name="Calculation 3" xfId="93"/>
    <cellStyle name="Calculation 4" xfId="94"/>
    <cellStyle name="category" xfId="95"/>
    <cellStyle name="Centered Heading" xfId="96"/>
    <cellStyle name="Check Cell 2" xfId="97"/>
    <cellStyle name="Check Cell 3" xfId="98"/>
    <cellStyle name="Check Cell 4" xfId="99"/>
    <cellStyle name="Column_Title" xfId="100"/>
    <cellStyle name="Comma" xfId="1" builtinId="3"/>
    <cellStyle name="Comma  - Style1" xfId="101"/>
    <cellStyle name="Comma  - Style2" xfId="102"/>
    <cellStyle name="Comma  - Style3" xfId="103"/>
    <cellStyle name="Comma  - Style4" xfId="104"/>
    <cellStyle name="Comma  - Style5" xfId="105"/>
    <cellStyle name="Comma  - Style6" xfId="106"/>
    <cellStyle name="Comma  - Style7" xfId="107"/>
    <cellStyle name="Comma  - Style8" xfId="108"/>
    <cellStyle name="Comma %" xfId="109"/>
    <cellStyle name="Comma [0] 2" xfId="110"/>
    <cellStyle name="Comma [0] 2 2" xfId="111"/>
    <cellStyle name="Comma [0] 3" xfId="112"/>
    <cellStyle name="Comma [0] 4" xfId="113"/>
    <cellStyle name="Comma [00]" xfId="114"/>
    <cellStyle name="Comma 0.0" xfId="115"/>
    <cellStyle name="Comma 0.0%" xfId="116"/>
    <cellStyle name="Comma 0.00" xfId="117"/>
    <cellStyle name="Comma 0.00%" xfId="118"/>
    <cellStyle name="Comma 0.000" xfId="119"/>
    <cellStyle name="Comma 0.000%" xfId="120"/>
    <cellStyle name="Comma 10" xfId="121"/>
    <cellStyle name="Comma 11" xfId="122"/>
    <cellStyle name="Comma 15" xfId="123"/>
    <cellStyle name="Comma 2" xfId="124"/>
    <cellStyle name="Comma 2 2" xfId="5"/>
    <cellStyle name="Comma 2 2 2" xfId="125"/>
    <cellStyle name="Comma 2 3" xfId="126"/>
    <cellStyle name="Comma 2_Revised 3cd-report" xfId="127"/>
    <cellStyle name="Comma 23" xfId="128"/>
    <cellStyle name="Comma 24" xfId="129"/>
    <cellStyle name="Comma 26" xfId="130"/>
    <cellStyle name="Comma 3" xfId="7"/>
    <cellStyle name="Comma 3 2" xfId="131"/>
    <cellStyle name="Comma 3 3" xfId="132"/>
    <cellStyle name="Comma 3 3 2" xfId="133"/>
    <cellStyle name="Comma 4" xfId="134"/>
    <cellStyle name="Comma 4 2" xfId="135"/>
    <cellStyle name="Comma 5" xfId="136"/>
    <cellStyle name="Comma 5 2" xfId="137"/>
    <cellStyle name="Comma 6" xfId="138"/>
    <cellStyle name="Comma 7" xfId="139"/>
    <cellStyle name="Comma 9" xfId="140"/>
    <cellStyle name="Company Name" xfId="141"/>
    <cellStyle name="CR Comma" xfId="142"/>
    <cellStyle name="CR Currency" xfId="143"/>
    <cellStyle name="Credit" xfId="144"/>
    <cellStyle name="Credit subtotal" xfId="145"/>
    <cellStyle name="Credit Total" xfId="146"/>
    <cellStyle name="Curren - Style2" xfId="147"/>
    <cellStyle name="Currency %" xfId="148"/>
    <cellStyle name="Currency [00]" xfId="149"/>
    <cellStyle name="Currency 0.0" xfId="150"/>
    <cellStyle name="Currency 0.0%" xfId="151"/>
    <cellStyle name="Currency 0.00" xfId="152"/>
    <cellStyle name="Currency 0.00%" xfId="153"/>
    <cellStyle name="Currency 0.000" xfId="154"/>
    <cellStyle name="Currency 0.000%" xfId="155"/>
    <cellStyle name="Date" xfId="156"/>
    <cellStyle name="Date Short" xfId="157"/>
    <cellStyle name="Debit" xfId="158"/>
    <cellStyle name="Debit subtotal" xfId="159"/>
    <cellStyle name="Debit Total" xfId="160"/>
    <cellStyle name="DELTA" xfId="161"/>
    <cellStyle name="E&amp;Y House" xfId="162"/>
    <cellStyle name="Enter Currency (0)" xfId="163"/>
    <cellStyle name="Enter Currency (2)" xfId="164"/>
    <cellStyle name="Enter Units (0)" xfId="165"/>
    <cellStyle name="Enter Units (1)" xfId="166"/>
    <cellStyle name="Enter Units (2)" xfId="167"/>
    <cellStyle name="Euro" xfId="168"/>
    <cellStyle name="Explanatory Text 2" xfId="169"/>
    <cellStyle name="Explanatory Text 3" xfId="170"/>
    <cellStyle name="Explanatory Text 4" xfId="171"/>
    <cellStyle name="Good 2" xfId="172"/>
    <cellStyle name="Good 3" xfId="173"/>
    <cellStyle name="Good 4" xfId="174"/>
    <cellStyle name="Grey" xfId="175"/>
    <cellStyle name="HEADER" xfId="176"/>
    <cellStyle name="Header1" xfId="177"/>
    <cellStyle name="Header2" xfId="178"/>
    <cellStyle name="Heading" xfId="179"/>
    <cellStyle name="Heading 1 2" xfId="180"/>
    <cellStyle name="Heading 1 3" xfId="181"/>
    <cellStyle name="Heading 1 4" xfId="182"/>
    <cellStyle name="Heading 2 2" xfId="183"/>
    <cellStyle name="Heading 2 3" xfId="184"/>
    <cellStyle name="Heading 2 4" xfId="185"/>
    <cellStyle name="Heading 3 2" xfId="186"/>
    <cellStyle name="Heading 3 3" xfId="187"/>
    <cellStyle name="Heading 3 4" xfId="188"/>
    <cellStyle name="Heading 4 2" xfId="189"/>
    <cellStyle name="Heading 4 3" xfId="190"/>
    <cellStyle name="Heading 4 4" xfId="191"/>
    <cellStyle name="Heading No Underline" xfId="192"/>
    <cellStyle name="Heading With Underline" xfId="193"/>
    <cellStyle name="Input [yellow]" xfId="194"/>
    <cellStyle name="Input 2" xfId="195"/>
    <cellStyle name="Input 3" xfId="196"/>
    <cellStyle name="Input 4" xfId="197"/>
    <cellStyle name="Link Currency (0)" xfId="198"/>
    <cellStyle name="Link Currency (2)" xfId="199"/>
    <cellStyle name="Link Units (0)" xfId="200"/>
    <cellStyle name="Link Units (1)" xfId="201"/>
    <cellStyle name="Link Units (2)" xfId="202"/>
    <cellStyle name="Linked Cell 2" xfId="203"/>
    <cellStyle name="Linked Cell 3" xfId="204"/>
    <cellStyle name="Linked Cell 4" xfId="205"/>
    <cellStyle name="Model" xfId="206"/>
    <cellStyle name="Neutral 2" xfId="207"/>
    <cellStyle name="Neutral 3" xfId="208"/>
    <cellStyle name="Neutral 4" xfId="209"/>
    <cellStyle name="no dec" xfId="210"/>
    <cellStyle name="Normal" xfId="0" builtinId="0"/>
    <cellStyle name="Normal - Style1" xfId="211"/>
    <cellStyle name="Normal - Style1 2" xfId="212"/>
    <cellStyle name="Normal 10" xfId="213"/>
    <cellStyle name="Normal 11" xfId="2"/>
    <cellStyle name="Normal 12" xfId="214"/>
    <cellStyle name="Normal 13" xfId="215"/>
    <cellStyle name="Normal 14" xfId="216"/>
    <cellStyle name="Normal 15" xfId="217"/>
    <cellStyle name="Normal 16" xfId="218"/>
    <cellStyle name="Normal 17" xfId="219"/>
    <cellStyle name="Normal 18" xfId="220"/>
    <cellStyle name="Normal 19" xfId="221"/>
    <cellStyle name="Normal 2" xfId="222"/>
    <cellStyle name="Normal 2 2" xfId="3"/>
    <cellStyle name="Normal 2 2 2" xfId="223"/>
    <cellStyle name="Normal 2 3" xfId="224"/>
    <cellStyle name="Normal 2 3 2" xfId="225"/>
    <cellStyle name="Normal 2 4" xfId="226"/>
    <cellStyle name="Normal 2 5" xfId="227"/>
    <cellStyle name="Normal 3" xfId="228"/>
    <cellStyle name="Normal 3 2" xfId="229"/>
    <cellStyle name="Normal 4" xfId="230"/>
    <cellStyle name="Normal 5" xfId="231"/>
    <cellStyle name="Normal 5 2" xfId="232"/>
    <cellStyle name="Normal 6" xfId="4"/>
    <cellStyle name="Normal 6 2" xfId="233"/>
    <cellStyle name="Normal 6 3" xfId="234"/>
    <cellStyle name="Normal 7" xfId="235"/>
    <cellStyle name="Normal 8" xfId="236"/>
    <cellStyle name="Normal 9" xfId="237"/>
    <cellStyle name="Normal_Subex_holdingsbs_-_2006-07" xfId="6"/>
    <cellStyle name="Note 2" xfId="238"/>
    <cellStyle name="Note 3" xfId="239"/>
    <cellStyle name="Note 4" xfId="240"/>
    <cellStyle name="Output 2" xfId="241"/>
    <cellStyle name="Output 3" xfId="242"/>
    <cellStyle name="Output 4" xfId="243"/>
    <cellStyle name="Output Amounts" xfId="244"/>
    <cellStyle name="Percent" xfId="291" builtinId="5"/>
    <cellStyle name="Percent %" xfId="245"/>
    <cellStyle name="Percent % Long Underline" xfId="246"/>
    <cellStyle name="Percent %_Worksheet in  US Financial Statements Ref. Workbook - Single Co" xfId="247"/>
    <cellStyle name="Percent (0)" xfId="248"/>
    <cellStyle name="Percent [0]" xfId="249"/>
    <cellStyle name="Percent [00]" xfId="250"/>
    <cellStyle name="Percent [2]" xfId="251"/>
    <cellStyle name="Percent 0.0%" xfId="252"/>
    <cellStyle name="Percent 0.0% Long Underline" xfId="253"/>
    <cellStyle name="Percent 0.00%" xfId="254"/>
    <cellStyle name="Percent 0.00% Long Underline" xfId="255"/>
    <cellStyle name="Percent 0.000%" xfId="256"/>
    <cellStyle name="Percent 0.000% Long Underline" xfId="257"/>
    <cellStyle name="Percent 2" xfId="258"/>
    <cellStyle name="Percent 2 2" xfId="259"/>
    <cellStyle name="Percent 3" xfId="260"/>
    <cellStyle name="Percent 3 2" xfId="261"/>
    <cellStyle name="Percent 4" xfId="262"/>
    <cellStyle name="PrePop Currency (0)" xfId="263"/>
    <cellStyle name="PrePop Currency (2)" xfId="264"/>
    <cellStyle name="PrePop Units (0)" xfId="265"/>
    <cellStyle name="PrePop Units (1)" xfId="266"/>
    <cellStyle name="PrePop Units (2)" xfId="267"/>
    <cellStyle name="Standard_2b_11" xfId="268"/>
    <cellStyle name="Style 1" xfId="269"/>
    <cellStyle name="subhead" xfId="270"/>
    <cellStyle name="Text Indent A" xfId="271"/>
    <cellStyle name="Text Indent B" xfId="272"/>
    <cellStyle name="Text Indent C" xfId="273"/>
    <cellStyle name="Tickmark" xfId="274"/>
    <cellStyle name="Title 2" xfId="275"/>
    <cellStyle name="Title 3" xfId="276"/>
    <cellStyle name="Title 4" xfId="277"/>
    <cellStyle name="Total 2" xfId="278"/>
    <cellStyle name="Total 3" xfId="279"/>
    <cellStyle name="Total 4" xfId="280"/>
    <cellStyle name="Warning Text 2" xfId="281"/>
    <cellStyle name="Warning Text 3" xfId="282"/>
    <cellStyle name="Warning Text 4" xfId="283"/>
    <cellStyle name="Обычный_44 расходы 2002" xfId="284"/>
    <cellStyle name="백분율_95" xfId="285"/>
    <cellStyle name="콤마 [0]_1" xfId="286"/>
    <cellStyle name="콤마_1" xfId="287"/>
    <cellStyle name="통화 [0]_1" xfId="288"/>
    <cellStyle name="통화_1" xfId="289"/>
    <cellStyle name="표준_1" xfId="29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bserver\gbdata\CLIENTS\M%20Y%20Associates\2003-04\BS'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Fixed%20Assets%20Leadsheet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bserver\gbdata\FY%202005-06\Tax%20Audit-FY05-06\3CD%20Details\ETDS%20Returns-0506\eTDSq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LIENTS\VEDIC\05-06\VEDIC-FINAL\Form1Ver1.0.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LIENTS\merlecha\Audit\2008-09\BS%202009\BS%202007-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bm\c%20on%20ibm\REPORTS\DIFC\03-04\DEP03-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bserver\gbdata\Clients\ncl\02-03\balance%20sheet%20fin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RIKRISHNA\SumitMarch04\Data04\ADTL\Schedule%20VI%2020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lients\diganta\krg\FINANCE\2002-03\2002-03%20Statutory%20Audit\Fin%20BS%20as%20on%2031.03.20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c%20backup\Tapasya\Babu\Iiq\Audit%2003-04\Financials\Schedule%20VI%20-%2003-0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e/01%20Individuals/Manish%20Trading%20Corporation/Tax%20Audit%202017-18/CLIENTS/GROTEK/05-06/bls0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Individuals/Sri%20Maruteshwar%20Petroleums/Tax%20Audit%202017-18/CLIENTS/GROTEK/05-06/bls0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bm\c%20on%20ibm\REPORTS\DIFC\04-05\DL%2031-3-200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Guest\Desktop\Dev%20-strides(mail)\Agnus%20Final%2019.10\Financial%20Statements\Agnus%20Final%20BS-06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accpol"/>
      <sheetName val="computa"/>
      <sheetName val="bsincexp"/>
      <sheetName val="fixasssch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Sch VI"/>
      <sheetName val="SCM "/>
      <sheetName val="Depreciation"/>
      <sheetName val="TOD - Additions "/>
      <sheetName val="Review of R&amp;M"/>
      <sheetName val="Tickmarks"/>
    </sheetNames>
    <sheetDataSet>
      <sheetData sheetId="0">
        <row r="2">
          <cell r="K2" t="str">
            <v>Final</v>
          </cell>
        </row>
        <row r="4">
          <cell r="K4">
            <v>1729000</v>
          </cell>
        </row>
        <row r="5">
          <cell r="K5">
            <v>1729000</v>
          </cell>
        </row>
        <row r="7">
          <cell r="K7">
            <v>1660853</v>
          </cell>
        </row>
        <row r="8">
          <cell r="K8">
            <v>1660853</v>
          </cell>
        </row>
        <row r="10">
          <cell r="K10">
            <v>210195</v>
          </cell>
        </row>
        <row r="11">
          <cell r="K11">
            <v>614700</v>
          </cell>
        </row>
        <row r="12">
          <cell r="K12">
            <v>824895</v>
          </cell>
        </row>
        <row r="14">
          <cell r="K14">
            <v>0</v>
          </cell>
        </row>
        <row r="16">
          <cell r="K16">
            <v>-177333.33</v>
          </cell>
        </row>
        <row r="17">
          <cell r="K17">
            <v>-177333.33</v>
          </cell>
        </row>
        <row r="19">
          <cell r="K19">
            <v>-146009.06</v>
          </cell>
        </row>
        <row r="20">
          <cell r="K20">
            <v>-146009.06</v>
          </cell>
        </row>
        <row r="22">
          <cell r="K22">
            <v>-6780.48</v>
          </cell>
        </row>
        <row r="23">
          <cell r="K23">
            <v>-38418.75</v>
          </cell>
        </row>
        <row r="24">
          <cell r="K24">
            <v>-45199.23</v>
          </cell>
        </row>
        <row r="26">
          <cell r="K26">
            <v>0</v>
          </cell>
        </row>
        <row r="27">
          <cell r="K27">
            <v>3846206.38</v>
          </cell>
        </row>
      </sheetData>
      <sheetData sheetId="1">
        <row r="1">
          <cell r="J1" t="str">
            <v>Final</v>
          </cell>
        </row>
        <row r="3">
          <cell r="J3">
            <v>1729000</v>
          </cell>
        </row>
        <row r="4">
          <cell r="J4">
            <v>1729000</v>
          </cell>
        </row>
        <row r="6">
          <cell r="J6">
            <v>1660853</v>
          </cell>
        </row>
        <row r="7">
          <cell r="J7">
            <v>1660853</v>
          </cell>
        </row>
        <row r="9">
          <cell r="J9">
            <v>210195</v>
          </cell>
        </row>
        <row r="10">
          <cell r="J10">
            <v>614700</v>
          </cell>
        </row>
        <row r="11">
          <cell r="J11">
            <v>824895</v>
          </cell>
        </row>
        <row r="13">
          <cell r="J13">
            <v>0</v>
          </cell>
        </row>
        <row r="15">
          <cell r="J15">
            <v>-177333.33</v>
          </cell>
        </row>
        <row r="16">
          <cell r="J16">
            <v>-177333.33</v>
          </cell>
        </row>
        <row r="18">
          <cell r="J18">
            <v>-146009.06</v>
          </cell>
        </row>
        <row r="19">
          <cell r="J19">
            <v>-146009.06</v>
          </cell>
        </row>
        <row r="21">
          <cell r="J21">
            <v>-6780.48</v>
          </cell>
        </row>
        <row r="22">
          <cell r="J22">
            <v>-38418.75</v>
          </cell>
        </row>
        <row r="23">
          <cell r="J23">
            <v>-45199.23</v>
          </cell>
        </row>
        <row r="25">
          <cell r="J25">
            <v>0</v>
          </cell>
        </row>
        <row r="26">
          <cell r="J26">
            <v>3846206.38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lines"/>
      <sheetName val="Form"/>
      <sheetName val="Challan"/>
      <sheetName val="Annexure-I"/>
      <sheetName val="ImportSheet"/>
      <sheetName val="Param"/>
      <sheetName val="outPut"/>
    </sheetNames>
    <sheetDataSet>
      <sheetData sheetId="0" refreshError="1"/>
      <sheetData sheetId="1" refreshError="1"/>
      <sheetData sheetId="2">
        <row r="854">
          <cell r="IV854">
            <v>193</v>
          </cell>
        </row>
        <row r="855">
          <cell r="IV855" t="str">
            <v>94A</v>
          </cell>
        </row>
        <row r="856">
          <cell r="IV856" t="str">
            <v>94B</v>
          </cell>
        </row>
        <row r="857">
          <cell r="IV857" t="str">
            <v>4BB</v>
          </cell>
        </row>
        <row r="858">
          <cell r="IV858" t="str">
            <v>94C</v>
          </cell>
        </row>
        <row r="859">
          <cell r="IV859" t="str">
            <v>94D</v>
          </cell>
        </row>
        <row r="860">
          <cell r="IV860" t="str">
            <v>4EE</v>
          </cell>
        </row>
        <row r="861">
          <cell r="IV861" t="str">
            <v>94F</v>
          </cell>
        </row>
        <row r="862">
          <cell r="IV862" t="str">
            <v>94G</v>
          </cell>
        </row>
        <row r="863">
          <cell r="IV863" t="str">
            <v>94H</v>
          </cell>
        </row>
        <row r="864">
          <cell r="IV864" t="str">
            <v>94I</v>
          </cell>
        </row>
        <row r="865">
          <cell r="IV865" t="str">
            <v>94J</v>
          </cell>
        </row>
        <row r="866">
          <cell r="IV866" t="str">
            <v>94K</v>
          </cell>
        </row>
        <row r="867">
          <cell r="IV867" t="str">
            <v>94L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"/>
      <sheetName val="Part A"/>
      <sheetName val="Beneficial Owners"/>
      <sheetName val="Directors"/>
      <sheetName val="Subsidiary Companies"/>
      <sheetName val="Balance Sheet"/>
      <sheetName val="Profit and Loss"/>
      <sheetName val="Other Information"/>
      <sheetName val="Part B"/>
      <sheetName val="Part C"/>
      <sheetName val="Schedule 1 - Computation"/>
      <sheetName val="Schedule 2 - Capital Gains"/>
      <sheetName val="Schedule 2 - STCG"/>
      <sheetName val="Schedule  - LTCG"/>
      <sheetName val="Schedule 3 - Depreciation"/>
      <sheetName val="Schedule 4 - House Property"/>
      <sheetName val="Schedule 5 - Other Sources"/>
      <sheetName val="Schedule 6"/>
      <sheetName val="Schedule 7"/>
      <sheetName val="Schedule 8"/>
      <sheetName val="Schedule 9 - Deductions Sec. 10"/>
      <sheetName val="Schedule 10 - Deductions Ch VIA"/>
      <sheetName val="Schedule 11 - Rate Purpose"/>
      <sheetName val="Schedule 12 -Tax @ special rate"/>
      <sheetName val="Schedule 13 - Exempt Income"/>
      <sheetName val="Schedule 14 - Rebate"/>
      <sheetName val="Schedule 15 - tax Sec 115JB"/>
      <sheetName val="Schedule 16- Distributed Profit"/>
      <sheetName val="Schedule 17 - Value of FBT"/>
      <sheetName val="Schedule 18 - Bank Accounts"/>
      <sheetName val="Schedule 19 - Advance Tax"/>
      <sheetName val="Schedule 20 - Self Assmnt Tax"/>
      <sheetName val="Schedule 21 - Dividend Tax"/>
      <sheetName val="Schedule 22 - Advance FBT"/>
      <sheetName val="Schedule 23 - FBT Self Assmnt"/>
      <sheetName val="Schedule 24 - TDS"/>
      <sheetName val="Schedule 25 - TCS"/>
      <sheetName val="Principal Item -Trading"/>
      <sheetName val="Principal Item - Raw material"/>
      <sheetName val="Principal Item - Products"/>
      <sheetName val="Ack"/>
    </sheetNames>
    <sheetDataSet>
      <sheetData sheetId="0">
        <row r="16">
          <cell r="A16" t="str">
            <v xml:space="preserve">01 - ANDAMAN AND NICOBAR ISLANDS </v>
          </cell>
        </row>
        <row r="17">
          <cell r="A17" t="str">
            <v xml:space="preserve">02 - ANDHRA PRADESH </v>
          </cell>
        </row>
        <row r="18">
          <cell r="A18" t="str">
            <v xml:space="preserve">03 - ARUNACHAL PRADESH </v>
          </cell>
        </row>
        <row r="19">
          <cell r="A19" t="str">
            <v xml:space="preserve">04 - ASSAM </v>
          </cell>
        </row>
        <row r="20">
          <cell r="A20" t="str">
            <v xml:space="preserve">05 - BIHAR </v>
          </cell>
        </row>
        <row r="21">
          <cell r="A21" t="str">
            <v xml:space="preserve">06 - CHANDIGARH </v>
          </cell>
        </row>
        <row r="22">
          <cell r="A22" t="str">
            <v xml:space="preserve">07 - DADRA &amp; NAGAR HAVELI </v>
          </cell>
        </row>
        <row r="23">
          <cell r="A23" t="str">
            <v xml:space="preserve">08 - DAMAN &amp; DIU </v>
          </cell>
        </row>
        <row r="24">
          <cell r="A24" t="str">
            <v xml:space="preserve">09 - DELHI </v>
          </cell>
        </row>
        <row r="25">
          <cell r="A25" t="str">
            <v xml:space="preserve">10 - GOA </v>
          </cell>
        </row>
        <row r="26">
          <cell r="A26" t="str">
            <v xml:space="preserve">11 - GUJARAT </v>
          </cell>
        </row>
        <row r="27">
          <cell r="A27" t="str">
            <v xml:space="preserve">12 - HARYANA </v>
          </cell>
        </row>
        <row r="28">
          <cell r="A28" t="str">
            <v xml:space="preserve">13 - HIMACHAL PRADESH </v>
          </cell>
        </row>
        <row r="29">
          <cell r="A29" t="str">
            <v xml:space="preserve">14 - JAMMU &amp; KASHMIR </v>
          </cell>
        </row>
        <row r="30">
          <cell r="A30" t="str">
            <v xml:space="preserve">15 - KARNATAKA </v>
          </cell>
        </row>
        <row r="31">
          <cell r="A31" t="str">
            <v xml:space="preserve">16 - KERALA </v>
          </cell>
        </row>
        <row r="32">
          <cell r="A32" t="str">
            <v xml:space="preserve">17 - LAKHSWADEEP </v>
          </cell>
        </row>
        <row r="33">
          <cell r="A33" t="str">
            <v xml:space="preserve">18 - MADHYA PRADESH </v>
          </cell>
        </row>
        <row r="34">
          <cell r="A34" t="str">
            <v xml:space="preserve">19 - MAHARASHTRA </v>
          </cell>
        </row>
        <row r="35">
          <cell r="A35" t="str">
            <v xml:space="preserve">20 - MANIPUR </v>
          </cell>
        </row>
        <row r="36">
          <cell r="A36" t="str">
            <v xml:space="preserve">21 - MEGHALAYA </v>
          </cell>
        </row>
        <row r="37">
          <cell r="A37" t="str">
            <v xml:space="preserve">22 - MIZORAM </v>
          </cell>
        </row>
        <row r="38">
          <cell r="A38" t="str">
            <v xml:space="preserve">23 - NAGALAND </v>
          </cell>
        </row>
        <row r="39">
          <cell r="A39" t="str">
            <v xml:space="preserve">24 - ORISSA </v>
          </cell>
        </row>
        <row r="40">
          <cell r="A40" t="str">
            <v xml:space="preserve">25 - PONDICHERRY </v>
          </cell>
        </row>
        <row r="41">
          <cell r="A41" t="str">
            <v xml:space="preserve">26 - PUNJAB </v>
          </cell>
        </row>
        <row r="42">
          <cell r="A42" t="str">
            <v xml:space="preserve">27 - RAJASTHAN </v>
          </cell>
        </row>
        <row r="43">
          <cell r="A43" t="str">
            <v xml:space="preserve">28 - SIKKIM </v>
          </cell>
        </row>
        <row r="44">
          <cell r="A44" t="str">
            <v xml:space="preserve">29 - TAMILNADU </v>
          </cell>
        </row>
        <row r="45">
          <cell r="A45" t="str">
            <v xml:space="preserve">30 - TRIPURA </v>
          </cell>
        </row>
        <row r="46">
          <cell r="A46" t="str">
            <v xml:space="preserve">31 - UTTAR PRADESH </v>
          </cell>
        </row>
        <row r="47">
          <cell r="A47" t="str">
            <v xml:space="preserve">32 - WEST BENGAL </v>
          </cell>
        </row>
        <row r="48">
          <cell r="A48" t="str">
            <v xml:space="preserve">33 - CHHATISHGARH </v>
          </cell>
        </row>
        <row r="49">
          <cell r="A49" t="str">
            <v xml:space="preserve">34 - UTTARANCHAL </v>
          </cell>
        </row>
        <row r="50">
          <cell r="A50" t="str">
            <v>35 - JHARKHAND</v>
          </cell>
        </row>
        <row r="51">
          <cell r="A51" t="str">
            <v>99 - Foreign Person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 2008-09"/>
      <sheetName val="P &amp; L"/>
      <sheetName val="Bsheet"/>
      <sheetName val="Sche P&amp;L"/>
      <sheetName val="Sche BS"/>
      <sheetName val="Sub Sch P&amp;L"/>
      <sheetName val="Sub Sch BS"/>
      <sheetName val="Computation"/>
      <sheetName val="AS 22"/>
      <sheetName val="Fix Asst"/>
      <sheetName val="DEP-IT"/>
      <sheetName val="Debtors-Aging"/>
      <sheetName val="ABSTRA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SS"/>
      <sheetName val="DEP03-04"/>
    </sheetNames>
    <sheetDataSet>
      <sheetData sheetId="0">
        <row r="1">
          <cell r="A1" t="str">
            <v>A/c.Code</v>
          </cell>
          <cell r="B1" t="str">
            <v>Head of Account</v>
          </cell>
          <cell r="D1" t="str">
            <v>Credit</v>
          </cell>
        </row>
        <row r="2">
          <cell r="A2" t="str">
            <v>03211202</v>
          </cell>
          <cell r="B2" t="str">
            <v>SRINIVAS.H.V.</v>
          </cell>
          <cell r="C2" t="str">
            <v>16/047</v>
          </cell>
          <cell r="D2">
            <v>89844</v>
          </cell>
        </row>
        <row r="3">
          <cell r="A3" t="str">
            <v>03211204</v>
          </cell>
          <cell r="B3" t="str">
            <v>KRISHNA MURTHY.K.T.</v>
          </cell>
          <cell r="C3" t="str">
            <v>16/97</v>
          </cell>
          <cell r="D3">
            <v>25886</v>
          </cell>
        </row>
        <row r="4">
          <cell r="A4" t="str">
            <v>03211205</v>
          </cell>
          <cell r="B4" t="str">
            <v>RAVINDRA.M.</v>
          </cell>
          <cell r="C4" t="str">
            <v>16/104</v>
          </cell>
          <cell r="D4">
            <v>6413</v>
          </cell>
        </row>
        <row r="5">
          <cell r="A5" t="str">
            <v>03211206</v>
          </cell>
          <cell r="B5" t="str">
            <v>SRINIVAS.H.V.</v>
          </cell>
          <cell r="C5" t="str">
            <v>16/140</v>
          </cell>
          <cell r="D5">
            <v>56250</v>
          </cell>
        </row>
        <row r="6">
          <cell r="A6" t="str">
            <v>03211207</v>
          </cell>
          <cell r="B6" t="str">
            <v>NEELAKANTA MURTHY.B.L.</v>
          </cell>
          <cell r="C6" t="str">
            <v>15/192</v>
          </cell>
          <cell r="D6">
            <v>13000</v>
          </cell>
        </row>
        <row r="7">
          <cell r="A7" t="str">
            <v>03211208</v>
          </cell>
          <cell r="B7" t="str">
            <v>SATYANARAYANA.M.C.</v>
          </cell>
          <cell r="C7" t="str">
            <v>16/171</v>
          </cell>
          <cell r="D7">
            <v>9834</v>
          </cell>
        </row>
        <row r="8">
          <cell r="A8" t="str">
            <v>03211209</v>
          </cell>
          <cell r="B8" t="str">
            <v>SATYANARAYANA.M.C.</v>
          </cell>
          <cell r="C8" t="str">
            <v>16/181</v>
          </cell>
          <cell r="D8">
            <v>34220</v>
          </cell>
        </row>
        <row r="9">
          <cell r="A9" t="str">
            <v>03211210</v>
          </cell>
          <cell r="B9" t="str">
            <v>NAGABHUSHANA.M.G.</v>
          </cell>
          <cell r="C9" t="str">
            <v>16/197</v>
          </cell>
          <cell r="D9">
            <v>1932</v>
          </cell>
        </row>
        <row r="10">
          <cell r="A10" t="str">
            <v>03211211</v>
          </cell>
          <cell r="B10" t="str">
            <v>MADHAVA RAO.K.R.</v>
          </cell>
          <cell r="C10" t="str">
            <v>18/008</v>
          </cell>
          <cell r="D10">
            <v>112034</v>
          </cell>
        </row>
        <row r="11">
          <cell r="A11" t="str">
            <v>0321200853</v>
          </cell>
          <cell r="B11" t="str">
            <v>M.K.PUTTU RAO</v>
          </cell>
          <cell r="C11" t="str">
            <v>15/085</v>
          </cell>
          <cell r="D11">
            <v>5000</v>
          </cell>
        </row>
        <row r="12">
          <cell r="A12" t="str">
            <v>0321200854</v>
          </cell>
          <cell r="B12" t="str">
            <v>LALITHA BHASKAR</v>
          </cell>
          <cell r="C12" t="str">
            <v>16/013</v>
          </cell>
          <cell r="D12">
            <v>10125</v>
          </cell>
        </row>
        <row r="13">
          <cell r="A13" t="str">
            <v>0321200857</v>
          </cell>
          <cell r="B13" t="str">
            <v>MAHADEVA RAO.S.R</v>
          </cell>
          <cell r="C13" t="str">
            <v>12/02</v>
          </cell>
          <cell r="D13">
            <v>16269</v>
          </cell>
        </row>
        <row r="14">
          <cell r="A14" t="str">
            <v>0321200860</v>
          </cell>
          <cell r="B14" t="str">
            <v>SUBRAMANYA BHAT.K.A</v>
          </cell>
          <cell r="C14" t="str">
            <v>16/27</v>
          </cell>
          <cell r="D14">
            <v>25668</v>
          </cell>
        </row>
        <row r="15">
          <cell r="A15" t="str">
            <v>0321200861</v>
          </cell>
          <cell r="B15" t="str">
            <v>RAMESH RAO.B.K.</v>
          </cell>
          <cell r="C15" t="str">
            <v>16/38</v>
          </cell>
          <cell r="D15">
            <v>73125</v>
          </cell>
        </row>
        <row r="16">
          <cell r="A16" t="str">
            <v>0321200862</v>
          </cell>
          <cell r="B16" t="str">
            <v>GAJENDRA.B.K.</v>
          </cell>
          <cell r="C16" t="str">
            <v>16/39</v>
          </cell>
          <cell r="D16">
            <v>73125</v>
          </cell>
        </row>
        <row r="17">
          <cell r="A17" t="str">
            <v>0321200863</v>
          </cell>
          <cell r="B17" t="str">
            <v>SHRINGESHWARA.B.K.</v>
          </cell>
          <cell r="C17" t="str">
            <v>16/40</v>
          </cell>
          <cell r="D17">
            <v>73125</v>
          </cell>
        </row>
        <row r="18">
          <cell r="A18" t="str">
            <v>0321200864</v>
          </cell>
          <cell r="B18" t="str">
            <v>RANGANATH.M.S.</v>
          </cell>
          <cell r="C18" t="str">
            <v>12/77</v>
          </cell>
          <cell r="D18">
            <v>3951</v>
          </cell>
        </row>
        <row r="19">
          <cell r="A19" t="str">
            <v>0321200865</v>
          </cell>
          <cell r="B19" t="str">
            <v>GOPALAKRISHNA.G.C.</v>
          </cell>
          <cell r="C19" t="str">
            <v>12/49</v>
          </cell>
          <cell r="D19">
            <v>2325</v>
          </cell>
        </row>
        <row r="20">
          <cell r="A20" t="str">
            <v>0321200866</v>
          </cell>
          <cell r="B20" t="str">
            <v>VENKATA RAO.M.K.</v>
          </cell>
          <cell r="C20" t="str">
            <v>16/046</v>
          </cell>
          <cell r="D20">
            <v>21818</v>
          </cell>
        </row>
        <row r="21">
          <cell r="A21" t="str">
            <v>0321200868</v>
          </cell>
          <cell r="B21" t="str">
            <v>MAHABALA.K.R.</v>
          </cell>
          <cell r="C21" t="str">
            <v>12/65</v>
          </cell>
          <cell r="D21">
            <v>1515</v>
          </cell>
        </row>
        <row r="22">
          <cell r="A22" t="str">
            <v>0321200869</v>
          </cell>
          <cell r="B22" t="str">
            <v>GANESH.Y.S.</v>
          </cell>
          <cell r="C22" t="str">
            <v>16/50</v>
          </cell>
          <cell r="D22">
            <v>3375</v>
          </cell>
        </row>
        <row r="23">
          <cell r="A23" t="str">
            <v>0321200870</v>
          </cell>
          <cell r="B23" t="str">
            <v>RAGHAVENDRA BHAT.K.A.</v>
          </cell>
          <cell r="C23" t="str">
            <v>16/51</v>
          </cell>
          <cell r="D23">
            <v>56250</v>
          </cell>
        </row>
        <row r="24">
          <cell r="A24" t="str">
            <v>0321200873</v>
          </cell>
          <cell r="B24" t="str">
            <v>SUBRAMANYA BHATT.K.A.</v>
          </cell>
          <cell r="C24" t="str">
            <v>16/066</v>
          </cell>
          <cell r="D24">
            <v>78996</v>
          </cell>
        </row>
        <row r="25">
          <cell r="A25" t="str">
            <v>0321200874</v>
          </cell>
          <cell r="B25" t="str">
            <v>SUBRAMANYA BHATT.K.A.</v>
          </cell>
          <cell r="C25" t="str">
            <v>16/067</v>
          </cell>
          <cell r="D25">
            <v>20977</v>
          </cell>
        </row>
        <row r="26">
          <cell r="A26" t="str">
            <v>0321200876</v>
          </cell>
          <cell r="B26" t="str">
            <v>GOPALAKRISHNA.G.C.</v>
          </cell>
          <cell r="C26" t="str">
            <v>16/86</v>
          </cell>
          <cell r="D26">
            <v>2003</v>
          </cell>
        </row>
        <row r="27">
          <cell r="A27" t="str">
            <v>0321200877</v>
          </cell>
          <cell r="B27" t="str">
            <v>SHIVASHANKAR.Y.S.</v>
          </cell>
          <cell r="C27" t="str">
            <v>12/23</v>
          </cell>
          <cell r="D27">
            <v>8629</v>
          </cell>
        </row>
        <row r="28">
          <cell r="A28" t="str">
            <v>0321200878</v>
          </cell>
          <cell r="B28" t="str">
            <v>YOGEESH.K.S.</v>
          </cell>
          <cell r="C28" t="str">
            <v>16/89</v>
          </cell>
          <cell r="D28">
            <v>56250</v>
          </cell>
        </row>
        <row r="29">
          <cell r="A29" t="str">
            <v>0321200879</v>
          </cell>
          <cell r="B29" t="str">
            <v>UMESH.S.</v>
          </cell>
          <cell r="C29" t="str">
            <v>16/090</v>
          </cell>
          <cell r="D29">
            <v>56250</v>
          </cell>
        </row>
        <row r="30">
          <cell r="A30" t="str">
            <v>0321200880</v>
          </cell>
          <cell r="B30" t="str">
            <v>GEETHA KRISHNA RAO.A.</v>
          </cell>
          <cell r="C30" t="str">
            <v>15/176</v>
          </cell>
          <cell r="D30">
            <v>12000</v>
          </cell>
        </row>
        <row r="31">
          <cell r="A31" t="str">
            <v>0321200881</v>
          </cell>
          <cell r="B31" t="str">
            <v>VENKATESH HEBBAR.H.C.</v>
          </cell>
          <cell r="C31" t="str">
            <v>16/105</v>
          </cell>
          <cell r="D31">
            <v>6413</v>
          </cell>
        </row>
        <row r="32">
          <cell r="A32" t="str">
            <v>0321200882</v>
          </cell>
          <cell r="B32" t="str">
            <v>YOGEESH.K.S.</v>
          </cell>
          <cell r="C32" t="str">
            <v>16/106</v>
          </cell>
          <cell r="D32">
            <v>12825</v>
          </cell>
        </row>
        <row r="33">
          <cell r="A33" t="str">
            <v>0321200883</v>
          </cell>
          <cell r="B33" t="str">
            <v>UMESH.S.</v>
          </cell>
          <cell r="C33" t="str">
            <v>16/107</v>
          </cell>
          <cell r="D33">
            <v>12825</v>
          </cell>
        </row>
        <row r="34">
          <cell r="A34" t="str">
            <v>0321200884</v>
          </cell>
          <cell r="B34" t="str">
            <v>GAJENDRA.B.K.</v>
          </cell>
          <cell r="C34" t="str">
            <v>16/115</v>
          </cell>
          <cell r="D34">
            <v>22500</v>
          </cell>
        </row>
        <row r="35">
          <cell r="A35" t="str">
            <v>0321200885</v>
          </cell>
          <cell r="B35" t="str">
            <v>SRINGESHWARA.B.K.</v>
          </cell>
          <cell r="C35" t="str">
            <v>16/116</v>
          </cell>
          <cell r="D35">
            <v>22500</v>
          </cell>
        </row>
        <row r="36">
          <cell r="A36" t="str">
            <v>0321200887</v>
          </cell>
          <cell r="B36" t="str">
            <v>RAJENDRA.G.R.</v>
          </cell>
          <cell r="C36" t="str">
            <v>16/139</v>
          </cell>
          <cell r="D36">
            <v>25886</v>
          </cell>
        </row>
        <row r="37">
          <cell r="A37" t="str">
            <v>0321200891</v>
          </cell>
          <cell r="B37" t="str">
            <v>SUBRAMANYA BHATT.K.A.</v>
          </cell>
          <cell r="C37" t="str">
            <v>16/150</v>
          </cell>
          <cell r="D37">
            <v>63281</v>
          </cell>
        </row>
        <row r="38">
          <cell r="A38" t="str">
            <v>0321200892</v>
          </cell>
          <cell r="B38" t="str">
            <v>GEETHA KRISHNA RAO.A.</v>
          </cell>
          <cell r="C38" t="str">
            <v>16/178</v>
          </cell>
          <cell r="D38">
            <v>4564</v>
          </cell>
        </row>
        <row r="39">
          <cell r="A39" t="str">
            <v>0321200893</v>
          </cell>
          <cell r="B39" t="str">
            <v>SATISH.M.C.</v>
          </cell>
          <cell r="C39" t="str">
            <v>16/180</v>
          </cell>
          <cell r="D39">
            <v>34220</v>
          </cell>
        </row>
        <row r="40">
          <cell r="A40" t="str">
            <v>0321200894</v>
          </cell>
          <cell r="B40" t="str">
            <v>CHANDRASHEKHAR.K.G.</v>
          </cell>
          <cell r="C40" t="str">
            <v>16/187</v>
          </cell>
          <cell r="D40">
            <v>25200</v>
          </cell>
        </row>
        <row r="41">
          <cell r="A41" t="str">
            <v>0321200895</v>
          </cell>
          <cell r="B41" t="str">
            <v>MAHABALA.K.R.</v>
          </cell>
          <cell r="C41" t="str">
            <v>16/195</v>
          </cell>
          <cell r="D41">
            <v>19316</v>
          </cell>
        </row>
        <row r="42">
          <cell r="A42" t="str">
            <v>0321200896</v>
          </cell>
          <cell r="B42" t="str">
            <v>NARAYAN.T.</v>
          </cell>
          <cell r="C42" t="str">
            <v>18/010</v>
          </cell>
          <cell r="D42">
            <v>3442</v>
          </cell>
        </row>
        <row r="43">
          <cell r="A43" t="str">
            <v>0321200897</v>
          </cell>
          <cell r="B43" t="str">
            <v>KRIPANANDA.T.N.</v>
          </cell>
          <cell r="C43" t="str">
            <v>18/</v>
          </cell>
          <cell r="D43">
            <v>5528</v>
          </cell>
        </row>
        <row r="44">
          <cell r="A44" t="str">
            <v>0321300130</v>
          </cell>
          <cell r="B44" t="str">
            <v>D.S.RAMADASA</v>
          </cell>
          <cell r="C44" t="str">
            <v>06/61</v>
          </cell>
          <cell r="D44">
            <v>100000</v>
          </cell>
        </row>
        <row r="45">
          <cell r="A45" t="str">
            <v>0321300173</v>
          </cell>
          <cell r="B45" t="str">
            <v>SEETHALAKSHMI RAMESH</v>
          </cell>
          <cell r="C45" t="str">
            <v>07/01</v>
          </cell>
          <cell r="D45">
            <v>5000</v>
          </cell>
        </row>
        <row r="46">
          <cell r="A46" t="str">
            <v>0321300254</v>
          </cell>
          <cell r="B46" t="str">
            <v>PARAMESHWARA ADIGA.G.A.</v>
          </cell>
          <cell r="C46" t="str">
            <v>07/86</v>
          </cell>
          <cell r="D46">
            <v>15000</v>
          </cell>
        </row>
        <row r="47">
          <cell r="A47" t="str">
            <v>0321300275</v>
          </cell>
          <cell r="B47" t="str">
            <v>SEETHALAKSHMI RAMESH</v>
          </cell>
          <cell r="C47" t="str">
            <v>07/01</v>
          </cell>
          <cell r="D47">
            <v>8000</v>
          </cell>
        </row>
        <row r="48">
          <cell r="A48" t="str">
            <v>0321300361</v>
          </cell>
          <cell r="B48" t="str">
            <v>VINUTHA.C.R.</v>
          </cell>
          <cell r="C48" t="str">
            <v>08/83</v>
          </cell>
          <cell r="D48">
            <v>70000</v>
          </cell>
        </row>
        <row r="49">
          <cell r="A49" t="str">
            <v>0321300383</v>
          </cell>
          <cell r="B49" t="str">
            <v>MANJUNATH.K.L.</v>
          </cell>
          <cell r="C49" t="str">
            <v>09/19</v>
          </cell>
          <cell r="D49">
            <v>90000</v>
          </cell>
        </row>
        <row r="50">
          <cell r="A50" t="str">
            <v>0321300397</v>
          </cell>
          <cell r="B50" t="str">
            <v>RADHA.M.G.</v>
          </cell>
          <cell r="C50" t="str">
            <v>09/30</v>
          </cell>
          <cell r="D50">
            <v>20000</v>
          </cell>
        </row>
        <row r="51">
          <cell r="A51" t="str">
            <v>0321300695</v>
          </cell>
          <cell r="B51" t="str">
            <v>RAGHUNATH BHAT.J.</v>
          </cell>
          <cell r="C51" t="str">
            <v>14/005</v>
          </cell>
          <cell r="D51">
            <v>15000</v>
          </cell>
        </row>
        <row r="52">
          <cell r="A52" t="str">
            <v>0321300696</v>
          </cell>
          <cell r="B52" t="str">
            <v>NAGASHREE</v>
          </cell>
          <cell r="C52" t="str">
            <v>14/006</v>
          </cell>
          <cell r="D52">
            <v>15000</v>
          </cell>
        </row>
        <row r="53">
          <cell r="A53" t="str">
            <v>0321300700</v>
          </cell>
          <cell r="B53" t="str">
            <v>PRASHANTH.H.S.</v>
          </cell>
          <cell r="C53" t="str">
            <v>14/029</v>
          </cell>
          <cell r="D53">
            <v>5000</v>
          </cell>
        </row>
        <row r="54">
          <cell r="A54" t="str">
            <v>0321300703</v>
          </cell>
          <cell r="B54" t="str">
            <v>MALLIKARJUNA.M.R.</v>
          </cell>
          <cell r="C54" t="str">
            <v>14/037</v>
          </cell>
          <cell r="D54">
            <v>2500</v>
          </cell>
        </row>
        <row r="55">
          <cell r="A55" t="str">
            <v>0321300707</v>
          </cell>
          <cell r="B55" t="str">
            <v>PREETHAM</v>
          </cell>
          <cell r="C55" t="str">
            <v>14/067</v>
          </cell>
          <cell r="D55">
            <v>4000</v>
          </cell>
        </row>
        <row r="56">
          <cell r="A56" t="str">
            <v>0321300711</v>
          </cell>
          <cell r="B56" t="str">
            <v>PRUTHVI.M.L.</v>
          </cell>
          <cell r="C56" t="str">
            <v>14/014</v>
          </cell>
          <cell r="D56">
            <v>30000</v>
          </cell>
        </row>
        <row r="57">
          <cell r="A57" t="str">
            <v>0321300725</v>
          </cell>
          <cell r="B57" t="str">
            <v>CHETHANA</v>
          </cell>
          <cell r="C57" t="str">
            <v>14/12</v>
          </cell>
          <cell r="D57">
            <v>10000</v>
          </cell>
        </row>
        <row r="58">
          <cell r="A58" t="str">
            <v>0321300755</v>
          </cell>
          <cell r="B58" t="str">
            <v>C.R.VASUDHA</v>
          </cell>
          <cell r="C58" t="str">
            <v>14/54</v>
          </cell>
          <cell r="D58">
            <v>40000</v>
          </cell>
        </row>
        <row r="59">
          <cell r="A59" t="str">
            <v>0321300756</v>
          </cell>
          <cell r="B59" t="str">
            <v>C.R.VEENA</v>
          </cell>
          <cell r="C59" t="str">
            <v>14/55</v>
          </cell>
          <cell r="D59">
            <v>5000</v>
          </cell>
        </row>
        <row r="60">
          <cell r="A60" t="str">
            <v>0321300757</v>
          </cell>
          <cell r="B60" t="str">
            <v>C.R.VINUTHA</v>
          </cell>
          <cell r="C60" t="str">
            <v>14/56</v>
          </cell>
          <cell r="D60">
            <v>5000</v>
          </cell>
        </row>
        <row r="61">
          <cell r="A61" t="str">
            <v>0321300760</v>
          </cell>
          <cell r="B61" t="str">
            <v>ANNAPOORNA.K.G.</v>
          </cell>
          <cell r="C61" t="str">
            <v>14/70</v>
          </cell>
          <cell r="D61">
            <v>10000</v>
          </cell>
        </row>
        <row r="62">
          <cell r="A62" t="str">
            <v>0321300771</v>
          </cell>
          <cell r="B62" t="str">
            <v>RASHMI</v>
          </cell>
          <cell r="C62" t="str">
            <v>14/73</v>
          </cell>
          <cell r="D62">
            <v>1500</v>
          </cell>
        </row>
        <row r="63">
          <cell r="A63" t="str">
            <v>0321300866</v>
          </cell>
          <cell r="B63" t="str">
            <v>NAGARAJA ADIGA</v>
          </cell>
          <cell r="C63" t="str">
            <v>14/143</v>
          </cell>
          <cell r="D63">
            <v>7000</v>
          </cell>
        </row>
        <row r="64">
          <cell r="A64" t="str">
            <v>0321300921</v>
          </cell>
          <cell r="B64" t="str">
            <v>VIVEK HEBBAR</v>
          </cell>
          <cell r="C64" t="str">
            <v>14/195</v>
          </cell>
          <cell r="D64">
            <v>50000</v>
          </cell>
        </row>
        <row r="65">
          <cell r="A65" t="str">
            <v>0321300929</v>
          </cell>
          <cell r="B65" t="str">
            <v>S.N.AMRUTHRAJ</v>
          </cell>
          <cell r="C65" t="str">
            <v>14/196</v>
          </cell>
          <cell r="D65">
            <v>33000</v>
          </cell>
        </row>
        <row r="66">
          <cell r="A66" t="str">
            <v>0321300930</v>
          </cell>
          <cell r="B66" t="str">
            <v>S.N.AMITHRAJ</v>
          </cell>
          <cell r="C66" t="str">
            <v>14/197</v>
          </cell>
          <cell r="D66">
            <v>33000</v>
          </cell>
        </row>
        <row r="67">
          <cell r="A67" t="str">
            <v>0321300945</v>
          </cell>
          <cell r="B67" t="str">
            <v>P.V.KRISHNA BHAT</v>
          </cell>
          <cell r="C67" t="str">
            <v>15/016</v>
          </cell>
          <cell r="D67">
            <v>50000</v>
          </cell>
        </row>
        <row r="68">
          <cell r="A68" t="str">
            <v>0321300960</v>
          </cell>
          <cell r="B68" t="str">
            <v>S.SURESH</v>
          </cell>
          <cell r="C68" t="str">
            <v>15/035</v>
          </cell>
          <cell r="D68">
            <v>20000</v>
          </cell>
        </row>
        <row r="69">
          <cell r="A69" t="str">
            <v>0321301005</v>
          </cell>
          <cell r="B69" t="str">
            <v>MUKAMBIKA</v>
          </cell>
          <cell r="C69" t="str">
            <v>15/062</v>
          </cell>
          <cell r="D69">
            <v>3000</v>
          </cell>
        </row>
        <row r="70">
          <cell r="A70" t="str">
            <v>0321301008</v>
          </cell>
          <cell r="B70" t="str">
            <v>G.K.MANJUNATH</v>
          </cell>
          <cell r="C70" t="str">
            <v>15/066</v>
          </cell>
          <cell r="D70">
            <v>13200</v>
          </cell>
        </row>
        <row r="71">
          <cell r="A71" t="str">
            <v>0321301024</v>
          </cell>
          <cell r="B71" t="str">
            <v>K.VISHNUMURTHY</v>
          </cell>
          <cell r="C71" t="str">
            <v>15/076</v>
          </cell>
          <cell r="D71">
            <v>25000</v>
          </cell>
        </row>
        <row r="72">
          <cell r="A72" t="str">
            <v>0321301025</v>
          </cell>
          <cell r="B72" t="str">
            <v>K.KASHI</v>
          </cell>
          <cell r="C72" t="str">
            <v>15/074</v>
          </cell>
          <cell r="D72">
            <v>1000</v>
          </cell>
        </row>
        <row r="73">
          <cell r="A73" t="str">
            <v>0321301026</v>
          </cell>
          <cell r="B73" t="str">
            <v>P.R.MANJAPPA</v>
          </cell>
          <cell r="C73" t="str">
            <v>15/075</v>
          </cell>
          <cell r="D73">
            <v>1000</v>
          </cell>
        </row>
        <row r="74">
          <cell r="A74" t="str">
            <v>0321301027</v>
          </cell>
          <cell r="B74" t="str">
            <v>M.V.LAKSHMINARAYANA</v>
          </cell>
          <cell r="C74" t="str">
            <v>15/077</v>
          </cell>
          <cell r="D74">
            <v>30000</v>
          </cell>
        </row>
        <row r="75">
          <cell r="A75" t="str">
            <v>0321301028</v>
          </cell>
          <cell r="B75" t="str">
            <v>S.K.KARIM</v>
          </cell>
          <cell r="C75" t="str">
            <v>15/080</v>
          </cell>
          <cell r="D75">
            <v>1000</v>
          </cell>
        </row>
        <row r="76">
          <cell r="A76" t="str">
            <v>0321301029</v>
          </cell>
          <cell r="B76" t="str">
            <v>AIJAZ PASHA</v>
          </cell>
          <cell r="C76" t="str">
            <v>15/083</v>
          </cell>
          <cell r="D76">
            <v>1000</v>
          </cell>
        </row>
        <row r="77">
          <cell r="A77" t="str">
            <v>0321301030</v>
          </cell>
          <cell r="B77" t="str">
            <v>V.T.JOHNY</v>
          </cell>
          <cell r="C77" t="str">
            <v>15/082</v>
          </cell>
          <cell r="D77">
            <v>1000</v>
          </cell>
        </row>
        <row r="78">
          <cell r="A78" t="str">
            <v>0321301031</v>
          </cell>
          <cell r="B78" t="str">
            <v>PATHROS</v>
          </cell>
          <cell r="C78" t="str">
            <v>15/081</v>
          </cell>
          <cell r="D78">
            <v>1000</v>
          </cell>
        </row>
        <row r="79">
          <cell r="A79" t="str">
            <v>0321301032</v>
          </cell>
          <cell r="B79" t="str">
            <v>H.RADHAMANI</v>
          </cell>
          <cell r="C79" t="str">
            <v>15/078</v>
          </cell>
          <cell r="D79">
            <v>20000</v>
          </cell>
        </row>
        <row r="80">
          <cell r="A80" t="str">
            <v>0321301033</v>
          </cell>
          <cell r="B80" t="str">
            <v>K.GANAPATHI</v>
          </cell>
          <cell r="C80" t="str">
            <v>15/079</v>
          </cell>
          <cell r="D80">
            <v>1000</v>
          </cell>
        </row>
        <row r="81">
          <cell r="A81" t="str">
            <v>0321301035</v>
          </cell>
          <cell r="B81" t="str">
            <v>S.ANASUYA</v>
          </cell>
          <cell r="C81" t="str">
            <v>8/31</v>
          </cell>
          <cell r="D81">
            <v>19238</v>
          </cell>
        </row>
        <row r="82">
          <cell r="A82" t="str">
            <v>0321301036</v>
          </cell>
          <cell r="B82" t="str">
            <v>S.R.SRINIVAS</v>
          </cell>
          <cell r="C82" t="str">
            <v>8/32</v>
          </cell>
          <cell r="D82">
            <v>20184</v>
          </cell>
        </row>
        <row r="83">
          <cell r="A83" t="str">
            <v>0321301037</v>
          </cell>
          <cell r="B83" t="str">
            <v>M.SANTHOSH KUMAR</v>
          </cell>
          <cell r="C83" t="str">
            <v>15/087</v>
          </cell>
          <cell r="D83">
            <v>1000</v>
          </cell>
        </row>
        <row r="84">
          <cell r="A84" t="str">
            <v>0321301038</v>
          </cell>
          <cell r="B84" t="str">
            <v>G.SATISH</v>
          </cell>
          <cell r="C84" t="str">
            <v>15/088</v>
          </cell>
          <cell r="D84">
            <v>1000</v>
          </cell>
        </row>
        <row r="85">
          <cell r="A85" t="str">
            <v>0321301040</v>
          </cell>
          <cell r="B85" t="str">
            <v>J.S.RAVIKUMAR</v>
          </cell>
          <cell r="C85" t="str">
            <v>15/089</v>
          </cell>
          <cell r="D85">
            <v>1000</v>
          </cell>
        </row>
        <row r="86">
          <cell r="A86" t="str">
            <v>0321301041</v>
          </cell>
          <cell r="B86" t="str">
            <v>GREESHMA.G.KODGI</v>
          </cell>
          <cell r="C86" t="str">
            <v>15/086</v>
          </cell>
          <cell r="D86">
            <v>2000</v>
          </cell>
        </row>
        <row r="87">
          <cell r="A87" t="str">
            <v>0321301042</v>
          </cell>
          <cell r="B87" t="str">
            <v>H.RAVINDRA NAIK</v>
          </cell>
          <cell r="C87" t="str">
            <v>15/090</v>
          </cell>
          <cell r="D87">
            <v>10000</v>
          </cell>
        </row>
        <row r="88">
          <cell r="A88" t="str">
            <v>0321301043</v>
          </cell>
          <cell r="B88" t="str">
            <v>T.S.VIJAYALAKSHMI</v>
          </cell>
          <cell r="C88" t="str">
            <v>16/003</v>
          </cell>
          <cell r="D88">
            <v>2250</v>
          </cell>
        </row>
        <row r="89">
          <cell r="A89" t="str">
            <v>0321301044</v>
          </cell>
          <cell r="B89" t="str">
            <v>H.L.SATISH</v>
          </cell>
          <cell r="C89" t="str">
            <v>15/092</v>
          </cell>
          <cell r="D89">
            <v>1000</v>
          </cell>
        </row>
        <row r="90">
          <cell r="A90" t="str">
            <v>0321301046</v>
          </cell>
          <cell r="B90" t="str">
            <v>T.S.VIJAYALAKSHMI</v>
          </cell>
          <cell r="C90" t="str">
            <v>15/091</v>
          </cell>
          <cell r="D90">
            <v>3000</v>
          </cell>
        </row>
        <row r="91">
          <cell r="A91" t="str">
            <v>0321301047</v>
          </cell>
          <cell r="B91" t="str">
            <v>M.G.SRINIVASA</v>
          </cell>
          <cell r="C91" t="str">
            <v>15/094</v>
          </cell>
          <cell r="D91">
            <v>1000</v>
          </cell>
        </row>
        <row r="92">
          <cell r="A92" t="str">
            <v>0321301048</v>
          </cell>
          <cell r="B92" t="str">
            <v>A.S.DINESH</v>
          </cell>
          <cell r="C92" t="str">
            <v>15/095</v>
          </cell>
          <cell r="D92">
            <v>1000</v>
          </cell>
        </row>
        <row r="93">
          <cell r="A93" t="str">
            <v>0321301049</v>
          </cell>
          <cell r="B93" t="str">
            <v>K.MANJAPPA</v>
          </cell>
          <cell r="C93" t="str">
            <v>15/096</v>
          </cell>
          <cell r="D93">
            <v>1000</v>
          </cell>
        </row>
        <row r="94">
          <cell r="A94" t="str">
            <v>0321301050</v>
          </cell>
          <cell r="B94" t="str">
            <v>KAMESH NAIK</v>
          </cell>
          <cell r="C94" t="str">
            <v>15/099</v>
          </cell>
          <cell r="D94">
            <v>1000</v>
          </cell>
        </row>
        <row r="95">
          <cell r="A95" t="str">
            <v>0321301051</v>
          </cell>
          <cell r="B95" t="str">
            <v>T.V.MATHAI</v>
          </cell>
          <cell r="C95" t="str">
            <v>15/097</v>
          </cell>
          <cell r="D95">
            <v>1000</v>
          </cell>
        </row>
        <row r="96">
          <cell r="A96" t="str">
            <v>0321301052</v>
          </cell>
          <cell r="B96" t="str">
            <v>G.N.KRISHNA MURTHY</v>
          </cell>
          <cell r="C96" t="str">
            <v>11/08</v>
          </cell>
          <cell r="D96">
            <v>17310</v>
          </cell>
        </row>
        <row r="97">
          <cell r="A97" t="str">
            <v>0321301054</v>
          </cell>
          <cell r="B97" t="str">
            <v>S.SUMA</v>
          </cell>
          <cell r="C97" t="str">
            <v>15/098</v>
          </cell>
          <cell r="D97">
            <v>26000</v>
          </cell>
        </row>
        <row r="98">
          <cell r="A98" t="str">
            <v>0321301055</v>
          </cell>
          <cell r="B98" t="str">
            <v>C.S.SUDHIR KUMAR</v>
          </cell>
          <cell r="C98" t="str">
            <v>15/100</v>
          </cell>
          <cell r="D98">
            <v>1000</v>
          </cell>
        </row>
        <row r="99">
          <cell r="A99" t="str">
            <v>0321301056</v>
          </cell>
          <cell r="B99" t="str">
            <v>K.S.ANANTHA MURTHY</v>
          </cell>
          <cell r="C99" t="str">
            <v>15/101</v>
          </cell>
          <cell r="D99">
            <v>1000</v>
          </cell>
        </row>
        <row r="100">
          <cell r="A100" t="str">
            <v>0321301057</v>
          </cell>
          <cell r="B100" t="str">
            <v>K.M.SIDDAPPA</v>
          </cell>
          <cell r="C100" t="str">
            <v>15/102</v>
          </cell>
          <cell r="D100">
            <v>1000</v>
          </cell>
        </row>
        <row r="101">
          <cell r="A101" t="str">
            <v>0321301058</v>
          </cell>
          <cell r="B101" t="str">
            <v>K.A.ANNAPOORNA</v>
          </cell>
          <cell r="C101" t="str">
            <v>16/005</v>
          </cell>
          <cell r="D101">
            <v>1125</v>
          </cell>
        </row>
        <row r="102">
          <cell r="A102" t="str">
            <v>0321301059</v>
          </cell>
          <cell r="B102" t="str">
            <v>S.K.KRISHNA KUTTI</v>
          </cell>
          <cell r="C102" t="str">
            <v>15/103</v>
          </cell>
          <cell r="D102">
            <v>1000</v>
          </cell>
        </row>
        <row r="103">
          <cell r="A103" t="str">
            <v>0321301060</v>
          </cell>
          <cell r="B103" t="str">
            <v>V.LAKSHMI</v>
          </cell>
          <cell r="C103" t="str">
            <v>16/</v>
          </cell>
          <cell r="D103">
            <v>5625</v>
          </cell>
        </row>
        <row r="104">
          <cell r="A104" t="str">
            <v>0321301061</v>
          </cell>
          <cell r="B104" t="str">
            <v>K.S.ASHA</v>
          </cell>
          <cell r="C104" t="str">
            <v>6/52</v>
          </cell>
          <cell r="D104">
            <v>38680</v>
          </cell>
        </row>
        <row r="105">
          <cell r="A105" t="str">
            <v>0321301062</v>
          </cell>
          <cell r="B105" t="str">
            <v>P.K.DEEPTI</v>
          </cell>
          <cell r="C105" t="str">
            <v>8/60</v>
          </cell>
          <cell r="D105">
            <v>38505</v>
          </cell>
        </row>
        <row r="106">
          <cell r="A106" t="str">
            <v>0321301063</v>
          </cell>
          <cell r="B106" t="str">
            <v>P.K.KUSUMA</v>
          </cell>
          <cell r="C106" t="str">
            <v>8/61</v>
          </cell>
          <cell r="D106">
            <v>38505</v>
          </cell>
        </row>
        <row r="107">
          <cell r="A107" t="str">
            <v>0321301064</v>
          </cell>
          <cell r="B107" t="str">
            <v>B.SHIVA KUMAR</v>
          </cell>
          <cell r="C107" t="str">
            <v>15/108</v>
          </cell>
          <cell r="D107">
            <v>1000</v>
          </cell>
        </row>
        <row r="108">
          <cell r="A108" t="str">
            <v>0321301065</v>
          </cell>
          <cell r="B108" t="str">
            <v>M.R.MALLIKARJUNA</v>
          </cell>
          <cell r="C108" t="str">
            <v>15/104</v>
          </cell>
          <cell r="D108">
            <v>6000</v>
          </cell>
        </row>
        <row r="109">
          <cell r="A109" t="str">
            <v>0321301066</v>
          </cell>
          <cell r="B109" t="str">
            <v>KAMALADEVI</v>
          </cell>
          <cell r="C109" t="str">
            <v>8/62</v>
          </cell>
          <cell r="D109">
            <v>38505</v>
          </cell>
        </row>
        <row r="110">
          <cell r="A110" t="str">
            <v>0321301067</v>
          </cell>
          <cell r="B110" t="str">
            <v>K.R.SRIKRUPA</v>
          </cell>
          <cell r="C110" t="str">
            <v>8/66</v>
          </cell>
          <cell r="D110">
            <v>3899</v>
          </cell>
        </row>
        <row r="111">
          <cell r="A111" t="str">
            <v>0321301070</v>
          </cell>
          <cell r="B111" t="str">
            <v>SHANTHA GOPAL</v>
          </cell>
          <cell r="C111" t="str">
            <v>8/67</v>
          </cell>
          <cell r="D111">
            <v>1283</v>
          </cell>
        </row>
        <row r="112">
          <cell r="A112" t="str">
            <v>0321301072</v>
          </cell>
          <cell r="B112" t="str">
            <v>K.S.BHARATHI</v>
          </cell>
          <cell r="C112" t="str">
            <v>16/010</v>
          </cell>
          <cell r="D112">
            <v>22500</v>
          </cell>
        </row>
        <row r="113">
          <cell r="A113" t="str">
            <v>0321301073</v>
          </cell>
          <cell r="B113" t="str">
            <v>NAVEEN MANOHAR</v>
          </cell>
          <cell r="C113" t="str">
            <v>15/110</v>
          </cell>
          <cell r="D113">
            <v>1000</v>
          </cell>
        </row>
        <row r="114">
          <cell r="A114" t="str">
            <v>0321301074</v>
          </cell>
          <cell r="B114" t="str">
            <v>KAMALADEVI</v>
          </cell>
          <cell r="C114" t="str">
            <v>8/80</v>
          </cell>
          <cell r="D114">
            <v>89844</v>
          </cell>
        </row>
        <row r="115">
          <cell r="A115" t="str">
            <v>0321301076</v>
          </cell>
          <cell r="B115" t="str">
            <v>VASANTHA</v>
          </cell>
          <cell r="C115" t="str">
            <v>15/106</v>
          </cell>
          <cell r="D115">
            <v>35000</v>
          </cell>
        </row>
        <row r="116">
          <cell r="A116" t="str">
            <v>0321301077</v>
          </cell>
          <cell r="B116" t="str">
            <v>M.SANJAY</v>
          </cell>
          <cell r="C116" t="str">
            <v>15/107</v>
          </cell>
          <cell r="D116">
            <v>30000</v>
          </cell>
        </row>
        <row r="117">
          <cell r="A117" t="str">
            <v>0321301078</v>
          </cell>
          <cell r="B117" t="str">
            <v>N.GOPAL.</v>
          </cell>
          <cell r="C117" t="str">
            <v>15/109</v>
          </cell>
          <cell r="D117">
            <v>1000</v>
          </cell>
        </row>
        <row r="118">
          <cell r="A118" t="str">
            <v>0321301079</v>
          </cell>
          <cell r="B118" t="str">
            <v>CHANNAPPA</v>
          </cell>
          <cell r="C118" t="str">
            <v>15/114</v>
          </cell>
          <cell r="D118">
            <v>1000</v>
          </cell>
        </row>
        <row r="119">
          <cell r="A119" t="str">
            <v>0321301080</v>
          </cell>
          <cell r="B119" t="str">
            <v>HANUMANTHA.N.</v>
          </cell>
          <cell r="C119" t="str">
            <v>15/115</v>
          </cell>
          <cell r="D119">
            <v>1000</v>
          </cell>
        </row>
        <row r="120">
          <cell r="A120" t="str">
            <v>0321301081</v>
          </cell>
          <cell r="B120" t="str">
            <v>PARAMESHWARA BAYAR</v>
          </cell>
          <cell r="C120" t="str">
            <v>16/011</v>
          </cell>
          <cell r="D120">
            <v>2250</v>
          </cell>
        </row>
        <row r="121">
          <cell r="A121" t="str">
            <v>0321301082</v>
          </cell>
          <cell r="B121" t="str">
            <v>A.Y.PRASANNAKUMAR</v>
          </cell>
          <cell r="C121" t="str">
            <v>15/113</v>
          </cell>
          <cell r="D121">
            <v>1000</v>
          </cell>
        </row>
        <row r="122">
          <cell r="A122" t="str">
            <v>0321301083</v>
          </cell>
          <cell r="B122" t="str">
            <v>CHETHANA R.NAIK</v>
          </cell>
          <cell r="C122" t="str">
            <v>15/111</v>
          </cell>
          <cell r="D122">
            <v>20000</v>
          </cell>
        </row>
        <row r="123">
          <cell r="A123" t="str">
            <v>0321301085</v>
          </cell>
          <cell r="B123" t="str">
            <v>NATARAJ.B.K.</v>
          </cell>
          <cell r="C123" t="str">
            <v>16/012</v>
          </cell>
          <cell r="D123">
            <v>22500</v>
          </cell>
        </row>
        <row r="124">
          <cell r="A124" t="str">
            <v>0321301087</v>
          </cell>
          <cell r="B124" t="str">
            <v>ANWAR SAB.K</v>
          </cell>
          <cell r="C124" t="str">
            <v>15/121</v>
          </cell>
          <cell r="D124">
            <v>1000</v>
          </cell>
        </row>
        <row r="125">
          <cell r="A125" t="str">
            <v>0321301088</v>
          </cell>
          <cell r="B125" t="str">
            <v>RAGHAVENDRA.M.R</v>
          </cell>
          <cell r="C125" t="str">
            <v>15/119</v>
          </cell>
          <cell r="D125">
            <v>3000</v>
          </cell>
        </row>
        <row r="126">
          <cell r="A126" t="str">
            <v>0321301089</v>
          </cell>
          <cell r="B126" t="str">
            <v>BASAVARAJ.K</v>
          </cell>
          <cell r="C126" t="str">
            <v>15/122</v>
          </cell>
          <cell r="D126">
            <v>1000</v>
          </cell>
        </row>
        <row r="127">
          <cell r="A127" t="str">
            <v>0321301090</v>
          </cell>
          <cell r="B127" t="str">
            <v>LAKSHMI</v>
          </cell>
          <cell r="C127" t="str">
            <v>16/014</v>
          </cell>
          <cell r="D127">
            <v>65077</v>
          </cell>
        </row>
        <row r="128">
          <cell r="A128" t="str">
            <v>0321301091</v>
          </cell>
          <cell r="B128" t="str">
            <v>NAGAVENI.S</v>
          </cell>
          <cell r="C128" t="str">
            <v>15/120</v>
          </cell>
          <cell r="D128">
            <v>1400</v>
          </cell>
        </row>
        <row r="129">
          <cell r="A129" t="str">
            <v>0321301092</v>
          </cell>
          <cell r="B129" t="str">
            <v>ANIL KUMAR</v>
          </cell>
          <cell r="C129" t="str">
            <v>15/123</v>
          </cell>
          <cell r="D129">
            <v>1000</v>
          </cell>
        </row>
        <row r="130">
          <cell r="A130" t="str">
            <v>0321301093</v>
          </cell>
          <cell r="B130" t="str">
            <v>CHANDRASHEKHAR BHAT.D</v>
          </cell>
          <cell r="C130" t="str">
            <v>15/124</v>
          </cell>
          <cell r="D130">
            <v>29000</v>
          </cell>
        </row>
        <row r="131">
          <cell r="A131" t="str">
            <v>0321301094</v>
          </cell>
          <cell r="B131" t="str">
            <v>NAGARAJ UDUPA.S</v>
          </cell>
          <cell r="C131" t="str">
            <v>16/015</v>
          </cell>
          <cell r="D131">
            <v>7820</v>
          </cell>
        </row>
        <row r="132">
          <cell r="A132" t="str">
            <v>0321301095</v>
          </cell>
          <cell r="B132" t="str">
            <v>VINAYA KUMAR.N.S</v>
          </cell>
          <cell r="C132" t="str">
            <v>16/017</v>
          </cell>
          <cell r="D132">
            <v>28125</v>
          </cell>
        </row>
        <row r="133">
          <cell r="A133" t="str">
            <v>0321301096</v>
          </cell>
          <cell r="B133" t="str">
            <v>RADHA.S</v>
          </cell>
          <cell r="C133" t="str">
            <v>16/018</v>
          </cell>
          <cell r="D133">
            <v>28125</v>
          </cell>
        </row>
        <row r="134">
          <cell r="A134" t="str">
            <v>0321301097</v>
          </cell>
          <cell r="B134" t="str">
            <v>NAGASHREE</v>
          </cell>
          <cell r="C134" t="str">
            <v>16/022</v>
          </cell>
          <cell r="D134">
            <v>16875</v>
          </cell>
        </row>
        <row r="135">
          <cell r="A135" t="str">
            <v>0321301098</v>
          </cell>
          <cell r="B135" t="str">
            <v>BHANUTEJ.K.B</v>
          </cell>
          <cell r="C135" t="str">
            <v>16/023</v>
          </cell>
          <cell r="D135">
            <v>22331</v>
          </cell>
        </row>
        <row r="136">
          <cell r="A136" t="str">
            <v>0321301100</v>
          </cell>
          <cell r="B136" t="str">
            <v>KAMALADEVI</v>
          </cell>
          <cell r="C136" t="str">
            <v>16/25</v>
          </cell>
          <cell r="D136">
            <v>67500</v>
          </cell>
        </row>
        <row r="137">
          <cell r="A137" t="str">
            <v>0321301101</v>
          </cell>
          <cell r="B137" t="str">
            <v>BASAVARAJ.H.</v>
          </cell>
          <cell r="C137" t="str">
            <v>15/134</v>
          </cell>
          <cell r="D137">
            <v>1000</v>
          </cell>
        </row>
        <row r="138">
          <cell r="A138" t="str">
            <v>0321301102</v>
          </cell>
          <cell r="B138" t="str">
            <v>MAHESHCHANDRA.M.A.</v>
          </cell>
          <cell r="C138" t="str">
            <v>15/135</v>
          </cell>
          <cell r="D138">
            <v>1000</v>
          </cell>
        </row>
        <row r="139">
          <cell r="A139" t="str">
            <v>0321301104</v>
          </cell>
          <cell r="B139" t="str">
            <v>BALAKRISHNA.H.S.</v>
          </cell>
          <cell r="C139" t="str">
            <v>13/84</v>
          </cell>
          <cell r="D139">
            <v>34515</v>
          </cell>
        </row>
        <row r="140">
          <cell r="A140" t="str">
            <v>0321301105</v>
          </cell>
          <cell r="B140" t="str">
            <v>ABHISHEK</v>
          </cell>
          <cell r="C140" t="str">
            <v>16/31</v>
          </cell>
          <cell r="D140">
            <v>5063</v>
          </cell>
        </row>
        <row r="141">
          <cell r="A141" t="str">
            <v>0321301106</v>
          </cell>
          <cell r="B141" t="str">
            <v>GOWRAMMA</v>
          </cell>
          <cell r="C141" t="str">
            <v>16/32</v>
          </cell>
          <cell r="D141">
            <v>3375</v>
          </cell>
        </row>
        <row r="142">
          <cell r="A142" t="str">
            <v>0321301107</v>
          </cell>
          <cell r="B142" t="str">
            <v>NAGARATNA.G.S.</v>
          </cell>
          <cell r="C142" t="str">
            <v>16/33</v>
          </cell>
          <cell r="D142">
            <v>3910</v>
          </cell>
        </row>
        <row r="143">
          <cell r="A143" t="str">
            <v>0321301108</v>
          </cell>
          <cell r="B143" t="str">
            <v>ANIRUDH.K.B</v>
          </cell>
          <cell r="C143" t="str">
            <v>15/130</v>
          </cell>
          <cell r="D143">
            <v>18000</v>
          </cell>
        </row>
        <row r="144">
          <cell r="A144" t="str">
            <v>0321301109</v>
          </cell>
          <cell r="B144" t="str">
            <v>RATNAKAR.N.V</v>
          </cell>
          <cell r="C144" t="str">
            <v>15/127</v>
          </cell>
          <cell r="D144">
            <v>40000</v>
          </cell>
        </row>
        <row r="145">
          <cell r="A145" t="str">
            <v>0321301110</v>
          </cell>
          <cell r="B145" t="str">
            <v>HARINAKSHI.N.R</v>
          </cell>
          <cell r="C145" t="str">
            <v>15/128</v>
          </cell>
          <cell r="D145">
            <v>40000</v>
          </cell>
        </row>
        <row r="146">
          <cell r="A146" t="str">
            <v>0321301111</v>
          </cell>
          <cell r="B146" t="str">
            <v>VISHWAS.N.R</v>
          </cell>
          <cell r="C146" t="str">
            <v>15/126</v>
          </cell>
          <cell r="D146">
            <v>40000</v>
          </cell>
        </row>
        <row r="147">
          <cell r="A147" t="str">
            <v>0321301112</v>
          </cell>
          <cell r="B147" t="str">
            <v>VINAY.N.R</v>
          </cell>
          <cell r="C147" t="str">
            <v>15/129</v>
          </cell>
          <cell r="D147">
            <v>14700</v>
          </cell>
        </row>
        <row r="148">
          <cell r="A148" t="str">
            <v>0321301113</v>
          </cell>
          <cell r="B148" t="str">
            <v>LOKESH.H.N</v>
          </cell>
          <cell r="C148" t="str">
            <v>15/131</v>
          </cell>
          <cell r="D148">
            <v>1000</v>
          </cell>
        </row>
        <row r="149">
          <cell r="A149" t="str">
            <v>0321301114</v>
          </cell>
          <cell r="B149" t="str">
            <v>ANNAPOORNA.K.A</v>
          </cell>
          <cell r="C149" t="str">
            <v>15/132</v>
          </cell>
          <cell r="D149">
            <v>5000</v>
          </cell>
        </row>
        <row r="150">
          <cell r="A150" t="str">
            <v>0321301115</v>
          </cell>
          <cell r="B150" t="str">
            <v>PRUTHVI</v>
          </cell>
          <cell r="C150" t="str">
            <v>15/133</v>
          </cell>
          <cell r="D150">
            <v>6300</v>
          </cell>
        </row>
        <row r="151">
          <cell r="A151" t="str">
            <v>0321301116</v>
          </cell>
          <cell r="B151" t="str">
            <v>JAGADISH.D.S.</v>
          </cell>
          <cell r="C151" t="str">
            <v>16/35</v>
          </cell>
          <cell r="D151">
            <v>12825</v>
          </cell>
        </row>
        <row r="152">
          <cell r="A152" t="str">
            <v>0321301117</v>
          </cell>
          <cell r="B152" t="str">
            <v>GANGADHAR.N</v>
          </cell>
          <cell r="C152" t="str">
            <v>15/139</v>
          </cell>
          <cell r="D152">
            <v>1000</v>
          </cell>
        </row>
        <row r="153">
          <cell r="A153" t="str">
            <v>0321301118</v>
          </cell>
          <cell r="B153" t="str">
            <v>NIRANJAN.J</v>
          </cell>
          <cell r="C153" t="str">
            <v>15/136</v>
          </cell>
          <cell r="D153">
            <v>1000</v>
          </cell>
        </row>
        <row r="154">
          <cell r="A154" t="str">
            <v>0321301119</v>
          </cell>
          <cell r="B154" t="str">
            <v>SYED ISMAIL.K.</v>
          </cell>
          <cell r="C154" t="str">
            <v>15/140</v>
          </cell>
          <cell r="D154">
            <v>1000</v>
          </cell>
        </row>
        <row r="155">
          <cell r="A155" t="str">
            <v>0321301120</v>
          </cell>
          <cell r="B155" t="str">
            <v>RAJAPPA.S.</v>
          </cell>
          <cell r="C155" t="str">
            <v>16/37</v>
          </cell>
          <cell r="D155">
            <v>32085</v>
          </cell>
        </row>
        <row r="156">
          <cell r="A156" t="str">
            <v>0321301121</v>
          </cell>
          <cell r="B156" t="str">
            <v>GAYATHRI.K.S.</v>
          </cell>
          <cell r="C156" t="str">
            <v>16/041</v>
          </cell>
          <cell r="D156">
            <v>30308</v>
          </cell>
        </row>
        <row r="157">
          <cell r="A157" t="str">
            <v>0321301122</v>
          </cell>
          <cell r="B157" t="str">
            <v>LATHA SRIDHAR</v>
          </cell>
          <cell r="C157" t="str">
            <v>15/143</v>
          </cell>
          <cell r="D157">
            <v>10000</v>
          </cell>
        </row>
        <row r="158">
          <cell r="A158" t="str">
            <v>0321301123</v>
          </cell>
          <cell r="B158" t="str">
            <v>SRINIVAS.V.</v>
          </cell>
          <cell r="C158" t="str">
            <v>15/147</v>
          </cell>
          <cell r="D158">
            <v>1000</v>
          </cell>
        </row>
        <row r="159">
          <cell r="A159" t="str">
            <v>0321301124</v>
          </cell>
          <cell r="B159" t="str">
            <v>MUSTAQ AHMED</v>
          </cell>
          <cell r="C159" t="str">
            <v>15/146</v>
          </cell>
          <cell r="D159">
            <v>1000</v>
          </cell>
        </row>
        <row r="160">
          <cell r="A160" t="str">
            <v>0321301125</v>
          </cell>
          <cell r="B160" t="str">
            <v>THIMMAPPA.K.L.</v>
          </cell>
          <cell r="C160" t="str">
            <v>15/144</v>
          </cell>
          <cell r="D160">
            <v>14000</v>
          </cell>
        </row>
        <row r="161">
          <cell r="A161" t="str">
            <v>0321301126</v>
          </cell>
          <cell r="B161" t="str">
            <v>MANJUNATH.B.</v>
          </cell>
          <cell r="C161" t="str">
            <v>15/148</v>
          </cell>
          <cell r="D161">
            <v>1000</v>
          </cell>
        </row>
        <row r="162">
          <cell r="A162" t="str">
            <v>0321301127</v>
          </cell>
          <cell r="B162" t="str">
            <v>CHANNESH.G.C.</v>
          </cell>
          <cell r="C162" t="str">
            <v>15/149</v>
          </cell>
          <cell r="D162">
            <v>1000</v>
          </cell>
        </row>
        <row r="163">
          <cell r="A163" t="str">
            <v>0321301128</v>
          </cell>
          <cell r="B163" t="str">
            <v>NARAYANA RAO.B.K.</v>
          </cell>
          <cell r="C163" t="str">
            <v>16/43</v>
          </cell>
          <cell r="D163">
            <v>52785</v>
          </cell>
        </row>
        <row r="164">
          <cell r="A164" t="str">
            <v>0321301130</v>
          </cell>
          <cell r="B164" t="str">
            <v>GANESH</v>
          </cell>
          <cell r="C164" t="str">
            <v>11/21</v>
          </cell>
          <cell r="D164">
            <v>5396</v>
          </cell>
        </row>
        <row r="165">
          <cell r="A165" t="str">
            <v>0321301131</v>
          </cell>
          <cell r="B165" t="str">
            <v>ANNAPURNA KOLLAPPAIAH</v>
          </cell>
          <cell r="C165" t="str">
            <v>09/35</v>
          </cell>
          <cell r="D165">
            <v>2053</v>
          </cell>
        </row>
        <row r="166">
          <cell r="A166" t="str">
            <v>0321301132</v>
          </cell>
          <cell r="B166" t="str">
            <v>KRISHNA BHAT.P.V.</v>
          </cell>
          <cell r="C166" t="str">
            <v>16/044</v>
          </cell>
          <cell r="D166">
            <v>55609</v>
          </cell>
        </row>
        <row r="167">
          <cell r="A167" t="str">
            <v>0321301133</v>
          </cell>
          <cell r="B167" t="str">
            <v>KRISHNA BHAT.P.V.</v>
          </cell>
          <cell r="C167" t="str">
            <v>16/045</v>
          </cell>
          <cell r="D167">
            <v>55609</v>
          </cell>
        </row>
        <row r="168">
          <cell r="A168" t="str">
            <v>0321301134</v>
          </cell>
          <cell r="B168" t="str">
            <v>HARISH BALLAL.U.G.</v>
          </cell>
          <cell r="C168" t="str">
            <v>16/49</v>
          </cell>
          <cell r="D168">
            <v>7313</v>
          </cell>
        </row>
        <row r="169">
          <cell r="A169" t="str">
            <v>0321301135</v>
          </cell>
          <cell r="B169" t="str">
            <v>PRASHANTH.K.S.</v>
          </cell>
          <cell r="C169" t="str">
            <v>6/93</v>
          </cell>
          <cell r="D169">
            <v>53038</v>
          </cell>
        </row>
        <row r="170">
          <cell r="A170" t="str">
            <v>0321301136</v>
          </cell>
          <cell r="B170" t="str">
            <v>GOPALA KRISHNA.M.V.</v>
          </cell>
          <cell r="C170" t="str">
            <v>06/95</v>
          </cell>
          <cell r="D170">
            <v>3031</v>
          </cell>
        </row>
        <row r="171">
          <cell r="A171" t="str">
            <v>0321301137</v>
          </cell>
          <cell r="B171" t="str">
            <v>RAJAPPA.S.</v>
          </cell>
          <cell r="C171" t="str">
            <v>16/52</v>
          </cell>
          <cell r="D171">
            <v>73593</v>
          </cell>
        </row>
        <row r="172">
          <cell r="A172" t="str">
            <v>0321301138</v>
          </cell>
          <cell r="B172" t="str">
            <v>NAVEEN.C.G.</v>
          </cell>
          <cell r="C172" t="str">
            <v>13/87</v>
          </cell>
          <cell r="D172">
            <v>60400</v>
          </cell>
        </row>
        <row r="173">
          <cell r="A173" t="str">
            <v>0321301139</v>
          </cell>
          <cell r="B173" t="str">
            <v>CHETHANA.R.NAIK.</v>
          </cell>
          <cell r="C173" t="str">
            <v>15/150</v>
          </cell>
          <cell r="D173">
            <v>10000</v>
          </cell>
        </row>
        <row r="174">
          <cell r="A174" t="str">
            <v>0321301141</v>
          </cell>
          <cell r="B174" t="str">
            <v>JAGADISH.D.S.</v>
          </cell>
          <cell r="C174" t="str">
            <v>15/152</v>
          </cell>
          <cell r="D174">
            <v>20000</v>
          </cell>
        </row>
        <row r="175">
          <cell r="A175" t="str">
            <v>0321301142</v>
          </cell>
          <cell r="B175" t="str">
            <v>KIRAN.K.</v>
          </cell>
          <cell r="C175" t="str">
            <v>15/158</v>
          </cell>
          <cell r="D175">
            <v>1000</v>
          </cell>
        </row>
        <row r="176">
          <cell r="A176" t="str">
            <v>0321301144</v>
          </cell>
          <cell r="B176" t="str">
            <v>SRI KRUTHI</v>
          </cell>
          <cell r="C176" t="str">
            <v>15/155</v>
          </cell>
          <cell r="D176">
            <v>3750</v>
          </cell>
        </row>
        <row r="177">
          <cell r="A177" t="str">
            <v>0321301145</v>
          </cell>
          <cell r="B177" t="str">
            <v>KANYA KUMARI.K.L.</v>
          </cell>
          <cell r="C177" t="str">
            <v>16/53</v>
          </cell>
          <cell r="D177">
            <v>10146</v>
          </cell>
        </row>
        <row r="178">
          <cell r="A178" t="str">
            <v>0321301146</v>
          </cell>
          <cell r="B178" t="str">
            <v>SOUMYA.K.L.</v>
          </cell>
          <cell r="C178" t="str">
            <v>16/54</v>
          </cell>
          <cell r="D178">
            <v>10146</v>
          </cell>
        </row>
        <row r="179">
          <cell r="A179" t="str">
            <v>0321301147</v>
          </cell>
          <cell r="B179" t="str">
            <v>NARAYANA RAO.B.K.</v>
          </cell>
          <cell r="C179" t="str">
            <v>15/156</v>
          </cell>
          <cell r="D179">
            <v>22349</v>
          </cell>
        </row>
        <row r="180">
          <cell r="A180" t="str">
            <v>0321301148</v>
          </cell>
          <cell r="B180" t="str">
            <v>YASHODHA.N.RAO</v>
          </cell>
          <cell r="C180" t="str">
            <v>15/157</v>
          </cell>
          <cell r="D180">
            <v>22349</v>
          </cell>
        </row>
        <row r="181">
          <cell r="A181" t="str">
            <v>0321301150</v>
          </cell>
          <cell r="B181" t="str">
            <v>BHARATHI.M.P.</v>
          </cell>
          <cell r="C181" t="str">
            <v>16/58</v>
          </cell>
          <cell r="D181">
            <v>25668</v>
          </cell>
        </row>
        <row r="182">
          <cell r="A182" t="str">
            <v>0321301151</v>
          </cell>
          <cell r="B182" t="str">
            <v>VIJAYA KUMAR.A.L.</v>
          </cell>
          <cell r="C182" t="str">
            <v>16/59</v>
          </cell>
          <cell r="D182">
            <v>37220</v>
          </cell>
        </row>
        <row r="183">
          <cell r="A183" t="str">
            <v>0321301153</v>
          </cell>
          <cell r="B183" t="str">
            <v>ANNAPOORNA.K.A.</v>
          </cell>
          <cell r="C183" t="str">
            <v>16/63</v>
          </cell>
          <cell r="D183">
            <v>4500</v>
          </cell>
        </row>
        <row r="184">
          <cell r="A184" t="str">
            <v>0321301155</v>
          </cell>
          <cell r="B184" t="str">
            <v>SRINIVAS.S.R.</v>
          </cell>
          <cell r="C184" t="str">
            <v>16/71</v>
          </cell>
          <cell r="D184">
            <v>12996</v>
          </cell>
        </row>
        <row r="185">
          <cell r="A185" t="str">
            <v>0321301156</v>
          </cell>
          <cell r="B185" t="str">
            <v>RANGANATHA.K.</v>
          </cell>
          <cell r="C185" t="str">
            <v>15/163</v>
          </cell>
          <cell r="D185">
            <v>1000</v>
          </cell>
        </row>
        <row r="186">
          <cell r="A186" t="str">
            <v>0321301157</v>
          </cell>
          <cell r="B186" t="str">
            <v>BALACHANDRA.N.S.</v>
          </cell>
          <cell r="C186" t="str">
            <v>15/164</v>
          </cell>
          <cell r="D186">
            <v>50000</v>
          </cell>
        </row>
        <row r="187">
          <cell r="A187" t="str">
            <v>0321301158</v>
          </cell>
          <cell r="B187" t="str">
            <v>RAMESH.B.V.</v>
          </cell>
          <cell r="C187" t="str">
            <v>15/167</v>
          </cell>
          <cell r="D187">
            <v>1000</v>
          </cell>
        </row>
        <row r="188">
          <cell r="A188" t="str">
            <v>0321301159</v>
          </cell>
          <cell r="B188" t="str">
            <v>SHEKHARAIAH.M.</v>
          </cell>
          <cell r="C188" t="str">
            <v>15/168</v>
          </cell>
          <cell r="D188">
            <v>1000</v>
          </cell>
        </row>
        <row r="189">
          <cell r="A189" t="str">
            <v>0321301160</v>
          </cell>
          <cell r="B189" t="str">
            <v>RAMADAS.B.C.</v>
          </cell>
          <cell r="C189" t="str">
            <v>15/169</v>
          </cell>
          <cell r="D189">
            <v>1000</v>
          </cell>
        </row>
        <row r="190">
          <cell r="A190" t="str">
            <v>0321301161</v>
          </cell>
          <cell r="B190" t="str">
            <v>NATARAJ.B.K.</v>
          </cell>
          <cell r="C190" t="str">
            <v>16/73</v>
          </cell>
          <cell r="D190">
            <v>3850</v>
          </cell>
        </row>
        <row r="191">
          <cell r="A191" t="str">
            <v>0321301162</v>
          </cell>
          <cell r="B191" t="str">
            <v>SHARADA RAGHAVENDRA</v>
          </cell>
          <cell r="C191" t="str">
            <v>16/78</v>
          </cell>
          <cell r="D191">
            <v>42353</v>
          </cell>
        </row>
        <row r="192">
          <cell r="A192" t="str">
            <v>0321301163</v>
          </cell>
          <cell r="B192" t="str">
            <v>SHARADA RAGHAVENDRA</v>
          </cell>
          <cell r="C192" t="str">
            <v>16/79</v>
          </cell>
          <cell r="D192">
            <v>38505</v>
          </cell>
        </row>
        <row r="193">
          <cell r="A193" t="str">
            <v>0321301164</v>
          </cell>
          <cell r="B193" t="str">
            <v>VIJAYA LAKSHMI.T.S.</v>
          </cell>
          <cell r="C193" t="str">
            <v>16/80</v>
          </cell>
          <cell r="D193">
            <v>4463</v>
          </cell>
        </row>
        <row r="194">
          <cell r="A194" t="str">
            <v>0321301165</v>
          </cell>
          <cell r="B194" t="str">
            <v>MALLIKA.M.B.</v>
          </cell>
          <cell r="C194" t="str">
            <v>16/81</v>
          </cell>
          <cell r="D194">
            <v>64172</v>
          </cell>
        </row>
        <row r="195">
          <cell r="A195" t="str">
            <v>0321301166</v>
          </cell>
          <cell r="B195" t="str">
            <v>KARTHIKA.M.B.</v>
          </cell>
          <cell r="C195" t="str">
            <v>16/82</v>
          </cell>
          <cell r="D195">
            <v>64172</v>
          </cell>
        </row>
        <row r="196">
          <cell r="A196" t="str">
            <v>0321301168</v>
          </cell>
          <cell r="B196" t="str">
            <v>BALASUBRAMANYA.M.K.</v>
          </cell>
          <cell r="C196" t="str">
            <v>16/85</v>
          </cell>
          <cell r="D196">
            <v>1283</v>
          </cell>
        </row>
        <row r="197">
          <cell r="A197" t="str">
            <v>0321301169</v>
          </cell>
          <cell r="B197" t="str">
            <v>GUNDU RAO.A.R.</v>
          </cell>
          <cell r="C197" t="str">
            <v>15/166</v>
          </cell>
          <cell r="D197">
            <v>10000</v>
          </cell>
        </row>
        <row r="198">
          <cell r="A198" t="str">
            <v>0321301170</v>
          </cell>
          <cell r="B198" t="str">
            <v>RAJESHWARI.N.V.</v>
          </cell>
          <cell r="C198" t="str">
            <v>15/165</v>
          </cell>
          <cell r="D198">
            <v>4000</v>
          </cell>
        </row>
        <row r="199">
          <cell r="A199" t="str">
            <v>0321301172</v>
          </cell>
          <cell r="B199" t="str">
            <v>DASHARATHAN.K.</v>
          </cell>
          <cell r="C199" t="str">
            <v>15/171</v>
          </cell>
          <cell r="D199">
            <v>3000</v>
          </cell>
        </row>
        <row r="200">
          <cell r="A200" t="str">
            <v>0321301173</v>
          </cell>
          <cell r="B200" t="str">
            <v>RAMESH</v>
          </cell>
          <cell r="C200" t="str">
            <v>15/175</v>
          </cell>
          <cell r="D200">
            <v>1000</v>
          </cell>
        </row>
        <row r="201">
          <cell r="A201" t="str">
            <v>0321301175</v>
          </cell>
          <cell r="B201" t="str">
            <v>NARAYANA RAO.B.K.</v>
          </cell>
          <cell r="C201" t="str">
            <v>16/92</v>
          </cell>
          <cell r="D201">
            <v>12835</v>
          </cell>
        </row>
        <row r="202">
          <cell r="A202" t="str">
            <v>0321301176</v>
          </cell>
          <cell r="B202" t="str">
            <v>YASHODHA.N.RAO.</v>
          </cell>
          <cell r="C202" t="str">
            <v>16/93</v>
          </cell>
          <cell r="D202">
            <v>12835</v>
          </cell>
        </row>
        <row r="203">
          <cell r="A203" t="str">
            <v>0321301177</v>
          </cell>
          <cell r="B203" t="str">
            <v>NIVEDITHA.Y.R.</v>
          </cell>
          <cell r="C203" t="str">
            <v>15/174</v>
          </cell>
          <cell r="D203">
            <v>14887</v>
          </cell>
        </row>
        <row r="204">
          <cell r="A204" t="str">
            <v>0321301178</v>
          </cell>
          <cell r="B204" t="str">
            <v>GADLABASAPPA</v>
          </cell>
          <cell r="C204" t="str">
            <v>15/178</v>
          </cell>
          <cell r="D204">
            <v>1000</v>
          </cell>
        </row>
        <row r="205">
          <cell r="A205" t="str">
            <v>0321301179</v>
          </cell>
          <cell r="B205" t="str">
            <v>NIRANJAN.Y.R.</v>
          </cell>
          <cell r="C205" t="str">
            <v>15/173</v>
          </cell>
          <cell r="D205">
            <v>26796</v>
          </cell>
        </row>
        <row r="206">
          <cell r="A206" t="str">
            <v>0321301180</v>
          </cell>
          <cell r="B206" t="str">
            <v>RAMACHANDRA.Y.S.</v>
          </cell>
          <cell r="C206" t="str">
            <v>15/172</v>
          </cell>
          <cell r="D206">
            <v>19356</v>
          </cell>
        </row>
        <row r="207">
          <cell r="A207" t="str">
            <v>0321301181</v>
          </cell>
          <cell r="B207" t="str">
            <v>MALENADU HEBBAR BRAHMANA SA</v>
          </cell>
          <cell r="C207" t="str">
            <v>BHA 16/96</v>
          </cell>
          <cell r="D207">
            <v>11250</v>
          </cell>
        </row>
        <row r="208">
          <cell r="A208" t="str">
            <v>0321301182</v>
          </cell>
          <cell r="B208" t="str">
            <v>HARIKRISHNA</v>
          </cell>
          <cell r="C208" t="str">
            <v>16/98</v>
          </cell>
          <cell r="D208">
            <v>12835</v>
          </cell>
        </row>
        <row r="209">
          <cell r="A209" t="str">
            <v>0321301183</v>
          </cell>
          <cell r="B209" t="str">
            <v>NAGASHREE.H.KRISHNA</v>
          </cell>
          <cell r="C209" t="str">
            <v>16/99</v>
          </cell>
          <cell r="D209">
            <v>12835</v>
          </cell>
        </row>
        <row r="210">
          <cell r="A210" t="str">
            <v>0321301185</v>
          </cell>
          <cell r="B210" t="str">
            <v>VIVEK.P.SHASTRY</v>
          </cell>
          <cell r="C210" t="str">
            <v>16/101</v>
          </cell>
          <cell r="D210">
            <v>11250</v>
          </cell>
        </row>
        <row r="211">
          <cell r="A211" t="str">
            <v>0321301186</v>
          </cell>
          <cell r="B211" t="str">
            <v>VARUN. P.SHASTRY</v>
          </cell>
          <cell r="C211" t="str">
            <v>16/102</v>
          </cell>
          <cell r="D211">
            <v>11250</v>
          </cell>
        </row>
        <row r="212">
          <cell r="A212" t="str">
            <v>0321301187</v>
          </cell>
          <cell r="B212" t="str">
            <v>VASISTA.P.SHASTRY</v>
          </cell>
          <cell r="C212" t="str">
            <v>16/103</v>
          </cell>
          <cell r="D212">
            <v>11250</v>
          </cell>
        </row>
        <row r="213">
          <cell r="A213" t="str">
            <v>0321301188</v>
          </cell>
          <cell r="B213" t="str">
            <v>RAJESH PATAVARDHAN</v>
          </cell>
          <cell r="C213" t="str">
            <v>16/108</v>
          </cell>
          <cell r="D213">
            <v>12835</v>
          </cell>
        </row>
        <row r="214">
          <cell r="A214" t="str">
            <v>0321301192</v>
          </cell>
          <cell r="B214" t="str">
            <v>MALLESHWARACHAR.M.</v>
          </cell>
          <cell r="C214" t="str">
            <v>15/182</v>
          </cell>
          <cell r="D214">
            <v>1000</v>
          </cell>
        </row>
        <row r="215">
          <cell r="A215" t="str">
            <v>0321301193</v>
          </cell>
          <cell r="B215" t="str">
            <v>VENKATESH.K.</v>
          </cell>
          <cell r="C215" t="str">
            <v>15/181</v>
          </cell>
          <cell r="D215">
            <v>1000</v>
          </cell>
        </row>
        <row r="216">
          <cell r="A216" t="str">
            <v>0321301194</v>
          </cell>
          <cell r="B216" t="str">
            <v>VIJAYA LAKSHMI.T.S.</v>
          </cell>
          <cell r="C216" t="str">
            <v>15/183</v>
          </cell>
          <cell r="D216">
            <v>2000</v>
          </cell>
        </row>
        <row r="217">
          <cell r="A217" t="str">
            <v>0321301195</v>
          </cell>
          <cell r="B217" t="str">
            <v>RAMADEVI.K.N.</v>
          </cell>
          <cell r="C217" t="str">
            <v>16/112</v>
          </cell>
          <cell r="D217">
            <v>3021</v>
          </cell>
        </row>
        <row r="218">
          <cell r="A218" t="str">
            <v>0321301196</v>
          </cell>
          <cell r="B218" t="str">
            <v>RAJESHWARI.N.V.</v>
          </cell>
          <cell r="C218" t="str">
            <v>15/177</v>
          </cell>
          <cell r="D218">
            <v>30000</v>
          </cell>
        </row>
        <row r="219">
          <cell r="A219" t="str">
            <v>0321301197</v>
          </cell>
          <cell r="B219" t="str">
            <v>KUMARASWAMY.U.S.</v>
          </cell>
          <cell r="C219" t="str">
            <v>15/184</v>
          </cell>
          <cell r="D219">
            <v>15000</v>
          </cell>
        </row>
        <row r="220">
          <cell r="A220" t="str">
            <v>0321301198</v>
          </cell>
          <cell r="B220" t="str">
            <v>PREMA.H.P.</v>
          </cell>
          <cell r="C220" t="str">
            <v>15/179</v>
          </cell>
          <cell r="D220">
            <v>25000</v>
          </cell>
        </row>
        <row r="221">
          <cell r="A221" t="str">
            <v>0321301199</v>
          </cell>
          <cell r="B221" t="str">
            <v>PREMA.H.P.</v>
          </cell>
          <cell r="C221" t="str">
            <v>15/180</v>
          </cell>
          <cell r="D221">
            <v>20000</v>
          </cell>
        </row>
        <row r="222">
          <cell r="A222" t="str">
            <v>0321301200</v>
          </cell>
          <cell r="B222" t="str">
            <v>SUNIL KUMAR.K.Y.</v>
          </cell>
          <cell r="C222" t="str">
            <v>15/185</v>
          </cell>
          <cell r="D222">
            <v>1000</v>
          </cell>
        </row>
        <row r="223">
          <cell r="A223" t="str">
            <v>0321301201</v>
          </cell>
          <cell r="B223" t="str">
            <v>RADHAMANI.H.</v>
          </cell>
          <cell r="C223" t="str">
            <v>16/118</v>
          </cell>
          <cell r="D223">
            <v>22500</v>
          </cell>
        </row>
        <row r="224">
          <cell r="A224" t="str">
            <v>0321301203</v>
          </cell>
          <cell r="B224" t="str">
            <v>USHA.P.G.</v>
          </cell>
          <cell r="C224" t="str">
            <v>16/120</v>
          </cell>
          <cell r="D224">
            <v>41069</v>
          </cell>
        </row>
        <row r="225">
          <cell r="A225" t="str">
            <v>0321301204</v>
          </cell>
          <cell r="B225" t="str">
            <v>ASLAM BHASHA</v>
          </cell>
          <cell r="C225" t="str">
            <v>15/186</v>
          </cell>
          <cell r="D225">
            <v>1000</v>
          </cell>
        </row>
        <row r="226">
          <cell r="A226" t="str">
            <v>0321301205</v>
          </cell>
          <cell r="B226" t="str">
            <v>THIPPESWAMY.G.</v>
          </cell>
          <cell r="C226" t="str">
            <v>15/198</v>
          </cell>
          <cell r="D226">
            <v>1000</v>
          </cell>
        </row>
        <row r="227">
          <cell r="A227" t="str">
            <v>0321301206</v>
          </cell>
          <cell r="B227" t="str">
            <v>SATISH.H.S.</v>
          </cell>
          <cell r="C227" t="str">
            <v>15/188</v>
          </cell>
          <cell r="D227">
            <v>1000</v>
          </cell>
        </row>
        <row r="228">
          <cell r="A228" t="str">
            <v>0321301207</v>
          </cell>
          <cell r="B228" t="str">
            <v>SHOUKATTALI.K.E.</v>
          </cell>
          <cell r="C228" t="str">
            <v>15/193</v>
          </cell>
          <cell r="D228">
            <v>1000</v>
          </cell>
        </row>
        <row r="229">
          <cell r="A229" t="str">
            <v>0321301208</v>
          </cell>
          <cell r="B229" t="str">
            <v>NARASIMHA MURTHY.B.M.</v>
          </cell>
          <cell r="C229" t="str">
            <v>16/127</v>
          </cell>
          <cell r="D229">
            <v>54000</v>
          </cell>
        </row>
        <row r="230">
          <cell r="A230" t="str">
            <v>0321301209</v>
          </cell>
          <cell r="B230" t="str">
            <v>NARASIMHA MURTHY.B.M.</v>
          </cell>
          <cell r="C230" t="str">
            <v>16/128</v>
          </cell>
          <cell r="D230">
            <v>54000</v>
          </cell>
        </row>
        <row r="231">
          <cell r="A231" t="str">
            <v>0321301210</v>
          </cell>
          <cell r="B231" t="str">
            <v>SRINIVAS RAO.B.T.</v>
          </cell>
          <cell r="C231" t="str">
            <v>16/129</v>
          </cell>
          <cell r="D231">
            <v>61875</v>
          </cell>
        </row>
        <row r="232">
          <cell r="A232" t="str">
            <v>0321301211</v>
          </cell>
          <cell r="B232" t="str">
            <v>PARAMESHWARA BAYAR</v>
          </cell>
          <cell r="C232" t="str">
            <v>16/132</v>
          </cell>
          <cell r="D232">
            <v>2250</v>
          </cell>
        </row>
        <row r="233">
          <cell r="A233" t="str">
            <v>0321301212</v>
          </cell>
          <cell r="B233" t="str">
            <v>SEETHALAKSHMI.P.S.</v>
          </cell>
          <cell r="C233" t="str">
            <v>16/133</v>
          </cell>
          <cell r="D233">
            <v>5625</v>
          </cell>
        </row>
        <row r="234">
          <cell r="A234" t="str">
            <v>0321301213</v>
          </cell>
          <cell r="B234" t="str">
            <v>SEETHALAKSHMI.P.S.</v>
          </cell>
          <cell r="C234" t="str">
            <v>16/134</v>
          </cell>
          <cell r="D234">
            <v>5625</v>
          </cell>
        </row>
        <row r="235">
          <cell r="A235" t="str">
            <v>0321301214</v>
          </cell>
          <cell r="B235" t="str">
            <v>LAKSHMINARAYANA.M.V.</v>
          </cell>
          <cell r="C235" t="str">
            <v>16/135</v>
          </cell>
          <cell r="D235">
            <v>27000</v>
          </cell>
        </row>
        <row r="236">
          <cell r="A236" t="str">
            <v>0321301215</v>
          </cell>
          <cell r="B236" t="str">
            <v>SUDHA</v>
          </cell>
          <cell r="C236" t="str">
            <v>15/187</v>
          </cell>
          <cell r="D236">
            <v>10000</v>
          </cell>
        </row>
        <row r="237">
          <cell r="A237" t="str">
            <v>0321301217</v>
          </cell>
          <cell r="B237" t="str">
            <v>SRIDHAR RAO.M.</v>
          </cell>
          <cell r="C237" t="str">
            <v>15/191</v>
          </cell>
          <cell r="D237">
            <v>5000</v>
          </cell>
        </row>
        <row r="238">
          <cell r="A238" t="str">
            <v>0321301218</v>
          </cell>
          <cell r="B238" t="str">
            <v>HEMANTH KUMAR.M.R.</v>
          </cell>
          <cell r="C238" t="str">
            <v>15/199</v>
          </cell>
          <cell r="D238">
            <v>1000</v>
          </cell>
        </row>
        <row r="239">
          <cell r="A239" t="str">
            <v>0321301219</v>
          </cell>
          <cell r="B239" t="str">
            <v>ANANDA</v>
          </cell>
          <cell r="C239" t="str">
            <v>15/197</v>
          </cell>
          <cell r="D239">
            <v>6000</v>
          </cell>
        </row>
        <row r="240">
          <cell r="A240" t="str">
            <v>0321301220</v>
          </cell>
          <cell r="B240" t="str">
            <v>THARESH.V.K.</v>
          </cell>
          <cell r="C240" t="str">
            <v>15/200</v>
          </cell>
          <cell r="D240">
            <v>5000</v>
          </cell>
        </row>
        <row r="241">
          <cell r="A241" t="str">
            <v>0321301221</v>
          </cell>
          <cell r="B241" t="str">
            <v>RAMESH.S.G.</v>
          </cell>
          <cell r="C241" t="str">
            <v>17/005</v>
          </cell>
          <cell r="D241">
            <v>7500</v>
          </cell>
        </row>
        <row r="242">
          <cell r="A242" t="str">
            <v>0321301222</v>
          </cell>
          <cell r="B242" t="str">
            <v>DARSHAN.G.S.</v>
          </cell>
          <cell r="C242" t="str">
            <v>17/006</v>
          </cell>
          <cell r="D242">
            <v>5500</v>
          </cell>
        </row>
        <row r="243">
          <cell r="A243" t="str">
            <v>0321301223</v>
          </cell>
          <cell r="B243" t="str">
            <v>MALENADU HEBBAR BRAHMANA SA</v>
          </cell>
          <cell r="C243" t="str">
            <v>BHA 16/144</v>
          </cell>
          <cell r="D243">
            <v>11250</v>
          </cell>
        </row>
        <row r="244">
          <cell r="A244" t="str">
            <v>0321301224</v>
          </cell>
          <cell r="B244" t="str">
            <v>SRIKRUPA</v>
          </cell>
          <cell r="C244" t="str">
            <v>16/145</v>
          </cell>
          <cell r="D244">
            <v>2531</v>
          </cell>
        </row>
        <row r="245">
          <cell r="A245" t="str">
            <v>0321301225</v>
          </cell>
          <cell r="B245" t="str">
            <v>SUNIDHI ASHWATH</v>
          </cell>
          <cell r="C245" t="str">
            <v>15/194</v>
          </cell>
          <cell r="D245">
            <v>3000</v>
          </cell>
        </row>
        <row r="246">
          <cell r="A246" t="str">
            <v>0321301227</v>
          </cell>
          <cell r="B246" t="str">
            <v>SNEHA</v>
          </cell>
          <cell r="C246" t="str">
            <v>16/148</v>
          </cell>
          <cell r="D246">
            <v>1333</v>
          </cell>
        </row>
        <row r="247">
          <cell r="A247" t="str">
            <v>0321301228</v>
          </cell>
          <cell r="B247" t="str">
            <v>SURESH.B.</v>
          </cell>
          <cell r="C247" t="str">
            <v>17/002</v>
          </cell>
          <cell r="D247">
            <v>35000</v>
          </cell>
        </row>
        <row r="248">
          <cell r="A248" t="str">
            <v>0321301229</v>
          </cell>
          <cell r="B248" t="str">
            <v>JAYAPADMA.H.S.</v>
          </cell>
          <cell r="C248" t="str">
            <v>17/003</v>
          </cell>
          <cell r="D248">
            <v>35000</v>
          </cell>
        </row>
        <row r="249">
          <cell r="A249" t="str">
            <v>0321301230</v>
          </cell>
          <cell r="B249" t="str">
            <v>LAKSHMAMMA</v>
          </cell>
          <cell r="C249" t="str">
            <v>17/004</v>
          </cell>
          <cell r="D249">
            <v>30000</v>
          </cell>
        </row>
        <row r="250">
          <cell r="A250" t="str">
            <v>0321301231</v>
          </cell>
          <cell r="B250" t="str">
            <v>SULOCHANA-SMG</v>
          </cell>
          <cell r="C250" t="str">
            <v>15/195</v>
          </cell>
          <cell r="D250">
            <v>4000</v>
          </cell>
        </row>
        <row r="251">
          <cell r="A251" t="str">
            <v>0321301232</v>
          </cell>
          <cell r="B251" t="str">
            <v>RAGHAVENDRA.K.G.</v>
          </cell>
          <cell r="C251" t="str">
            <v>15/196</v>
          </cell>
          <cell r="D251">
            <v>2600</v>
          </cell>
        </row>
        <row r="252">
          <cell r="A252" t="str">
            <v>0321301233</v>
          </cell>
          <cell r="B252" t="str">
            <v>SULOCHANA-SMG</v>
          </cell>
          <cell r="C252" t="str">
            <v>17/001</v>
          </cell>
          <cell r="D252">
            <v>3000</v>
          </cell>
        </row>
        <row r="253">
          <cell r="A253" t="str">
            <v>0321301234</v>
          </cell>
          <cell r="B253" t="str">
            <v>SHANMUGAM.C.</v>
          </cell>
          <cell r="C253" t="str">
            <v>17/007</v>
          </cell>
          <cell r="D253">
            <v>1000</v>
          </cell>
        </row>
        <row r="254">
          <cell r="A254" t="str">
            <v>0321301235</v>
          </cell>
          <cell r="B254" t="str">
            <v>AKSHAYA KUMAR.K.M.</v>
          </cell>
          <cell r="C254" t="str">
            <v>17/008</v>
          </cell>
          <cell r="D254">
            <v>5000</v>
          </cell>
        </row>
        <row r="255">
          <cell r="A255" t="str">
            <v>0321301237</v>
          </cell>
          <cell r="B255" t="str">
            <v>NIRANJAN</v>
          </cell>
          <cell r="C255" t="str">
            <v>17/010</v>
          </cell>
          <cell r="D255">
            <v>1000</v>
          </cell>
        </row>
        <row r="256">
          <cell r="A256" t="str">
            <v>0321301238</v>
          </cell>
          <cell r="B256" t="str">
            <v>BHUSHANA</v>
          </cell>
          <cell r="C256" t="str">
            <v>17/012</v>
          </cell>
          <cell r="D256">
            <v>1000</v>
          </cell>
        </row>
        <row r="257">
          <cell r="A257" t="str">
            <v>0321301239</v>
          </cell>
          <cell r="B257" t="str">
            <v>SUDHARASHANA.Y.S.</v>
          </cell>
          <cell r="C257" t="str">
            <v>17/011</v>
          </cell>
          <cell r="D257">
            <v>7000</v>
          </cell>
        </row>
        <row r="258">
          <cell r="A258" t="str">
            <v>0321301240</v>
          </cell>
          <cell r="B258" t="str">
            <v>UDAYA KUMAR</v>
          </cell>
          <cell r="C258" t="str">
            <v>17/018</v>
          </cell>
          <cell r="D258">
            <v>1000</v>
          </cell>
        </row>
        <row r="259">
          <cell r="A259" t="str">
            <v>0321301241</v>
          </cell>
          <cell r="B259" t="str">
            <v>SUDHANVA.A.V.</v>
          </cell>
          <cell r="C259" t="str">
            <v>16/149</v>
          </cell>
          <cell r="D259">
            <v>31641</v>
          </cell>
        </row>
        <row r="260">
          <cell r="A260" t="str">
            <v>0321301242</v>
          </cell>
          <cell r="B260" t="str">
            <v>SHWETHA.S.</v>
          </cell>
          <cell r="C260" t="str">
            <v>16/151</v>
          </cell>
          <cell r="D260">
            <v>5063</v>
          </cell>
        </row>
        <row r="261">
          <cell r="A261" t="str">
            <v>0321301243</v>
          </cell>
          <cell r="B261" t="str">
            <v>SHANTHA KUMAR.K.H.</v>
          </cell>
          <cell r="C261" t="str">
            <v>17/020</v>
          </cell>
          <cell r="D261">
            <v>1000</v>
          </cell>
        </row>
        <row r="262">
          <cell r="A262" t="str">
            <v>0321301244</v>
          </cell>
          <cell r="B262" t="str">
            <v>VAIJAYANTHI NAYAK</v>
          </cell>
          <cell r="C262" t="str">
            <v>17/013</v>
          </cell>
          <cell r="D262">
            <v>40000</v>
          </cell>
        </row>
        <row r="263">
          <cell r="A263" t="str">
            <v>0321301245</v>
          </cell>
          <cell r="B263" t="str">
            <v>DHANYA NAYAK</v>
          </cell>
          <cell r="C263" t="str">
            <v>17/014</v>
          </cell>
          <cell r="D263">
            <v>40000</v>
          </cell>
        </row>
        <row r="264">
          <cell r="A264" t="str">
            <v>0321301246</v>
          </cell>
          <cell r="B264" t="str">
            <v>SUDHIR NAYAK</v>
          </cell>
          <cell r="C264" t="str">
            <v>17/015</v>
          </cell>
          <cell r="D264">
            <v>40000</v>
          </cell>
        </row>
        <row r="265">
          <cell r="A265" t="str">
            <v>0321301247</v>
          </cell>
          <cell r="B265" t="str">
            <v>MANJUNATH NAYAK</v>
          </cell>
          <cell r="C265" t="str">
            <v>17/016</v>
          </cell>
          <cell r="D265">
            <v>40000</v>
          </cell>
        </row>
        <row r="266">
          <cell r="A266" t="str">
            <v>0321301248</v>
          </cell>
          <cell r="B266" t="str">
            <v>ADITYA NAYAK</v>
          </cell>
          <cell r="C266" t="str">
            <v>17/017</v>
          </cell>
          <cell r="D266">
            <v>40000</v>
          </cell>
        </row>
        <row r="267">
          <cell r="A267" t="str">
            <v>0321301249</v>
          </cell>
          <cell r="B267" t="str">
            <v>FRANCIS.K.J.</v>
          </cell>
          <cell r="C267" t="str">
            <v>17/019</v>
          </cell>
          <cell r="D267">
            <v>1000</v>
          </cell>
        </row>
        <row r="268">
          <cell r="A268" t="str">
            <v>0321301250</v>
          </cell>
          <cell r="B268" t="str">
            <v>GEETHA RAO.M.S.</v>
          </cell>
          <cell r="C268" t="str">
            <v>16/160</v>
          </cell>
          <cell r="D268">
            <v>4430</v>
          </cell>
        </row>
        <row r="269">
          <cell r="A269" t="str">
            <v>0321301251</v>
          </cell>
          <cell r="B269" t="str">
            <v>SATYANARAYANA.S.H.</v>
          </cell>
          <cell r="C269" t="str">
            <v>17/022</v>
          </cell>
          <cell r="D269">
            <v>1000</v>
          </cell>
        </row>
        <row r="270">
          <cell r="A270" t="str">
            <v>0321301252</v>
          </cell>
          <cell r="B270" t="str">
            <v>MANOJ KUMAR</v>
          </cell>
          <cell r="C270" t="str">
            <v>17/023</v>
          </cell>
          <cell r="D270">
            <v>26665</v>
          </cell>
        </row>
        <row r="271">
          <cell r="A271" t="str">
            <v>0321301253</v>
          </cell>
          <cell r="B271" t="str">
            <v>NINGACHAR.J.</v>
          </cell>
          <cell r="C271" t="str">
            <v>17/029</v>
          </cell>
          <cell r="D271">
            <v>1000</v>
          </cell>
        </row>
        <row r="272">
          <cell r="A272" t="str">
            <v>0321301254</v>
          </cell>
          <cell r="B272" t="str">
            <v>VEERAMASTI GOWDA.A.</v>
          </cell>
          <cell r="C272" t="str">
            <v>17/030</v>
          </cell>
          <cell r="D272">
            <v>1000</v>
          </cell>
        </row>
        <row r="273">
          <cell r="A273" t="str">
            <v>0321301255</v>
          </cell>
          <cell r="B273" t="str">
            <v>RAMALINGA</v>
          </cell>
          <cell r="C273" t="str">
            <v>17/031</v>
          </cell>
          <cell r="D273">
            <v>1000</v>
          </cell>
        </row>
        <row r="274">
          <cell r="A274" t="str">
            <v>0321301256</v>
          </cell>
          <cell r="B274" t="str">
            <v>RAGHAVENDRA.S.KONNALLI</v>
          </cell>
          <cell r="C274" t="str">
            <v>17/032</v>
          </cell>
          <cell r="D274">
            <v>1000</v>
          </cell>
        </row>
        <row r="275">
          <cell r="A275" t="str">
            <v>0321301257</v>
          </cell>
          <cell r="B275" t="str">
            <v>MOHD.RAFIQ.T</v>
          </cell>
          <cell r="C275" t="str">
            <v>17/033</v>
          </cell>
          <cell r="D275">
            <v>1000</v>
          </cell>
        </row>
        <row r="276">
          <cell r="A276" t="str">
            <v>0321301259</v>
          </cell>
          <cell r="B276" t="str">
            <v>NAGARAJ ADIGA</v>
          </cell>
          <cell r="C276" t="str">
            <v>17/024</v>
          </cell>
          <cell r="D276">
            <v>10000</v>
          </cell>
        </row>
        <row r="277">
          <cell r="A277" t="str">
            <v>0321301260</v>
          </cell>
          <cell r="B277" t="str">
            <v>RAMESH.S.G.</v>
          </cell>
          <cell r="C277" t="str">
            <v>17/028</v>
          </cell>
          <cell r="D277">
            <v>25000</v>
          </cell>
        </row>
        <row r="278">
          <cell r="A278" t="str">
            <v>0321301261</v>
          </cell>
          <cell r="B278" t="str">
            <v>SHIVANANDA</v>
          </cell>
          <cell r="C278" t="str">
            <v>16/161</v>
          </cell>
          <cell r="D278">
            <v>11270</v>
          </cell>
        </row>
        <row r="279">
          <cell r="A279" t="str">
            <v>0321301262</v>
          </cell>
          <cell r="B279" t="str">
            <v>YASHODHA.B.N.</v>
          </cell>
          <cell r="C279" t="str">
            <v>16/165</v>
          </cell>
          <cell r="D279">
            <v>37969</v>
          </cell>
        </row>
        <row r="280">
          <cell r="A280" t="str">
            <v>0321301264</v>
          </cell>
          <cell r="B280" t="str">
            <v>USHA.P.G.</v>
          </cell>
          <cell r="C280" t="str">
            <v>16/166</v>
          </cell>
          <cell r="D280">
            <v>16875</v>
          </cell>
        </row>
        <row r="281">
          <cell r="A281" t="str">
            <v>0321301265</v>
          </cell>
          <cell r="B281" t="str">
            <v>PRAKASH.R.</v>
          </cell>
          <cell r="C281" t="str">
            <v>16/167</v>
          </cell>
          <cell r="D281">
            <v>2256</v>
          </cell>
        </row>
        <row r="282">
          <cell r="A282" t="str">
            <v>0321301266</v>
          </cell>
          <cell r="B282" t="str">
            <v>RAMESHA.K.N.</v>
          </cell>
          <cell r="C282" t="str">
            <v>17/026</v>
          </cell>
          <cell r="D282">
            <v>31000</v>
          </cell>
        </row>
        <row r="283">
          <cell r="A283" t="str">
            <v>0321301267</v>
          </cell>
          <cell r="B283" t="str">
            <v>NARAYAN.K.</v>
          </cell>
          <cell r="C283" t="str">
            <v>17/027</v>
          </cell>
          <cell r="D283">
            <v>30000</v>
          </cell>
        </row>
        <row r="284">
          <cell r="A284" t="str">
            <v>0321301268</v>
          </cell>
          <cell r="B284" t="str">
            <v>BALACHANDRA.N.S.</v>
          </cell>
          <cell r="C284" t="str">
            <v>16/168</v>
          </cell>
          <cell r="D284">
            <v>37500</v>
          </cell>
        </row>
        <row r="285">
          <cell r="A285" t="str">
            <v>0321301271</v>
          </cell>
          <cell r="B285" t="str">
            <v>REVANASIDDAPPA.S.M.</v>
          </cell>
          <cell r="C285" t="str">
            <v>17/037</v>
          </cell>
          <cell r="D285">
            <v>1000</v>
          </cell>
        </row>
        <row r="286">
          <cell r="A286" t="str">
            <v>0321301272</v>
          </cell>
          <cell r="B286" t="str">
            <v>KRISHNAMURTHY.A.</v>
          </cell>
          <cell r="C286" t="str">
            <v>17/038</v>
          </cell>
          <cell r="D286">
            <v>1000</v>
          </cell>
        </row>
        <row r="287">
          <cell r="A287" t="str">
            <v>0321301273</v>
          </cell>
          <cell r="B287" t="str">
            <v>NIVEDITHA</v>
          </cell>
          <cell r="C287" t="str">
            <v>17/035</v>
          </cell>
          <cell r="D287">
            <v>7187</v>
          </cell>
        </row>
        <row r="288">
          <cell r="A288" t="str">
            <v>0321301274</v>
          </cell>
          <cell r="B288" t="str">
            <v>NARAYANA MURTHY.K.S.</v>
          </cell>
          <cell r="C288" t="str">
            <v>16/172</v>
          </cell>
          <cell r="D288">
            <v>31500</v>
          </cell>
        </row>
        <row r="289">
          <cell r="A289" t="str">
            <v>0321301275</v>
          </cell>
          <cell r="B289" t="str">
            <v>THIMMAPPA.K.</v>
          </cell>
          <cell r="C289" t="str">
            <v>16/173</v>
          </cell>
          <cell r="D289">
            <v>31500</v>
          </cell>
        </row>
        <row r="290">
          <cell r="A290" t="str">
            <v>0321301276</v>
          </cell>
          <cell r="B290" t="str">
            <v>SAVITHA</v>
          </cell>
          <cell r="C290" t="str">
            <v>16/174</v>
          </cell>
          <cell r="D290">
            <v>18900</v>
          </cell>
        </row>
        <row r="291">
          <cell r="A291" t="str">
            <v>0321301277</v>
          </cell>
          <cell r="B291" t="str">
            <v>SATISHKUMAR.P.K.</v>
          </cell>
          <cell r="C291" t="str">
            <v>17/036</v>
          </cell>
          <cell r="D291">
            <v>3000</v>
          </cell>
        </row>
        <row r="292">
          <cell r="A292" t="str">
            <v>0321301278</v>
          </cell>
          <cell r="B292" t="str">
            <v>GANESH.Y.S.</v>
          </cell>
          <cell r="C292" t="str">
            <v>16/175</v>
          </cell>
          <cell r="D292">
            <v>16090</v>
          </cell>
        </row>
        <row r="293">
          <cell r="A293" t="str">
            <v>0321301279</v>
          </cell>
          <cell r="B293" t="str">
            <v>CHETHANA.R.NAIK.</v>
          </cell>
          <cell r="C293" t="str">
            <v>17/034</v>
          </cell>
          <cell r="D293">
            <v>20000</v>
          </cell>
        </row>
        <row r="294">
          <cell r="A294" t="str">
            <v>0321301280</v>
          </cell>
          <cell r="B294" t="str">
            <v>GOWRISH.P.S.</v>
          </cell>
          <cell r="C294" t="str">
            <v>16/184</v>
          </cell>
          <cell r="D294">
            <v>22680</v>
          </cell>
        </row>
        <row r="295">
          <cell r="A295" t="str">
            <v>0321301281</v>
          </cell>
          <cell r="B295" t="str">
            <v>USHA.P.G.</v>
          </cell>
          <cell r="C295" t="str">
            <v>16/185</v>
          </cell>
          <cell r="D295">
            <v>51660</v>
          </cell>
        </row>
        <row r="296">
          <cell r="A296" t="str">
            <v>0321301283</v>
          </cell>
          <cell r="B296" t="str">
            <v>ANIKETH</v>
          </cell>
          <cell r="C296" t="str">
            <v>16/176</v>
          </cell>
          <cell r="D296">
            <v>3164</v>
          </cell>
        </row>
        <row r="297">
          <cell r="A297" t="str">
            <v>0321301284</v>
          </cell>
          <cell r="B297" t="str">
            <v>LAKSHMAN GOWDA.B.</v>
          </cell>
          <cell r="C297" t="str">
            <v>17/040</v>
          </cell>
          <cell r="D297">
            <v>1000</v>
          </cell>
        </row>
        <row r="298">
          <cell r="A298" t="str">
            <v>0321301285</v>
          </cell>
          <cell r="B298" t="str">
            <v>DHARANESH.K.M.</v>
          </cell>
          <cell r="C298" t="str">
            <v>17/047</v>
          </cell>
          <cell r="D298">
            <v>1000</v>
          </cell>
        </row>
        <row r="299">
          <cell r="A299" t="str">
            <v>0321301286</v>
          </cell>
          <cell r="B299" t="str">
            <v>SAROJAMMA</v>
          </cell>
          <cell r="C299" t="str">
            <v>16/190</v>
          </cell>
          <cell r="D299">
            <v>31641</v>
          </cell>
        </row>
        <row r="300">
          <cell r="A300" t="str">
            <v>0321301287</v>
          </cell>
          <cell r="B300" t="str">
            <v>VEENA.K.M.</v>
          </cell>
          <cell r="C300" t="str">
            <v>16/191</v>
          </cell>
          <cell r="D300">
            <v>25200</v>
          </cell>
        </row>
        <row r="301">
          <cell r="A301" t="str">
            <v>0321301288</v>
          </cell>
          <cell r="B301" t="str">
            <v>MOHD.KHAISER.T.</v>
          </cell>
          <cell r="C301" t="str">
            <v>17/043</v>
          </cell>
          <cell r="D301">
            <v>1000</v>
          </cell>
        </row>
        <row r="302">
          <cell r="A302" t="str">
            <v>0321301289</v>
          </cell>
          <cell r="B302" t="str">
            <v>LAKSHMANAPPA</v>
          </cell>
          <cell r="C302" t="str">
            <v>17/048</v>
          </cell>
          <cell r="D302">
            <v>10000</v>
          </cell>
        </row>
        <row r="303">
          <cell r="A303" t="str">
            <v>0321301290</v>
          </cell>
          <cell r="B303" t="str">
            <v>PURUSHOTHAM.H.</v>
          </cell>
          <cell r="C303" t="str">
            <v>17/044</v>
          </cell>
          <cell r="D303">
            <v>1000</v>
          </cell>
        </row>
        <row r="304">
          <cell r="A304" t="str">
            <v>0321301291</v>
          </cell>
          <cell r="B304" t="str">
            <v>RAVI.S.</v>
          </cell>
          <cell r="C304" t="str">
            <v>17/045</v>
          </cell>
          <cell r="D304">
            <v>1000</v>
          </cell>
        </row>
        <row r="305">
          <cell r="A305" t="str">
            <v>0321301292</v>
          </cell>
          <cell r="B305" t="str">
            <v>ABDUL SATTAR.K.</v>
          </cell>
          <cell r="C305" t="str">
            <v>17/046</v>
          </cell>
          <cell r="D305">
            <v>1000</v>
          </cell>
        </row>
        <row r="306">
          <cell r="A306" t="str">
            <v>0321301294</v>
          </cell>
          <cell r="B306" t="str">
            <v>THIMMAIAH.K.</v>
          </cell>
          <cell r="C306" t="str">
            <v>17/057</v>
          </cell>
          <cell r="D306">
            <v>1000</v>
          </cell>
        </row>
        <row r="307">
          <cell r="A307" t="str">
            <v>0321301295</v>
          </cell>
          <cell r="B307" t="str">
            <v>JOSEPH.M.E.</v>
          </cell>
          <cell r="C307" t="str">
            <v>17/058</v>
          </cell>
          <cell r="D307">
            <v>1000</v>
          </cell>
        </row>
        <row r="308">
          <cell r="A308" t="str">
            <v>0321301296</v>
          </cell>
          <cell r="B308" t="str">
            <v>SINGARAMMA</v>
          </cell>
          <cell r="C308" t="str">
            <v>16/193</v>
          </cell>
          <cell r="D308">
            <v>8731</v>
          </cell>
        </row>
        <row r="309">
          <cell r="A309" t="str">
            <v>0321301297</v>
          </cell>
          <cell r="B309" t="str">
            <v>KANNAMMA</v>
          </cell>
          <cell r="C309" t="str">
            <v>16/194</v>
          </cell>
          <cell r="D309">
            <v>9317</v>
          </cell>
        </row>
        <row r="310">
          <cell r="A310" t="str">
            <v>0321301298</v>
          </cell>
          <cell r="B310" t="str">
            <v>MAHALAKSHMAMMA</v>
          </cell>
          <cell r="C310" t="str">
            <v>16/196</v>
          </cell>
          <cell r="D310">
            <v>2200</v>
          </cell>
        </row>
        <row r="311">
          <cell r="A311" t="str">
            <v>0321301299</v>
          </cell>
          <cell r="B311" t="str">
            <v>VINUTHA.C.R.</v>
          </cell>
          <cell r="C311" t="str">
            <v>17/053</v>
          </cell>
          <cell r="D311">
            <v>25000</v>
          </cell>
        </row>
        <row r="312">
          <cell r="A312" t="str">
            <v>0321301300</v>
          </cell>
          <cell r="B312" t="str">
            <v>VEENA.C.R.</v>
          </cell>
          <cell r="C312" t="str">
            <v>17/052</v>
          </cell>
          <cell r="D312">
            <v>25000</v>
          </cell>
        </row>
        <row r="313">
          <cell r="A313" t="str">
            <v>0321301301</v>
          </cell>
          <cell r="B313" t="str">
            <v>VASUDHA.C.R.</v>
          </cell>
          <cell r="C313" t="str">
            <v>17/054</v>
          </cell>
          <cell r="D313">
            <v>25000</v>
          </cell>
        </row>
        <row r="314">
          <cell r="A314" t="str">
            <v>0321301302</v>
          </cell>
          <cell r="B314" t="str">
            <v>ANNAPOORNA</v>
          </cell>
          <cell r="C314" t="str">
            <v>16/198</v>
          </cell>
          <cell r="D314">
            <v>49500</v>
          </cell>
        </row>
        <row r="315">
          <cell r="A315" t="str">
            <v>0321301303</v>
          </cell>
          <cell r="B315" t="str">
            <v>SHAMSUNDAR.B.V.</v>
          </cell>
          <cell r="C315" t="str">
            <v>16/199</v>
          </cell>
          <cell r="D315">
            <v>33000</v>
          </cell>
        </row>
        <row r="316">
          <cell r="A316" t="str">
            <v>0321301304</v>
          </cell>
          <cell r="B316" t="str">
            <v>KUSUMA.P.K.</v>
          </cell>
          <cell r="C316" t="str">
            <v>16/200</v>
          </cell>
          <cell r="D316">
            <v>37125</v>
          </cell>
        </row>
        <row r="317">
          <cell r="A317" t="str">
            <v>0321301305</v>
          </cell>
          <cell r="B317" t="str">
            <v>SAVITHA</v>
          </cell>
          <cell r="C317" t="str">
            <v>17/056</v>
          </cell>
          <cell r="D317">
            <v>25000</v>
          </cell>
        </row>
        <row r="318">
          <cell r="A318" t="str">
            <v>0321301306</v>
          </cell>
          <cell r="B318" t="str">
            <v>LAKSHMINARAYANA BYAIRY</v>
          </cell>
          <cell r="C318" t="str">
            <v>17/055</v>
          </cell>
          <cell r="D318">
            <v>25000</v>
          </cell>
        </row>
        <row r="319">
          <cell r="A319" t="str">
            <v>0321301308</v>
          </cell>
          <cell r="B319" t="str">
            <v>CHETHANA.R.NAYAK.</v>
          </cell>
          <cell r="C319" t="str">
            <v>17/050</v>
          </cell>
          <cell r="D319">
            <v>25000</v>
          </cell>
        </row>
        <row r="320">
          <cell r="A320" t="str">
            <v>0321301309</v>
          </cell>
          <cell r="B320" t="str">
            <v>DAYANANDA.M.</v>
          </cell>
          <cell r="C320" t="str">
            <v>17/059</v>
          </cell>
          <cell r="D320">
            <v>1000</v>
          </cell>
        </row>
        <row r="321">
          <cell r="A321" t="str">
            <v>0321301312</v>
          </cell>
          <cell r="B321" t="str">
            <v>GOPAL KRISHNA.T.</v>
          </cell>
          <cell r="C321" t="str">
            <v>17/062</v>
          </cell>
          <cell r="D321">
            <v>1000</v>
          </cell>
        </row>
        <row r="322">
          <cell r="A322" t="str">
            <v>0321301313</v>
          </cell>
          <cell r="B322" t="str">
            <v>CHANDRAMMA</v>
          </cell>
          <cell r="C322" t="str">
            <v>17/039</v>
          </cell>
          <cell r="D322">
            <v>1300</v>
          </cell>
        </row>
        <row r="323">
          <cell r="A323" t="str">
            <v>0321301314</v>
          </cell>
          <cell r="B323" t="str">
            <v>ANNAPOORNA.K.A.</v>
          </cell>
          <cell r="C323" t="str">
            <v>17/051</v>
          </cell>
          <cell r="D323">
            <v>5100</v>
          </cell>
        </row>
        <row r="324">
          <cell r="A324" t="str">
            <v>0321301315</v>
          </cell>
          <cell r="B324" t="str">
            <v>BASAVARAJ.H.E.</v>
          </cell>
          <cell r="C324" t="str">
            <v>17/070</v>
          </cell>
          <cell r="D324">
            <v>1000</v>
          </cell>
        </row>
        <row r="325">
          <cell r="A325" t="str">
            <v>0321301316</v>
          </cell>
          <cell r="B325" t="str">
            <v>AMOGA.A.G.</v>
          </cell>
          <cell r="C325" t="str">
            <v>18/003</v>
          </cell>
          <cell r="D325">
            <v>4430</v>
          </cell>
        </row>
        <row r="326">
          <cell r="A326" t="str">
            <v>0321301317</v>
          </cell>
          <cell r="B326" t="str">
            <v>JAGADISH.A.N.</v>
          </cell>
          <cell r="C326" t="str">
            <v>17/068</v>
          </cell>
          <cell r="D326">
            <v>1000</v>
          </cell>
        </row>
        <row r="327">
          <cell r="A327" t="str">
            <v>0321301318</v>
          </cell>
          <cell r="B327" t="str">
            <v>ANJANAPPA.R.</v>
          </cell>
          <cell r="C327" t="str">
            <v>17/069</v>
          </cell>
          <cell r="D327">
            <v>1000</v>
          </cell>
        </row>
        <row r="328">
          <cell r="A328" t="str">
            <v>0321301319</v>
          </cell>
          <cell r="B328" t="str">
            <v>SHYLAJA.K.R.</v>
          </cell>
          <cell r="C328" t="str">
            <v>18/004</v>
          </cell>
          <cell r="D328">
            <v>8418</v>
          </cell>
        </row>
        <row r="329">
          <cell r="A329" t="str">
            <v>0321301320</v>
          </cell>
          <cell r="B329" t="str">
            <v>SINDHU.A.V.</v>
          </cell>
          <cell r="C329" t="str">
            <v>18/005</v>
          </cell>
          <cell r="D329">
            <v>25258</v>
          </cell>
        </row>
        <row r="330">
          <cell r="A330" t="str">
            <v>0321301321</v>
          </cell>
          <cell r="B330" t="str">
            <v>VIJAYA KUMAR.A.L.</v>
          </cell>
          <cell r="C330" t="str">
            <v>18/006</v>
          </cell>
          <cell r="D330">
            <v>25258</v>
          </cell>
        </row>
        <row r="331">
          <cell r="A331" t="str">
            <v>0321301322</v>
          </cell>
          <cell r="B331" t="str">
            <v>AMRUTHA.A.V.</v>
          </cell>
          <cell r="C331" t="str">
            <v>18/007</v>
          </cell>
          <cell r="D331">
            <v>25258</v>
          </cell>
        </row>
        <row r="332">
          <cell r="A332" t="str">
            <v>0321301323</v>
          </cell>
          <cell r="B332" t="str">
            <v>BHASKAR.K.R.</v>
          </cell>
          <cell r="C332" t="str">
            <v>18/009</v>
          </cell>
          <cell r="D332">
            <v>33000</v>
          </cell>
        </row>
        <row r="333">
          <cell r="A333" t="str">
            <v>0321301324</v>
          </cell>
          <cell r="B333" t="str">
            <v>RAVIKUMAR.B.</v>
          </cell>
          <cell r="C333" t="str">
            <v>17/067</v>
          </cell>
          <cell r="D333">
            <v>1000</v>
          </cell>
        </row>
        <row r="334">
          <cell r="A334" t="str">
            <v>0321301325</v>
          </cell>
          <cell r="B334" t="str">
            <v>VINAYAKA.B.S.</v>
          </cell>
          <cell r="C334" t="str">
            <v>17/063</v>
          </cell>
          <cell r="D334">
            <v>29561</v>
          </cell>
        </row>
        <row r="335">
          <cell r="A335" t="str">
            <v>0321301326</v>
          </cell>
          <cell r="B335" t="str">
            <v>ASHFAQ AHMED.O.M.</v>
          </cell>
          <cell r="C335" t="str">
            <v>17/061</v>
          </cell>
          <cell r="D335">
            <v>1000</v>
          </cell>
        </row>
        <row r="336">
          <cell r="A336" t="str">
            <v>0321301327</v>
          </cell>
          <cell r="B336" t="str">
            <v>LATHA SRIDHAR</v>
          </cell>
          <cell r="C336" t="str">
            <v>17/071</v>
          </cell>
          <cell r="D336">
            <v>30000</v>
          </cell>
        </row>
        <row r="337">
          <cell r="A337" t="str">
            <v>0321301328</v>
          </cell>
          <cell r="B337" t="str">
            <v>SHIHABUDDIN</v>
          </cell>
          <cell r="C337" t="str">
            <v>17/075</v>
          </cell>
          <cell r="D337">
            <v>1000</v>
          </cell>
        </row>
        <row r="338">
          <cell r="A338" t="str">
            <v>0321301329</v>
          </cell>
          <cell r="B338" t="str">
            <v>AYUB KHAN.K.</v>
          </cell>
          <cell r="C338" t="str">
            <v>17/077</v>
          </cell>
          <cell r="D338">
            <v>1000</v>
          </cell>
        </row>
        <row r="339">
          <cell r="A339" t="str">
            <v>0321301330</v>
          </cell>
          <cell r="B339" t="str">
            <v>PRAKASH.S.</v>
          </cell>
          <cell r="C339" t="str">
            <v>17/072</v>
          </cell>
          <cell r="D339">
            <v>20000</v>
          </cell>
        </row>
        <row r="340">
          <cell r="A340" t="str">
            <v>0321301331</v>
          </cell>
          <cell r="B340" t="str">
            <v>SAMMAD.M.</v>
          </cell>
          <cell r="C340" t="str">
            <v>17/076</v>
          </cell>
          <cell r="D340">
            <v>1000</v>
          </cell>
        </row>
        <row r="341">
          <cell r="A341" t="str">
            <v>0321301332</v>
          </cell>
          <cell r="B341" t="str">
            <v>GIRISH</v>
          </cell>
          <cell r="C341" t="str">
            <v>17/079</v>
          </cell>
          <cell r="D341">
            <v>1000</v>
          </cell>
        </row>
        <row r="342">
          <cell r="A342" t="str">
            <v>0321301333</v>
          </cell>
          <cell r="B342" t="str">
            <v>SUBRAMANYA.U.G.</v>
          </cell>
          <cell r="C342" t="str">
            <v>17/078</v>
          </cell>
          <cell r="D342">
            <v>1000</v>
          </cell>
        </row>
        <row r="343">
          <cell r="A343" t="str">
            <v>0321301334</v>
          </cell>
          <cell r="B343" t="str">
            <v>KRISHNA MURTHY.K.R.</v>
          </cell>
          <cell r="C343" t="str">
            <v>18/011</v>
          </cell>
          <cell r="D343">
            <v>23598</v>
          </cell>
        </row>
        <row r="344">
          <cell r="A344" t="str">
            <v>0321301335</v>
          </cell>
          <cell r="B344" t="str">
            <v>SRI KRIPA</v>
          </cell>
          <cell r="C344" t="str">
            <v>18/013</v>
          </cell>
          <cell r="D344">
            <v>13922</v>
          </cell>
        </row>
        <row r="345">
          <cell r="A345" t="str">
            <v>0321301336</v>
          </cell>
          <cell r="B345" t="str">
            <v>SEENA</v>
          </cell>
          <cell r="C345" t="str">
            <v>18/012</v>
          </cell>
          <cell r="D345">
            <v>3274</v>
          </cell>
        </row>
        <row r="346">
          <cell r="A346" t="str">
            <v>0321301337</v>
          </cell>
          <cell r="B346" t="str">
            <v>RAMACHANDRA</v>
          </cell>
          <cell r="C346" t="str">
            <v>17/073</v>
          </cell>
          <cell r="D346">
            <v>32532</v>
          </cell>
        </row>
        <row r="347">
          <cell r="A347" t="str">
            <v>0321301338</v>
          </cell>
          <cell r="B347" t="str">
            <v>ASHA.R.</v>
          </cell>
          <cell r="C347" t="str">
            <v>17/074</v>
          </cell>
          <cell r="D347">
            <v>31000</v>
          </cell>
        </row>
        <row r="348">
          <cell r="A348" t="str">
            <v>0321301339</v>
          </cell>
          <cell r="B348" t="str">
            <v>VINAYAKA.B.S.</v>
          </cell>
          <cell r="C348" t="str">
            <v>17/064</v>
          </cell>
          <cell r="D348">
            <v>102465</v>
          </cell>
        </row>
        <row r="349">
          <cell r="A349" t="str">
            <v>0321301346</v>
          </cell>
          <cell r="B349" t="str">
            <v>DR.ARUN KUMAR.P.</v>
          </cell>
          <cell r="C349" t="str">
            <v>18/</v>
          </cell>
          <cell r="D349">
            <v>19405</v>
          </cell>
        </row>
        <row r="350">
          <cell r="A350" t="str">
            <v>032140031</v>
          </cell>
          <cell r="B350" t="str">
            <v>PANKAJA.B.L.</v>
          </cell>
          <cell r="C350" t="str">
            <v>06/10</v>
          </cell>
          <cell r="D350">
            <v>25000</v>
          </cell>
        </row>
        <row r="351">
          <cell r="A351" t="str">
            <v>032140086</v>
          </cell>
          <cell r="B351" t="str">
            <v>K.M.REKHA</v>
          </cell>
          <cell r="C351" t="str">
            <v>14/059</v>
          </cell>
          <cell r="D351">
            <v>4250</v>
          </cell>
        </row>
        <row r="352">
          <cell r="A352" t="str">
            <v>032140088</v>
          </cell>
          <cell r="B352" t="str">
            <v>K.C.MALATHI</v>
          </cell>
          <cell r="C352" t="str">
            <v>14/066</v>
          </cell>
          <cell r="D352">
            <v>6000</v>
          </cell>
        </row>
        <row r="353">
          <cell r="A353" t="str">
            <v>032140144</v>
          </cell>
          <cell r="B353" t="str">
            <v>SUDHA.R.RAO</v>
          </cell>
          <cell r="C353" t="str">
            <v>15/008</v>
          </cell>
          <cell r="D353">
            <v>30000</v>
          </cell>
        </row>
        <row r="354">
          <cell r="A354" t="str">
            <v>032140157</v>
          </cell>
          <cell r="B354" t="str">
            <v>B.N.AVINASH</v>
          </cell>
          <cell r="C354" t="str">
            <v>16/004</v>
          </cell>
          <cell r="D354">
            <v>14625</v>
          </cell>
        </row>
        <row r="355">
          <cell r="A355" t="str">
            <v>032140158</v>
          </cell>
          <cell r="B355" t="str">
            <v>B.N.AVINASH</v>
          </cell>
          <cell r="C355" t="str">
            <v>15/105</v>
          </cell>
          <cell r="D355">
            <v>13000</v>
          </cell>
        </row>
        <row r="356">
          <cell r="A356" t="str">
            <v>032140159</v>
          </cell>
          <cell r="B356" t="str">
            <v>REKHA.K.M.</v>
          </cell>
          <cell r="C356" t="str">
            <v>15/118</v>
          </cell>
          <cell r="D356">
            <v>4000</v>
          </cell>
        </row>
        <row r="357">
          <cell r="A357" t="str">
            <v>032140160</v>
          </cell>
          <cell r="B357" t="str">
            <v>REKHA.K.M</v>
          </cell>
          <cell r="C357" t="str">
            <v>16/016</v>
          </cell>
          <cell r="D357">
            <v>1283</v>
          </cell>
        </row>
        <row r="358">
          <cell r="A358" t="str">
            <v>032140162</v>
          </cell>
          <cell r="B358" t="str">
            <v>GANGAMMA.B.L</v>
          </cell>
          <cell r="C358" t="str">
            <v>13/75</v>
          </cell>
          <cell r="D358">
            <v>64125</v>
          </cell>
        </row>
        <row r="359">
          <cell r="A359" t="str">
            <v>032140165</v>
          </cell>
          <cell r="B359" t="str">
            <v>MALATHI.K.C</v>
          </cell>
          <cell r="C359" t="str">
            <v>15/138</v>
          </cell>
          <cell r="D359">
            <v>10000</v>
          </cell>
        </row>
        <row r="360">
          <cell r="A360" t="str">
            <v>032140166</v>
          </cell>
          <cell r="B360" t="str">
            <v>ANASUYA MURTHY</v>
          </cell>
          <cell r="C360" t="str">
            <v>15/142</v>
          </cell>
          <cell r="D360">
            <v>20000</v>
          </cell>
        </row>
        <row r="361">
          <cell r="A361" t="str">
            <v>032140167</v>
          </cell>
          <cell r="B361" t="str">
            <v>SRINIVASA BHAT.T.K.</v>
          </cell>
          <cell r="C361" t="str">
            <v>13/83</v>
          </cell>
          <cell r="D361">
            <v>13806</v>
          </cell>
        </row>
        <row r="362">
          <cell r="A362" t="str">
            <v>032140168</v>
          </cell>
          <cell r="B362" t="str">
            <v>SAMRAT.G.K.</v>
          </cell>
          <cell r="C362" t="str">
            <v>16/42</v>
          </cell>
          <cell r="D362">
            <v>2250</v>
          </cell>
        </row>
        <row r="363">
          <cell r="A363" t="str">
            <v>032140169</v>
          </cell>
          <cell r="B363" t="str">
            <v>SRIMATHI</v>
          </cell>
          <cell r="C363" t="str">
            <v>16/048</v>
          </cell>
          <cell r="D363">
            <v>76500</v>
          </cell>
        </row>
        <row r="364">
          <cell r="A364" t="str">
            <v>032140170</v>
          </cell>
          <cell r="B364" t="str">
            <v>SUDHA.R.RAO.</v>
          </cell>
          <cell r="C364" t="str">
            <v>16/055</v>
          </cell>
          <cell r="D364">
            <v>11250</v>
          </cell>
        </row>
        <row r="365">
          <cell r="A365" t="str">
            <v>032140171</v>
          </cell>
          <cell r="B365" t="str">
            <v>GANGARATNA.M.V.</v>
          </cell>
          <cell r="C365" t="str">
            <v>16/065</v>
          </cell>
          <cell r="D365">
            <v>34652</v>
          </cell>
        </row>
        <row r="366">
          <cell r="A366" t="str">
            <v>032140172</v>
          </cell>
          <cell r="B366" t="str">
            <v>MALATHI.K.C.</v>
          </cell>
          <cell r="C366" t="str">
            <v>16/68</v>
          </cell>
          <cell r="D366">
            <v>22500</v>
          </cell>
        </row>
        <row r="367">
          <cell r="A367" t="str">
            <v>032140173</v>
          </cell>
          <cell r="B367" t="str">
            <v>GAYATHRI.K.S.</v>
          </cell>
          <cell r="C367" t="str">
            <v>16/69</v>
          </cell>
          <cell r="D367">
            <v>46118</v>
          </cell>
        </row>
        <row r="368">
          <cell r="A368" t="str">
            <v>032140174</v>
          </cell>
          <cell r="B368" t="str">
            <v>PRASHANTHA.K.S.</v>
          </cell>
          <cell r="C368" t="str">
            <v>16/70</v>
          </cell>
          <cell r="D368">
            <v>46118</v>
          </cell>
        </row>
        <row r="369">
          <cell r="A369" t="str">
            <v>032140175</v>
          </cell>
          <cell r="B369" t="str">
            <v>LATHA.Y.S.</v>
          </cell>
          <cell r="C369" t="str">
            <v>16/074</v>
          </cell>
          <cell r="D369">
            <v>8983</v>
          </cell>
        </row>
        <row r="370">
          <cell r="A370" t="str">
            <v>032140176</v>
          </cell>
          <cell r="B370" t="str">
            <v>SARASWATHI.M.V.</v>
          </cell>
          <cell r="C370" t="str">
            <v>16/84</v>
          </cell>
          <cell r="D370">
            <v>3850</v>
          </cell>
        </row>
        <row r="371">
          <cell r="A371" t="str">
            <v>032140177</v>
          </cell>
          <cell r="B371" t="str">
            <v>GANGARATNA.M.V.</v>
          </cell>
          <cell r="C371" t="str">
            <v>16/088</v>
          </cell>
          <cell r="D371">
            <v>26953</v>
          </cell>
        </row>
        <row r="372">
          <cell r="A372" t="str">
            <v>032140178</v>
          </cell>
          <cell r="B372" t="str">
            <v>ASHWINI.H.N.</v>
          </cell>
          <cell r="C372" t="str">
            <v>16/95</v>
          </cell>
          <cell r="D372">
            <v>17271</v>
          </cell>
        </row>
        <row r="373">
          <cell r="A373" t="str">
            <v>032140179</v>
          </cell>
          <cell r="B373" t="str">
            <v>SACHIN.H.N.</v>
          </cell>
          <cell r="C373" t="str">
            <v>16/94</v>
          </cell>
          <cell r="D373">
            <v>17271</v>
          </cell>
        </row>
        <row r="374">
          <cell r="A374" t="str">
            <v>032140182</v>
          </cell>
          <cell r="B374" t="str">
            <v>SUDHA.R.RAO.</v>
          </cell>
          <cell r="C374" t="str">
            <v>16/117</v>
          </cell>
          <cell r="D374">
            <v>22500</v>
          </cell>
        </row>
        <row r="375">
          <cell r="A375" t="str">
            <v>032140183</v>
          </cell>
          <cell r="B375" t="str">
            <v>SRIMATHI</v>
          </cell>
          <cell r="C375" t="str">
            <v>16/121</v>
          </cell>
          <cell r="D375">
            <v>32085</v>
          </cell>
        </row>
        <row r="376">
          <cell r="A376" t="str">
            <v>032140184</v>
          </cell>
          <cell r="B376" t="str">
            <v>KAMAKSHI.H.S.</v>
          </cell>
          <cell r="C376" t="str">
            <v>16/122</v>
          </cell>
          <cell r="D376">
            <v>64172</v>
          </cell>
        </row>
        <row r="377">
          <cell r="A377" t="str">
            <v>032140185</v>
          </cell>
          <cell r="B377" t="str">
            <v>PADMAVATHI</v>
          </cell>
          <cell r="C377" t="str">
            <v>16/123</v>
          </cell>
          <cell r="D377">
            <v>64172</v>
          </cell>
        </row>
        <row r="378">
          <cell r="A378" t="str">
            <v>032140187</v>
          </cell>
          <cell r="B378" t="str">
            <v>KAMAKSHI.H.S.</v>
          </cell>
          <cell r="C378" t="str">
            <v>16/124</v>
          </cell>
          <cell r="D378">
            <v>38505</v>
          </cell>
        </row>
        <row r="379">
          <cell r="A379" t="str">
            <v>032140188</v>
          </cell>
          <cell r="B379" t="str">
            <v>KAMAKSHI.H.S.</v>
          </cell>
          <cell r="C379" t="str">
            <v>16/125</v>
          </cell>
          <cell r="D379">
            <v>38505</v>
          </cell>
        </row>
        <row r="380">
          <cell r="A380" t="str">
            <v>032140189</v>
          </cell>
          <cell r="B380" t="str">
            <v>SRIMATHI</v>
          </cell>
          <cell r="C380" t="str">
            <v>16/130</v>
          </cell>
          <cell r="D380">
            <v>106875</v>
          </cell>
        </row>
        <row r="381">
          <cell r="A381" t="str">
            <v>032140190</v>
          </cell>
          <cell r="B381" t="str">
            <v>GANGARATNA.M.V.</v>
          </cell>
          <cell r="C381" t="str">
            <v>16/137</v>
          </cell>
          <cell r="D381">
            <v>33369</v>
          </cell>
        </row>
        <row r="382">
          <cell r="A382" t="str">
            <v>032140191</v>
          </cell>
          <cell r="B382" t="str">
            <v>SHYLAJA.K.S.</v>
          </cell>
          <cell r="C382" t="str">
            <v>16/147</v>
          </cell>
          <cell r="D382">
            <v>12656</v>
          </cell>
        </row>
        <row r="383">
          <cell r="A383" t="str">
            <v>032140192</v>
          </cell>
          <cell r="B383" t="str">
            <v>GAYATHRI.K.S.</v>
          </cell>
          <cell r="C383" t="str">
            <v>16/152</v>
          </cell>
          <cell r="D383">
            <v>63281</v>
          </cell>
        </row>
        <row r="384">
          <cell r="A384" t="str">
            <v>032140193</v>
          </cell>
          <cell r="B384" t="str">
            <v>PRASHANTH.K.S.</v>
          </cell>
          <cell r="C384" t="str">
            <v>16/153</v>
          </cell>
          <cell r="D384">
            <v>63281</v>
          </cell>
        </row>
        <row r="385">
          <cell r="A385" t="str">
            <v>032140194</v>
          </cell>
          <cell r="B385" t="str">
            <v>JAYASHREE</v>
          </cell>
          <cell r="C385" t="str">
            <v>16/154</v>
          </cell>
          <cell r="D385">
            <v>14625</v>
          </cell>
        </row>
        <row r="386">
          <cell r="A386" t="str">
            <v>032140197</v>
          </cell>
          <cell r="B386" t="str">
            <v>GRISHMA</v>
          </cell>
          <cell r="C386" t="str">
            <v>16/157</v>
          </cell>
          <cell r="D386">
            <v>8100</v>
          </cell>
        </row>
        <row r="387">
          <cell r="A387" t="str">
            <v>032140199</v>
          </cell>
          <cell r="B387" t="str">
            <v>SINDU.G.K.</v>
          </cell>
          <cell r="C387" t="str">
            <v>16/159</v>
          </cell>
          <cell r="D387">
            <v>22500</v>
          </cell>
        </row>
        <row r="388">
          <cell r="A388" t="str">
            <v>032140203</v>
          </cell>
          <cell r="B388" t="str">
            <v>ANAGA</v>
          </cell>
          <cell r="C388" t="str">
            <v>16/177</v>
          </cell>
          <cell r="D388">
            <v>11200</v>
          </cell>
        </row>
        <row r="389">
          <cell r="A389" t="str">
            <v>032140204</v>
          </cell>
          <cell r="B389" t="str">
            <v>SHYLAJA.K.S.</v>
          </cell>
          <cell r="C389" t="str">
            <v>16/182</v>
          </cell>
          <cell r="D389">
            <v>12600</v>
          </cell>
        </row>
        <row r="390">
          <cell r="A390" t="str">
            <v>032140205</v>
          </cell>
          <cell r="B390" t="str">
            <v>MALATHI.K.C.</v>
          </cell>
          <cell r="C390" t="str">
            <v>16/186</v>
          </cell>
          <cell r="D390">
            <v>25200</v>
          </cell>
        </row>
        <row r="391">
          <cell r="A391" t="str">
            <v>032140206</v>
          </cell>
          <cell r="B391" t="str">
            <v>AVINASH.B.N.</v>
          </cell>
          <cell r="C391" t="str">
            <v>16/189</v>
          </cell>
          <cell r="D391">
            <v>25200</v>
          </cell>
        </row>
        <row r="392">
          <cell r="A392" t="str">
            <v>032140207</v>
          </cell>
          <cell r="B392" t="str">
            <v>MALATHI.K.C.</v>
          </cell>
          <cell r="C392" t="str">
            <v>16/192</v>
          </cell>
          <cell r="D392">
            <v>19800</v>
          </cell>
        </row>
        <row r="393">
          <cell r="A393" t="str">
            <v>032140208</v>
          </cell>
          <cell r="B393" t="str">
            <v>RADHA.H.S.</v>
          </cell>
          <cell r="C393" t="str">
            <v>17/065</v>
          </cell>
          <cell r="D393">
            <v>45000</v>
          </cell>
        </row>
        <row r="394">
          <cell r="A394" t="str">
            <v>032140209</v>
          </cell>
          <cell r="B394" t="str">
            <v>NEELAKANTAIAH.K.T.</v>
          </cell>
          <cell r="C394" t="str">
            <v>17/066</v>
          </cell>
          <cell r="D394">
            <v>45000</v>
          </cell>
        </row>
        <row r="395">
          <cell r="A395" t="str">
            <v>032140210</v>
          </cell>
          <cell r="B395" t="str">
            <v>GIRISH.G.G.</v>
          </cell>
          <cell r="C395" t="str">
            <v>18/014</v>
          </cell>
          <cell r="D395">
            <v>6188</v>
          </cell>
        </row>
        <row r="396">
          <cell r="A396" t="str">
            <v>032140211</v>
          </cell>
          <cell r="B396" t="str">
            <v>JANAKI.M.K.</v>
          </cell>
          <cell r="C396" t="str">
            <v>18/029</v>
          </cell>
          <cell r="D396">
            <v>4996</v>
          </cell>
        </row>
        <row r="397">
          <cell r="A397" t="str">
            <v>0322200004</v>
          </cell>
          <cell r="B397" t="str">
            <v>A.GEETHA KRISHNA RAO</v>
          </cell>
          <cell r="C397" t="str">
            <v>8/42</v>
          </cell>
          <cell r="D397">
            <v>100000</v>
          </cell>
        </row>
        <row r="398">
          <cell r="A398" t="str">
            <v>0322200005</v>
          </cell>
          <cell r="B398" t="str">
            <v>GEETHA KRISHNA RAO.A.</v>
          </cell>
          <cell r="C398" t="str">
            <v>16/077</v>
          </cell>
          <cell r="D398">
            <v>50000</v>
          </cell>
        </row>
        <row r="399">
          <cell r="A399" t="str">
            <v>0322300070</v>
          </cell>
          <cell r="B399" t="str">
            <v>VASUDHA.C.R.</v>
          </cell>
          <cell r="C399" t="str">
            <v>08/69  542</v>
          </cell>
          <cell r="D399">
            <v>50000</v>
          </cell>
        </row>
        <row r="400">
          <cell r="A400" t="str">
            <v>0322300084</v>
          </cell>
          <cell r="B400" t="str">
            <v>THE SECRETARAY S.S.V.P.S.</v>
          </cell>
          <cell r="C400" t="str">
            <v>09/68</v>
          </cell>
          <cell r="D400">
            <v>150000</v>
          </cell>
        </row>
        <row r="401">
          <cell r="A401" t="str">
            <v>0322300121</v>
          </cell>
          <cell r="B401" t="str">
            <v>SHANTHA.B.N.</v>
          </cell>
          <cell r="C401" t="str">
            <v>14/02</v>
          </cell>
          <cell r="D401">
            <v>40000</v>
          </cell>
        </row>
        <row r="402">
          <cell r="A402" t="str">
            <v>0322300122</v>
          </cell>
          <cell r="B402" t="str">
            <v>SHANTHA.B.N.</v>
          </cell>
          <cell r="C402" t="str">
            <v>14/03</v>
          </cell>
          <cell r="D402">
            <v>35000</v>
          </cell>
        </row>
        <row r="403">
          <cell r="A403" t="str">
            <v>0322300123</v>
          </cell>
          <cell r="B403" t="str">
            <v>SHANTHA.B.N.</v>
          </cell>
          <cell r="C403" t="str">
            <v>14/04</v>
          </cell>
          <cell r="D403">
            <v>35000</v>
          </cell>
        </row>
        <row r="404">
          <cell r="A404" t="str">
            <v>0322300125</v>
          </cell>
          <cell r="B404" t="str">
            <v>SAROJA.K.</v>
          </cell>
          <cell r="C404" t="str">
            <v>14/13</v>
          </cell>
          <cell r="D404">
            <v>45000</v>
          </cell>
        </row>
        <row r="405">
          <cell r="A405" t="str">
            <v>0322300142</v>
          </cell>
          <cell r="B405" t="str">
            <v>SAROJA.K.</v>
          </cell>
          <cell r="C405" t="str">
            <v>07/74</v>
          </cell>
          <cell r="D405">
            <v>35000</v>
          </cell>
        </row>
        <row r="406">
          <cell r="A406" t="str">
            <v>0322300146</v>
          </cell>
          <cell r="B406" t="str">
            <v>B.R.SHIVA KUMAR</v>
          </cell>
          <cell r="C406" t="str">
            <v>14/159</v>
          </cell>
          <cell r="D406">
            <v>30000</v>
          </cell>
        </row>
        <row r="407">
          <cell r="A407" t="str">
            <v>0322300147</v>
          </cell>
          <cell r="B407" t="str">
            <v>B.R.SHIVA KUMAR</v>
          </cell>
          <cell r="C407" t="str">
            <v>14/160</v>
          </cell>
          <cell r="D407">
            <v>25000</v>
          </cell>
        </row>
        <row r="408">
          <cell r="A408" t="str">
            <v>0322300150</v>
          </cell>
          <cell r="B408" t="str">
            <v>MEENAKSHI.G.P.</v>
          </cell>
          <cell r="C408" t="str">
            <v>13/76</v>
          </cell>
          <cell r="D408">
            <v>12000</v>
          </cell>
        </row>
        <row r="409">
          <cell r="A409" t="str">
            <v>0322300155</v>
          </cell>
          <cell r="B409" t="str">
            <v>G.A.ARATHI</v>
          </cell>
          <cell r="C409" t="str">
            <v>8/22</v>
          </cell>
          <cell r="D409">
            <v>26000</v>
          </cell>
        </row>
        <row r="410">
          <cell r="A410" t="str">
            <v>0322300160</v>
          </cell>
          <cell r="B410" t="str">
            <v>K.SAROJA</v>
          </cell>
          <cell r="C410" t="str">
            <v>8/65</v>
          </cell>
          <cell r="D410">
            <v>15000</v>
          </cell>
        </row>
        <row r="411">
          <cell r="A411" t="str">
            <v>0322300161</v>
          </cell>
          <cell r="B411" t="str">
            <v>C.R.VASUDHA</v>
          </cell>
          <cell r="C411" t="str">
            <v>6/58</v>
          </cell>
          <cell r="D411">
            <v>50000</v>
          </cell>
        </row>
        <row r="412">
          <cell r="A412" t="str">
            <v>0322300162</v>
          </cell>
          <cell r="B412" t="str">
            <v>C.R.VINUTHA</v>
          </cell>
          <cell r="C412" t="str">
            <v>6/59</v>
          </cell>
          <cell r="D412">
            <v>50000</v>
          </cell>
        </row>
        <row r="413">
          <cell r="A413" t="str">
            <v>0322300163</v>
          </cell>
          <cell r="B413" t="str">
            <v>C.R.VEENA</v>
          </cell>
          <cell r="C413" t="str">
            <v>15/117</v>
          </cell>
          <cell r="D413">
            <v>60000</v>
          </cell>
        </row>
        <row r="414">
          <cell r="A414" t="str">
            <v>0322300168</v>
          </cell>
          <cell r="B414" t="str">
            <v>MEENAKSHI.G.P.</v>
          </cell>
          <cell r="C414" t="str">
            <v>16/30</v>
          </cell>
          <cell r="D414">
            <v>43000</v>
          </cell>
        </row>
        <row r="415">
          <cell r="A415" t="str">
            <v>0322300170</v>
          </cell>
          <cell r="B415" t="str">
            <v>PRASHANTH.H.L.</v>
          </cell>
          <cell r="C415" t="str">
            <v>15/141</v>
          </cell>
          <cell r="D415">
            <v>25000</v>
          </cell>
        </row>
        <row r="416">
          <cell r="A416" t="str">
            <v>0322300171</v>
          </cell>
          <cell r="B416" t="str">
            <v>PARIMALABAI.N.G.</v>
          </cell>
          <cell r="C416" t="str">
            <v>15/145</v>
          </cell>
          <cell r="D416">
            <v>12000</v>
          </cell>
        </row>
        <row r="417">
          <cell r="A417" t="str">
            <v>0322300172</v>
          </cell>
          <cell r="B417" t="str">
            <v>NATARAJ.B.K.</v>
          </cell>
          <cell r="C417" t="str">
            <v>15/154</v>
          </cell>
          <cell r="D417">
            <v>16000</v>
          </cell>
        </row>
        <row r="418">
          <cell r="A418" t="str">
            <v>0322300173</v>
          </cell>
          <cell r="B418" t="str">
            <v>ARATHI.G.A.</v>
          </cell>
          <cell r="C418" t="str">
            <v>15/160</v>
          </cell>
          <cell r="D418">
            <v>20000</v>
          </cell>
        </row>
        <row r="419">
          <cell r="A419" t="str">
            <v>0322300174</v>
          </cell>
          <cell r="B419" t="str">
            <v>ARATHI.G.A.</v>
          </cell>
          <cell r="C419" t="str">
            <v>15/161</v>
          </cell>
          <cell r="D419">
            <v>20000</v>
          </cell>
        </row>
        <row r="420">
          <cell r="A420" t="str">
            <v>0322300175</v>
          </cell>
          <cell r="B420" t="str">
            <v>ARATHI.G.A.</v>
          </cell>
          <cell r="C420" t="str">
            <v>15/162</v>
          </cell>
          <cell r="D420">
            <v>10000</v>
          </cell>
        </row>
        <row r="421">
          <cell r="A421" t="str">
            <v>0322300177</v>
          </cell>
          <cell r="B421" t="str">
            <v>ANAND.G.P.</v>
          </cell>
          <cell r="C421" t="str">
            <v>16/60</v>
          </cell>
          <cell r="D421">
            <v>15000</v>
          </cell>
        </row>
        <row r="422">
          <cell r="A422" t="str">
            <v>0322300180</v>
          </cell>
          <cell r="B422" t="str">
            <v>LAKSHMIKANTH.M.R.</v>
          </cell>
          <cell r="C422" t="str">
            <v>16/76</v>
          </cell>
          <cell r="D422">
            <v>20500</v>
          </cell>
        </row>
        <row r="423">
          <cell r="A423" t="str">
            <v>0322300182</v>
          </cell>
          <cell r="B423" t="str">
            <v>VEENA.C.R.</v>
          </cell>
          <cell r="C423" t="str">
            <v>16/131</v>
          </cell>
          <cell r="D423">
            <v>70000</v>
          </cell>
        </row>
        <row r="424">
          <cell r="A424" t="str">
            <v>0322300184</v>
          </cell>
          <cell r="B424" t="str">
            <v>NATESH BAYAR.S.</v>
          </cell>
          <cell r="C424" t="str">
            <v>17/021</v>
          </cell>
          <cell r="D424">
            <v>12000</v>
          </cell>
        </row>
        <row r="425">
          <cell r="A425" t="str">
            <v>0322300185</v>
          </cell>
          <cell r="B425" t="str">
            <v>RADHAKRISHNA BHATT.N.S.</v>
          </cell>
          <cell r="C425" t="str">
            <v>17/025</v>
          </cell>
          <cell r="D425">
            <v>52000</v>
          </cell>
        </row>
        <row r="426">
          <cell r="A426" t="str">
            <v>0322300188</v>
          </cell>
          <cell r="B426" t="str">
            <v>NIRMALA.S.</v>
          </cell>
          <cell r="C426" t="str">
            <v>17/041</v>
          </cell>
          <cell r="D426">
            <v>18000</v>
          </cell>
        </row>
        <row r="427">
          <cell r="A427" t="str">
            <v>0322300189</v>
          </cell>
          <cell r="B427" t="str">
            <v>NIRMALA.S.</v>
          </cell>
          <cell r="C427" t="str">
            <v>17/042</v>
          </cell>
          <cell r="D427">
            <v>18000</v>
          </cell>
        </row>
        <row r="428">
          <cell r="A428" t="str">
            <v>0322300190</v>
          </cell>
          <cell r="B428" t="str">
            <v>NATESH BAYAR.S.</v>
          </cell>
          <cell r="C428" t="str">
            <v>17/049</v>
          </cell>
          <cell r="D428">
            <v>11000</v>
          </cell>
        </row>
        <row r="429">
          <cell r="A429" t="str">
            <v>032240002</v>
          </cell>
          <cell r="B429" t="str">
            <v>GANESHAIAH.M.</v>
          </cell>
          <cell r="C429" t="str">
            <v>15/189</v>
          </cell>
          <cell r="D429">
            <v>42000</v>
          </cell>
        </row>
        <row r="430">
          <cell r="A430" t="str">
            <v>032240003</v>
          </cell>
          <cell r="B430" t="str">
            <v>JALAJAKSHAMMA</v>
          </cell>
          <cell r="C430" t="str">
            <v>15/190</v>
          </cell>
          <cell r="D430">
            <v>42000</v>
          </cell>
        </row>
        <row r="431">
          <cell r="A431" t="str">
            <v>03231001</v>
          </cell>
          <cell r="B431" t="str">
            <v>B.L.NEELAKANTA MURTHY</v>
          </cell>
          <cell r="C431" t="str">
            <v>01/84 DB</v>
          </cell>
          <cell r="D431">
            <v>3000</v>
          </cell>
        </row>
        <row r="432">
          <cell r="A432" t="str">
            <v>0323300005</v>
          </cell>
          <cell r="B432" t="str">
            <v>GEETHA</v>
          </cell>
          <cell r="C432" t="str">
            <v>02/14 DB</v>
          </cell>
          <cell r="D432">
            <v>300</v>
          </cell>
        </row>
        <row r="433">
          <cell r="A433" t="str">
            <v>0323300057</v>
          </cell>
          <cell r="B433" t="str">
            <v>MANOGNA.B.S.</v>
          </cell>
          <cell r="C433" t="str">
            <v>02/68 RD 300</v>
          </cell>
          <cell r="D433">
            <v>6900</v>
          </cell>
        </row>
        <row r="434">
          <cell r="A434" t="str">
            <v>0323300059</v>
          </cell>
          <cell r="B434" t="str">
            <v>PRASHANTH.H.S.</v>
          </cell>
          <cell r="C434" t="str">
            <v>02/73 RD 500</v>
          </cell>
          <cell r="D434">
            <v>5000</v>
          </cell>
        </row>
        <row r="435">
          <cell r="A435" t="str">
            <v>0323300061</v>
          </cell>
          <cell r="B435" t="str">
            <v>PUSHPALATHA.B.</v>
          </cell>
          <cell r="C435" t="str">
            <v>02/75 RD 500</v>
          </cell>
          <cell r="D435">
            <v>500</v>
          </cell>
        </row>
        <row r="436">
          <cell r="A436" t="str">
            <v>0323300062</v>
          </cell>
          <cell r="B436" t="str">
            <v>LAKSHMI SRIDHAR</v>
          </cell>
          <cell r="C436" t="str">
            <v>02/76 RD 100</v>
          </cell>
          <cell r="D436">
            <v>2000</v>
          </cell>
        </row>
        <row r="437">
          <cell r="A437" t="str">
            <v>0323300075</v>
          </cell>
          <cell r="B437" t="str">
            <v>PRUTHVI</v>
          </cell>
          <cell r="C437" t="str">
            <v>02/92 RD 500</v>
          </cell>
          <cell r="D437">
            <v>6000</v>
          </cell>
        </row>
        <row r="438">
          <cell r="A438" t="str">
            <v>0323300076</v>
          </cell>
          <cell r="B438" t="str">
            <v>K.A.ANNAPOORNA</v>
          </cell>
          <cell r="C438" t="str">
            <v>02/94 RD 300</v>
          </cell>
          <cell r="D438">
            <v>3300</v>
          </cell>
        </row>
        <row r="439">
          <cell r="A439" t="str">
            <v>0323300077</v>
          </cell>
          <cell r="B439" t="str">
            <v>S.NATESHA BAYAR</v>
          </cell>
          <cell r="C439" t="str">
            <v>02/93 RD 400</v>
          </cell>
          <cell r="D439">
            <v>4400</v>
          </cell>
        </row>
        <row r="440">
          <cell r="A440" t="str">
            <v>0323300078</v>
          </cell>
          <cell r="B440" t="str">
            <v>VISHWANATH.R.</v>
          </cell>
          <cell r="C440" t="str">
            <v>02/   RD1000</v>
          </cell>
          <cell r="D440">
            <v>1000</v>
          </cell>
        </row>
        <row r="441">
          <cell r="A441" t="str">
            <v>0323300079</v>
          </cell>
          <cell r="B441" t="str">
            <v>CHETHANA.R.NAIK</v>
          </cell>
          <cell r="C441" t="str">
            <v>02/95 RD1500</v>
          </cell>
          <cell r="D441">
            <v>15000</v>
          </cell>
        </row>
        <row r="442">
          <cell r="A442" t="str">
            <v>0323300080</v>
          </cell>
          <cell r="B442" t="str">
            <v>SHARADAHARIKRISHNA</v>
          </cell>
          <cell r="C442" t="str">
            <v>02/96 RD1000</v>
          </cell>
          <cell r="D442">
            <v>9000</v>
          </cell>
        </row>
        <row r="443">
          <cell r="A443" t="str">
            <v>0323300081</v>
          </cell>
          <cell r="B443" t="str">
            <v>A.GEETHA KRISHNA RAO</v>
          </cell>
          <cell r="C443" t="str">
            <v>02/98 RD 200</v>
          </cell>
          <cell r="D443">
            <v>1600</v>
          </cell>
        </row>
        <row r="444">
          <cell r="A444" t="str">
            <v>0323300082</v>
          </cell>
          <cell r="B444" t="str">
            <v>BHARGAVI.M.JOIS</v>
          </cell>
          <cell r="C444" t="str">
            <v>02/97 RD 100</v>
          </cell>
          <cell r="D444">
            <v>800</v>
          </cell>
        </row>
        <row r="445">
          <cell r="A445" t="str">
            <v>0323300083</v>
          </cell>
          <cell r="B445" t="str">
            <v>VANI VENKATESH</v>
          </cell>
          <cell r="C445" t="str">
            <v>02/99 RD 200</v>
          </cell>
          <cell r="D445">
            <v>1600</v>
          </cell>
        </row>
        <row r="446">
          <cell r="A446" t="str">
            <v>0323300084</v>
          </cell>
          <cell r="B446" t="str">
            <v>CHETHANA.R.NAYAK.</v>
          </cell>
          <cell r="C446" t="str">
            <v>03/01 RD1000</v>
          </cell>
          <cell r="D446">
            <v>8000</v>
          </cell>
        </row>
        <row r="447">
          <cell r="A447" t="str">
            <v>0323300085</v>
          </cell>
          <cell r="B447" t="str">
            <v>PREMKUMAR.K.N.</v>
          </cell>
          <cell r="C447" t="str">
            <v>03/02 RD 300</v>
          </cell>
          <cell r="D447">
            <v>2400</v>
          </cell>
        </row>
        <row r="448">
          <cell r="A448" t="str">
            <v>0323300086</v>
          </cell>
          <cell r="B448" t="str">
            <v>NATARAJ.B.K.</v>
          </cell>
          <cell r="C448" t="str">
            <v>03/03 RD 135</v>
          </cell>
          <cell r="D448">
            <v>945</v>
          </cell>
        </row>
        <row r="449">
          <cell r="A449" t="str">
            <v>0323300087</v>
          </cell>
          <cell r="B449" t="str">
            <v>SADASHIV KASHYAP.M.</v>
          </cell>
          <cell r="C449" t="str">
            <v>03/84 RD200</v>
          </cell>
          <cell r="D449">
            <v>1000</v>
          </cell>
        </row>
        <row r="450">
          <cell r="A450" t="str">
            <v>0323300088</v>
          </cell>
          <cell r="B450" t="str">
            <v>SULOCHANA-SMG</v>
          </cell>
          <cell r="C450" t="str">
            <v>03/05 RD 300</v>
          </cell>
          <cell r="D450">
            <v>1800</v>
          </cell>
        </row>
        <row r="451">
          <cell r="A451" t="str">
            <v>0323300089</v>
          </cell>
          <cell r="B451" t="str">
            <v>BHAGHYASHREE MANJUNATH</v>
          </cell>
          <cell r="C451" t="str">
            <v>03/06 RD 500</v>
          </cell>
          <cell r="D451">
            <v>3000</v>
          </cell>
        </row>
        <row r="452">
          <cell r="A452" t="str">
            <v>0323300090</v>
          </cell>
          <cell r="B452" t="str">
            <v>NAGAVENI.S.</v>
          </cell>
          <cell r="C452" t="str">
            <v>03/7 RD 400</v>
          </cell>
          <cell r="D452">
            <v>2000</v>
          </cell>
        </row>
        <row r="453">
          <cell r="A453" t="str">
            <v>0323300091</v>
          </cell>
          <cell r="B453" t="str">
            <v>SRIKRUPA.K.R.</v>
          </cell>
          <cell r="C453" t="str">
            <v>03/08 150</v>
          </cell>
          <cell r="D453">
            <v>900</v>
          </cell>
        </row>
        <row r="454">
          <cell r="A454" t="str">
            <v>0323300092</v>
          </cell>
          <cell r="B454" t="str">
            <v>RAGHAVENDRA.K.G.</v>
          </cell>
          <cell r="C454" t="str">
            <v>03/09 RD 300</v>
          </cell>
          <cell r="D454">
            <v>1800</v>
          </cell>
        </row>
        <row r="455">
          <cell r="A455" t="str">
            <v>0323300093</v>
          </cell>
          <cell r="B455" t="str">
            <v>NAGAVENI.S.</v>
          </cell>
          <cell r="C455" t="str">
            <v>03/10 RD200</v>
          </cell>
          <cell r="D455">
            <v>800</v>
          </cell>
        </row>
        <row r="456">
          <cell r="A456" t="str">
            <v>0323300094</v>
          </cell>
          <cell r="B456" t="str">
            <v>KUMAR.H.</v>
          </cell>
          <cell r="C456" t="str">
            <v>03/11 RD300</v>
          </cell>
          <cell r="D456">
            <v>1200</v>
          </cell>
        </row>
        <row r="457">
          <cell r="A457" t="str">
            <v>0323300095</v>
          </cell>
          <cell r="B457" t="str">
            <v>SUBRAMANYA.K.C.</v>
          </cell>
          <cell r="C457" t="str">
            <v>03/12 RD200</v>
          </cell>
          <cell r="D457">
            <v>800</v>
          </cell>
        </row>
        <row r="458">
          <cell r="A458" t="str">
            <v>0323300096</v>
          </cell>
          <cell r="B458" t="str">
            <v>GANESH.M.</v>
          </cell>
          <cell r="C458" t="str">
            <v>03/13 RD300</v>
          </cell>
          <cell r="D458">
            <v>200</v>
          </cell>
        </row>
        <row r="459">
          <cell r="A459" t="str">
            <v>0323300097</v>
          </cell>
          <cell r="B459" t="str">
            <v>LAKSHMIKANTH.M.R.</v>
          </cell>
          <cell r="C459" t="str">
            <v>03/27-RD 200</v>
          </cell>
          <cell r="D459">
            <v>1200</v>
          </cell>
        </row>
        <row r="460">
          <cell r="A460" t="str">
            <v>0323300098</v>
          </cell>
          <cell r="B460" t="str">
            <v>SUBRAMANYA.K.C.</v>
          </cell>
          <cell r="C460" t="str">
            <v>03/15 RD100</v>
          </cell>
          <cell r="D460">
            <v>400</v>
          </cell>
        </row>
        <row r="461">
          <cell r="A461" t="str">
            <v>0323300099</v>
          </cell>
          <cell r="B461" t="str">
            <v>CHANDRAMMA</v>
          </cell>
          <cell r="C461" t="str">
            <v>03/014-100</v>
          </cell>
          <cell r="D461">
            <v>300</v>
          </cell>
        </row>
        <row r="462">
          <cell r="A462" t="str">
            <v>0323300100</v>
          </cell>
          <cell r="B462" t="str">
            <v>KUMAR.H.</v>
          </cell>
          <cell r="C462" t="str">
            <v>03/16 RD300</v>
          </cell>
          <cell r="D462">
            <v>900</v>
          </cell>
        </row>
        <row r="463">
          <cell r="A463" t="str">
            <v>0323300101</v>
          </cell>
          <cell r="B463" t="str">
            <v>JAYAMMA</v>
          </cell>
          <cell r="C463" t="str">
            <v>03/017 -125</v>
          </cell>
          <cell r="D463">
            <v>375</v>
          </cell>
        </row>
        <row r="464">
          <cell r="A464" t="str">
            <v>0323300102</v>
          </cell>
          <cell r="B464" t="str">
            <v>HARIKRISHNA.U.</v>
          </cell>
          <cell r="C464" t="str">
            <v>03/018 -1000</v>
          </cell>
          <cell r="D464">
            <v>2000</v>
          </cell>
        </row>
        <row r="465">
          <cell r="A465" t="str">
            <v>0323300103</v>
          </cell>
          <cell r="B465" t="str">
            <v>SHARADA HARIKRISHNA</v>
          </cell>
          <cell r="C465" t="str">
            <v>03/019-1000</v>
          </cell>
          <cell r="D465">
            <v>3000</v>
          </cell>
        </row>
        <row r="466">
          <cell r="A466" t="str">
            <v>0323300104</v>
          </cell>
          <cell r="B466" t="str">
            <v>ANNAPOORNA.K.A.</v>
          </cell>
          <cell r="C466" t="str">
            <v>03/   RD-400</v>
          </cell>
          <cell r="D466">
            <v>1200</v>
          </cell>
        </row>
        <row r="467">
          <cell r="A467" t="str">
            <v>0323300105</v>
          </cell>
          <cell r="B467" t="str">
            <v>FIROZULLA</v>
          </cell>
          <cell r="C467" t="str">
            <v>03/21RD-300</v>
          </cell>
          <cell r="D467">
            <v>900</v>
          </cell>
        </row>
        <row r="468">
          <cell r="A468" t="str">
            <v>0323300106</v>
          </cell>
          <cell r="B468" t="str">
            <v>INDIRA.B.M.</v>
          </cell>
          <cell r="C468" t="str">
            <v>03/ RD 250</v>
          </cell>
          <cell r="D468">
            <v>250</v>
          </cell>
        </row>
        <row r="469">
          <cell r="A469" t="str">
            <v>0323300107</v>
          </cell>
          <cell r="B469" t="str">
            <v>NIRMALA.S.</v>
          </cell>
          <cell r="C469" t="str">
            <v>03/23RD-150</v>
          </cell>
          <cell r="D469">
            <v>300</v>
          </cell>
        </row>
        <row r="470">
          <cell r="A470" t="str">
            <v>0323300108</v>
          </cell>
          <cell r="B470" t="str">
            <v>NIRMALA.S.</v>
          </cell>
          <cell r="C470" t="str">
            <v>03/24RD-150</v>
          </cell>
          <cell r="D470">
            <v>150</v>
          </cell>
        </row>
        <row r="471">
          <cell r="A471" t="str">
            <v>0323300109</v>
          </cell>
          <cell r="B471" t="str">
            <v>NATESH BAYAR.S.</v>
          </cell>
          <cell r="C471" t="str">
            <v>03/25 RD 100</v>
          </cell>
          <cell r="D471">
            <v>300</v>
          </cell>
        </row>
        <row r="472">
          <cell r="A472" t="str">
            <v>0323300110</v>
          </cell>
          <cell r="B472" t="str">
            <v>NATESH BAYAR.S.</v>
          </cell>
          <cell r="C472" t="str">
            <v>03/  RD-100</v>
          </cell>
          <cell r="D472">
            <v>100</v>
          </cell>
        </row>
        <row r="473">
          <cell r="A473" t="str">
            <v>0323300111</v>
          </cell>
          <cell r="B473" t="str">
            <v>FIROZULLA</v>
          </cell>
          <cell r="C473" t="str">
            <v>03/22RD-300</v>
          </cell>
          <cell r="D473">
            <v>300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"/>
      <sheetName val="fa unit II"/>
      <sheetName val="balancesheetdraft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"/>
      <sheetName val="PL"/>
      <sheetName val="Schedules BS"/>
      <sheetName val="Sch-6"/>
      <sheetName val="Schedules PL"/>
      <sheetName val="TB04"/>
      <sheetName val="TB03"/>
      <sheetName val="PartIV"/>
      <sheetName val="Sec 212"/>
      <sheetName val="TaxComputn"/>
      <sheetName val="ITDprn"/>
      <sheetName val="AR"/>
      <sheetName val="CRITERIA1"/>
      <sheetName val="Non-Recurring Items Detail"/>
      <sheetName val="Gross Margin by Practice"/>
      <sheetName val="OpServicesDetail"/>
      <sheetName val="Lookups"/>
      <sheetName val="Mode d emploie et exemple"/>
      <sheetName val="TRIAL BALANCE"/>
      <sheetName val="gen ledger data"/>
      <sheetName val="Masters"/>
      <sheetName val="PL Grouping"/>
      <sheetName val="TB_FY13"/>
      <sheetName val="FINALTB FY11"/>
      <sheetName val="Inv Wkg"/>
      <sheetName val="Dep"/>
      <sheetName val="SNAP SHOT"/>
      <sheetName val="INT-234"/>
      <sheetName val="Schedule VI 2004"/>
      <sheetName val="ANNX - I ( a )"/>
      <sheetName val="fixasset99"/>
      <sheetName val="Schedules_BS"/>
      <sheetName val="Schedules_PL"/>
      <sheetName val="Sec_212"/>
      <sheetName val="TRIAL_BALANCE"/>
      <sheetName val="Non-Recurring_Items_Detail"/>
      <sheetName val="Gross_Margin_by_Practice"/>
      <sheetName val="Mode_d_emploie_et_exemple"/>
      <sheetName val="gen_ledger_data"/>
      <sheetName val="HBI NCD"/>
    </sheetNames>
    <sheetDataSet>
      <sheetData sheetId="0" refreshError="1">
        <row r="1">
          <cell r="A1" t="str">
            <v>Aurigene Discovery Technologies Limited</v>
          </cell>
          <cell r="C1">
            <v>38077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FC"/>
      <sheetName val="finadep"/>
      <sheetName val="Computation 03"/>
      <sheetName val="FINBS03"/>
      <sheetName val="Schedules-nbfc"/>
      <sheetName val="DEF. TAX"/>
      <sheetName val="ABS-BALSHEET"/>
      <sheetName val="Inv-Dep"/>
      <sheetName val="npa hp "/>
      <sheetName val="npa l&amp;a"/>
      <sheetName val="npa l&amp;a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BS"/>
      <sheetName val="PL"/>
      <sheetName val="BS-SCH"/>
      <sheetName val="CO-DEPN"/>
      <sheetName val="PL-SCH"/>
      <sheetName val="BS-GRP"/>
      <sheetName val="PL-GRP"/>
      <sheetName val="ABST"/>
      <sheetName val="COMP"/>
      <sheetName val="115JB"/>
      <sheetName val="115JB CERT"/>
      <sheetName val="IT-DEPN"/>
      <sheetName val="DEF TAX"/>
      <sheetName val="GRATUITY"/>
      <sheetName val="TDS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ALBAL"/>
      <sheetName val="COMP"/>
      <sheetName val="bs &amp; p&amp;l (2)"/>
      <sheetName val="bs abs"/>
      <sheetName val="bs sch"/>
      <sheetName val="pl sch"/>
      <sheetName val="Def Tax"/>
      <sheetName val="Fix ass"/>
      <sheetName val="dep"/>
      <sheetName val="bs &amp; p&amp;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ALBAL"/>
      <sheetName val="COMP"/>
      <sheetName val="bs &amp; p&amp;l (2)"/>
      <sheetName val="bs abs"/>
      <sheetName val="bs sch"/>
      <sheetName val="pl sch"/>
      <sheetName val="Def Tax"/>
      <sheetName val="Fix ass"/>
      <sheetName val="dep"/>
      <sheetName val="bs &amp; p&amp;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uelist-OLD"/>
      <sheetName val="dmst"/>
      <sheetName val="To Prem-OLD"/>
      <sheetName val="NPA-HP( dec'04)"/>
      <sheetName val="DUELIST-NEW"/>
      <sheetName val="DUELIST-NEW (2)"/>
      <sheetName val="NPA -Mar05"/>
      <sheetName val="cross veri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06-07"/>
      <sheetName val="BS 06-07"/>
      <sheetName val="Fixed Assets"/>
      <sheetName val="DEF TAX"/>
      <sheetName val="FBT -Final"/>
      <sheetName val="FBT"/>
      <sheetName val="Computation"/>
      <sheetName val="Annex"/>
      <sheetName val="FBT -Prasad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20"/>
  <sheetViews>
    <sheetView showGridLines="0" tabSelected="1" view="pageBreakPreview" zoomScale="130" zoomScaleSheetLayoutView="130" workbookViewId="0">
      <selection activeCell="B1" sqref="B1:E1"/>
    </sheetView>
  </sheetViews>
  <sheetFormatPr defaultColWidth="9.109375" defaultRowHeight="17.100000000000001" customHeight="1"/>
  <cols>
    <col min="1" max="1" width="16.5546875" style="39" customWidth="1"/>
    <col min="2" max="2" width="74" style="39" customWidth="1"/>
    <col min="3" max="3" width="16.6640625" style="39" customWidth="1"/>
    <col min="4" max="4" width="19.6640625" style="39" customWidth="1"/>
    <col min="5" max="5" width="19" style="152" customWidth="1"/>
    <col min="6" max="6" width="14.21875" style="39" customWidth="1"/>
    <col min="7" max="7" width="24.33203125" style="39" customWidth="1"/>
    <col min="8" max="8" width="22" style="39" customWidth="1"/>
    <col min="9" max="9" width="21" style="39" customWidth="1"/>
    <col min="10" max="16384" width="9.109375" style="39"/>
  </cols>
  <sheetData>
    <row r="1" spans="2:9" ht="17.100000000000001" customHeight="1">
      <c r="B1" s="157"/>
      <c r="C1" s="158"/>
      <c r="D1" s="158"/>
      <c r="E1" s="159"/>
      <c r="G1" s="153" t="s">
        <v>88</v>
      </c>
      <c r="H1" s="153"/>
      <c r="I1" s="153"/>
    </row>
    <row r="2" spans="2:9" ht="17.100000000000001" customHeight="1">
      <c r="B2" s="160"/>
      <c r="C2" s="161"/>
      <c r="D2" s="161"/>
      <c r="E2" s="162"/>
      <c r="F2" s="40"/>
      <c r="G2" s="41" t="s">
        <v>8</v>
      </c>
      <c r="H2" s="42" t="s">
        <v>40</v>
      </c>
      <c r="I2" s="43" t="s">
        <v>89</v>
      </c>
    </row>
    <row r="3" spans="2:9" ht="17.100000000000001" customHeight="1">
      <c r="B3" s="44"/>
      <c r="C3" s="45"/>
      <c r="D3" s="45"/>
      <c r="E3" s="46"/>
      <c r="F3" s="40"/>
      <c r="G3" s="47" t="s">
        <v>84</v>
      </c>
      <c r="H3" s="48"/>
      <c r="I3" s="48"/>
    </row>
    <row r="4" spans="2:9" ht="17.100000000000001" customHeight="1">
      <c r="B4" s="49" t="s">
        <v>170</v>
      </c>
      <c r="C4" s="50"/>
      <c r="D4" s="51" t="s">
        <v>0</v>
      </c>
      <c r="E4" s="52"/>
      <c r="F4" s="40"/>
      <c r="G4" s="47" t="s">
        <v>83</v>
      </c>
      <c r="H4" s="48"/>
      <c r="I4" s="48"/>
    </row>
    <row r="5" spans="2:9" ht="17.100000000000001" customHeight="1">
      <c r="B5" s="44" t="s">
        <v>169</v>
      </c>
      <c r="C5" s="45"/>
      <c r="D5" s="51" t="s">
        <v>1</v>
      </c>
      <c r="E5" s="52" t="s">
        <v>141</v>
      </c>
      <c r="F5" s="40"/>
      <c r="G5" s="47" t="s">
        <v>85</v>
      </c>
      <c r="H5" s="48"/>
      <c r="I5" s="48"/>
    </row>
    <row r="6" spans="2:9" ht="17.100000000000001" customHeight="1">
      <c r="B6" s="53" t="s">
        <v>168</v>
      </c>
      <c r="C6" s="54"/>
      <c r="D6" s="51" t="s">
        <v>3</v>
      </c>
      <c r="E6" s="52" t="s">
        <v>2</v>
      </c>
      <c r="F6" s="40"/>
      <c r="G6" s="47" t="s">
        <v>86</v>
      </c>
      <c r="H6" s="48"/>
      <c r="I6" s="48"/>
    </row>
    <row r="7" spans="2:9" ht="17.100000000000001" customHeight="1">
      <c r="B7" s="55" t="s">
        <v>167</v>
      </c>
      <c r="C7" s="56"/>
      <c r="D7" s="51" t="s">
        <v>5</v>
      </c>
      <c r="E7" s="57"/>
      <c r="F7" s="40"/>
      <c r="G7" s="47" t="s">
        <v>87</v>
      </c>
      <c r="H7" s="48"/>
      <c r="I7" s="48"/>
    </row>
    <row r="8" spans="2:9" ht="17.100000000000001" customHeight="1">
      <c r="B8" s="55" t="s">
        <v>171</v>
      </c>
      <c r="C8" s="56"/>
      <c r="D8" s="51" t="s">
        <v>6</v>
      </c>
      <c r="E8" s="52"/>
      <c r="F8" s="40"/>
      <c r="G8" s="58"/>
      <c r="H8" s="40"/>
      <c r="I8" s="40"/>
    </row>
    <row r="9" spans="2:9" ht="17.100000000000001" customHeight="1">
      <c r="B9" s="55" t="s">
        <v>172</v>
      </c>
      <c r="C9" s="56"/>
      <c r="D9" s="51" t="s">
        <v>7</v>
      </c>
      <c r="E9" s="59"/>
      <c r="F9" s="40"/>
      <c r="G9" s="58"/>
      <c r="H9" s="40"/>
      <c r="I9" s="40"/>
    </row>
    <row r="10" spans="2:9" ht="17.100000000000001" customHeight="1">
      <c r="B10" s="163"/>
      <c r="C10" s="164"/>
      <c r="D10" s="164"/>
      <c r="E10" s="165"/>
      <c r="F10" s="40"/>
      <c r="G10" s="154" t="s">
        <v>90</v>
      </c>
      <c r="H10" s="154"/>
      <c r="I10" s="154"/>
    </row>
    <row r="11" spans="2:9" ht="17.100000000000001" customHeight="1">
      <c r="B11" s="166" t="s">
        <v>163</v>
      </c>
      <c r="C11" s="167"/>
      <c r="D11" s="167"/>
      <c r="E11" s="168"/>
      <c r="F11" s="40"/>
      <c r="G11" s="41" t="s">
        <v>8</v>
      </c>
      <c r="H11" s="42" t="s">
        <v>91</v>
      </c>
      <c r="I11" s="43" t="s">
        <v>92</v>
      </c>
    </row>
    <row r="12" spans="2:9" ht="17.100000000000001" customHeight="1">
      <c r="B12" s="169"/>
      <c r="C12" s="170"/>
      <c r="D12" s="170"/>
      <c r="E12" s="171"/>
      <c r="F12" s="60"/>
      <c r="G12" s="47"/>
      <c r="H12" s="61"/>
      <c r="I12" s="48"/>
    </row>
    <row r="13" spans="2:9" ht="17.100000000000001" customHeight="1">
      <c r="B13" s="62" t="s">
        <v>8</v>
      </c>
      <c r="C13" s="63" t="s">
        <v>9</v>
      </c>
      <c r="D13" s="63" t="s">
        <v>9</v>
      </c>
      <c r="E13" s="63" t="s">
        <v>9</v>
      </c>
      <c r="F13" s="60"/>
      <c r="G13" s="47"/>
      <c r="H13" s="48"/>
      <c r="I13" s="48"/>
    </row>
    <row r="14" spans="2:9" ht="17.100000000000001" customHeight="1">
      <c r="B14" s="64" t="s">
        <v>149</v>
      </c>
      <c r="C14" s="65"/>
      <c r="D14" s="66"/>
      <c r="E14" s="67"/>
      <c r="G14" s="47"/>
      <c r="H14" s="48"/>
      <c r="I14" s="48"/>
    </row>
    <row r="15" spans="2:9" ht="17.100000000000001" customHeight="1">
      <c r="B15" s="68" t="s">
        <v>143</v>
      </c>
      <c r="C15" s="69"/>
      <c r="D15" s="70"/>
      <c r="E15" s="71"/>
      <c r="G15" s="47"/>
      <c r="H15" s="48"/>
      <c r="I15" s="48"/>
    </row>
    <row r="16" spans="2:9" ht="17.100000000000001" customHeight="1">
      <c r="B16" s="68" t="s">
        <v>144</v>
      </c>
      <c r="C16" s="69"/>
      <c r="D16" s="70"/>
      <c r="E16" s="71"/>
      <c r="G16" s="47"/>
      <c r="H16" s="48"/>
      <c r="I16" s="48"/>
    </row>
    <row r="17" spans="2:8" ht="17.100000000000001" customHeight="1">
      <c r="B17" s="68" t="s">
        <v>145</v>
      </c>
      <c r="C17" s="69"/>
      <c r="D17" s="70"/>
      <c r="E17" s="71"/>
    </row>
    <row r="18" spans="2:8" ht="17.100000000000001" customHeight="1">
      <c r="B18" s="68" t="s">
        <v>146</v>
      </c>
      <c r="C18" s="69"/>
      <c r="D18" s="72"/>
      <c r="E18" s="71"/>
    </row>
    <row r="19" spans="2:8" ht="17.100000000000001" customHeight="1">
      <c r="B19" s="68" t="s">
        <v>147</v>
      </c>
      <c r="C19" s="69">
        <f>IF(C18&gt;40000,40000,C18)</f>
        <v>0</v>
      </c>
      <c r="D19" s="72"/>
      <c r="E19" s="71"/>
    </row>
    <row r="20" spans="2:8" ht="17.100000000000001" customHeight="1">
      <c r="B20" s="68" t="s">
        <v>148</v>
      </c>
      <c r="C20" s="69">
        <f>+C18-C19</f>
        <v>0</v>
      </c>
      <c r="D20" s="72"/>
      <c r="E20" s="71"/>
    </row>
    <row r="21" spans="2:8" ht="17.100000000000001" customHeight="1">
      <c r="B21" s="68" t="s">
        <v>165</v>
      </c>
      <c r="C21" s="69">
        <v>0</v>
      </c>
      <c r="D21" s="73"/>
      <c r="E21" s="71"/>
      <c r="F21" s="74" t="e">
        <f>D50/C47</f>
        <v>#DIV/0!</v>
      </c>
      <c r="G21" s="75"/>
    </row>
    <row r="22" spans="2:8" ht="17.100000000000001" customHeight="1">
      <c r="B22" s="68" t="s">
        <v>166</v>
      </c>
      <c r="C22" s="69">
        <v>0</v>
      </c>
      <c r="D22" s="72"/>
      <c r="E22" s="71"/>
    </row>
    <row r="23" spans="2:8" ht="17.100000000000001" customHeight="1">
      <c r="B23" s="68" t="s">
        <v>174</v>
      </c>
      <c r="C23" s="69">
        <f>+C20-C21-C22</f>
        <v>0</v>
      </c>
      <c r="D23" s="72">
        <f>+C23</f>
        <v>0</v>
      </c>
      <c r="E23" s="71"/>
    </row>
    <row r="24" spans="2:8" ht="17.100000000000001" customHeight="1">
      <c r="B24" s="68"/>
      <c r="C24" s="69"/>
      <c r="D24" s="72"/>
      <c r="E24" s="71"/>
    </row>
    <row r="25" spans="2:8" ht="17.100000000000001" customHeight="1">
      <c r="B25" s="76" t="s">
        <v>150</v>
      </c>
      <c r="C25" s="77"/>
      <c r="D25" s="78"/>
      <c r="E25" s="179">
        <f>+D23</f>
        <v>0</v>
      </c>
      <c r="G25" s="39" t="s">
        <v>127</v>
      </c>
      <c r="H25" s="39" t="s">
        <v>185</v>
      </c>
    </row>
    <row r="26" spans="2:8" ht="17.100000000000001" customHeight="1">
      <c r="B26" s="79"/>
      <c r="C26" s="80"/>
      <c r="D26" s="81"/>
      <c r="E26" s="82"/>
      <c r="G26" s="39" t="s">
        <v>128</v>
      </c>
      <c r="H26" s="83"/>
    </row>
    <row r="27" spans="2:8" ht="17.100000000000001" customHeight="1">
      <c r="B27" s="64" t="s">
        <v>151</v>
      </c>
      <c r="C27" s="65"/>
      <c r="D27" s="66"/>
      <c r="E27" s="67"/>
      <c r="G27" s="39" t="s">
        <v>129</v>
      </c>
      <c r="H27" s="83"/>
    </row>
    <row r="28" spans="2:8" ht="17.100000000000001" customHeight="1">
      <c r="B28" s="68" t="s">
        <v>175</v>
      </c>
      <c r="C28" s="69"/>
      <c r="D28" s="70"/>
      <c r="E28" s="71"/>
      <c r="G28" s="39" t="s">
        <v>130</v>
      </c>
      <c r="H28" s="83"/>
    </row>
    <row r="29" spans="2:8" ht="17.100000000000001" customHeight="1">
      <c r="B29" s="68" t="s">
        <v>144</v>
      </c>
      <c r="C29" s="69"/>
      <c r="D29" s="72"/>
      <c r="E29" s="71"/>
      <c r="G29" s="39" t="s">
        <v>131</v>
      </c>
      <c r="H29" s="83"/>
    </row>
    <row r="30" spans="2:8" ht="17.100000000000001" customHeight="1">
      <c r="B30" s="68" t="s">
        <v>152</v>
      </c>
      <c r="C30" s="69">
        <v>0</v>
      </c>
      <c r="D30" s="72"/>
      <c r="E30" s="71"/>
    </row>
    <row r="31" spans="2:8" ht="17.100000000000001" customHeight="1">
      <c r="B31" s="68" t="s">
        <v>164</v>
      </c>
      <c r="C31" s="69"/>
      <c r="D31" s="72"/>
      <c r="E31" s="71"/>
    </row>
    <row r="32" spans="2:8" ht="17.100000000000001" customHeight="1">
      <c r="B32" s="68" t="s">
        <v>156</v>
      </c>
      <c r="C32" s="69">
        <f>+C30-C31</f>
        <v>0</v>
      </c>
      <c r="D32" s="73"/>
      <c r="E32" s="71"/>
    </row>
    <row r="33" spans="2:5" ht="17.100000000000001" customHeight="1">
      <c r="B33" s="68"/>
      <c r="C33" s="69"/>
      <c r="D33" s="72"/>
      <c r="E33" s="71"/>
    </row>
    <row r="34" spans="2:5" ht="17.100000000000001" customHeight="1">
      <c r="B34" s="68" t="s">
        <v>176</v>
      </c>
      <c r="C34" s="69"/>
      <c r="D34" s="72"/>
      <c r="E34" s="71"/>
    </row>
    <row r="35" spans="2:5" ht="17.100000000000001" customHeight="1">
      <c r="B35" s="68" t="s">
        <v>144</v>
      </c>
      <c r="C35" s="69"/>
      <c r="D35" s="72"/>
      <c r="E35" s="71"/>
    </row>
    <row r="36" spans="2:5" ht="17.100000000000001" customHeight="1">
      <c r="B36" s="68" t="s">
        <v>152</v>
      </c>
      <c r="C36" s="69"/>
      <c r="D36" s="72"/>
      <c r="E36" s="71"/>
    </row>
    <row r="37" spans="2:5" ht="17.100000000000001" customHeight="1">
      <c r="B37" s="68" t="s">
        <v>153</v>
      </c>
      <c r="C37" s="69">
        <f>ROUND(C36*30%,0)</f>
        <v>0</v>
      </c>
      <c r="D37" s="72"/>
      <c r="E37" s="71"/>
    </row>
    <row r="38" spans="2:5" ht="17.100000000000001" customHeight="1">
      <c r="B38" s="68" t="s">
        <v>154</v>
      </c>
      <c r="C38" s="69"/>
      <c r="D38" s="72"/>
      <c r="E38" s="71"/>
    </row>
    <row r="39" spans="2:5" ht="17.100000000000001" customHeight="1">
      <c r="B39" s="68" t="s">
        <v>155</v>
      </c>
      <c r="C39" s="69">
        <f>+C36-C37-C38</f>
        <v>0</v>
      </c>
      <c r="D39" s="72">
        <f>+C32-C39</f>
        <v>0</v>
      </c>
      <c r="E39" s="71"/>
    </row>
    <row r="40" spans="2:5" ht="17.100000000000001" customHeight="1">
      <c r="B40" s="79"/>
      <c r="C40" s="80"/>
      <c r="D40" s="84"/>
      <c r="E40" s="71"/>
    </row>
    <row r="41" spans="2:5" ht="17.100000000000001" customHeight="1">
      <c r="B41" s="76" t="s">
        <v>157</v>
      </c>
      <c r="C41" s="77"/>
      <c r="D41" s="78"/>
      <c r="E41" s="179">
        <f>+D39</f>
        <v>0</v>
      </c>
    </row>
    <row r="42" spans="2:5" ht="17.100000000000001" customHeight="1">
      <c r="B42" s="79"/>
      <c r="C42" s="80"/>
      <c r="D42" s="81"/>
      <c r="E42" s="82"/>
    </row>
    <row r="43" spans="2:5" ht="17.100000000000001" customHeight="1">
      <c r="B43" s="64" t="s">
        <v>158</v>
      </c>
      <c r="C43" s="65"/>
      <c r="D43" s="66"/>
      <c r="E43" s="67"/>
    </row>
    <row r="44" spans="2:5" ht="17.100000000000001" customHeight="1">
      <c r="B44" s="68" t="s">
        <v>177</v>
      </c>
      <c r="C44" s="69"/>
      <c r="D44" s="70"/>
      <c r="E44" s="71"/>
    </row>
    <row r="45" spans="2:5" ht="17.100000000000001" customHeight="1">
      <c r="B45" s="68" t="s">
        <v>178</v>
      </c>
      <c r="C45" s="69"/>
      <c r="D45" s="72"/>
      <c r="E45" s="71"/>
    </row>
    <row r="46" spans="2:5" ht="17.100000000000001" customHeight="1">
      <c r="B46" s="68" t="s">
        <v>10</v>
      </c>
      <c r="C46" s="69">
        <v>0</v>
      </c>
      <c r="D46" s="72">
        <f>C46*6/100</f>
        <v>0</v>
      </c>
      <c r="E46" s="71"/>
    </row>
    <row r="47" spans="2:5" ht="17.100000000000001" customHeight="1">
      <c r="B47" s="68" t="s">
        <v>11</v>
      </c>
      <c r="C47" s="69">
        <f>C45-C46</f>
        <v>0</v>
      </c>
      <c r="D47" s="72">
        <f>C47*8/100</f>
        <v>0</v>
      </c>
      <c r="E47" s="71"/>
    </row>
    <row r="48" spans="2:5" ht="17.100000000000001" customHeight="1">
      <c r="B48" s="68" t="s">
        <v>12</v>
      </c>
      <c r="C48" s="69"/>
      <c r="D48" s="72">
        <f>SUM(D46:D47)</f>
        <v>0</v>
      </c>
      <c r="E48" s="71"/>
    </row>
    <row r="49" spans="2:6" ht="17.100000000000001" customHeight="1">
      <c r="B49" s="68"/>
      <c r="C49" s="69"/>
      <c r="D49" s="72"/>
      <c r="E49" s="71"/>
    </row>
    <row r="50" spans="2:6" ht="17.100000000000001" customHeight="1">
      <c r="B50" s="68" t="s">
        <v>179</v>
      </c>
      <c r="C50" s="69"/>
      <c r="D50" s="72"/>
      <c r="E50" s="71"/>
    </row>
    <row r="51" spans="2:6" ht="17.100000000000001" customHeight="1">
      <c r="B51" s="68"/>
      <c r="C51" s="69"/>
      <c r="D51" s="72"/>
      <c r="E51" s="71"/>
    </row>
    <row r="52" spans="2:6" ht="17.100000000000001" customHeight="1">
      <c r="B52" s="79" t="s">
        <v>13</v>
      </c>
      <c r="C52" s="69"/>
      <c r="D52" s="72">
        <f>MAX(D48,D50)</f>
        <v>0</v>
      </c>
      <c r="E52" s="71"/>
    </row>
    <row r="53" spans="2:6" ht="17.100000000000001" customHeight="1">
      <c r="B53" s="79"/>
      <c r="C53" s="80"/>
      <c r="D53" s="84"/>
      <c r="E53" s="71"/>
    </row>
    <row r="54" spans="2:6" ht="17.100000000000001" customHeight="1">
      <c r="B54" s="76" t="s">
        <v>159</v>
      </c>
      <c r="C54" s="77"/>
      <c r="D54" s="78"/>
      <c r="E54" s="179">
        <f>+D52</f>
        <v>0</v>
      </c>
      <c r="F54" s="85"/>
    </row>
    <row r="55" spans="2:6" ht="17.100000000000001" customHeight="1">
      <c r="B55" s="79"/>
      <c r="C55" s="79"/>
      <c r="D55" s="86"/>
      <c r="E55" s="82"/>
    </row>
    <row r="56" spans="2:6" ht="17.100000000000001" customHeight="1">
      <c r="B56" s="64" t="s">
        <v>160</v>
      </c>
      <c r="C56" s="64"/>
      <c r="D56" s="87"/>
      <c r="E56" s="82"/>
    </row>
    <row r="57" spans="2:6" ht="17.100000000000001" customHeight="1">
      <c r="B57" s="68" t="s">
        <v>14</v>
      </c>
      <c r="C57" s="68"/>
      <c r="D57" s="88"/>
      <c r="E57" s="82"/>
    </row>
    <row r="58" spans="2:6" ht="17.100000000000001" customHeight="1">
      <c r="B58" s="68" t="s">
        <v>79</v>
      </c>
      <c r="C58" s="68"/>
      <c r="D58" s="88"/>
      <c r="E58" s="82"/>
    </row>
    <row r="59" spans="2:6" ht="17.100000000000001" customHeight="1">
      <c r="B59" s="68" t="s">
        <v>80</v>
      </c>
      <c r="C59" s="68"/>
      <c r="D59" s="88"/>
      <c r="E59" s="82"/>
    </row>
    <row r="60" spans="2:6" ht="17.100000000000001" customHeight="1">
      <c r="B60" s="68" t="s">
        <v>81</v>
      </c>
      <c r="C60" s="68"/>
      <c r="D60" s="88"/>
      <c r="E60" s="82"/>
      <c r="F60" s="85"/>
    </row>
    <row r="61" spans="2:6" ht="17.100000000000001" customHeight="1">
      <c r="B61" s="68" t="s">
        <v>82</v>
      </c>
      <c r="C61" s="68"/>
      <c r="D61" s="88"/>
      <c r="E61" s="82"/>
    </row>
    <row r="62" spans="2:6" ht="17.100000000000001" customHeight="1">
      <c r="B62" s="79"/>
      <c r="C62" s="79"/>
      <c r="D62" s="180">
        <f>SUM(D57:D61)</f>
        <v>0</v>
      </c>
      <c r="E62" s="82"/>
    </row>
    <row r="63" spans="2:6" ht="17.100000000000001" customHeight="1">
      <c r="B63" s="79"/>
      <c r="C63" s="79"/>
      <c r="D63" s="89"/>
      <c r="E63" s="82"/>
    </row>
    <row r="64" spans="2:6" ht="17.100000000000001" customHeight="1">
      <c r="B64" s="76" t="s">
        <v>161</v>
      </c>
      <c r="C64" s="76"/>
      <c r="D64" s="90"/>
      <c r="E64" s="91">
        <f>+D62</f>
        <v>0</v>
      </c>
    </row>
    <row r="65" spans="1:5" ht="17.100000000000001" customHeight="1">
      <c r="B65" s="79"/>
      <c r="C65" s="79"/>
      <c r="D65" s="86"/>
      <c r="E65" s="82"/>
    </row>
    <row r="66" spans="1:5" ht="17.100000000000001" customHeight="1">
      <c r="B66" s="92" t="s">
        <v>162</v>
      </c>
      <c r="C66" s="92"/>
      <c r="D66" s="93"/>
      <c r="E66" s="94">
        <f>SUM(E43:E65)</f>
        <v>0</v>
      </c>
    </row>
    <row r="67" spans="1:5" ht="17.100000000000001" customHeight="1">
      <c r="B67" s="95"/>
      <c r="C67" s="95"/>
      <c r="D67" s="96"/>
      <c r="E67" s="97"/>
    </row>
    <row r="68" spans="1:5" ht="17.100000000000001" customHeight="1">
      <c r="B68" s="98" t="s">
        <v>15</v>
      </c>
      <c r="C68" s="98"/>
      <c r="D68" s="99"/>
      <c r="E68" s="100"/>
    </row>
    <row r="69" spans="1:5" ht="17.100000000000001" customHeight="1">
      <c r="B69" s="101" t="s">
        <v>16</v>
      </c>
      <c r="C69" s="101"/>
      <c r="D69" s="88"/>
      <c r="E69" s="100"/>
    </row>
    <row r="70" spans="1:5" ht="17.100000000000001" customHeight="1">
      <c r="B70" s="101" t="s">
        <v>76</v>
      </c>
      <c r="C70" s="101"/>
      <c r="D70" s="88"/>
      <c r="E70" s="100"/>
    </row>
    <row r="71" spans="1:5" ht="17.100000000000001" customHeight="1">
      <c r="A71" s="102"/>
      <c r="B71" s="101" t="s">
        <v>75</v>
      </c>
      <c r="C71" s="101"/>
      <c r="D71" s="88"/>
      <c r="E71" s="100"/>
    </row>
    <row r="72" spans="1:5" ht="17.100000000000001" customHeight="1">
      <c r="A72" s="102"/>
      <c r="B72" s="101" t="s">
        <v>77</v>
      </c>
      <c r="C72" s="101"/>
      <c r="D72" s="88"/>
      <c r="E72" s="100"/>
    </row>
    <row r="73" spans="1:5" ht="17.100000000000001" customHeight="1">
      <c r="A73" s="102"/>
      <c r="B73" s="101" t="s">
        <v>78</v>
      </c>
      <c r="C73" s="101"/>
      <c r="D73" s="88"/>
      <c r="E73" s="100"/>
    </row>
    <row r="74" spans="1:5" ht="17.100000000000001" customHeight="1">
      <c r="A74" s="102"/>
      <c r="B74" s="101"/>
      <c r="C74" s="101"/>
      <c r="D74" s="88">
        <f>SUM(D70:D73)</f>
        <v>0</v>
      </c>
      <c r="E74" s="181">
        <f>IF(D74&gt;150000,150000,D74)</f>
        <v>0</v>
      </c>
    </row>
    <row r="75" spans="1:5" ht="17.100000000000001" customHeight="1">
      <c r="A75" s="102"/>
      <c r="B75" s="101"/>
      <c r="C75" s="101"/>
      <c r="D75" s="88"/>
      <c r="E75" s="100"/>
    </row>
    <row r="76" spans="1:5" ht="17.100000000000001" customHeight="1">
      <c r="A76" s="102"/>
      <c r="B76" s="101" t="s">
        <v>17</v>
      </c>
      <c r="C76" s="101"/>
      <c r="D76" s="88">
        <f>+D57</f>
        <v>0</v>
      </c>
      <c r="E76" s="100"/>
    </row>
    <row r="77" spans="1:5" ht="17.100000000000001" customHeight="1">
      <c r="A77" s="102"/>
      <c r="B77" s="101"/>
      <c r="C77" s="101"/>
      <c r="D77" s="88">
        <f>SUM(D76)</f>
        <v>0</v>
      </c>
      <c r="E77" s="181">
        <f>D77</f>
        <v>0</v>
      </c>
    </row>
    <row r="78" spans="1:5" ht="17.100000000000001" customHeight="1">
      <c r="B78" s="101"/>
      <c r="C78" s="101"/>
      <c r="D78" s="103"/>
      <c r="E78" s="100"/>
    </row>
    <row r="79" spans="1:5" ht="17.100000000000001" customHeight="1">
      <c r="B79" s="92" t="s">
        <v>18</v>
      </c>
      <c r="C79" s="92"/>
      <c r="D79" s="104"/>
      <c r="E79" s="94">
        <f>SUM(E69:E78)</f>
        <v>0</v>
      </c>
    </row>
    <row r="80" spans="1:5" ht="17.100000000000001" customHeight="1">
      <c r="B80" s="98"/>
      <c r="C80" s="98"/>
      <c r="D80" s="99"/>
      <c r="E80" s="100"/>
    </row>
    <row r="81" spans="2:5" ht="17.100000000000001" customHeight="1">
      <c r="B81" s="62" t="s">
        <v>19</v>
      </c>
      <c r="C81" s="62"/>
      <c r="D81" s="105"/>
      <c r="E81" s="106">
        <f>E66-E79</f>
        <v>0</v>
      </c>
    </row>
    <row r="82" spans="2:5" ht="17.100000000000001" customHeight="1">
      <c r="B82" s="107" t="s">
        <v>20</v>
      </c>
      <c r="C82" s="108"/>
      <c r="D82" s="109"/>
      <c r="E82" s="71">
        <f>+F116</f>
        <v>0</v>
      </c>
    </row>
    <row r="83" spans="2:5" ht="17.100000000000001" customHeight="1">
      <c r="B83" s="107" t="s">
        <v>142</v>
      </c>
      <c r="C83" s="108"/>
      <c r="D83" s="109"/>
      <c r="E83" s="110">
        <f>ROUND(E82*4/100,0)</f>
        <v>0</v>
      </c>
    </row>
    <row r="84" spans="2:5" ht="17.100000000000001" customHeight="1">
      <c r="B84" s="107" t="s">
        <v>180</v>
      </c>
      <c r="C84" s="108"/>
      <c r="D84" s="109"/>
      <c r="E84" s="71">
        <v>0</v>
      </c>
    </row>
    <row r="85" spans="2:5" ht="17.100000000000001" customHeight="1">
      <c r="B85" s="107" t="s">
        <v>21</v>
      </c>
      <c r="C85" s="108"/>
      <c r="D85" s="109"/>
      <c r="E85" s="71">
        <v>0</v>
      </c>
    </row>
    <row r="86" spans="2:5" ht="17.100000000000001" customHeight="1">
      <c r="B86" s="107" t="s">
        <v>181</v>
      </c>
      <c r="C86" s="108"/>
      <c r="D86" s="109"/>
      <c r="E86" s="71"/>
    </row>
    <row r="87" spans="2:5" ht="17.100000000000001" customHeight="1" thickBot="1">
      <c r="B87" s="111"/>
      <c r="C87" s="112"/>
      <c r="D87" s="109"/>
      <c r="E87" s="71"/>
    </row>
    <row r="88" spans="2:5" ht="17.100000000000001" customHeight="1" thickTop="1" thickBot="1">
      <c r="B88" s="113" t="s">
        <v>182</v>
      </c>
      <c r="C88" s="114"/>
      <c r="D88" s="115"/>
      <c r="E88" s="116">
        <f>ROUND(E82+E83-E84+E85,-1)</f>
        <v>0</v>
      </c>
    </row>
    <row r="89" spans="2:5" ht="17.100000000000001" customHeight="1" thickTop="1">
      <c r="B89" s="117"/>
      <c r="C89" s="118"/>
      <c r="D89" s="118"/>
      <c r="E89" s="119"/>
    </row>
    <row r="90" spans="2:5" ht="17.100000000000001" customHeight="1">
      <c r="B90" s="120"/>
      <c r="C90" s="102"/>
      <c r="D90" s="102"/>
      <c r="E90" s="121"/>
    </row>
    <row r="91" spans="2:5" ht="17.100000000000001" customHeight="1">
      <c r="B91" s="122"/>
      <c r="C91" s="123"/>
      <c r="D91" s="124"/>
      <c r="E91" s="125"/>
    </row>
    <row r="92" spans="2:5" ht="17.100000000000001" customHeight="1">
      <c r="B92" s="122"/>
      <c r="C92" s="123"/>
      <c r="D92" s="124"/>
      <c r="E92" s="125"/>
    </row>
    <row r="93" spans="2:5" ht="17.100000000000001" customHeight="1">
      <c r="B93" s="122"/>
      <c r="C93" s="123"/>
      <c r="D93" s="124"/>
      <c r="E93" s="125"/>
    </row>
    <row r="94" spans="2:5" ht="17.100000000000001" customHeight="1">
      <c r="B94" s="126" t="s">
        <v>183</v>
      </c>
      <c r="C94" s="127"/>
      <c r="D94" s="172"/>
      <c r="E94" s="173"/>
    </row>
    <row r="95" spans="2:5" ht="17.100000000000001" customHeight="1">
      <c r="B95" s="128" t="s">
        <v>184</v>
      </c>
      <c r="C95" s="129"/>
      <c r="D95" s="155"/>
      <c r="E95" s="156"/>
    </row>
    <row r="96" spans="2:5" ht="17.100000000000001" customHeight="1">
      <c r="B96" s="130"/>
      <c r="C96" s="130"/>
      <c r="D96" s="130"/>
      <c r="E96" s="131"/>
    </row>
    <row r="97" spans="2:6" ht="17.100000000000001" customHeight="1">
      <c r="B97" s="132" t="s">
        <v>22</v>
      </c>
      <c r="C97" s="133"/>
      <c r="D97" s="134" t="s">
        <v>23</v>
      </c>
      <c r="E97" s="102"/>
    </row>
    <row r="98" spans="2:6" ht="17.100000000000001" customHeight="1">
      <c r="B98" s="135" t="s">
        <v>37</v>
      </c>
      <c r="C98" s="136"/>
      <c r="D98" s="137"/>
      <c r="E98" s="102"/>
    </row>
    <row r="99" spans="2:6" ht="17.100000000000001" customHeight="1">
      <c r="B99" s="135" t="s">
        <v>24</v>
      </c>
      <c r="C99" s="136"/>
      <c r="D99" s="137"/>
      <c r="E99" s="130"/>
    </row>
    <row r="100" spans="2:6" ht="17.100000000000001" customHeight="1">
      <c r="B100" s="135" t="s">
        <v>25</v>
      </c>
      <c r="C100" s="136"/>
      <c r="D100" s="137"/>
      <c r="E100" s="130"/>
    </row>
    <row r="101" spans="2:6" ht="17.100000000000001" customHeight="1">
      <c r="B101" s="135" t="s">
        <v>26</v>
      </c>
      <c r="C101" s="136"/>
      <c r="D101" s="137"/>
      <c r="E101" s="130"/>
    </row>
    <row r="102" spans="2:6" ht="17.100000000000001" customHeight="1">
      <c r="B102" s="138"/>
      <c r="C102" s="139"/>
      <c r="D102" s="137"/>
      <c r="E102" s="102"/>
    </row>
    <row r="103" spans="2:6" ht="17.100000000000001" customHeight="1">
      <c r="B103" s="140" t="s">
        <v>27</v>
      </c>
      <c r="C103" s="141"/>
      <c r="D103" s="142">
        <f>SUM(D98:D102)</f>
        <v>0</v>
      </c>
      <c r="E103" s="102"/>
    </row>
    <row r="104" spans="2:6" ht="17.100000000000001" customHeight="1">
      <c r="E104" s="39"/>
    </row>
    <row r="105" spans="2:6" ht="17.100000000000001" customHeight="1">
      <c r="D105" s="143"/>
      <c r="E105" s="39"/>
    </row>
    <row r="106" spans="2:6" ht="17.100000000000001" customHeight="1">
      <c r="B106" s="144" t="s">
        <v>28</v>
      </c>
      <c r="C106" s="145"/>
      <c r="D106" s="146" t="s">
        <v>23</v>
      </c>
      <c r="E106" s="146" t="s">
        <v>29</v>
      </c>
      <c r="F106" s="146" t="s">
        <v>30</v>
      </c>
    </row>
    <row r="107" spans="2:6" ht="17.100000000000001" customHeight="1">
      <c r="B107" s="138" t="s">
        <v>31</v>
      </c>
      <c r="C107" s="139"/>
      <c r="D107" s="137">
        <f>+E81</f>
        <v>0</v>
      </c>
      <c r="E107" s="121"/>
      <c r="F107" s="137"/>
    </row>
    <row r="108" spans="2:6" ht="17.100000000000001" customHeight="1">
      <c r="B108" s="138" t="s">
        <v>32</v>
      </c>
      <c r="C108" s="139"/>
      <c r="D108" s="137">
        <v>0</v>
      </c>
      <c r="E108" s="147">
        <v>0.15</v>
      </c>
      <c r="F108" s="137">
        <f>D108*E108</f>
        <v>0</v>
      </c>
    </row>
    <row r="109" spans="2:6" ht="17.100000000000001" customHeight="1">
      <c r="B109" s="138" t="s">
        <v>33</v>
      </c>
      <c r="C109" s="139"/>
      <c r="D109" s="137">
        <f>D107-D108</f>
        <v>0</v>
      </c>
      <c r="E109" s="121"/>
      <c r="F109" s="137"/>
    </row>
    <row r="110" spans="2:6" ht="17.100000000000001" customHeight="1">
      <c r="B110" s="138" t="s">
        <v>34</v>
      </c>
      <c r="C110" s="139"/>
      <c r="D110" s="137">
        <f>IF(D109&gt;250000,250000,D109)</f>
        <v>0</v>
      </c>
      <c r="E110" s="147"/>
      <c r="F110" s="137"/>
    </row>
    <row r="111" spans="2:6" ht="17.100000000000001" customHeight="1">
      <c r="B111" s="138" t="s">
        <v>35</v>
      </c>
      <c r="C111" s="139"/>
      <c r="D111" s="148">
        <f>IF((D109-D110&gt;250000),250000,(D109-D110))</f>
        <v>0</v>
      </c>
      <c r="E111" s="147">
        <v>0.05</v>
      </c>
      <c r="F111" s="137">
        <f>D111*E111</f>
        <v>0</v>
      </c>
    </row>
    <row r="112" spans="2:6" ht="17.100000000000001" customHeight="1">
      <c r="B112" s="138" t="s">
        <v>73</v>
      </c>
      <c r="C112" s="139"/>
      <c r="D112" s="149">
        <f>IF((D109-D110-D111&gt;500000),500000,(D109-D110-D111))</f>
        <v>0</v>
      </c>
      <c r="E112" s="147">
        <v>0.2</v>
      </c>
      <c r="F112" s="137">
        <f>D112*E112</f>
        <v>0</v>
      </c>
    </row>
    <row r="113" spans="2:6" ht="17.100000000000001" customHeight="1">
      <c r="B113" s="138" t="s">
        <v>74</v>
      </c>
      <c r="C113" s="139"/>
      <c r="D113" s="149">
        <f>D109-D110-D111-D112</f>
        <v>0</v>
      </c>
      <c r="E113" s="147">
        <v>0.3</v>
      </c>
      <c r="F113" s="137">
        <f>D113*E113</f>
        <v>0</v>
      </c>
    </row>
    <row r="114" spans="2:6" ht="17.100000000000001" customHeight="1">
      <c r="B114" s="138"/>
      <c r="C114" s="139"/>
      <c r="D114" s="149"/>
      <c r="E114" s="147"/>
      <c r="F114" s="137"/>
    </row>
    <row r="115" spans="2:6" ht="17.100000000000001" customHeight="1">
      <c r="B115" s="138" t="s">
        <v>36</v>
      </c>
      <c r="C115" s="139"/>
      <c r="D115" s="149"/>
      <c r="E115" s="147"/>
      <c r="F115" s="150">
        <f>-IF(D107&gt;350000,0,IF(+SUM(F111:F113)&gt;2500,2500,+SUM(F111:F113)))</f>
        <v>0</v>
      </c>
    </row>
    <row r="116" spans="2:6" ht="17.100000000000001" customHeight="1">
      <c r="B116" s="140" t="s">
        <v>12</v>
      </c>
      <c r="C116" s="141"/>
      <c r="D116" s="151"/>
      <c r="E116" s="151"/>
      <c r="F116" s="182">
        <f>SUM(F107:F115)</f>
        <v>0</v>
      </c>
    </row>
    <row r="117" spans="2:6" ht="17.100000000000001" customHeight="1">
      <c r="E117" s="39"/>
    </row>
    <row r="118" spans="2:6" ht="17.100000000000001" customHeight="1">
      <c r="E118" s="39"/>
    </row>
    <row r="119" spans="2:6" ht="17.100000000000001" customHeight="1">
      <c r="E119" s="39"/>
    </row>
    <row r="120" spans="2:6" ht="17.100000000000001" customHeight="1">
      <c r="E120" s="39"/>
    </row>
  </sheetData>
  <mergeCells count="8">
    <mergeCell ref="G1:I1"/>
    <mergeCell ref="G10:I10"/>
    <mergeCell ref="D95:E95"/>
    <mergeCell ref="B1:E1"/>
    <mergeCell ref="B2:E2"/>
    <mergeCell ref="B10:E10"/>
    <mergeCell ref="B11:E12"/>
    <mergeCell ref="D94:E94"/>
  </mergeCells>
  <printOptions horizontalCentered="1"/>
  <pageMargins left="0.59055118110236227" right="0.39370078740157483" top="0.62992125984251968" bottom="0.31496062992125984" header="0.31496062992125984" footer="0.19685039370078741"/>
  <pageSetup paperSize="9" scale="69" orientation="portrait" r:id="rId1"/>
  <rowBreaks count="1" manualBreakCount="1">
    <brk id="64" min="1" max="4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7"/>
  <sheetViews>
    <sheetView view="pageBreakPreview" zoomScale="110" zoomScaleNormal="110" zoomScaleSheetLayoutView="110" workbookViewId="0">
      <selection activeCell="C21" sqref="C21"/>
    </sheetView>
  </sheetViews>
  <sheetFormatPr defaultRowHeight="15" customHeight="1"/>
  <cols>
    <col min="1" max="1" width="8.88671875" style="1"/>
    <col min="2" max="2" width="6.6640625" style="1" customWidth="1"/>
    <col min="3" max="3" width="29.77734375" style="1" customWidth="1"/>
    <col min="4" max="4" width="13.6640625" style="1" customWidth="1"/>
    <col min="5" max="6" width="13.5546875" style="1" customWidth="1"/>
    <col min="7" max="7" width="12.88671875" style="1" customWidth="1"/>
    <col min="8" max="8" width="9.5546875" style="1" customWidth="1"/>
    <col min="9" max="16384" width="8.88671875" style="1"/>
  </cols>
  <sheetData>
    <row r="1" spans="2:7" ht="15" customHeight="1">
      <c r="B1" s="13"/>
      <c r="C1" s="13"/>
      <c r="D1" s="13"/>
      <c r="E1" s="13"/>
      <c r="F1" s="13"/>
      <c r="G1" s="13"/>
    </row>
    <row r="2" spans="2:7" ht="15" customHeight="1">
      <c r="B2" s="13"/>
      <c r="C2" s="13"/>
      <c r="D2" s="13"/>
      <c r="E2" s="13"/>
      <c r="F2" s="13"/>
      <c r="G2" s="13"/>
    </row>
    <row r="3" spans="2:7" ht="15" customHeight="1">
      <c r="B3" s="175" t="s">
        <v>38</v>
      </c>
      <c r="C3" s="174" t="s">
        <v>8</v>
      </c>
      <c r="D3" s="14" t="s">
        <v>39</v>
      </c>
      <c r="E3" s="14" t="s">
        <v>39</v>
      </c>
      <c r="F3" s="14" t="s">
        <v>39</v>
      </c>
      <c r="G3" s="175" t="s">
        <v>61</v>
      </c>
    </row>
    <row r="4" spans="2:7" ht="15" customHeight="1">
      <c r="B4" s="175"/>
      <c r="C4" s="174"/>
      <c r="D4" s="14" t="s">
        <v>2</v>
      </c>
      <c r="E4" s="14" t="s">
        <v>4</v>
      </c>
      <c r="F4" s="14" t="s">
        <v>72</v>
      </c>
      <c r="G4" s="175"/>
    </row>
    <row r="5" spans="2:7" ht="15" customHeight="1">
      <c r="B5" s="175"/>
      <c r="C5" s="174"/>
      <c r="D5" s="14" t="s">
        <v>40</v>
      </c>
      <c r="E5" s="14" t="s">
        <v>40</v>
      </c>
      <c r="F5" s="14" t="s">
        <v>40</v>
      </c>
      <c r="G5" s="175"/>
    </row>
    <row r="6" spans="2:7" ht="15" customHeight="1">
      <c r="B6" s="4" t="s">
        <v>41</v>
      </c>
      <c r="C6" s="5" t="s">
        <v>42</v>
      </c>
      <c r="D6" s="6">
        <v>500000</v>
      </c>
      <c r="E6" s="6">
        <v>700000</v>
      </c>
      <c r="F6" s="6">
        <v>900000</v>
      </c>
      <c r="G6" s="6">
        <f>D6-E6</f>
        <v>-200000</v>
      </c>
    </row>
    <row r="7" spans="2:7" ht="15" customHeight="1">
      <c r="B7" s="4" t="s">
        <v>43</v>
      </c>
      <c r="C7" s="5" t="s">
        <v>44</v>
      </c>
      <c r="D7" s="6">
        <v>450000</v>
      </c>
      <c r="E7" s="6">
        <v>625000</v>
      </c>
      <c r="F7" s="6">
        <v>675000</v>
      </c>
      <c r="G7" s="6">
        <f>D7-E7</f>
        <v>-175000</v>
      </c>
    </row>
    <row r="8" spans="2:7" ht="15" customHeight="1">
      <c r="B8" s="4" t="s">
        <v>45</v>
      </c>
      <c r="C8" s="5" t="s">
        <v>46</v>
      </c>
      <c r="D8" s="6">
        <v>215000</v>
      </c>
      <c r="E8" s="6">
        <v>248000</v>
      </c>
      <c r="F8" s="6">
        <v>276000</v>
      </c>
      <c r="G8" s="6">
        <f>D8-E8</f>
        <v>-33000</v>
      </c>
    </row>
    <row r="9" spans="2:7" ht="15" customHeight="1">
      <c r="B9" s="4" t="s">
        <v>47</v>
      </c>
      <c r="C9" s="5" t="s">
        <v>70</v>
      </c>
      <c r="D9" s="6">
        <v>475000</v>
      </c>
      <c r="E9" s="6">
        <v>525000</v>
      </c>
      <c r="F9" s="6">
        <v>825000</v>
      </c>
      <c r="G9" s="6">
        <f>D9-E9</f>
        <v>-50000</v>
      </c>
    </row>
    <row r="10" spans="2:7" ht="15" customHeight="1">
      <c r="B10" s="4" t="s">
        <v>49</v>
      </c>
      <c r="C10" s="5" t="s">
        <v>62</v>
      </c>
      <c r="D10" s="7">
        <f>D6-D7</f>
        <v>50000</v>
      </c>
      <c r="E10" s="7">
        <f t="shared" ref="E10:F10" si="0">E6-E7</f>
        <v>75000</v>
      </c>
      <c r="F10" s="7">
        <f t="shared" si="0"/>
        <v>225000</v>
      </c>
      <c r="G10" s="8">
        <v>0</v>
      </c>
    </row>
    <row r="11" spans="2:7" ht="15" customHeight="1">
      <c r="B11" s="4" t="s">
        <v>51</v>
      </c>
      <c r="C11" s="5" t="s">
        <v>48</v>
      </c>
      <c r="D11" s="9">
        <f>D10/D6</f>
        <v>0.1</v>
      </c>
      <c r="E11" s="9">
        <f>E10/E6</f>
        <v>0.10714285714285714</v>
      </c>
      <c r="F11" s="9">
        <f>F10/F6</f>
        <v>0.25</v>
      </c>
      <c r="G11" s="10"/>
    </row>
    <row r="12" spans="2:7" ht="15" customHeight="1">
      <c r="B12" s="4" t="s">
        <v>52</v>
      </c>
      <c r="C12" s="5" t="s">
        <v>66</v>
      </c>
      <c r="D12" s="6">
        <f>D6-D9</f>
        <v>25000</v>
      </c>
      <c r="E12" s="6">
        <f t="shared" ref="E12:F12" si="1">E6-E9</f>
        <v>175000</v>
      </c>
      <c r="F12" s="6">
        <f t="shared" si="1"/>
        <v>75000</v>
      </c>
      <c r="G12" s="11">
        <f>D12-E12</f>
        <v>-150000</v>
      </c>
    </row>
    <row r="13" spans="2:7" ht="15" customHeight="1">
      <c r="B13" s="4" t="s">
        <v>54</v>
      </c>
      <c r="C13" s="5" t="s">
        <v>50</v>
      </c>
      <c r="D13" s="9">
        <f>D12/D6</f>
        <v>0.05</v>
      </c>
      <c r="E13" s="9">
        <f>E12/E6</f>
        <v>0.25</v>
      </c>
      <c r="F13" s="9">
        <f>F12/F6</f>
        <v>8.3333333333333329E-2</v>
      </c>
      <c r="G13" s="10"/>
    </row>
    <row r="14" spans="2:7" ht="15" customHeight="1">
      <c r="B14" s="4" t="s">
        <v>56</v>
      </c>
      <c r="C14" s="5" t="s">
        <v>69</v>
      </c>
      <c r="D14" s="6">
        <v>43180</v>
      </c>
      <c r="E14" s="6">
        <v>56280</v>
      </c>
      <c r="F14" s="6">
        <v>72480</v>
      </c>
      <c r="G14" s="6">
        <f>D14-E14</f>
        <v>-13100</v>
      </c>
    </row>
    <row r="15" spans="2:7" ht="15" customHeight="1">
      <c r="B15" s="4" t="s">
        <v>58</v>
      </c>
      <c r="C15" s="5" t="s">
        <v>67</v>
      </c>
      <c r="D15" s="6">
        <v>123480</v>
      </c>
      <c r="E15" s="6">
        <v>146740</v>
      </c>
      <c r="F15" s="6">
        <v>176410</v>
      </c>
      <c r="G15" s="6">
        <f>D15-E15</f>
        <v>-23260</v>
      </c>
    </row>
    <row r="16" spans="2:7" ht="15" customHeight="1">
      <c r="B16" s="4" t="s">
        <v>63</v>
      </c>
      <c r="C16" s="5" t="s">
        <v>53</v>
      </c>
      <c r="D16" s="9">
        <f>D15/D6</f>
        <v>0.24696000000000001</v>
      </c>
      <c r="E16" s="9">
        <f>E15/E6</f>
        <v>0.20962857142857144</v>
      </c>
      <c r="F16" s="9">
        <f>F15/F6</f>
        <v>0.19601111111111111</v>
      </c>
      <c r="G16" s="10"/>
    </row>
    <row r="17" spans="2:7" ht="15" customHeight="1">
      <c r="B17" s="4" t="s">
        <v>64</v>
      </c>
      <c r="C17" s="5" t="s">
        <v>55</v>
      </c>
      <c r="D17" s="12">
        <f>D8/D6</f>
        <v>0.43</v>
      </c>
      <c r="E17" s="12">
        <f>E8/E6</f>
        <v>0.35428571428571426</v>
      </c>
      <c r="F17" s="12">
        <f>F8/F6</f>
        <v>0.30666666666666664</v>
      </c>
      <c r="G17" s="10"/>
    </row>
    <row r="18" spans="2:7" ht="15" customHeight="1">
      <c r="B18" s="4" t="s">
        <v>65</v>
      </c>
      <c r="C18" s="5" t="s">
        <v>57</v>
      </c>
      <c r="D18" s="12">
        <f>D8/D7</f>
        <v>0.4777777777777778</v>
      </c>
      <c r="E18" s="12">
        <f t="shared" ref="E18:F18" si="2">E8/E7</f>
        <v>0.39679999999999999</v>
      </c>
      <c r="F18" s="12">
        <f t="shared" si="2"/>
        <v>0.40888888888888891</v>
      </c>
      <c r="G18" s="10"/>
    </row>
    <row r="19" spans="2:7" ht="15" customHeight="1">
      <c r="B19" s="4" t="s">
        <v>68</v>
      </c>
      <c r="C19" s="5" t="s">
        <v>59</v>
      </c>
      <c r="D19" s="6"/>
      <c r="E19" s="6"/>
      <c r="F19" s="6"/>
      <c r="G19" s="6">
        <f>D19-E19</f>
        <v>0</v>
      </c>
    </row>
    <row r="20" spans="2:7" ht="15" customHeight="1">
      <c r="B20" s="4" t="s">
        <v>71</v>
      </c>
      <c r="C20" s="5" t="s">
        <v>60</v>
      </c>
      <c r="D20" s="6"/>
      <c r="E20" s="6"/>
      <c r="F20" s="6"/>
      <c r="G20" s="6">
        <f>D20-E20</f>
        <v>0</v>
      </c>
    </row>
    <row r="21" spans="2:7" ht="15" customHeight="1">
      <c r="B21" s="2"/>
      <c r="C21" s="3"/>
    </row>
    <row r="22" spans="2:7" ht="15" customHeight="1">
      <c r="B22" s="2"/>
      <c r="C22" s="3"/>
    </row>
    <row r="23" spans="2:7" ht="15" customHeight="1">
      <c r="B23" s="2"/>
      <c r="C23" s="3"/>
    </row>
    <row r="24" spans="2:7" ht="15" customHeight="1">
      <c r="C24" s="3"/>
    </row>
    <row r="25" spans="2:7" ht="15" customHeight="1">
      <c r="C25" s="3"/>
    </row>
    <row r="26" spans="2:7" ht="15" customHeight="1">
      <c r="C26" s="3"/>
    </row>
    <row r="27" spans="2:7" ht="15" customHeight="1">
      <c r="C27" s="3"/>
    </row>
  </sheetData>
  <mergeCells count="3">
    <mergeCell ref="C3:C5"/>
    <mergeCell ref="B3:B5"/>
    <mergeCell ref="G3:G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view="pageBreakPreview" zoomScale="130" zoomScaleNormal="100" zoomScaleSheetLayoutView="130" workbookViewId="0">
      <selection activeCell="I4" sqref="I4"/>
    </sheetView>
  </sheetViews>
  <sheetFormatPr defaultColWidth="9.109375" defaultRowHeight="15" customHeight="1"/>
  <cols>
    <col min="1" max="1" width="8.5546875" style="16" customWidth="1"/>
    <col min="2" max="2" width="26.5546875" style="16" customWidth="1"/>
    <col min="3" max="3" width="20.77734375" style="16" customWidth="1"/>
    <col min="4" max="4" width="16.6640625" style="16" customWidth="1"/>
    <col min="5" max="5" width="21.5546875" style="16" customWidth="1"/>
    <col min="6" max="6" width="18.6640625" style="16" customWidth="1"/>
    <col min="7" max="7" width="18.109375" style="16" customWidth="1"/>
    <col min="8" max="8" width="16.109375" style="16" customWidth="1"/>
    <col min="9" max="9" width="17.33203125" style="16" customWidth="1"/>
    <col min="10" max="10" width="12.77734375" style="16" customWidth="1"/>
    <col min="11" max="11" width="14" style="16" customWidth="1"/>
    <col min="12" max="16384" width="9.109375" style="16"/>
  </cols>
  <sheetData>
    <row r="1" spans="1:13" ht="15" customHeight="1">
      <c r="A1" s="178" t="s">
        <v>133</v>
      </c>
      <c r="B1" s="178"/>
      <c r="C1" s="178"/>
      <c r="D1" s="178"/>
      <c r="E1" s="178"/>
      <c r="F1" s="178"/>
      <c r="G1" s="178"/>
      <c r="H1" s="15"/>
      <c r="I1" s="15"/>
    </row>
    <row r="2" spans="1:13" ht="15" customHeight="1">
      <c r="A2" s="177" t="s">
        <v>173</v>
      </c>
      <c r="B2" s="177"/>
      <c r="C2" s="177"/>
      <c r="D2" s="177"/>
      <c r="E2" s="177"/>
      <c r="F2" s="177"/>
      <c r="G2" s="177"/>
      <c r="H2" s="17"/>
      <c r="I2" s="17"/>
    </row>
    <row r="3" spans="1:13" ht="15" customHeight="1">
      <c r="A3" s="15"/>
      <c r="B3" s="15"/>
      <c r="C3" s="15"/>
      <c r="D3" s="15"/>
      <c r="E3" s="15"/>
      <c r="F3" s="15"/>
      <c r="G3" s="15"/>
      <c r="H3" s="18"/>
      <c r="I3" s="16">
        <v>1</v>
      </c>
      <c r="J3" s="16" t="s">
        <v>115</v>
      </c>
    </row>
    <row r="4" spans="1:13" ht="15" customHeight="1">
      <c r="A4" s="176" t="s">
        <v>99</v>
      </c>
      <c r="B4" s="176"/>
      <c r="C4" s="176"/>
      <c r="D4" s="176"/>
      <c r="E4" s="176"/>
      <c r="F4" s="176"/>
      <c r="G4" s="176"/>
      <c r="H4" s="19"/>
      <c r="I4" s="16">
        <v>2</v>
      </c>
      <c r="J4" s="16" t="s">
        <v>116</v>
      </c>
    </row>
    <row r="5" spans="1:13" ht="15" customHeight="1">
      <c r="A5" s="20" t="s">
        <v>38</v>
      </c>
      <c r="B5" s="21" t="s">
        <v>93</v>
      </c>
      <c r="C5" s="22" t="s">
        <v>94</v>
      </c>
      <c r="D5" s="22" t="s">
        <v>95</v>
      </c>
      <c r="E5" s="22" t="s">
        <v>96</v>
      </c>
      <c r="F5" s="22" t="s">
        <v>98</v>
      </c>
      <c r="G5" s="22" t="s">
        <v>97</v>
      </c>
      <c r="H5" s="19"/>
    </row>
    <row r="6" spans="1:13" ht="15" customHeight="1">
      <c r="A6" s="23">
        <v>1</v>
      </c>
      <c r="B6" s="24" t="s">
        <v>117</v>
      </c>
      <c r="C6" s="25"/>
      <c r="D6" s="26" t="s">
        <v>132</v>
      </c>
      <c r="E6" s="27" t="s">
        <v>118</v>
      </c>
      <c r="F6" s="25" t="s">
        <v>140</v>
      </c>
      <c r="G6" s="28">
        <v>2050.2600000000002</v>
      </c>
      <c r="H6" s="19"/>
    </row>
    <row r="7" spans="1:13" ht="15" customHeight="1">
      <c r="A7" s="23">
        <v>2</v>
      </c>
      <c r="B7" s="24" t="s">
        <v>134</v>
      </c>
      <c r="C7" s="25"/>
      <c r="D7" s="26" t="s">
        <v>132</v>
      </c>
      <c r="E7" s="27" t="s">
        <v>135</v>
      </c>
      <c r="F7" s="25" t="s">
        <v>136</v>
      </c>
      <c r="G7" s="28">
        <v>4701.47</v>
      </c>
      <c r="H7" s="19"/>
      <c r="I7" s="19"/>
    </row>
    <row r="8" spans="1:13" ht="15" customHeight="1">
      <c r="A8" s="23">
        <v>3</v>
      </c>
      <c r="B8" s="24" t="s">
        <v>137</v>
      </c>
      <c r="C8" s="25"/>
      <c r="D8" s="26" t="s">
        <v>132</v>
      </c>
      <c r="E8" s="27" t="s">
        <v>138</v>
      </c>
      <c r="F8" s="25" t="s">
        <v>139</v>
      </c>
      <c r="G8" s="28">
        <v>1993.84</v>
      </c>
      <c r="H8" s="19"/>
      <c r="I8" s="19"/>
    </row>
    <row r="9" spans="1:13" ht="15" customHeight="1">
      <c r="A9" s="23"/>
      <c r="B9" s="24"/>
      <c r="C9" s="25"/>
      <c r="D9" s="25"/>
      <c r="E9" s="25"/>
      <c r="F9" s="25"/>
      <c r="G9" s="28"/>
    </row>
    <row r="10" spans="1:13" ht="15" customHeight="1">
      <c r="A10" s="20"/>
      <c r="B10" s="21" t="s">
        <v>12</v>
      </c>
      <c r="C10" s="29"/>
      <c r="D10" s="29"/>
      <c r="E10" s="29"/>
      <c r="F10" s="29"/>
      <c r="G10" s="30">
        <f>SUM(G6:G9)</f>
        <v>8745.57</v>
      </c>
      <c r="H10" s="17"/>
      <c r="I10" s="17"/>
    </row>
    <row r="11" spans="1:13" ht="15" customHeight="1">
      <c r="H11" s="17"/>
      <c r="I11" s="17"/>
    </row>
    <row r="12" spans="1:13" ht="15" customHeight="1">
      <c r="A12" s="176" t="s">
        <v>109</v>
      </c>
      <c r="B12" s="176"/>
      <c r="C12" s="176"/>
      <c r="D12" s="176"/>
      <c r="E12" s="176"/>
      <c r="F12" s="176"/>
      <c r="G12" s="176"/>
      <c r="H12" s="17"/>
      <c r="I12" s="17"/>
    </row>
    <row r="13" spans="1:13" ht="15" customHeight="1">
      <c r="A13" s="20" t="s">
        <v>100</v>
      </c>
      <c r="B13" s="21" t="s">
        <v>108</v>
      </c>
      <c r="C13" s="22" t="s">
        <v>101</v>
      </c>
      <c r="D13" s="22" t="s">
        <v>102</v>
      </c>
      <c r="E13" s="22" t="s">
        <v>103</v>
      </c>
      <c r="F13" s="22" t="s">
        <v>104</v>
      </c>
      <c r="G13" s="20" t="s">
        <v>105</v>
      </c>
      <c r="H13" s="31" t="s">
        <v>114</v>
      </c>
      <c r="I13" s="31" t="s">
        <v>112</v>
      </c>
      <c r="J13" s="31" t="s">
        <v>106</v>
      </c>
      <c r="K13" s="31" t="s">
        <v>107</v>
      </c>
    </row>
    <row r="14" spans="1:13" ht="15" customHeight="1">
      <c r="A14" s="23">
        <v>1</v>
      </c>
      <c r="B14" s="24" t="s">
        <v>119</v>
      </c>
      <c r="C14" s="27" t="s">
        <v>120</v>
      </c>
      <c r="D14" s="32">
        <v>39890</v>
      </c>
      <c r="E14" s="33">
        <v>50000</v>
      </c>
      <c r="F14" s="32">
        <v>47560</v>
      </c>
      <c r="G14" s="34">
        <v>2606</v>
      </c>
      <c r="H14" s="26"/>
      <c r="I14" s="26"/>
      <c r="J14" s="24"/>
      <c r="K14" s="25"/>
      <c r="L14" s="16">
        <v>1</v>
      </c>
      <c r="M14" s="16" t="s">
        <v>110</v>
      </c>
    </row>
    <row r="15" spans="1:13" ht="15" customHeight="1">
      <c r="A15" s="23">
        <v>2</v>
      </c>
      <c r="B15" s="24" t="s">
        <v>121</v>
      </c>
      <c r="C15" s="27" t="s">
        <v>122</v>
      </c>
      <c r="D15" s="32">
        <v>41741</v>
      </c>
      <c r="E15" s="33">
        <v>100000</v>
      </c>
      <c r="F15" s="32">
        <v>49046</v>
      </c>
      <c r="G15" s="34">
        <v>4733</v>
      </c>
      <c r="H15" s="26"/>
      <c r="I15" s="26"/>
      <c r="J15" s="24"/>
      <c r="K15" s="25"/>
      <c r="L15" s="16">
        <v>2</v>
      </c>
      <c r="M15" s="16" t="s">
        <v>111</v>
      </c>
    </row>
    <row r="16" spans="1:13" ht="15" customHeight="1">
      <c r="A16" s="23">
        <v>3</v>
      </c>
      <c r="B16" s="24" t="s">
        <v>123</v>
      </c>
      <c r="C16" s="27" t="s">
        <v>124</v>
      </c>
      <c r="D16" s="32">
        <v>40625</v>
      </c>
      <c r="E16" s="33">
        <v>50000</v>
      </c>
      <c r="F16" s="32">
        <v>45008</v>
      </c>
      <c r="G16" s="34">
        <v>2260</v>
      </c>
      <c r="H16" s="26"/>
      <c r="I16" s="26"/>
      <c r="J16" s="24"/>
      <c r="K16" s="25"/>
      <c r="L16" s="16">
        <v>3</v>
      </c>
      <c r="M16" s="16" t="s">
        <v>113</v>
      </c>
    </row>
    <row r="17" spans="1:11" ht="15" customHeight="1">
      <c r="A17" s="23">
        <v>4</v>
      </c>
      <c r="B17" s="24" t="s">
        <v>125</v>
      </c>
      <c r="C17" s="27" t="s">
        <v>126</v>
      </c>
      <c r="D17" s="32">
        <v>41741</v>
      </c>
      <c r="E17" s="33">
        <v>100000</v>
      </c>
      <c r="F17" s="32">
        <v>49046</v>
      </c>
      <c r="G17" s="34">
        <v>4988</v>
      </c>
      <c r="H17" s="26"/>
      <c r="I17" s="26"/>
      <c r="J17" s="24"/>
      <c r="K17" s="25"/>
    </row>
    <row r="18" spans="1:11" ht="15" customHeight="1">
      <c r="A18" s="23"/>
      <c r="B18" s="24"/>
      <c r="C18" s="25"/>
      <c r="D18" s="25"/>
      <c r="E18" s="33"/>
      <c r="F18" s="25"/>
      <c r="G18" s="34"/>
      <c r="H18" s="26"/>
      <c r="I18" s="26"/>
      <c r="J18" s="24"/>
      <c r="K18" s="25"/>
    </row>
    <row r="19" spans="1:11" ht="15" customHeight="1">
      <c r="A19" s="20"/>
      <c r="B19" s="21" t="s">
        <v>12</v>
      </c>
      <c r="C19" s="29"/>
      <c r="D19" s="29"/>
      <c r="E19" s="35"/>
      <c r="F19" s="29"/>
      <c r="G19" s="30">
        <f>SUM(G12:G18)</f>
        <v>14587</v>
      </c>
      <c r="H19" s="36"/>
      <c r="I19" s="36"/>
      <c r="J19" s="37"/>
      <c r="K19" s="38"/>
    </row>
  </sheetData>
  <mergeCells count="4">
    <mergeCell ref="A4:G4"/>
    <mergeCell ref="A12:G12"/>
    <mergeCell ref="A2:G2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IT Computation</vt:lpstr>
      <vt:lpstr>Ratio Analysis</vt:lpstr>
      <vt:lpstr>Bank Accounts</vt:lpstr>
      <vt:lpstr>'Bank Accounts'!Print_Area</vt:lpstr>
      <vt:lpstr>'IT Computation'!Print_Area</vt:lpstr>
      <vt:lpstr>'Ratio Analysis'!Print_Area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HRMB-SERVER</cp:lastModifiedBy>
  <cp:lastPrinted>2018-09-15T10:04:48Z</cp:lastPrinted>
  <dcterms:created xsi:type="dcterms:W3CDTF">2018-07-09T04:24:37Z</dcterms:created>
  <dcterms:modified xsi:type="dcterms:W3CDTF">2019-02-23T16:21:24Z</dcterms:modified>
</cp:coreProperties>
</file>