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RVER\Desktop\"/>
    </mc:Choice>
  </mc:AlternateContent>
  <bookViews>
    <workbookView xWindow="0" yWindow="0" windowWidth="28800" windowHeight="12435"/>
  </bookViews>
  <sheets>
    <sheet name="Sheet2" sheetId="4" r:id="rId1"/>
    <sheet name="FORM" sheetId="1" r:id="rId2"/>
  </sheets>
  <calcPr calcId="152511"/>
</workbook>
</file>

<file path=xl/calcChain.xml><?xml version="1.0" encoding="utf-8"?>
<calcChain xmlns="http://schemas.openxmlformats.org/spreadsheetml/2006/main">
  <c r="S10" i="1" l="1"/>
  <c r="R10" i="1"/>
  <c r="Q10" i="1"/>
  <c r="P10" i="1"/>
  <c r="O10" i="1"/>
  <c r="M10" i="1"/>
  <c r="K10" i="1"/>
  <c r="J10" i="1"/>
  <c r="I10" i="1"/>
  <c r="H10" i="1"/>
  <c r="J19" i="1"/>
  <c r="G45" i="1"/>
  <c r="B45" i="1"/>
  <c r="O35" i="1"/>
  <c r="I91" i="1" l="1"/>
  <c r="W35" i="1"/>
  <c r="S35" i="1"/>
  <c r="T60" i="1" l="1"/>
  <c r="L60" i="1"/>
  <c r="R20" i="1"/>
  <c r="R21" i="1"/>
  <c r="R135" i="1"/>
  <c r="R134" i="1"/>
  <c r="P159" i="1"/>
  <c r="O159" i="1"/>
  <c r="N159" i="1"/>
  <c r="M159" i="1"/>
  <c r="L159" i="1"/>
  <c r="K159" i="1"/>
  <c r="J159" i="1"/>
  <c r="I159" i="1"/>
  <c r="E157" i="1"/>
  <c r="Z154" i="1"/>
  <c r="D154" i="1"/>
  <c r="I151" i="1"/>
  <c r="W149" i="1"/>
  <c r="G149" i="1"/>
  <c r="X71" i="1"/>
  <c r="X85" i="1"/>
  <c r="X146" i="1"/>
  <c r="W146" i="1"/>
  <c r="V146" i="1"/>
  <c r="U146" i="1"/>
  <c r="T146" i="1"/>
  <c r="S146" i="1"/>
  <c r="R146" i="1"/>
  <c r="Q146" i="1"/>
  <c r="B85" i="1"/>
  <c r="B71" i="1"/>
  <c r="B146" i="1"/>
  <c r="AG143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AG142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AG141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AG139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Q135" i="1"/>
  <c r="P135" i="1"/>
  <c r="O135" i="1"/>
  <c r="N135" i="1"/>
  <c r="M135" i="1"/>
  <c r="L135" i="1"/>
  <c r="K135" i="1"/>
  <c r="J135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Q134" i="1"/>
  <c r="P134" i="1"/>
  <c r="O134" i="1"/>
  <c r="N134" i="1"/>
  <c r="M134" i="1"/>
  <c r="L134" i="1"/>
  <c r="K134" i="1"/>
  <c r="J134" i="1"/>
  <c r="AG133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W131" i="1"/>
  <c r="R131" i="1"/>
  <c r="N131" i="1"/>
  <c r="J131" i="1"/>
  <c r="U122" i="1"/>
  <c r="T122" i="1"/>
  <c r="AB124" i="1"/>
  <c r="AB122" i="1"/>
  <c r="AB120" i="1"/>
  <c r="B124" i="1"/>
  <c r="B122" i="1"/>
  <c r="B120" i="1"/>
  <c r="B98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B100" i="1"/>
  <c r="S100" i="1"/>
  <c r="M100" i="1"/>
  <c r="F100" i="1"/>
  <c r="B100" i="1"/>
  <c r="AB96" i="1"/>
  <c r="AB98" i="1"/>
  <c r="S98" i="1"/>
  <c r="M98" i="1"/>
  <c r="F98" i="1"/>
  <c r="J93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O91" i="1"/>
  <c r="N91" i="1"/>
  <c r="M91" i="1"/>
  <c r="L91" i="1"/>
  <c r="K91" i="1"/>
  <c r="J91" i="1"/>
  <c r="F91" i="1"/>
  <c r="E91" i="1"/>
  <c r="D91" i="1"/>
  <c r="W87" i="1"/>
  <c r="R87" i="1"/>
  <c r="J29" i="1"/>
  <c r="W85" i="1"/>
  <c r="V85" i="1"/>
  <c r="U85" i="1"/>
  <c r="T85" i="1"/>
  <c r="S85" i="1"/>
  <c r="R85" i="1"/>
  <c r="Q85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W29" i="1"/>
  <c r="R29" i="1"/>
  <c r="N29" i="1"/>
  <c r="J17" i="1"/>
  <c r="W71" i="1"/>
  <c r="V71" i="1"/>
  <c r="U71" i="1"/>
  <c r="T71" i="1"/>
  <c r="S71" i="1"/>
  <c r="R71" i="1"/>
  <c r="Q71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L40" i="1"/>
  <c r="K40" i="1"/>
  <c r="J40" i="1"/>
  <c r="I40" i="1"/>
  <c r="G40" i="1"/>
  <c r="F40" i="1"/>
  <c r="D40" i="1"/>
  <c r="C40" i="1"/>
  <c r="W17" i="1"/>
  <c r="R17" i="1"/>
  <c r="N17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Z24" i="1"/>
  <c r="AA24" i="1"/>
  <c r="AB24" i="1"/>
  <c r="AC24" i="1"/>
  <c r="AD24" i="1"/>
  <c r="AE24" i="1"/>
  <c r="AF24" i="1"/>
  <c r="AG24" i="1"/>
  <c r="J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I24" i="1"/>
  <c r="H24" i="1"/>
  <c r="G24" i="1"/>
  <c r="F24" i="1"/>
  <c r="E24" i="1"/>
  <c r="D24" i="1"/>
  <c r="C24" i="1"/>
  <c r="B24" i="1"/>
  <c r="J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Q21" i="1"/>
  <c r="P21" i="1"/>
  <c r="O21" i="1"/>
  <c r="N21" i="1"/>
  <c r="M21" i="1"/>
  <c r="L21" i="1"/>
  <c r="K21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Q20" i="1"/>
  <c r="P20" i="1"/>
  <c r="O20" i="1"/>
  <c r="N20" i="1"/>
  <c r="M20" i="1"/>
  <c r="L20" i="1"/>
  <c r="K20" i="1"/>
  <c r="J20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</calcChain>
</file>

<file path=xl/sharedStrings.xml><?xml version="1.0" encoding="utf-8"?>
<sst xmlns="http://schemas.openxmlformats.org/spreadsheetml/2006/main" count="274" uniqueCount="187">
  <si>
    <t>LAST NAME</t>
  </si>
  <si>
    <t>Last Name / Sur Name</t>
  </si>
  <si>
    <t>First Name</t>
  </si>
  <si>
    <t>Middle Name</t>
  </si>
  <si>
    <t>Select</t>
  </si>
  <si>
    <t>Address</t>
  </si>
  <si>
    <t>Residence</t>
  </si>
  <si>
    <t>as applicable</t>
  </si>
  <si>
    <t>Please Select title.</t>
  </si>
  <si>
    <t>Form No. 49A</t>
  </si>
  <si>
    <t>Application for Allotment of Permanent Account Number</t>
  </si>
  <si>
    <t>[In the case of Indian Citizens/Indian Companies/Entities Incorporated in India/</t>
  </si>
  <si>
    <t>Unincorporated entities formed in india]</t>
  </si>
  <si>
    <t>To avoid mistake(s), please follow the accompanying instructions and examples before filling up the form</t>
  </si>
  <si>
    <t>Assessing Officer (AO code)</t>
  </si>
  <si>
    <t>Area Code</t>
  </si>
  <si>
    <t>AO Type</t>
  </si>
  <si>
    <t>Range Code</t>
  </si>
  <si>
    <t>AO No.</t>
  </si>
  <si>
    <t>Sir,</t>
  </si>
  <si>
    <t>I/We hereby request that a permanent account number be alloted to me/us.</t>
  </si>
  <si>
    <t>I/We give below necessary particulars:</t>
  </si>
  <si>
    <t>Day</t>
  </si>
  <si>
    <t>Month</t>
  </si>
  <si>
    <t>Year</t>
  </si>
  <si>
    <t>Pincode / Zip Code</t>
  </si>
  <si>
    <t>Country Name</t>
  </si>
  <si>
    <t>Full Name (Full expanded name to be mentioned as appearing in proof of indentity/date of birth/address documents: intials are not permitted)</t>
  </si>
  <si>
    <t>P</t>
  </si>
  <si>
    <t>Abberviation of the above name, as you would like it, to be printed on the PAN card</t>
  </si>
  <si>
    <t>Have you ever been known by any other name ?</t>
  </si>
  <si>
    <t>Yes</t>
  </si>
  <si>
    <t>No</t>
  </si>
  <si>
    <t>Date of Birth/Incorporation/Agreement/Partnership of Trust Deed/Formation of Body of Individuals or Associationof Person.</t>
  </si>
  <si>
    <t>Gender (for Individual applicants only)</t>
  </si>
  <si>
    <t>Male</t>
  </si>
  <si>
    <t>Female</t>
  </si>
  <si>
    <t>Details of Parents (applicable only for individual applicants)</t>
  </si>
  <si>
    <t>Father's name (Mandatory, Even married women should fill in father's name only)</t>
  </si>
  <si>
    <t>Mother's Name (optional)</t>
  </si>
  <si>
    <t>Shri</t>
  </si>
  <si>
    <t>Smt.</t>
  </si>
  <si>
    <t>Kumari</t>
  </si>
  <si>
    <t>M/s.</t>
  </si>
  <si>
    <t>please tick as applicable</t>
  </si>
  <si>
    <t>Flat/Room/Door /Block No.</t>
  </si>
  <si>
    <t>Name of Premises/Building/Village</t>
  </si>
  <si>
    <t>Road / Street / Lane / Post Office</t>
  </si>
  <si>
    <t>Area/Locality/Taluka/Sub-Division</t>
  </si>
  <si>
    <t>Town/City/District</t>
  </si>
  <si>
    <t>State / Union Territory</t>
  </si>
  <si>
    <t>FIRST NAME</t>
  </si>
  <si>
    <t>MIDDLE NAME</t>
  </si>
  <si>
    <t>Plsease Select</t>
  </si>
  <si>
    <t>SHRI</t>
  </si>
  <si>
    <t>SMT</t>
  </si>
  <si>
    <t>M/S</t>
  </si>
  <si>
    <t>4. GENDER</t>
  </si>
  <si>
    <t>MALE</t>
  </si>
  <si>
    <t>FEMALE</t>
  </si>
  <si>
    <t>6. FATHER NAME</t>
  </si>
  <si>
    <t>(Incase no option is provided then PAN card will be issued with father's name)</t>
  </si>
  <si>
    <t>Father's Name</t>
  </si>
  <si>
    <t>Mother's name</t>
  </si>
  <si>
    <t>(Please tick as applicable)</t>
  </si>
  <si>
    <t>FATHER</t>
  </si>
  <si>
    <t>MOTHER</t>
  </si>
  <si>
    <t>MOTHER NAME</t>
  </si>
  <si>
    <t>7. ADDRESS</t>
  </si>
  <si>
    <t>STATE</t>
  </si>
  <si>
    <t>PINCODE</t>
  </si>
  <si>
    <t>Office Address</t>
  </si>
  <si>
    <t>Name of Office</t>
  </si>
  <si>
    <t>Address for Communication</t>
  </si>
  <si>
    <t>Office</t>
  </si>
  <si>
    <t>Telephone Number &amp; Email ID details</t>
  </si>
  <si>
    <t>Country Code</t>
  </si>
  <si>
    <t>Area/STDS Code</t>
  </si>
  <si>
    <t>Telephone / Mobile Number</t>
  </si>
  <si>
    <t>Email Id</t>
  </si>
  <si>
    <t>Status f applicant</t>
  </si>
  <si>
    <t>Please select status</t>
  </si>
  <si>
    <t>Individual</t>
  </si>
  <si>
    <t>Trust</t>
  </si>
  <si>
    <t>Hindu undivided family</t>
  </si>
  <si>
    <t>Body of Individuals</t>
  </si>
  <si>
    <t>Company</t>
  </si>
  <si>
    <t>Local Authority</t>
  </si>
  <si>
    <t>Partnership Firm</t>
  </si>
  <si>
    <t>Artificial Juridical Persons</t>
  </si>
  <si>
    <t>Government</t>
  </si>
  <si>
    <t>Association of Person</t>
  </si>
  <si>
    <t>Limited Liability Partnership</t>
  </si>
  <si>
    <t>Registration Number (for company, firms, LLPs etc.)</t>
  </si>
  <si>
    <t>In case of a person, who is required to quote Aadhar number or the Enrolment ID of Aadhar application form as per section 139AA</t>
  </si>
  <si>
    <t>Please mention your AADHAR number (if alloted)</t>
  </si>
  <si>
    <t>If AADHAR number is not alloted, please mention the enrolment ID of Aadhar application form</t>
  </si>
  <si>
    <t>Name as per AADHAR letter or card or as per the Enrolment ID of Aadhar application form</t>
  </si>
  <si>
    <t>Source of Income</t>
  </si>
  <si>
    <t>Salary</t>
  </si>
  <si>
    <t>Income from Business / Profession</t>
  </si>
  <si>
    <t>Income from House property</t>
  </si>
  <si>
    <t>Business/Profession code</t>
  </si>
  <si>
    <t>Capital Gains</t>
  </si>
  <si>
    <t>Income from Other Sources</t>
  </si>
  <si>
    <t>No Income</t>
  </si>
  <si>
    <t>[for Code : Refer Instructions]]</t>
  </si>
  <si>
    <t>Representative Assessee (RA)</t>
  </si>
  <si>
    <t>Full name, address of the Representative Assessee, who is assessible under the Income Tax Act in respect of the person, whose particulars have</t>
  </si>
  <si>
    <t>been given in the column 1-13.</t>
  </si>
  <si>
    <t>Full Name (Full expanded name : Intials are not permitted)</t>
  </si>
  <si>
    <t>Documents submitted as Proof of Indentity (POI), Proof of Address (POA), and Proof of Date of Birth (POB)</t>
  </si>
  <si>
    <t>I/We have encloded</t>
  </si>
  <si>
    <t xml:space="preserve">as proof of indenty, </t>
  </si>
  <si>
    <t>as proof of address and</t>
  </si>
  <si>
    <t>as proof of date of birth.</t>
  </si>
  <si>
    <t>[Please refere to the instruction (as specified in Rule 114 of I.T., Rules, 1962) for list of mandatory certified documents to be submitted as applicable]</t>
  </si>
  <si>
    <t>[Annexure A, Annexure B &amp; Annexure C are to be used whereever applicable]</t>
  </si>
  <si>
    <t>I/ We</t>
  </si>
  <si>
    <t>, the applicant, in the capacity of</t>
  </si>
  <si>
    <t>do hereby declare that what is stated above is true to the best of my/our information and belief.</t>
  </si>
  <si>
    <t>Place:</t>
  </si>
  <si>
    <r>
      <t xml:space="preserve">Date: </t>
    </r>
    <r>
      <rPr>
        <sz val="8"/>
        <color theme="1"/>
        <rFont val="Arial"/>
        <family val="2"/>
      </rPr>
      <t>[DD MM YYYY]</t>
    </r>
  </si>
  <si>
    <t>Signature/Left Thumb Impression of</t>
  </si>
  <si>
    <t>Applicant (inside the box)</t>
  </si>
  <si>
    <t>COUNTRY NAME</t>
  </si>
  <si>
    <t>8 Address for Communication</t>
  </si>
  <si>
    <t>RESIDENCE</t>
  </si>
  <si>
    <t>OFFICE</t>
  </si>
  <si>
    <t>9 Telephone Number &amp; Email</t>
  </si>
  <si>
    <t>COUNTRY CODE</t>
  </si>
  <si>
    <t>AREA CODE</t>
  </si>
  <si>
    <t>TEL/MOBILE NO</t>
  </si>
  <si>
    <t>Email ID</t>
  </si>
  <si>
    <t>10 Status of Applicant</t>
  </si>
  <si>
    <t>11 Registration No</t>
  </si>
  <si>
    <t>12 Aadhar Enrollment ID</t>
  </si>
  <si>
    <t>13 Source of Income</t>
  </si>
  <si>
    <t>14. Representative Assessee (RA)</t>
  </si>
  <si>
    <t xml:space="preserve"> ADDRESS</t>
  </si>
  <si>
    <t>15. Document</t>
  </si>
  <si>
    <t>ID Proof</t>
  </si>
  <si>
    <t>Address Proof</t>
  </si>
  <si>
    <t>DOB</t>
  </si>
  <si>
    <t>16. Name of Declarant</t>
  </si>
  <si>
    <t>Capacity</t>
  </si>
  <si>
    <t>Place</t>
  </si>
  <si>
    <t>Date</t>
  </si>
  <si>
    <t>please select</t>
  </si>
  <si>
    <t>Transgender</t>
  </si>
  <si>
    <t>DD / MM / YYYY</t>
  </si>
  <si>
    <t>1. Full Name</t>
  </si>
  <si>
    <t>3. Other Name</t>
  </si>
  <si>
    <t>5. DATE OF BIRTH [DD/MM/YYYY]</t>
  </si>
  <si>
    <t>number only as per bolow list</t>
  </si>
  <si>
    <t>2 Abbreviations [Name of Card]</t>
  </si>
  <si>
    <t>12 Aadhar Number</t>
  </si>
  <si>
    <t>TICK FATHER MOTHER NAME</t>
  </si>
  <si>
    <t>As Per Aadhar : Sirname--&gt;</t>
  </si>
  <si>
    <t>As Per Aadhar : Name---&gt;</t>
  </si>
  <si>
    <t>As Per Aadhar : Fathername--&gt;</t>
  </si>
  <si>
    <t xml:space="preserve">                        Business Code</t>
  </si>
  <si>
    <t>KUMARI</t>
  </si>
  <si>
    <t>Sanjay Ishwarlal Thacker</t>
  </si>
  <si>
    <t>M 9428897981</t>
  </si>
  <si>
    <t>Whether mother is a single parent and you wish to apply for PAN by furnishing the name of your mother only?</t>
  </si>
  <si>
    <t>(Please Tick As Applicable)</t>
  </si>
  <si>
    <t>’s name in the appropriate space provide below</t>
  </si>
  <si>
    <t>If yes, please fill in mother ’s name in the appropriate space provide below.</t>
  </si>
  <si>
    <t>YES</t>
  </si>
  <si>
    <t>NO</t>
  </si>
  <si>
    <t>FATHER NAME</t>
  </si>
  <si>
    <t>AO CODE</t>
  </si>
  <si>
    <r>
      <rPr>
        <b/>
        <sz val="12"/>
        <color rgb="FFFF0000"/>
        <rFont val="Arial"/>
        <family val="2"/>
      </rPr>
      <t>1</t>
    </r>
    <r>
      <rPr>
        <b/>
        <sz val="12"/>
        <color theme="1"/>
        <rFont val="Arial"/>
        <family val="2"/>
      </rPr>
      <t xml:space="preserve"> Salary </t>
    </r>
    <r>
      <rPr>
        <b/>
        <sz val="12"/>
        <color rgb="FFFF0000"/>
        <rFont val="Arial"/>
        <family val="2"/>
      </rPr>
      <t>2</t>
    </r>
    <r>
      <rPr>
        <b/>
        <sz val="12"/>
        <color theme="1"/>
        <rFont val="Arial"/>
        <family val="2"/>
      </rPr>
      <t xml:space="preserve"> Business </t>
    </r>
    <r>
      <rPr>
        <b/>
        <sz val="12"/>
        <color rgb="FFFF0000"/>
        <rFont val="Arial"/>
        <family val="2"/>
      </rPr>
      <t>3</t>
    </r>
    <r>
      <rPr>
        <b/>
        <sz val="12"/>
        <color theme="1"/>
        <rFont val="Arial"/>
        <family val="2"/>
      </rPr>
      <t xml:space="preserve"> House Property </t>
    </r>
    <r>
      <rPr>
        <b/>
        <sz val="12"/>
        <color rgb="FFFF0000"/>
        <rFont val="Arial"/>
        <family val="2"/>
      </rPr>
      <t>4</t>
    </r>
    <r>
      <rPr>
        <b/>
        <sz val="12"/>
        <color theme="1"/>
        <rFont val="Arial"/>
        <family val="2"/>
      </rPr>
      <t xml:space="preserve"> Capital Gain </t>
    </r>
    <r>
      <rPr>
        <b/>
        <sz val="12"/>
        <color rgb="FFFF0000"/>
        <rFont val="Arial"/>
        <family val="2"/>
      </rPr>
      <t>5</t>
    </r>
    <r>
      <rPr>
        <b/>
        <sz val="12"/>
        <color theme="1"/>
        <rFont val="Arial"/>
        <family val="2"/>
      </rPr>
      <t xml:space="preserve"> Income from Other Source </t>
    </r>
    <r>
      <rPr>
        <b/>
        <sz val="12"/>
        <color rgb="FFFF0000"/>
        <rFont val="Arial"/>
        <family val="2"/>
      </rPr>
      <t>6</t>
    </r>
    <r>
      <rPr>
        <b/>
        <sz val="12"/>
        <color theme="1"/>
        <rFont val="Arial"/>
        <family val="2"/>
      </rPr>
      <t xml:space="preserve"> No Income</t>
    </r>
  </si>
  <si>
    <t xml:space="preserve">Form Design By Sanjay Thacker M 9428897981  </t>
  </si>
  <si>
    <t>GUJ</t>
  </si>
  <si>
    <t>233</t>
  </si>
  <si>
    <t>W</t>
  </si>
  <si>
    <t>1</t>
  </si>
  <si>
    <t>Whether mother is a single parent and you wish 
to apply for PAN by furnishing the name of your mother only?</t>
  </si>
  <si>
    <t>If yes, please fill in mother ’s name in the 
appropriate space provide below.</t>
  </si>
  <si>
    <r>
      <rPr>
        <b/>
        <sz val="8"/>
        <color rgb="FFFF0000"/>
        <rFont val="Arial"/>
        <family val="2"/>
      </rPr>
      <t xml:space="preserve">6 </t>
    </r>
    <r>
      <rPr>
        <b/>
        <sz val="8"/>
        <color theme="1"/>
        <rFont val="Arial"/>
        <family val="2"/>
      </rPr>
      <t xml:space="preserve">Government   </t>
    </r>
    <r>
      <rPr>
        <b/>
        <sz val="8"/>
        <color rgb="FFFF0000"/>
        <rFont val="Arial"/>
        <family val="2"/>
      </rPr>
      <t xml:space="preserve">
7 </t>
    </r>
    <r>
      <rPr>
        <b/>
        <sz val="8"/>
        <color theme="1"/>
        <rFont val="Arial"/>
        <family val="2"/>
      </rPr>
      <t xml:space="preserve">Trust
</t>
    </r>
    <r>
      <rPr>
        <b/>
        <sz val="8"/>
        <color rgb="FFFF0000"/>
        <rFont val="Arial"/>
        <family val="2"/>
      </rPr>
      <t>8</t>
    </r>
    <r>
      <rPr>
        <b/>
        <sz val="8"/>
        <color theme="1"/>
        <rFont val="Arial"/>
        <family val="2"/>
      </rPr>
      <t xml:space="preserve">  Body Of Indivudual    
</t>
    </r>
    <r>
      <rPr>
        <b/>
        <sz val="8"/>
        <color rgb="FFFF0000"/>
        <rFont val="Arial"/>
        <family val="2"/>
      </rPr>
      <t>9</t>
    </r>
    <r>
      <rPr>
        <b/>
        <sz val="8"/>
        <color theme="1"/>
        <rFont val="Arial"/>
        <family val="2"/>
      </rPr>
      <t xml:space="preserve"> Local Authority     
</t>
    </r>
    <r>
      <rPr>
        <b/>
        <sz val="8"/>
        <color rgb="FFFF0000"/>
        <rFont val="Arial"/>
        <family val="2"/>
      </rPr>
      <t>10</t>
    </r>
    <r>
      <rPr>
        <b/>
        <sz val="8"/>
        <color theme="1"/>
        <rFont val="Arial"/>
        <family val="2"/>
      </rPr>
      <t xml:space="preserve">  Artificial Juridical Persons     
</t>
    </r>
    <r>
      <rPr>
        <b/>
        <sz val="8"/>
        <color rgb="FFFF0000"/>
        <rFont val="Arial"/>
        <family val="2"/>
      </rPr>
      <t>11</t>
    </r>
    <r>
      <rPr>
        <b/>
        <sz val="8"/>
        <color theme="1"/>
        <rFont val="Arial"/>
        <family val="2"/>
      </rPr>
      <t xml:space="preserve"> Limited Liability Partnership</t>
    </r>
  </si>
  <si>
    <r>
      <rPr>
        <b/>
        <sz val="8"/>
        <color rgb="FFFF0000"/>
        <rFont val="Arial"/>
        <family val="2"/>
      </rPr>
      <t>1</t>
    </r>
    <r>
      <rPr>
        <b/>
        <sz val="8"/>
        <color theme="1"/>
        <rFont val="Arial"/>
        <family val="2"/>
      </rPr>
      <t xml:space="preserve"> Individual    
</t>
    </r>
    <r>
      <rPr>
        <b/>
        <sz val="8"/>
        <color rgb="FFFF0000"/>
        <rFont val="Arial"/>
        <family val="2"/>
      </rPr>
      <t>2</t>
    </r>
    <r>
      <rPr>
        <b/>
        <sz val="8"/>
        <color theme="1"/>
        <rFont val="Arial"/>
        <family val="2"/>
      </rPr>
      <t xml:space="preserve">  HUF    
</t>
    </r>
    <r>
      <rPr>
        <b/>
        <sz val="8"/>
        <color rgb="FFFF0000"/>
        <rFont val="Arial"/>
        <family val="2"/>
      </rPr>
      <t>3</t>
    </r>
    <r>
      <rPr>
        <b/>
        <sz val="8"/>
        <color theme="1"/>
        <rFont val="Arial"/>
        <family val="2"/>
      </rPr>
      <t xml:space="preserve"> Company     
</t>
    </r>
    <r>
      <rPr>
        <b/>
        <sz val="8"/>
        <color rgb="FFFF0000"/>
        <rFont val="Arial"/>
        <family val="2"/>
      </rPr>
      <t>4</t>
    </r>
    <r>
      <rPr>
        <b/>
        <sz val="8"/>
        <color theme="1"/>
        <rFont val="Arial"/>
        <family val="2"/>
      </rPr>
      <t xml:space="preserve"> Partnership Firm    
</t>
    </r>
    <r>
      <rPr>
        <b/>
        <sz val="8"/>
        <color rgb="FFFF0000"/>
        <rFont val="Arial"/>
        <family val="2"/>
      </rPr>
      <t>5</t>
    </r>
    <r>
      <rPr>
        <b/>
        <sz val="8"/>
        <color theme="1"/>
        <rFont val="Arial"/>
        <family val="2"/>
      </rPr>
      <t xml:space="preserve"> Association Of Person   
</t>
    </r>
  </si>
  <si>
    <t xml:space="preserve">
Number List ----</t>
  </si>
  <si>
    <t xml:space="preserve">
Number List ----</t>
  </si>
  <si>
    <r>
      <rPr>
        <b/>
        <sz val="8"/>
        <color rgb="FFFF0000"/>
        <rFont val="Arial"/>
        <family val="2"/>
      </rPr>
      <t>1</t>
    </r>
    <r>
      <rPr>
        <b/>
        <sz val="8"/>
        <color theme="1"/>
        <rFont val="Arial"/>
        <family val="2"/>
      </rPr>
      <t xml:space="preserve"> Salary
</t>
    </r>
    <r>
      <rPr>
        <b/>
        <sz val="8"/>
        <color rgb="FFFF0000"/>
        <rFont val="Arial"/>
        <family val="2"/>
      </rPr>
      <t>2</t>
    </r>
    <r>
      <rPr>
        <b/>
        <sz val="8"/>
        <color theme="1"/>
        <rFont val="Arial"/>
        <family val="2"/>
      </rPr>
      <t xml:space="preserve">  Business
</t>
    </r>
    <r>
      <rPr>
        <b/>
        <sz val="8"/>
        <color rgb="FFFF0000"/>
        <rFont val="Arial"/>
        <family val="2"/>
      </rPr>
      <t>3</t>
    </r>
    <r>
      <rPr>
        <b/>
        <sz val="8"/>
        <color theme="1"/>
        <rFont val="Arial"/>
        <family val="2"/>
      </rPr>
      <t xml:space="preserve"> House Property
</t>
    </r>
    <r>
      <rPr>
        <b/>
        <sz val="8"/>
        <color rgb="FFFF0000"/>
        <rFont val="Arial"/>
        <family val="2"/>
      </rPr>
      <t/>
    </r>
  </si>
  <si>
    <r>
      <rPr>
        <b/>
        <sz val="8"/>
        <color rgb="FFFF0000"/>
        <rFont val="Arial"/>
        <family val="2"/>
      </rPr>
      <t xml:space="preserve">4 </t>
    </r>
    <r>
      <rPr>
        <b/>
        <sz val="8"/>
        <color theme="1"/>
        <rFont val="Arial"/>
        <family val="2"/>
      </rPr>
      <t xml:space="preserve">Capital Gain
</t>
    </r>
    <r>
      <rPr>
        <b/>
        <sz val="8"/>
        <color rgb="FFFF0000"/>
        <rFont val="Arial"/>
        <family val="2"/>
      </rPr>
      <t xml:space="preserve">5 </t>
    </r>
    <r>
      <rPr>
        <b/>
        <sz val="8"/>
        <color theme="1"/>
        <rFont val="Arial"/>
        <family val="2"/>
      </rPr>
      <t>Other Source</t>
    </r>
    <r>
      <rPr>
        <b/>
        <sz val="8"/>
        <color rgb="FFFF0000"/>
        <rFont val="Arial"/>
        <family val="2"/>
      </rPr>
      <t xml:space="preserve">
6 </t>
    </r>
    <r>
      <rPr>
        <b/>
        <sz val="8"/>
        <color theme="1"/>
        <rFont val="Arial"/>
        <family val="2"/>
      </rPr>
      <t xml:space="preserve">No Income </t>
    </r>
    <r>
      <rPr>
        <b/>
        <sz val="8"/>
        <color rgb="FFFF0000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</si>
</sst>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6.5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Wingdings 2"/>
      <family val="1"/>
      <charset val="2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7"/>
      <color theme="1"/>
      <name val="Arial"/>
      <family val="2"/>
    </font>
    <font>
      <b/>
      <sz val="9"/>
      <color theme="1"/>
      <name val="Times New Roman"/>
      <family val="1"/>
    </font>
    <font>
      <sz val="11"/>
      <color theme="1"/>
      <name val="Arial"/>
      <family val="2"/>
    </font>
    <font>
      <sz val="6"/>
      <color theme="1"/>
      <name val="Arial"/>
      <family val="2"/>
    </font>
    <font>
      <sz val="5.5"/>
      <color theme="1"/>
      <name val="Arial"/>
      <family val="2"/>
    </font>
    <font>
      <sz val="8.5"/>
      <color theme="1"/>
      <name val="Arial"/>
      <family val="2"/>
    </font>
    <font>
      <sz val="10"/>
      <color theme="1"/>
      <name val="Wingdings 2"/>
      <family val="1"/>
      <charset val="2"/>
    </font>
    <font>
      <u/>
      <sz val="11"/>
      <color theme="10"/>
      <name val="Calibri"/>
      <family val="2"/>
    </font>
    <font>
      <sz val="14"/>
      <color theme="1"/>
      <name val="Arial"/>
      <family val="2"/>
    </font>
    <font>
      <sz val="11"/>
      <color rgb="FFFF0000"/>
      <name val="Arial"/>
      <family val="2"/>
    </font>
    <font>
      <b/>
      <u/>
      <sz val="14"/>
      <color rgb="FF00B050"/>
      <name val="Arial"/>
      <family val="2"/>
    </font>
    <font>
      <b/>
      <sz val="9"/>
      <color theme="1"/>
      <name val="Arial"/>
      <family val="2"/>
    </font>
    <font>
      <b/>
      <sz val="14"/>
      <color rgb="FFFF0000"/>
      <name val="Arial"/>
      <family val="2"/>
    </font>
    <font>
      <u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FFFFFF"/>
      <name val="Arial"/>
      <family val="2"/>
    </font>
    <font>
      <b/>
      <u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6"/>
      <color theme="1"/>
      <name val="Arial"/>
      <family val="2"/>
    </font>
    <font>
      <b/>
      <sz val="9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6" fillId="2" borderId="0" xfId="0" applyFont="1" applyFill="1" applyAlignment="1" applyProtection="1">
      <alignment horizontal="center" vertical="center"/>
    </xf>
    <xf numFmtId="0" fontId="11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9" fillId="2" borderId="0" xfId="0" applyFont="1" applyFill="1" applyAlignment="1" applyProtection="1">
      <alignment vertical="center"/>
    </xf>
    <xf numFmtId="0" fontId="1" fillId="3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8" fillId="2" borderId="0" xfId="0" applyFont="1" applyFill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/>
    </xf>
    <xf numFmtId="0" fontId="12" fillId="2" borderId="0" xfId="0" applyFont="1" applyFill="1" applyAlignment="1" applyProtection="1">
      <alignment horizontal="center" vertical="center"/>
    </xf>
    <xf numFmtId="0" fontId="16" fillId="0" borderId="1" xfId="0" applyFont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vertical="center"/>
    </xf>
    <xf numFmtId="0" fontId="13" fillId="2" borderId="0" xfId="0" applyFont="1" applyFill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10" fillId="2" borderId="0" xfId="0" applyFont="1" applyFill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" fillId="3" borderId="0" xfId="0" applyFont="1" applyFill="1" applyAlignment="1" applyProtection="1">
      <alignment horizontal="left" vertical="center"/>
    </xf>
    <xf numFmtId="0" fontId="12" fillId="3" borderId="0" xfId="0" applyFont="1" applyFill="1" applyAlignment="1" applyProtection="1">
      <alignment horizontal="left" vertical="center"/>
    </xf>
    <xf numFmtId="0" fontId="19" fillId="2" borderId="0" xfId="0" applyFont="1" applyFill="1" applyBorder="1"/>
    <xf numFmtId="0" fontId="12" fillId="2" borderId="0" xfId="0" applyFont="1" applyFill="1" applyBorder="1"/>
    <xf numFmtId="0" fontId="20" fillId="2" borderId="0" xfId="0" applyFont="1" applyFill="1" applyBorder="1"/>
    <xf numFmtId="0" fontId="21" fillId="2" borderId="0" xfId="0" applyFont="1" applyFill="1" applyBorder="1"/>
    <xf numFmtId="0" fontId="21" fillId="2" borderId="0" xfId="0" applyFont="1" applyFill="1" applyBorder="1" applyAlignment="1">
      <alignment horizontal="left"/>
    </xf>
    <xf numFmtId="49" fontId="12" fillId="2" borderId="0" xfId="0" applyNumberFormat="1" applyFont="1" applyFill="1" applyBorder="1"/>
    <xf numFmtId="49" fontId="23" fillId="2" borderId="0" xfId="0" applyNumberFormat="1" applyFont="1" applyFill="1" applyBorder="1"/>
    <xf numFmtId="0" fontId="21" fillId="2" borderId="0" xfId="0" applyFont="1" applyFill="1" applyBorder="1" applyAlignment="1">
      <alignment vertical="center"/>
    </xf>
    <xf numFmtId="0" fontId="22" fillId="2" borderId="0" xfId="0" applyFont="1" applyFill="1" applyBorder="1"/>
    <xf numFmtId="0" fontId="2" fillId="2" borderId="0" xfId="0" applyFont="1" applyFill="1" applyBorder="1"/>
    <xf numFmtId="0" fontId="6" fillId="2" borderId="0" xfId="0" applyFont="1" applyFill="1" applyBorder="1"/>
    <xf numFmtId="0" fontId="12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left" vertical="center"/>
    </xf>
    <xf numFmtId="0" fontId="27" fillId="2" borderId="0" xfId="0" applyFont="1" applyFill="1" applyAlignment="1">
      <alignment horizontal="center"/>
    </xf>
    <xf numFmtId="0" fontId="23" fillId="2" borderId="0" xfId="0" applyFont="1" applyFill="1" applyBorder="1"/>
    <xf numFmtId="0" fontId="12" fillId="2" borderId="20" xfId="0" applyFont="1" applyFill="1" applyBorder="1"/>
    <xf numFmtId="49" fontId="22" fillId="2" borderId="5" xfId="0" applyNumberFormat="1" applyFont="1" applyFill="1" applyBorder="1" applyAlignment="1">
      <alignment horizontal="center"/>
    </xf>
    <xf numFmtId="0" fontId="28" fillId="2" borderId="0" xfId="0" applyFont="1" applyFill="1" applyBorder="1"/>
    <xf numFmtId="49" fontId="12" fillId="2" borderId="5" xfId="0" applyNumberFormat="1" applyFont="1" applyFill="1" applyBorder="1" applyAlignment="1">
      <alignment horizontal="center"/>
    </xf>
    <xf numFmtId="49" fontId="12" fillId="2" borderId="5" xfId="0" quotePrefix="1" applyNumberFormat="1" applyFont="1" applyFill="1" applyBorder="1" applyAlignment="1">
      <alignment horizontal="center"/>
    </xf>
    <xf numFmtId="0" fontId="29" fillId="2" borderId="0" xfId="0" applyFont="1" applyFill="1" applyBorder="1" applyAlignment="1">
      <alignment wrapText="1"/>
    </xf>
    <xf numFmtId="0" fontId="29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/>
    <xf numFmtId="0" fontId="31" fillId="2" borderId="0" xfId="0" applyFont="1" applyFill="1" applyBorder="1" applyAlignment="1">
      <alignment wrapText="1"/>
    </xf>
    <xf numFmtId="0" fontId="32" fillId="2" borderId="0" xfId="0" applyFont="1" applyFill="1" applyBorder="1"/>
    <xf numFmtId="0" fontId="24" fillId="2" borderId="14" xfId="1" applyFont="1" applyFill="1" applyBorder="1" applyAlignment="1" applyProtection="1">
      <alignment horizontal="left"/>
    </xf>
    <xf numFmtId="0" fontId="22" fillId="2" borderId="15" xfId="0" applyFont="1" applyFill="1" applyBorder="1"/>
    <xf numFmtId="0" fontId="22" fillId="2" borderId="16" xfId="0" applyFont="1" applyFill="1" applyBorder="1"/>
    <xf numFmtId="0" fontId="22" fillId="2" borderId="14" xfId="0" applyFont="1" applyFill="1" applyBorder="1" applyAlignment="1">
      <alignment horizontal="left"/>
    </xf>
    <xf numFmtId="0" fontId="22" fillId="2" borderId="15" xfId="0" applyFont="1" applyFill="1" applyBorder="1" applyAlignment="1">
      <alignment horizontal="left"/>
    </xf>
    <xf numFmtId="0" fontId="22" fillId="2" borderId="16" xfId="0" applyFont="1" applyFill="1" applyBorder="1" applyAlignment="1">
      <alignment horizontal="left"/>
    </xf>
    <xf numFmtId="49" fontId="22" fillId="2" borderId="14" xfId="0" applyNumberFormat="1" applyFont="1" applyFill="1" applyBorder="1" applyAlignment="1">
      <alignment horizontal="left"/>
    </xf>
    <xf numFmtId="49" fontId="22" fillId="2" borderId="15" xfId="0" applyNumberFormat="1" applyFont="1" applyFill="1" applyBorder="1" applyAlignment="1">
      <alignment horizontal="left"/>
    </xf>
    <xf numFmtId="49" fontId="22" fillId="2" borderId="16" xfId="0" applyNumberFormat="1" applyFont="1" applyFill="1" applyBorder="1" applyAlignment="1">
      <alignment horizontal="left"/>
    </xf>
    <xf numFmtId="0" fontId="22" fillId="2" borderId="14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0" fontId="22" fillId="2" borderId="16" xfId="0" applyFont="1" applyFill="1" applyBorder="1" applyAlignment="1">
      <alignment horizontal="center"/>
    </xf>
    <xf numFmtId="0" fontId="29" fillId="2" borderId="18" xfId="0" applyFont="1" applyFill="1" applyBorder="1" applyAlignment="1">
      <alignment horizontal="left" vertical="top" wrapText="1"/>
    </xf>
    <xf numFmtId="0" fontId="26" fillId="2" borderId="14" xfId="0" applyFont="1" applyFill="1" applyBorder="1" applyAlignment="1">
      <alignment horizontal="left"/>
    </xf>
    <xf numFmtId="0" fontId="26" fillId="2" borderId="15" xfId="0" applyFont="1" applyFill="1" applyBorder="1" applyAlignment="1">
      <alignment horizontal="left"/>
    </xf>
    <xf numFmtId="0" fontId="26" fillId="2" borderId="16" xfId="0" applyFont="1" applyFill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0" fontId="22" fillId="2" borderId="17" xfId="0" applyFont="1" applyFill="1" applyBorder="1" applyAlignment="1">
      <alignment horizontal="left"/>
    </xf>
    <xf numFmtId="0" fontId="22" fillId="2" borderId="18" xfId="0" applyFont="1" applyFill="1" applyBorder="1" applyAlignment="1">
      <alignment horizontal="left"/>
    </xf>
    <xf numFmtId="0" fontId="22" fillId="2" borderId="19" xfId="0" applyFont="1" applyFill="1" applyBorder="1" applyAlignment="1">
      <alignment horizontal="left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49" fontId="22" fillId="2" borderId="14" xfId="0" applyNumberFormat="1" applyFont="1" applyFill="1" applyBorder="1" applyAlignment="1">
      <alignment horizontal="center"/>
    </xf>
    <xf numFmtId="49" fontId="22" fillId="2" borderId="16" xfId="0" applyNumberFormat="1" applyFont="1" applyFill="1" applyBorder="1" applyAlignment="1">
      <alignment horizontal="center"/>
    </xf>
    <xf numFmtId="0" fontId="1" fillId="3" borderId="0" xfId="0" applyFont="1" applyFill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95250</xdr:colOff>
      <xdr:row>0</xdr:row>
      <xdr:rowOff>19050</xdr:rowOff>
    </xdr:from>
    <xdr:to>
      <xdr:col>33</xdr:col>
      <xdr:colOff>38100</xdr:colOff>
      <xdr:row>9</xdr:row>
      <xdr:rowOff>19050</xdr:rowOff>
    </xdr:to>
    <xdr:sp macro="" textlink="">
      <xdr:nvSpPr>
        <xdr:cNvPr id="2" name="Rectangle 1"/>
        <xdr:cNvSpPr/>
      </xdr:nvSpPr>
      <xdr:spPr>
        <a:xfrm>
          <a:off x="5753100" y="19050"/>
          <a:ext cx="1200150" cy="152400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Only</a:t>
          </a:r>
        </a:p>
        <a:p>
          <a:pPr algn="ctr"/>
          <a:r>
            <a:rPr lang="en-IN" sz="1100"/>
            <a:t>Individuals</a:t>
          </a:r>
        </a:p>
        <a:p>
          <a:pPr algn="ctr"/>
          <a:r>
            <a:rPr lang="en-IN" sz="1100"/>
            <a:t>to affix recent</a:t>
          </a:r>
        </a:p>
        <a:p>
          <a:pPr algn="ctr"/>
          <a:r>
            <a:rPr lang="en-IN" sz="1100"/>
            <a:t>photograph</a:t>
          </a:r>
        </a:p>
        <a:p>
          <a:pPr algn="ctr"/>
          <a:r>
            <a:rPr lang="en-IN" sz="1100"/>
            <a:t>(3.5 cmx</a:t>
          </a:r>
        </a:p>
        <a:p>
          <a:pPr algn="ctr"/>
          <a:r>
            <a:rPr lang="en-IN" sz="1100"/>
            <a:t>2.5cm)</a:t>
          </a:r>
        </a:p>
      </xdr:txBody>
    </xdr:sp>
    <xdr:clientData/>
  </xdr:twoCellAnchor>
  <xdr:twoCellAnchor>
    <xdr:from>
      <xdr:col>0</xdr:col>
      <xdr:colOff>57150</xdr:colOff>
      <xdr:row>0</xdr:row>
      <xdr:rowOff>28575</xdr:rowOff>
    </xdr:from>
    <xdr:to>
      <xdr:col>6</xdr:col>
      <xdr:colOff>0</xdr:colOff>
      <xdr:row>9</xdr:row>
      <xdr:rowOff>76200</xdr:rowOff>
    </xdr:to>
    <xdr:sp macro="" textlink="">
      <xdr:nvSpPr>
        <xdr:cNvPr id="4" name="Rectangle 3"/>
        <xdr:cNvSpPr/>
      </xdr:nvSpPr>
      <xdr:spPr>
        <a:xfrm>
          <a:off x="57150" y="28575"/>
          <a:ext cx="1200150" cy="15716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Only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Individuals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to affix recent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photograph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(3.5 cmx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2.5cm)</a:t>
          </a:r>
          <a:endParaRPr lang="en-IN"/>
        </a:p>
        <a:p>
          <a:pPr algn="ctr"/>
          <a:endParaRPr lang="en-IN" sz="1100"/>
        </a:p>
      </xdr:txBody>
    </xdr:sp>
    <xdr:clientData/>
  </xdr:twoCellAnchor>
  <xdr:twoCellAnchor>
    <xdr:from>
      <xdr:col>0</xdr:col>
      <xdr:colOff>0</xdr:colOff>
      <xdr:row>0</xdr:row>
      <xdr:rowOff>19049</xdr:rowOff>
    </xdr:from>
    <xdr:to>
      <xdr:col>33</xdr:col>
      <xdr:colOff>104775</xdr:colOff>
      <xdr:row>71</xdr:row>
      <xdr:rowOff>66675</xdr:rowOff>
    </xdr:to>
    <xdr:sp macro="" textlink="">
      <xdr:nvSpPr>
        <xdr:cNvPr id="5" name="Rectangle 4"/>
        <xdr:cNvSpPr/>
      </xdr:nvSpPr>
      <xdr:spPr>
        <a:xfrm>
          <a:off x="0" y="19049"/>
          <a:ext cx="7019925" cy="11258551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85725</xdr:colOff>
      <xdr:row>9</xdr:row>
      <xdr:rowOff>85725</xdr:rowOff>
    </xdr:from>
    <xdr:to>
      <xdr:col>33</xdr:col>
      <xdr:colOff>57150</xdr:colOff>
      <xdr:row>13</xdr:row>
      <xdr:rowOff>142875</xdr:rowOff>
    </xdr:to>
    <xdr:sp macro="" textlink="">
      <xdr:nvSpPr>
        <xdr:cNvPr id="6" name="Rectangle 5"/>
        <xdr:cNvSpPr/>
      </xdr:nvSpPr>
      <xdr:spPr>
        <a:xfrm>
          <a:off x="4486275" y="1609725"/>
          <a:ext cx="2486025" cy="81915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95250</xdr:colOff>
      <xdr:row>12</xdr:row>
      <xdr:rowOff>161925</xdr:rowOff>
    </xdr:from>
    <xdr:to>
      <xdr:col>33</xdr:col>
      <xdr:colOff>28575</xdr:colOff>
      <xdr:row>13</xdr:row>
      <xdr:rowOff>133350</xdr:rowOff>
    </xdr:to>
    <xdr:sp macro="" textlink="">
      <xdr:nvSpPr>
        <xdr:cNvPr id="7" name="Rectangle 6"/>
        <xdr:cNvSpPr/>
      </xdr:nvSpPr>
      <xdr:spPr>
        <a:xfrm>
          <a:off x="4495800" y="2257425"/>
          <a:ext cx="2447925" cy="1619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Signature</a:t>
          </a:r>
          <a:r>
            <a:rPr lang="en-IN" sz="1100" baseline="0"/>
            <a:t> / Left Thumb Impression</a:t>
          </a:r>
          <a:endParaRPr lang="en-IN" sz="1100"/>
        </a:p>
      </xdr:txBody>
    </xdr:sp>
    <xdr:clientData/>
  </xdr:twoCellAnchor>
  <xdr:twoCellAnchor>
    <xdr:from>
      <xdr:col>0</xdr:col>
      <xdr:colOff>57151</xdr:colOff>
      <xdr:row>9</xdr:row>
      <xdr:rowOff>95250</xdr:rowOff>
    </xdr:from>
    <xdr:to>
      <xdr:col>6</xdr:col>
      <xdr:colOff>1</xdr:colOff>
      <xdr:row>10</xdr:row>
      <xdr:rowOff>104775</xdr:rowOff>
    </xdr:to>
    <xdr:sp macro="" textlink="">
      <xdr:nvSpPr>
        <xdr:cNvPr id="8" name="Rectangle 7"/>
        <xdr:cNvSpPr/>
      </xdr:nvSpPr>
      <xdr:spPr>
        <a:xfrm>
          <a:off x="57151" y="1619250"/>
          <a:ext cx="1200150" cy="2000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700"/>
            <a:t>Sign/Left Thumb Impression across this photo</a:t>
          </a:r>
        </a:p>
      </xdr:txBody>
    </xdr:sp>
    <xdr:clientData/>
  </xdr:twoCellAnchor>
  <xdr:twoCellAnchor>
    <xdr:from>
      <xdr:col>0</xdr:col>
      <xdr:colOff>19050</xdr:colOff>
      <xdr:row>75</xdr:row>
      <xdr:rowOff>19049</xdr:rowOff>
    </xdr:from>
    <xdr:to>
      <xdr:col>33</xdr:col>
      <xdr:colOff>123825</xdr:colOff>
      <xdr:row>161</xdr:row>
      <xdr:rowOff>85724</xdr:rowOff>
    </xdr:to>
    <xdr:sp macro="" textlink="">
      <xdr:nvSpPr>
        <xdr:cNvPr id="10" name="Rectangle 9"/>
        <xdr:cNvSpPr/>
      </xdr:nvSpPr>
      <xdr:spPr>
        <a:xfrm>
          <a:off x="19050" y="11506199"/>
          <a:ext cx="7019925" cy="1127760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Y123"/>
  <sheetViews>
    <sheetView showGridLines="0" tabSelected="1" zoomScale="115" zoomScaleNormal="115" workbookViewId="0">
      <selection activeCell="Q8" sqref="Q8"/>
    </sheetView>
  </sheetViews>
  <sheetFormatPr defaultRowHeight="14.25" x14ac:dyDescent="0.2"/>
  <cols>
    <col min="1" max="1" width="35.7109375" style="54" customWidth="1"/>
    <col min="2" max="4" width="12.7109375" style="54" customWidth="1"/>
    <col min="5" max="5" width="8.85546875" style="54" customWidth="1"/>
    <col min="6" max="6" width="7.140625" style="54" customWidth="1"/>
    <col min="7" max="7" width="15.7109375" style="54" customWidth="1"/>
    <col min="8" max="12" width="0.28515625" style="54" customWidth="1"/>
    <col min="13" max="15" width="9.140625" style="54"/>
    <col min="16" max="16" width="11" style="54" bestFit="1" customWidth="1"/>
    <col min="17" max="26" width="4.7109375" style="54" customWidth="1"/>
    <col min="27" max="16384" width="9.140625" style="54"/>
  </cols>
  <sheetData>
    <row r="1" spans="1:51" x14ac:dyDescent="0.2">
      <c r="A1" s="70" t="s">
        <v>174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AU1" s="54" t="s">
        <v>54</v>
      </c>
      <c r="AV1" s="54" t="s">
        <v>58</v>
      </c>
      <c r="AW1" s="54" t="s">
        <v>65</v>
      </c>
      <c r="AX1" s="54" t="s">
        <v>127</v>
      </c>
      <c r="AY1" s="54" t="s">
        <v>169</v>
      </c>
    </row>
    <row r="2" spans="1:51" ht="18.75" thickBot="1" x14ac:dyDescent="0.3">
      <c r="A2" s="55"/>
      <c r="AU2" s="54" t="s">
        <v>55</v>
      </c>
      <c r="AV2" s="54" t="s">
        <v>59</v>
      </c>
      <c r="AW2" s="54" t="s">
        <v>66</v>
      </c>
      <c r="AX2" s="54" t="s">
        <v>128</v>
      </c>
      <c r="AY2" s="54" t="s">
        <v>170</v>
      </c>
    </row>
    <row r="3" spans="1:51" ht="15" thickBot="1" x14ac:dyDescent="0.25">
      <c r="A3" s="56" t="s">
        <v>172</v>
      </c>
      <c r="B3" s="71" t="s">
        <v>175</v>
      </c>
      <c r="C3" s="72" t="s">
        <v>177</v>
      </c>
      <c r="D3" s="72" t="s">
        <v>176</v>
      </c>
      <c r="E3" s="72" t="s">
        <v>178</v>
      </c>
      <c r="AU3" s="54" t="s">
        <v>56</v>
      </c>
    </row>
    <row r="4" spans="1:51" ht="15" thickBot="1" x14ac:dyDescent="0.25">
      <c r="A4" s="77" t="s">
        <v>151</v>
      </c>
      <c r="AU4" s="54" t="s">
        <v>162</v>
      </c>
    </row>
    <row r="5" spans="1:51" ht="18.75" thickBot="1" x14ac:dyDescent="0.3">
      <c r="A5" s="56" t="s">
        <v>53</v>
      </c>
      <c r="B5" s="81"/>
      <c r="C5" s="82"/>
      <c r="D5" s="82"/>
      <c r="E5" s="82"/>
      <c r="F5" s="82"/>
      <c r="G5" s="83"/>
    </row>
    <row r="6" spans="1:51" ht="18.75" thickBot="1" x14ac:dyDescent="0.3">
      <c r="A6" s="57" t="s">
        <v>0</v>
      </c>
      <c r="B6" s="81"/>
      <c r="C6" s="82"/>
      <c r="D6" s="82"/>
      <c r="E6" s="82"/>
      <c r="F6" s="82"/>
      <c r="G6" s="83"/>
    </row>
    <row r="7" spans="1:51" ht="18.75" thickBot="1" x14ac:dyDescent="0.3">
      <c r="A7" s="57" t="s">
        <v>51</v>
      </c>
      <c r="B7" s="81"/>
      <c r="C7" s="82"/>
      <c r="D7" s="82"/>
      <c r="E7" s="82"/>
      <c r="F7" s="82"/>
      <c r="G7" s="83"/>
    </row>
    <row r="8" spans="1:51" ht="18.75" thickBot="1" x14ac:dyDescent="0.3">
      <c r="A8" s="57" t="s">
        <v>52</v>
      </c>
      <c r="B8" s="81"/>
      <c r="C8" s="82"/>
      <c r="D8" s="82"/>
      <c r="E8" s="82"/>
      <c r="F8" s="82"/>
      <c r="G8" s="83"/>
    </row>
    <row r="9" spans="1:51" ht="3.95" customHeight="1" thickBot="1" x14ac:dyDescent="0.25">
      <c r="A9" s="56"/>
      <c r="N9" s="53"/>
    </row>
    <row r="10" spans="1:51" ht="18.75" thickBot="1" x14ac:dyDescent="0.3">
      <c r="A10" s="77" t="s">
        <v>155</v>
      </c>
      <c r="B10" s="81"/>
      <c r="C10" s="82"/>
      <c r="D10" s="82"/>
      <c r="E10" s="82"/>
      <c r="F10" s="82"/>
      <c r="G10" s="83"/>
    </row>
    <row r="11" spans="1:51" ht="15" thickBot="1" x14ac:dyDescent="0.25">
      <c r="A11" s="77" t="s">
        <v>152</v>
      </c>
    </row>
    <row r="12" spans="1:51" ht="18.75" thickBot="1" x14ac:dyDescent="0.3">
      <c r="A12" s="56" t="s">
        <v>0</v>
      </c>
      <c r="B12" s="81"/>
      <c r="C12" s="82"/>
      <c r="D12" s="82"/>
      <c r="E12" s="82"/>
      <c r="F12" s="82"/>
      <c r="G12" s="83"/>
    </row>
    <row r="13" spans="1:51" ht="18.75" thickBot="1" x14ac:dyDescent="0.3">
      <c r="A13" s="56" t="s">
        <v>51</v>
      </c>
      <c r="B13" s="81"/>
      <c r="C13" s="82"/>
      <c r="D13" s="82"/>
      <c r="E13" s="82"/>
      <c r="F13" s="82"/>
      <c r="G13" s="83"/>
    </row>
    <row r="14" spans="1:51" ht="18.75" thickBot="1" x14ac:dyDescent="0.3">
      <c r="A14" s="56" t="s">
        <v>52</v>
      </c>
      <c r="B14" s="81"/>
      <c r="C14" s="82"/>
      <c r="D14" s="82"/>
      <c r="E14" s="82"/>
      <c r="F14" s="82"/>
      <c r="G14" s="83"/>
    </row>
    <row r="15" spans="1:51" ht="18.75" thickBot="1" x14ac:dyDescent="0.3">
      <c r="A15" s="56" t="s">
        <v>148</v>
      </c>
      <c r="B15" s="81"/>
      <c r="C15" s="82"/>
      <c r="D15" s="82"/>
      <c r="E15" s="82"/>
      <c r="F15" s="82"/>
      <c r="G15" s="83"/>
    </row>
    <row r="16" spans="1:51" ht="3.95" customHeight="1" thickBot="1" x14ac:dyDescent="0.25">
      <c r="A16" s="56"/>
    </row>
    <row r="17" spans="1:15" ht="18.75" thickBot="1" x14ac:dyDescent="0.3">
      <c r="A17" s="77" t="s">
        <v>57</v>
      </c>
      <c r="B17" s="81"/>
      <c r="C17" s="82"/>
      <c r="D17" s="82"/>
      <c r="E17" s="82"/>
      <c r="F17" s="82"/>
      <c r="G17" s="82"/>
      <c r="H17" s="82"/>
      <c r="I17" s="83"/>
    </row>
    <row r="18" spans="1:15" ht="3.95" customHeight="1" thickBot="1" x14ac:dyDescent="0.25">
      <c r="A18" s="56"/>
    </row>
    <row r="19" spans="1:15" ht="18.75" thickBot="1" x14ac:dyDescent="0.3">
      <c r="A19" s="77" t="s">
        <v>153</v>
      </c>
      <c r="B19" s="69"/>
      <c r="C19" s="69"/>
      <c r="D19" s="69"/>
      <c r="M19" s="58"/>
      <c r="N19" s="59"/>
      <c r="O19" s="58"/>
    </row>
    <row r="20" spans="1:15" ht="3.95" customHeight="1" x14ac:dyDescent="0.2">
      <c r="A20" s="56"/>
      <c r="M20" s="58"/>
      <c r="N20" s="59"/>
      <c r="O20" s="58"/>
    </row>
    <row r="21" spans="1:15" x14ac:dyDescent="0.2">
      <c r="A21" s="77" t="s">
        <v>60</v>
      </c>
    </row>
    <row r="22" spans="1:15" ht="27.95" customHeight="1" thickBot="1" x14ac:dyDescent="0.25">
      <c r="A22" s="76" t="s">
        <v>179</v>
      </c>
    </row>
    <row r="23" spans="1:15" ht="18.75" thickBot="1" x14ac:dyDescent="0.3">
      <c r="A23" s="56" t="s">
        <v>148</v>
      </c>
      <c r="B23" s="81"/>
      <c r="C23" s="82"/>
      <c r="D23" s="82"/>
      <c r="E23" s="82"/>
      <c r="F23" s="82"/>
      <c r="G23" s="82"/>
      <c r="H23" s="82"/>
      <c r="I23" s="83"/>
    </row>
    <row r="24" spans="1:15" ht="24.95" customHeight="1" x14ac:dyDescent="0.2">
      <c r="A24" s="73" t="s">
        <v>180</v>
      </c>
    </row>
    <row r="25" spans="1:15" ht="15" customHeight="1" thickBot="1" x14ac:dyDescent="0.25">
      <c r="A25" s="77" t="s">
        <v>171</v>
      </c>
    </row>
    <row r="26" spans="1:15" ht="18.75" thickBot="1" x14ac:dyDescent="0.3">
      <c r="A26" s="56" t="s">
        <v>0</v>
      </c>
      <c r="B26" s="81"/>
      <c r="C26" s="82"/>
      <c r="D26" s="82"/>
      <c r="E26" s="82"/>
      <c r="F26" s="82"/>
      <c r="G26" s="83"/>
    </row>
    <row r="27" spans="1:15" ht="18.75" thickBot="1" x14ac:dyDescent="0.3">
      <c r="A27" s="56" t="s">
        <v>51</v>
      </c>
      <c r="B27" s="81"/>
      <c r="C27" s="82"/>
      <c r="D27" s="82"/>
      <c r="E27" s="82"/>
      <c r="F27" s="82"/>
      <c r="G27" s="83"/>
    </row>
    <row r="28" spans="1:15" ht="18.75" thickBot="1" x14ac:dyDescent="0.3">
      <c r="A28" s="56" t="s">
        <v>52</v>
      </c>
      <c r="B28" s="81"/>
      <c r="C28" s="82"/>
      <c r="D28" s="82"/>
      <c r="E28" s="82"/>
      <c r="F28" s="82"/>
      <c r="G28" s="83"/>
    </row>
    <row r="29" spans="1:15" ht="3.95" customHeight="1" x14ac:dyDescent="0.2">
      <c r="A29" s="56"/>
    </row>
    <row r="30" spans="1:15" ht="15" thickBot="1" x14ac:dyDescent="0.25">
      <c r="A30" s="77" t="s">
        <v>67</v>
      </c>
    </row>
    <row r="31" spans="1:15" ht="18.75" thickBot="1" x14ac:dyDescent="0.3">
      <c r="A31" s="56" t="s">
        <v>0</v>
      </c>
      <c r="B31" s="81"/>
      <c r="C31" s="82"/>
      <c r="D31" s="82"/>
      <c r="E31" s="82"/>
      <c r="F31" s="82"/>
      <c r="G31" s="83"/>
    </row>
    <row r="32" spans="1:15" ht="18.75" thickBot="1" x14ac:dyDescent="0.3">
      <c r="A32" s="56" t="s">
        <v>51</v>
      </c>
      <c r="B32" s="81"/>
      <c r="C32" s="82"/>
      <c r="D32" s="82"/>
      <c r="E32" s="82"/>
      <c r="F32" s="82"/>
      <c r="G32" s="83"/>
    </row>
    <row r="33" spans="1:8" ht="18.75" thickBot="1" x14ac:dyDescent="0.3">
      <c r="A33" s="56" t="s">
        <v>52</v>
      </c>
      <c r="B33" s="81"/>
      <c r="C33" s="82"/>
      <c r="D33" s="82"/>
      <c r="E33" s="82"/>
      <c r="F33" s="82"/>
      <c r="G33" s="83"/>
    </row>
    <row r="34" spans="1:8" ht="3.95" customHeight="1" thickBot="1" x14ac:dyDescent="0.25">
      <c r="A34" s="56"/>
    </row>
    <row r="35" spans="1:8" ht="18.75" thickBot="1" x14ac:dyDescent="0.3">
      <c r="A35" s="56" t="s">
        <v>157</v>
      </c>
      <c r="B35" s="87"/>
      <c r="C35" s="88"/>
      <c r="D35" s="88"/>
      <c r="E35" s="88"/>
      <c r="F35" s="88"/>
      <c r="G35" s="89"/>
    </row>
    <row r="36" spans="1:8" ht="3.95" customHeight="1" x14ac:dyDescent="0.2">
      <c r="A36" s="56"/>
    </row>
    <row r="37" spans="1:8" ht="15" thickBot="1" x14ac:dyDescent="0.25">
      <c r="A37" s="77" t="s">
        <v>68</v>
      </c>
    </row>
    <row r="38" spans="1:8" ht="18.75" thickBot="1" x14ac:dyDescent="0.3">
      <c r="A38" s="60" t="s">
        <v>45</v>
      </c>
      <c r="B38" s="81"/>
      <c r="C38" s="82"/>
      <c r="D38" s="82"/>
      <c r="E38" s="82"/>
      <c r="F38" s="82"/>
      <c r="G38" s="83"/>
      <c r="H38" s="61"/>
    </row>
    <row r="39" spans="1:8" ht="18.75" thickBot="1" x14ac:dyDescent="0.3">
      <c r="A39" s="60" t="s">
        <v>46</v>
      </c>
      <c r="B39" s="81"/>
      <c r="C39" s="82"/>
      <c r="D39" s="82"/>
      <c r="E39" s="82"/>
      <c r="F39" s="82"/>
      <c r="G39" s="83"/>
      <c r="H39" s="61"/>
    </row>
    <row r="40" spans="1:8" ht="18.75" thickBot="1" x14ac:dyDescent="0.3">
      <c r="A40" s="60" t="s">
        <v>47</v>
      </c>
      <c r="B40" s="81"/>
      <c r="C40" s="82"/>
      <c r="D40" s="82"/>
      <c r="E40" s="82"/>
      <c r="F40" s="82"/>
      <c r="G40" s="83"/>
      <c r="H40" s="61"/>
    </row>
    <row r="41" spans="1:8" ht="18.75" thickBot="1" x14ac:dyDescent="0.3">
      <c r="A41" s="60" t="s">
        <v>48</v>
      </c>
      <c r="B41" s="81"/>
      <c r="C41" s="82"/>
      <c r="D41" s="82"/>
      <c r="E41" s="82"/>
      <c r="F41" s="82"/>
      <c r="G41" s="83"/>
      <c r="H41" s="61"/>
    </row>
    <row r="42" spans="1:8" ht="18.75" thickBot="1" x14ac:dyDescent="0.3">
      <c r="A42" s="60" t="s">
        <v>49</v>
      </c>
      <c r="B42" s="81"/>
      <c r="C42" s="82"/>
      <c r="D42" s="82"/>
      <c r="E42" s="82"/>
      <c r="F42" s="82"/>
      <c r="G42" s="83"/>
      <c r="H42" s="61"/>
    </row>
    <row r="43" spans="1:8" ht="18.75" thickBot="1" x14ac:dyDescent="0.3">
      <c r="A43" s="60" t="s">
        <v>69</v>
      </c>
      <c r="B43" s="81"/>
      <c r="C43" s="82"/>
      <c r="D43" s="82"/>
      <c r="E43" s="82"/>
      <c r="F43" s="82"/>
      <c r="G43" s="83"/>
      <c r="H43" s="61"/>
    </row>
    <row r="44" spans="1:8" ht="18.75" thickBot="1" x14ac:dyDescent="0.3">
      <c r="A44" s="60" t="s">
        <v>70</v>
      </c>
      <c r="B44" s="95"/>
      <c r="C44" s="96"/>
      <c r="D44" s="96"/>
      <c r="E44" s="96"/>
      <c r="F44" s="96"/>
      <c r="G44" s="97"/>
      <c r="H44" s="61"/>
    </row>
    <row r="45" spans="1:8" ht="18.75" thickBot="1" x14ac:dyDescent="0.3">
      <c r="A45" s="60" t="s">
        <v>125</v>
      </c>
      <c r="B45" s="81"/>
      <c r="C45" s="82"/>
      <c r="D45" s="82"/>
      <c r="E45" s="82"/>
      <c r="F45" s="82"/>
      <c r="G45" s="82"/>
      <c r="H45" s="83"/>
    </row>
    <row r="46" spans="1:8" ht="3.95" customHeight="1" x14ac:dyDescent="0.2">
      <c r="A46" s="56"/>
    </row>
    <row r="47" spans="1:8" ht="15" thickBot="1" x14ac:dyDescent="0.25">
      <c r="A47" s="77" t="s">
        <v>71</v>
      </c>
    </row>
    <row r="48" spans="1:8" ht="18.75" thickBot="1" x14ac:dyDescent="0.3">
      <c r="A48" s="60" t="s">
        <v>72</v>
      </c>
      <c r="B48" s="87"/>
      <c r="C48" s="88"/>
      <c r="D48" s="88"/>
      <c r="E48" s="88"/>
      <c r="F48" s="88"/>
      <c r="G48" s="89"/>
    </row>
    <row r="49" spans="1:15" ht="18.75" thickBot="1" x14ac:dyDescent="0.3">
      <c r="A49" s="60" t="s">
        <v>45</v>
      </c>
      <c r="B49" s="87"/>
      <c r="C49" s="88"/>
      <c r="D49" s="88"/>
      <c r="E49" s="88"/>
      <c r="F49" s="88"/>
      <c r="G49" s="89"/>
    </row>
    <row r="50" spans="1:15" ht="18.75" thickBot="1" x14ac:dyDescent="0.3">
      <c r="A50" s="60" t="s">
        <v>46</v>
      </c>
      <c r="B50" s="87"/>
      <c r="C50" s="88"/>
      <c r="D50" s="88"/>
      <c r="E50" s="88"/>
      <c r="F50" s="88"/>
      <c r="G50" s="89"/>
    </row>
    <row r="51" spans="1:15" ht="18.75" thickBot="1" x14ac:dyDescent="0.3">
      <c r="A51" s="60" t="s">
        <v>47</v>
      </c>
      <c r="B51" s="87"/>
      <c r="C51" s="88"/>
      <c r="D51" s="88"/>
      <c r="E51" s="88"/>
      <c r="F51" s="88"/>
      <c r="G51" s="89"/>
    </row>
    <row r="52" spans="1:15" ht="18.75" thickBot="1" x14ac:dyDescent="0.3">
      <c r="A52" s="60" t="s">
        <v>48</v>
      </c>
      <c r="B52" s="87"/>
      <c r="C52" s="88"/>
      <c r="D52" s="88"/>
      <c r="E52" s="88"/>
      <c r="F52" s="88"/>
      <c r="G52" s="89"/>
    </row>
    <row r="53" spans="1:15" ht="18.75" thickBot="1" x14ac:dyDescent="0.3">
      <c r="A53" s="60" t="s">
        <v>49</v>
      </c>
      <c r="B53" s="87"/>
      <c r="C53" s="88"/>
      <c r="D53" s="88"/>
      <c r="E53" s="88"/>
      <c r="F53" s="88"/>
      <c r="G53" s="89"/>
    </row>
    <row r="54" spans="1:15" ht="18.75" thickBot="1" x14ac:dyDescent="0.3">
      <c r="A54" s="60" t="s">
        <v>69</v>
      </c>
      <c r="B54" s="87"/>
      <c r="C54" s="88"/>
      <c r="D54" s="88"/>
      <c r="E54" s="88"/>
      <c r="F54" s="88"/>
      <c r="G54" s="89"/>
    </row>
    <row r="55" spans="1:15" ht="18.75" thickBot="1" x14ac:dyDescent="0.3">
      <c r="A55" s="60" t="s">
        <v>70</v>
      </c>
      <c r="B55" s="87"/>
      <c r="C55" s="88"/>
      <c r="D55" s="88"/>
      <c r="E55" s="88"/>
      <c r="F55" s="88"/>
      <c r="G55" s="89"/>
    </row>
    <row r="56" spans="1:15" ht="18.75" thickBot="1" x14ac:dyDescent="0.3">
      <c r="A56" s="60" t="s">
        <v>125</v>
      </c>
      <c r="B56" s="87"/>
      <c r="C56" s="88"/>
      <c r="D56" s="88"/>
      <c r="E56" s="88"/>
      <c r="F56" s="88"/>
      <c r="G56" s="89"/>
    </row>
    <row r="57" spans="1:15" ht="3.95" customHeight="1" x14ac:dyDescent="0.2">
      <c r="A57" s="56"/>
    </row>
    <row r="58" spans="1:15" ht="15" thickBot="1" x14ac:dyDescent="0.25">
      <c r="A58" s="77" t="s">
        <v>126</v>
      </c>
    </row>
    <row r="59" spans="1:15" ht="18.75" thickBot="1" x14ac:dyDescent="0.3">
      <c r="A59" s="56" t="s">
        <v>53</v>
      </c>
      <c r="B59" s="87"/>
      <c r="C59" s="88"/>
      <c r="D59" s="88"/>
      <c r="E59" s="88"/>
      <c r="F59" s="88"/>
      <c r="G59" s="89"/>
    </row>
    <row r="60" spans="1:15" ht="3.95" customHeight="1" x14ac:dyDescent="0.2">
      <c r="A60" s="56"/>
    </row>
    <row r="61" spans="1:15" x14ac:dyDescent="0.2">
      <c r="A61" s="77" t="s">
        <v>129</v>
      </c>
    </row>
    <row r="62" spans="1:15" ht="15" thickBot="1" x14ac:dyDescent="0.25">
      <c r="A62" s="60"/>
      <c r="B62" s="68" t="s">
        <v>130</v>
      </c>
      <c r="C62" s="68"/>
      <c r="D62" s="98" t="s">
        <v>131</v>
      </c>
      <c r="E62" s="100"/>
      <c r="F62" s="98" t="s">
        <v>132</v>
      </c>
      <c r="G62" s="99"/>
      <c r="H62" s="100"/>
    </row>
    <row r="63" spans="1:15" ht="18.75" thickBot="1" x14ac:dyDescent="0.3">
      <c r="A63" s="56"/>
      <c r="B63" s="101"/>
      <c r="C63" s="102"/>
      <c r="D63" s="101"/>
      <c r="E63" s="102"/>
      <c r="F63" s="87"/>
      <c r="G63" s="88"/>
      <c r="H63" s="89"/>
      <c r="N63" s="58"/>
      <c r="O63" s="58"/>
    </row>
    <row r="64" spans="1:15" ht="3.95" customHeight="1" thickBot="1" x14ac:dyDescent="0.25">
      <c r="A64" s="56"/>
      <c r="N64" s="58"/>
      <c r="O64" s="58"/>
    </row>
    <row r="65" spans="1:17" ht="18.75" thickBot="1" x14ac:dyDescent="0.3">
      <c r="A65" s="56" t="s">
        <v>133</v>
      </c>
      <c r="B65" s="78"/>
      <c r="C65" s="79"/>
      <c r="D65" s="79"/>
      <c r="E65" s="79"/>
      <c r="F65" s="79"/>
      <c r="G65" s="80"/>
    </row>
    <row r="66" spans="1:17" ht="3.95" customHeight="1" thickBot="1" x14ac:dyDescent="0.25">
      <c r="A66" s="56"/>
    </row>
    <row r="67" spans="1:17" ht="18.75" thickBot="1" x14ac:dyDescent="0.3">
      <c r="A67" s="77" t="s">
        <v>134</v>
      </c>
      <c r="B67" s="87"/>
      <c r="C67" s="88"/>
      <c r="D67" s="88"/>
      <c r="E67" s="88"/>
      <c r="F67" s="88"/>
      <c r="G67" s="89"/>
      <c r="M67" s="75" t="s">
        <v>154</v>
      </c>
    </row>
    <row r="68" spans="1:17" ht="66" customHeight="1" x14ac:dyDescent="0.2">
      <c r="A68" s="74" t="s">
        <v>184</v>
      </c>
      <c r="B68" s="90" t="s">
        <v>182</v>
      </c>
      <c r="C68" s="90"/>
      <c r="D68" s="90"/>
      <c r="E68" s="90" t="s">
        <v>181</v>
      </c>
      <c r="F68" s="90"/>
      <c r="G68" s="90"/>
    </row>
    <row r="69" spans="1:17" ht="2.1" customHeight="1" x14ac:dyDescent="0.2">
      <c r="B69" s="62"/>
      <c r="C69" s="62"/>
      <c r="D69" s="62"/>
      <c r="E69" s="62"/>
      <c r="F69" s="62"/>
      <c r="G69" s="62"/>
    </row>
    <row r="70" spans="1:17" ht="2.1" customHeight="1" thickBot="1" x14ac:dyDescent="0.25">
      <c r="A70" s="56"/>
    </row>
    <row r="71" spans="1:17" ht="18.75" thickBot="1" x14ac:dyDescent="0.3">
      <c r="A71" s="77" t="s">
        <v>135</v>
      </c>
      <c r="B71" s="81"/>
      <c r="C71" s="82"/>
      <c r="D71" s="82"/>
      <c r="E71" s="82"/>
      <c r="F71" s="82"/>
      <c r="G71" s="83"/>
    </row>
    <row r="72" spans="1:17" ht="3.95" customHeight="1" thickBot="1" x14ac:dyDescent="0.25">
      <c r="A72" s="77"/>
    </row>
    <row r="73" spans="1:17" ht="18.75" thickBot="1" x14ac:dyDescent="0.3">
      <c r="A73" s="77" t="s">
        <v>156</v>
      </c>
      <c r="B73" s="84"/>
      <c r="C73" s="85"/>
      <c r="D73" s="85"/>
      <c r="E73" s="85"/>
      <c r="F73" s="85"/>
      <c r="G73" s="86"/>
    </row>
    <row r="74" spans="1:17" ht="18.75" thickBot="1" x14ac:dyDescent="0.3">
      <c r="A74" s="77" t="s">
        <v>136</v>
      </c>
      <c r="B74" s="81"/>
      <c r="C74" s="82"/>
      <c r="D74" s="82"/>
      <c r="E74" s="82"/>
      <c r="F74" s="82"/>
      <c r="G74" s="83"/>
    </row>
    <row r="75" spans="1:17" ht="18.75" thickBot="1" x14ac:dyDescent="0.3">
      <c r="A75" s="56" t="s">
        <v>158</v>
      </c>
      <c r="B75" s="81"/>
      <c r="C75" s="82"/>
      <c r="D75" s="82"/>
      <c r="E75" s="82"/>
      <c r="F75" s="82"/>
      <c r="G75" s="83"/>
    </row>
    <row r="76" spans="1:17" ht="18.75" thickBot="1" x14ac:dyDescent="0.3">
      <c r="A76" s="56" t="s">
        <v>159</v>
      </c>
      <c r="B76" s="81"/>
      <c r="C76" s="82"/>
      <c r="D76" s="82"/>
      <c r="E76" s="82"/>
      <c r="F76" s="82"/>
      <c r="G76" s="83"/>
    </row>
    <row r="77" spans="1:17" ht="18.75" thickBot="1" x14ac:dyDescent="0.3">
      <c r="A77" s="56" t="s">
        <v>160</v>
      </c>
      <c r="B77" s="81"/>
      <c r="C77" s="82"/>
      <c r="D77" s="82"/>
      <c r="E77" s="82"/>
      <c r="F77" s="82"/>
      <c r="G77" s="83"/>
    </row>
    <row r="78" spans="1:17" ht="3.95" customHeight="1" thickBot="1" x14ac:dyDescent="0.25">
      <c r="A78" s="56"/>
    </row>
    <row r="79" spans="1:17" ht="18.75" thickBot="1" x14ac:dyDescent="0.3">
      <c r="A79" s="77" t="s">
        <v>137</v>
      </c>
      <c r="B79" s="87"/>
      <c r="C79" s="88"/>
      <c r="D79" s="88"/>
      <c r="E79" s="88"/>
      <c r="F79" s="88"/>
      <c r="G79" s="89"/>
      <c r="M79" s="75" t="s">
        <v>154</v>
      </c>
    </row>
    <row r="80" spans="1:17" ht="35.1" customHeight="1" x14ac:dyDescent="0.25">
      <c r="A80" s="74" t="s">
        <v>183</v>
      </c>
      <c r="B80" s="90" t="s">
        <v>185</v>
      </c>
      <c r="C80" s="90"/>
      <c r="D80" s="90"/>
      <c r="E80" s="90" t="s">
        <v>186</v>
      </c>
      <c r="F80" s="90"/>
      <c r="G80" s="90"/>
      <c r="Q80" s="63" t="s">
        <v>173</v>
      </c>
    </row>
    <row r="81" spans="1:7" ht="5.0999999999999996" customHeight="1" thickBot="1" x14ac:dyDescent="0.3">
      <c r="A81" s="63"/>
      <c r="B81" s="64"/>
      <c r="C81" s="64"/>
      <c r="D81" s="64"/>
    </row>
    <row r="82" spans="1:7" ht="18.75" thickBot="1" x14ac:dyDescent="0.3">
      <c r="A82" s="56" t="s">
        <v>161</v>
      </c>
      <c r="B82" s="87"/>
      <c r="C82" s="88"/>
      <c r="D82" s="89"/>
    </row>
    <row r="83" spans="1:7" ht="5.0999999999999996" customHeight="1" x14ac:dyDescent="0.2">
      <c r="A83" s="56"/>
    </row>
    <row r="84" spans="1:7" ht="15" thickBot="1" x14ac:dyDescent="0.25">
      <c r="A84" s="77" t="s">
        <v>138</v>
      </c>
    </row>
    <row r="85" spans="1:7" ht="18.75" thickBot="1" x14ac:dyDescent="0.3">
      <c r="A85" s="56" t="s">
        <v>53</v>
      </c>
      <c r="B85" s="81"/>
      <c r="C85" s="82"/>
      <c r="D85" s="82"/>
      <c r="E85" s="82"/>
      <c r="F85" s="82"/>
      <c r="G85" s="83"/>
    </row>
    <row r="86" spans="1:7" ht="18.75" thickBot="1" x14ac:dyDescent="0.3">
      <c r="A86" s="56" t="s">
        <v>0</v>
      </c>
      <c r="B86" s="81"/>
      <c r="C86" s="82"/>
      <c r="D86" s="82"/>
      <c r="E86" s="82"/>
      <c r="F86" s="82"/>
      <c r="G86" s="83"/>
    </row>
    <row r="87" spans="1:7" ht="18.75" thickBot="1" x14ac:dyDescent="0.3">
      <c r="A87" s="56" t="s">
        <v>51</v>
      </c>
      <c r="B87" s="81"/>
      <c r="C87" s="82"/>
      <c r="D87" s="82"/>
      <c r="E87" s="82"/>
      <c r="F87" s="82"/>
      <c r="G87" s="83"/>
    </row>
    <row r="88" spans="1:7" ht="18.75" thickBot="1" x14ac:dyDescent="0.3">
      <c r="A88" s="56" t="s">
        <v>52</v>
      </c>
      <c r="B88" s="81"/>
      <c r="C88" s="82"/>
      <c r="D88" s="82"/>
      <c r="E88" s="82"/>
      <c r="F88" s="82"/>
      <c r="G88" s="83"/>
    </row>
    <row r="89" spans="1:7" ht="3.95" customHeight="1" x14ac:dyDescent="0.2">
      <c r="A89" s="56"/>
    </row>
    <row r="90" spans="1:7" ht="15" thickBot="1" x14ac:dyDescent="0.25">
      <c r="A90" s="77" t="s">
        <v>139</v>
      </c>
    </row>
    <row r="91" spans="1:7" ht="15.75" thickBot="1" x14ac:dyDescent="0.3">
      <c r="A91" s="60" t="s">
        <v>45</v>
      </c>
      <c r="B91" s="91"/>
      <c r="C91" s="92"/>
      <c r="D91" s="92"/>
      <c r="E91" s="92"/>
      <c r="F91" s="92"/>
      <c r="G91" s="93"/>
    </row>
    <row r="92" spans="1:7" ht="15.75" thickBot="1" x14ac:dyDescent="0.3">
      <c r="A92" s="60" t="s">
        <v>46</v>
      </c>
      <c r="B92" s="91"/>
      <c r="C92" s="92"/>
      <c r="D92" s="92"/>
      <c r="E92" s="92"/>
      <c r="F92" s="92"/>
      <c r="G92" s="93"/>
    </row>
    <row r="93" spans="1:7" ht="15.75" thickBot="1" x14ac:dyDescent="0.3">
      <c r="A93" s="60" t="s">
        <v>47</v>
      </c>
      <c r="B93" s="91"/>
      <c r="C93" s="92"/>
      <c r="D93" s="92"/>
      <c r="E93" s="92"/>
      <c r="F93" s="92"/>
      <c r="G93" s="93"/>
    </row>
    <row r="94" spans="1:7" ht="15.75" thickBot="1" x14ac:dyDescent="0.3">
      <c r="A94" s="60" t="s">
        <v>48</v>
      </c>
      <c r="B94" s="91"/>
      <c r="C94" s="92"/>
      <c r="D94" s="92"/>
      <c r="E94" s="92"/>
      <c r="F94" s="92"/>
      <c r="G94" s="93"/>
    </row>
    <row r="95" spans="1:7" ht="15.75" thickBot="1" x14ac:dyDescent="0.3">
      <c r="A95" s="60" t="s">
        <v>49</v>
      </c>
      <c r="B95" s="91"/>
      <c r="C95" s="92"/>
      <c r="D95" s="92"/>
      <c r="E95" s="92"/>
      <c r="F95" s="92"/>
      <c r="G95" s="93"/>
    </row>
    <row r="96" spans="1:7" ht="15.75" thickBot="1" x14ac:dyDescent="0.3">
      <c r="A96" s="60" t="s">
        <v>69</v>
      </c>
      <c r="B96" s="91"/>
      <c r="C96" s="92"/>
      <c r="D96" s="92"/>
      <c r="E96" s="92"/>
      <c r="F96" s="92"/>
      <c r="G96" s="93"/>
    </row>
    <row r="97" spans="1:14" ht="15.75" thickBot="1" x14ac:dyDescent="0.3">
      <c r="A97" s="60" t="s">
        <v>70</v>
      </c>
      <c r="B97" s="91"/>
      <c r="C97" s="92"/>
      <c r="D97" s="92"/>
      <c r="E97" s="92"/>
      <c r="F97" s="92"/>
      <c r="G97" s="93"/>
    </row>
    <row r="98" spans="1:14" ht="15.75" thickBot="1" x14ac:dyDescent="0.3">
      <c r="A98" s="60" t="s">
        <v>125</v>
      </c>
      <c r="B98" s="91"/>
      <c r="C98" s="92"/>
      <c r="D98" s="92"/>
      <c r="E98" s="92"/>
      <c r="F98" s="92"/>
      <c r="G98" s="93"/>
    </row>
    <row r="99" spans="1:14" ht="3.95" customHeight="1" x14ac:dyDescent="0.2">
      <c r="A99" s="56"/>
    </row>
    <row r="100" spans="1:14" ht="15" thickBot="1" x14ac:dyDescent="0.25">
      <c r="A100" s="77" t="s">
        <v>140</v>
      </c>
    </row>
    <row r="101" spans="1:14" ht="18.75" thickBot="1" x14ac:dyDescent="0.3">
      <c r="A101" s="65" t="s">
        <v>141</v>
      </c>
      <c r="B101" s="81"/>
      <c r="C101" s="82"/>
      <c r="D101" s="82"/>
      <c r="E101" s="82"/>
      <c r="F101" s="82"/>
      <c r="G101" s="83"/>
    </row>
    <row r="102" spans="1:14" ht="18.75" thickBot="1" x14ac:dyDescent="0.3">
      <c r="A102" s="65" t="s">
        <v>142</v>
      </c>
      <c r="B102" s="81"/>
      <c r="C102" s="82"/>
      <c r="D102" s="82"/>
      <c r="E102" s="82"/>
      <c r="F102" s="82"/>
      <c r="G102" s="83"/>
    </row>
    <row r="103" spans="1:14" ht="18.75" thickBot="1" x14ac:dyDescent="0.3">
      <c r="A103" s="65" t="s">
        <v>143</v>
      </c>
      <c r="B103" s="81"/>
      <c r="C103" s="82"/>
      <c r="D103" s="82"/>
      <c r="E103" s="82"/>
      <c r="F103" s="82"/>
      <c r="G103" s="83"/>
    </row>
    <row r="104" spans="1:14" ht="18.75" thickBot="1" x14ac:dyDescent="0.3">
      <c r="A104" s="56" t="s">
        <v>144</v>
      </c>
      <c r="B104" s="94"/>
      <c r="C104" s="94"/>
      <c r="D104" s="94"/>
      <c r="E104" s="94"/>
      <c r="F104" s="94"/>
      <c r="G104" s="94"/>
    </row>
    <row r="105" spans="1:14" ht="18.75" thickBot="1" x14ac:dyDescent="0.3">
      <c r="A105" s="56" t="s">
        <v>145</v>
      </c>
      <c r="B105" s="81"/>
      <c r="C105" s="82"/>
      <c r="D105" s="82"/>
      <c r="E105" s="82"/>
      <c r="F105" s="82"/>
      <c r="G105" s="83"/>
    </row>
    <row r="106" spans="1:14" ht="18.75" thickBot="1" x14ac:dyDescent="0.3">
      <c r="A106" s="56" t="s">
        <v>146</v>
      </c>
      <c r="B106" s="81"/>
      <c r="C106" s="82"/>
      <c r="D106" s="82"/>
      <c r="E106" s="82"/>
      <c r="F106" s="82"/>
      <c r="G106" s="83"/>
      <c r="M106" s="66"/>
    </row>
    <row r="107" spans="1:14" ht="18.75" thickBot="1" x14ac:dyDescent="0.3">
      <c r="A107" s="56" t="s">
        <v>147</v>
      </c>
      <c r="B107" s="69"/>
      <c r="C107" s="69"/>
      <c r="D107" s="69"/>
      <c r="N107" s="67" t="s">
        <v>150</v>
      </c>
    </row>
    <row r="108" spans="1:14" ht="5.0999999999999996" customHeight="1" x14ac:dyDescent="0.2">
      <c r="A108" s="56"/>
    </row>
    <row r="109" spans="1:14" x14ac:dyDescent="0.2">
      <c r="A109" s="56"/>
    </row>
    <row r="110" spans="1:14" x14ac:dyDescent="0.2">
      <c r="A110" s="56"/>
      <c r="B110" s="58"/>
      <c r="C110" s="58"/>
      <c r="D110" s="58"/>
    </row>
    <row r="111" spans="1:14" x14ac:dyDescent="0.2">
      <c r="A111" s="56"/>
    </row>
    <row r="112" spans="1:14" x14ac:dyDescent="0.2">
      <c r="A112" s="56"/>
    </row>
    <row r="113" spans="1:4" x14ac:dyDescent="0.2">
      <c r="A113" s="56"/>
    </row>
    <row r="114" spans="1:4" x14ac:dyDescent="0.2">
      <c r="A114" s="56"/>
    </row>
    <row r="115" spans="1:4" x14ac:dyDescent="0.2">
      <c r="A115" s="56"/>
    </row>
    <row r="116" spans="1:4" x14ac:dyDescent="0.2">
      <c r="A116" s="56"/>
      <c r="D116" s="66"/>
    </row>
    <row r="117" spans="1:4" x14ac:dyDescent="0.2">
      <c r="A117" s="56"/>
    </row>
    <row r="118" spans="1:4" x14ac:dyDescent="0.2">
      <c r="A118" s="56"/>
    </row>
    <row r="119" spans="1:4" x14ac:dyDescent="0.2">
      <c r="A119" s="56"/>
    </row>
    <row r="120" spans="1:4" x14ac:dyDescent="0.2">
      <c r="A120" s="56"/>
    </row>
    <row r="121" spans="1:4" x14ac:dyDescent="0.2">
      <c r="A121" s="56"/>
    </row>
    <row r="122" spans="1:4" x14ac:dyDescent="0.2">
      <c r="A122" s="56"/>
    </row>
    <row r="123" spans="1:4" x14ac:dyDescent="0.2">
      <c r="A123" s="56"/>
    </row>
  </sheetData>
  <mergeCells count="73">
    <mergeCell ref="B59:G59"/>
    <mergeCell ref="F63:H63"/>
    <mergeCell ref="F62:H62"/>
    <mergeCell ref="B56:G56"/>
    <mergeCell ref="B51:G51"/>
    <mergeCell ref="B52:G52"/>
    <mergeCell ref="B53:G53"/>
    <mergeCell ref="B63:C63"/>
    <mergeCell ref="D62:E62"/>
    <mergeCell ref="D63:E63"/>
    <mergeCell ref="B55:G55"/>
    <mergeCell ref="B35:G35"/>
    <mergeCell ref="B45:H45"/>
    <mergeCell ref="B54:G54"/>
    <mergeCell ref="B27:G27"/>
    <mergeCell ref="B43:G43"/>
    <mergeCell ref="B44:G44"/>
    <mergeCell ref="B42:G42"/>
    <mergeCell ref="B41:G41"/>
    <mergeCell ref="B40:G40"/>
    <mergeCell ref="B39:G39"/>
    <mergeCell ref="B38:G38"/>
    <mergeCell ref="B48:G48"/>
    <mergeCell ref="B49:G49"/>
    <mergeCell ref="B50:G50"/>
    <mergeCell ref="B33:G33"/>
    <mergeCell ref="B32:G32"/>
    <mergeCell ref="B31:G31"/>
    <mergeCell ref="B5:G5"/>
    <mergeCell ref="B17:I17"/>
    <mergeCell ref="B7:G7"/>
    <mergeCell ref="B6:G6"/>
    <mergeCell ref="B26:G26"/>
    <mergeCell ref="B14:G14"/>
    <mergeCell ref="B13:G13"/>
    <mergeCell ref="B12:G12"/>
    <mergeCell ref="B10:G10"/>
    <mergeCell ref="B8:G8"/>
    <mergeCell ref="B15:G15"/>
    <mergeCell ref="B23:I23"/>
    <mergeCell ref="B28:G28"/>
    <mergeCell ref="B95:G95"/>
    <mergeCell ref="B96:G96"/>
    <mergeCell ref="B106:G106"/>
    <mergeCell ref="B97:G97"/>
    <mergeCell ref="B98:G98"/>
    <mergeCell ref="B101:G101"/>
    <mergeCell ref="B102:G102"/>
    <mergeCell ref="B103:G103"/>
    <mergeCell ref="B104:G104"/>
    <mergeCell ref="B105:G105"/>
    <mergeCell ref="B91:G91"/>
    <mergeCell ref="B85:G85"/>
    <mergeCell ref="B92:G92"/>
    <mergeCell ref="B93:G93"/>
    <mergeCell ref="B94:G94"/>
    <mergeCell ref="B82:D82"/>
    <mergeCell ref="B86:G86"/>
    <mergeCell ref="B87:G87"/>
    <mergeCell ref="B88:G88"/>
    <mergeCell ref="B75:G75"/>
    <mergeCell ref="B76:G76"/>
    <mergeCell ref="B77:G77"/>
    <mergeCell ref="B80:D80"/>
    <mergeCell ref="E80:G80"/>
    <mergeCell ref="B65:G65"/>
    <mergeCell ref="B71:G71"/>
    <mergeCell ref="B73:G73"/>
    <mergeCell ref="B74:G74"/>
    <mergeCell ref="B79:G79"/>
    <mergeCell ref="B67:G67"/>
    <mergeCell ref="B68:D68"/>
    <mergeCell ref="E68:G68"/>
  </mergeCells>
  <dataValidations xWindow="549" yWindow="651" count="6">
    <dataValidation type="list" allowBlank="1" showInputMessage="1" showErrorMessage="1" prompt="OFFICE_x000a_RESIDENCE" sqref="B59">
      <formula1>$AX$1:$AX$2</formula1>
    </dataValidation>
    <dataValidation type="list" allowBlank="1" showInputMessage="1" showErrorMessage="1" prompt="SHRI_x000a_SMT_x000a_KUMARI_x000a_M/S" sqref="B85">
      <formula1>$AU$1:$AU$2</formula1>
    </dataValidation>
    <dataValidation type="list" allowBlank="1" showInputMessage="1" showErrorMessage="1" prompt="MALE_x000a_FEMALE_x000a_" sqref="B17">
      <formula1>$AV$1:$AV$2</formula1>
    </dataValidation>
    <dataValidation type="list" allowBlank="1" showInputMessage="1" showErrorMessage="1" sqref="B35">
      <formula1>$AW$1:$AW$2</formula1>
    </dataValidation>
    <dataValidation type="list" allowBlank="1" showInputMessage="1" showErrorMessage="1" prompt="SHRI_x000a_SMT_x000a_KUMARI_x000a_M/S" sqref="B5:G5 B15:G15">
      <formula1>$AU$1:$AU$4</formula1>
    </dataValidation>
    <dataValidation type="list" allowBlank="1" showInputMessage="1" showErrorMessage="1" prompt="MALE_x000a_FEMALE_x000a_" sqref="B23:I23">
      <formula1>$AY$1:$AY$2</formula1>
    </dataValidation>
  </dataValidations>
  <pageMargins left="0.11811023622047245" right="0" top="0.74803149606299213" bottom="0.74803149606299213" header="0.31496062992125984" footer="0.31496062992125984"/>
  <pageSetup paperSize="256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I163"/>
  <sheetViews>
    <sheetView showGridLines="0" showZeros="0" workbookViewId="0">
      <selection activeCell="AR25" sqref="AR25"/>
    </sheetView>
  </sheetViews>
  <sheetFormatPr defaultRowHeight="15" x14ac:dyDescent="0.25"/>
  <cols>
    <col min="1" max="54" width="3.140625" style="1" customWidth="1"/>
    <col min="55" max="67" width="3.7109375" style="1" customWidth="1"/>
    <col min="68" max="68" width="2.28515625" style="1" customWidth="1"/>
    <col min="69" max="16384" width="9.140625" style="1"/>
  </cols>
  <sheetData>
    <row r="1" spans="1:35" ht="18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0" t="s">
        <v>9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5">
      <c r="A2" s="2"/>
      <c r="B2" s="2"/>
      <c r="C2" s="2"/>
      <c r="D2" s="2"/>
      <c r="E2" s="2"/>
      <c r="F2" s="2"/>
      <c r="G2" s="2"/>
      <c r="H2" s="2"/>
      <c r="I2" s="2" t="s">
        <v>10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25">
      <c r="A3" s="2"/>
      <c r="B3" s="2"/>
      <c r="C3" s="3"/>
      <c r="D3" s="3"/>
      <c r="E3" s="3"/>
      <c r="F3" s="3"/>
      <c r="G3" s="2"/>
      <c r="H3" s="4" t="s">
        <v>11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25">
      <c r="A4" s="2"/>
      <c r="B4" s="2"/>
      <c r="C4" s="3"/>
      <c r="D4" s="2"/>
      <c r="E4" s="2"/>
      <c r="F4" s="2"/>
      <c r="G4" s="2"/>
      <c r="H4" s="4"/>
      <c r="I4" s="2"/>
      <c r="J4" s="2"/>
      <c r="K4" s="2"/>
      <c r="L4" s="2"/>
      <c r="M4" s="4" t="s">
        <v>12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25">
      <c r="A5" s="2"/>
      <c r="B5" s="2"/>
      <c r="C5" s="2"/>
      <c r="D5" s="2"/>
      <c r="E5" s="2"/>
      <c r="F5" s="2"/>
      <c r="G5" s="2"/>
      <c r="H5" s="5" t="s">
        <v>13</v>
      </c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25">
      <c r="A6" s="2"/>
      <c r="B6" s="2"/>
      <c r="C6" s="2"/>
      <c r="D6" s="2"/>
      <c r="E6" s="2"/>
      <c r="F6" s="2"/>
      <c r="G6" s="2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x14ac:dyDescent="0.25">
      <c r="A7" s="2"/>
      <c r="B7" s="2"/>
      <c r="C7" s="2"/>
      <c r="D7" s="2"/>
      <c r="E7" s="2"/>
      <c r="F7" s="2"/>
      <c r="G7" s="6"/>
      <c r="H7" s="6" t="s">
        <v>14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2"/>
      <c r="AC7" s="2"/>
      <c r="AD7" s="2"/>
      <c r="AE7" s="2"/>
      <c r="AF7" s="2"/>
      <c r="AG7" s="2"/>
      <c r="AH7" s="2"/>
      <c r="AI7" s="2"/>
    </row>
    <row r="8" spans="1:35" ht="3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25">
      <c r="A9" s="2"/>
      <c r="B9" s="2"/>
      <c r="C9" s="2"/>
      <c r="D9" s="2"/>
      <c r="E9" s="2"/>
      <c r="F9" s="2"/>
      <c r="G9" s="2"/>
      <c r="H9" s="115" t="s">
        <v>15</v>
      </c>
      <c r="I9" s="116"/>
      <c r="J9" s="117"/>
      <c r="K9" s="104" t="s">
        <v>16</v>
      </c>
      <c r="L9" s="105"/>
      <c r="M9" s="105"/>
      <c r="N9" s="106"/>
      <c r="O9" s="118" t="s">
        <v>17</v>
      </c>
      <c r="P9" s="119"/>
      <c r="Q9" s="120"/>
      <c r="R9" s="113" t="s">
        <v>18</v>
      </c>
      <c r="S9" s="114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25">
      <c r="A10" s="2"/>
      <c r="B10" s="2"/>
      <c r="C10" s="2"/>
      <c r="D10" s="2"/>
      <c r="E10" s="2"/>
      <c r="F10" s="2"/>
      <c r="G10" s="2"/>
      <c r="H10" s="7" t="str">
        <f>MID(Sheet2!B3,1,1)</f>
        <v>G</v>
      </c>
      <c r="I10" s="7" t="str">
        <f>MID(Sheet2!B3,2,1)</f>
        <v>U</v>
      </c>
      <c r="J10" s="7" t="str">
        <f>MID(Sheet2!B3,3,1)</f>
        <v>J</v>
      </c>
      <c r="K10" s="104" t="str">
        <f>MID(Sheet2!C3,1,1)</f>
        <v>W</v>
      </c>
      <c r="L10" s="106"/>
      <c r="M10" s="104" t="str">
        <f>MID(Sheet2!C3,2,1)</f>
        <v/>
      </c>
      <c r="N10" s="106"/>
      <c r="O10" s="7" t="str">
        <f>MID(Sheet2!D3,1,1)</f>
        <v>2</v>
      </c>
      <c r="P10" s="7" t="str">
        <f>MID(Sheet2!D3,2,1)</f>
        <v>3</v>
      </c>
      <c r="Q10" s="7" t="str">
        <f>MID(Sheet2!D3,3,1)</f>
        <v>3</v>
      </c>
      <c r="R10" s="7" t="str">
        <f>MID(Sheet2!E3,1,1)</f>
        <v>1</v>
      </c>
      <c r="S10" s="7" t="str">
        <f>MID(Sheet2!E3,2,1)</f>
        <v/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 t="s">
        <v>163</v>
      </c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25">
      <c r="A12" s="2" t="s">
        <v>19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 t="s">
        <v>164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25">
      <c r="A13" s="8" t="s">
        <v>20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x14ac:dyDescent="0.25">
      <c r="A14" s="8" t="s">
        <v>21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5.0999999999999996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20.100000000000001" customHeight="1" thickBot="1" x14ac:dyDescent="0.3">
      <c r="A16" s="9">
        <v>1</v>
      </c>
      <c r="B16" s="10" t="s">
        <v>27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2"/>
    </row>
    <row r="17" spans="1:35" ht="15" customHeight="1" thickBot="1" x14ac:dyDescent="0.3">
      <c r="A17" s="11"/>
      <c r="B17" s="12" t="s">
        <v>8</v>
      </c>
      <c r="C17" s="2"/>
      <c r="D17" s="2"/>
      <c r="E17" s="2"/>
      <c r="F17" s="13" t="s">
        <v>28</v>
      </c>
      <c r="G17" s="12" t="s">
        <v>7</v>
      </c>
      <c r="H17" s="4"/>
      <c r="I17" s="2"/>
      <c r="J17" s="14" t="str">
        <f>IF(Sheet2!B5="SHRI","P","")</f>
        <v/>
      </c>
      <c r="K17" s="2" t="s">
        <v>40</v>
      </c>
      <c r="L17" s="2"/>
      <c r="M17" s="2"/>
      <c r="N17" s="14" t="str">
        <f>IF(Sheet2!B5="Smt","P","")</f>
        <v/>
      </c>
      <c r="O17" s="2" t="s">
        <v>41</v>
      </c>
      <c r="P17" s="2"/>
      <c r="Q17" s="2"/>
      <c r="R17" s="14" t="str">
        <f>IF(Sheet2!B5="Kumari","P","")</f>
        <v/>
      </c>
      <c r="S17" s="2" t="s">
        <v>42</v>
      </c>
      <c r="T17" s="2"/>
      <c r="U17" s="2"/>
      <c r="V17" s="2"/>
      <c r="W17" s="14" t="str">
        <f>IF(Sheet2!B5="M/S","P","")</f>
        <v/>
      </c>
      <c r="X17" s="2" t="s">
        <v>43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5.0999999999999996" customHeight="1" x14ac:dyDescent="0.25">
      <c r="A18" s="11"/>
      <c r="B18" s="12"/>
      <c r="C18" s="2"/>
      <c r="D18" s="2"/>
      <c r="E18" s="2"/>
      <c r="F18" s="15"/>
      <c r="G18" s="12"/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5.75" x14ac:dyDescent="0.25">
      <c r="A19" s="11"/>
      <c r="B19" s="2" t="s">
        <v>1</v>
      </c>
      <c r="C19" s="2"/>
      <c r="D19" s="2"/>
      <c r="E19" s="2"/>
      <c r="F19" s="2"/>
      <c r="G19" s="2"/>
      <c r="H19" s="2"/>
      <c r="I19" s="2"/>
      <c r="J19" s="16" t="str">
        <f>MID(Sheet2!$B$6,1,1)</f>
        <v/>
      </c>
      <c r="K19" s="16" t="str">
        <f>MID(Sheet2!$B$6,2,1)</f>
        <v/>
      </c>
      <c r="L19" s="16" t="str">
        <f>MID(Sheet2!$B$6,3,1)</f>
        <v/>
      </c>
      <c r="M19" s="16" t="str">
        <f>MID(Sheet2!$B$6,4,1)</f>
        <v/>
      </c>
      <c r="N19" s="16" t="str">
        <f>MID(Sheet2!$B$6,5,1)</f>
        <v/>
      </c>
      <c r="O19" s="16" t="str">
        <f>MID(Sheet2!$B$6,6,1)</f>
        <v/>
      </c>
      <c r="P19" s="16" t="str">
        <f>MID(Sheet2!$B$6,7,1)</f>
        <v/>
      </c>
      <c r="Q19" s="16" t="str">
        <f>MID(Sheet2!$B$6,8,1)</f>
        <v/>
      </c>
      <c r="R19" s="16" t="str">
        <f>MID(Sheet2!$B$6,9,1)</f>
        <v/>
      </c>
      <c r="S19" s="16" t="str">
        <f>MID(Sheet2!$B$6,10,1)</f>
        <v/>
      </c>
      <c r="T19" s="16" t="str">
        <f>MID(Sheet2!$B$6,11,1)</f>
        <v/>
      </c>
      <c r="U19" s="16" t="str">
        <f>MID(Sheet2!$B$6,12,1)</f>
        <v/>
      </c>
      <c r="V19" s="16" t="str">
        <f>MID(Sheet2!$B$6,13,1)</f>
        <v/>
      </c>
      <c r="W19" s="16" t="str">
        <f>MID(Sheet2!$B$6,14,1)</f>
        <v/>
      </c>
      <c r="X19" s="16" t="str">
        <f>MID(Sheet2!$B$6,15,1)</f>
        <v/>
      </c>
      <c r="Y19" s="16" t="str">
        <f>MID(Sheet2!$B$6,16,1)</f>
        <v/>
      </c>
      <c r="Z19" s="16" t="str">
        <f>MID(Sheet2!$B$6,17,1)</f>
        <v/>
      </c>
      <c r="AA19" s="16" t="str">
        <f>MID(Sheet2!$B$6,18,1)</f>
        <v/>
      </c>
      <c r="AB19" s="16" t="str">
        <f>MID(Sheet2!$B$6,19,1)</f>
        <v/>
      </c>
      <c r="AC19" s="16" t="str">
        <f>MID(Sheet2!$B$6,20,1)</f>
        <v/>
      </c>
      <c r="AD19" s="16" t="str">
        <f>MID(Sheet2!$B$6,21,1)</f>
        <v/>
      </c>
      <c r="AE19" s="16" t="str">
        <f>MID(Sheet2!$B$6,22,1)</f>
        <v/>
      </c>
      <c r="AF19" s="16" t="str">
        <f>MID(Sheet2!$B$6,23,1)</f>
        <v/>
      </c>
      <c r="AG19" s="16" t="str">
        <f>MID(Sheet2!$B$6,24,1)</f>
        <v/>
      </c>
      <c r="AH19" s="2"/>
      <c r="AI19" s="2"/>
    </row>
    <row r="20" spans="1:35" ht="15.75" x14ac:dyDescent="0.25">
      <c r="A20" s="11"/>
      <c r="B20" s="2" t="s">
        <v>2</v>
      </c>
      <c r="C20" s="2"/>
      <c r="D20" s="2"/>
      <c r="E20" s="2"/>
      <c r="F20" s="2"/>
      <c r="G20" s="2"/>
      <c r="H20" s="2"/>
      <c r="I20" s="2"/>
      <c r="J20" s="16" t="str">
        <f>MID(Sheet2!$B$7,1,1)</f>
        <v/>
      </c>
      <c r="K20" s="16" t="str">
        <f>MID(Sheet2!$B$7,2,1)</f>
        <v/>
      </c>
      <c r="L20" s="16" t="str">
        <f>MID(Sheet2!$B$7,3,1)</f>
        <v/>
      </c>
      <c r="M20" s="16" t="str">
        <f>MID(Sheet2!$B$7,4,1)</f>
        <v/>
      </c>
      <c r="N20" s="16" t="str">
        <f>MID(Sheet2!$B$7,5,1)</f>
        <v/>
      </c>
      <c r="O20" s="16" t="str">
        <f>MID(Sheet2!$B$7,6,1)</f>
        <v/>
      </c>
      <c r="P20" s="16" t="str">
        <f>MID(Sheet2!$B$7,7,1)</f>
        <v/>
      </c>
      <c r="Q20" s="16" t="str">
        <f>MID(Sheet2!$B$7,8,1)</f>
        <v/>
      </c>
      <c r="R20" s="16" t="str">
        <f>MID(Sheet2!$B$7,9,1)</f>
        <v/>
      </c>
      <c r="S20" s="16" t="str">
        <f>MID(Sheet2!$B$7,10,1)</f>
        <v/>
      </c>
      <c r="T20" s="16" t="str">
        <f>MID(Sheet2!$B$7,11,1)</f>
        <v/>
      </c>
      <c r="U20" s="16" t="str">
        <f>MID(Sheet2!$B$7,12,1)</f>
        <v/>
      </c>
      <c r="V20" s="16" t="str">
        <f>MID(Sheet2!$B$7,13,1)</f>
        <v/>
      </c>
      <c r="W20" s="16" t="str">
        <f>MID(Sheet2!$B$7,14,1)</f>
        <v/>
      </c>
      <c r="X20" s="16" t="str">
        <f>MID(Sheet2!$B$7,15,1)</f>
        <v/>
      </c>
      <c r="Y20" s="16" t="str">
        <f>MID(Sheet2!$B$7,16,1)</f>
        <v/>
      </c>
      <c r="Z20" s="16" t="str">
        <f>MID(Sheet2!$B$7,17,1)</f>
        <v/>
      </c>
      <c r="AA20" s="16" t="str">
        <f>MID(Sheet2!$B$7,18,1)</f>
        <v/>
      </c>
      <c r="AB20" s="16" t="str">
        <f>MID(Sheet2!$B$7,19,1)</f>
        <v/>
      </c>
      <c r="AC20" s="16" t="str">
        <f>MID(Sheet2!$B$7,20,1)</f>
        <v/>
      </c>
      <c r="AD20" s="16" t="str">
        <f>MID(Sheet2!$B$7,21,1)</f>
        <v/>
      </c>
      <c r="AE20" s="16" t="str">
        <f>MID(Sheet2!$B$7,22,1)</f>
        <v/>
      </c>
      <c r="AF20" s="16" t="str">
        <f>MID(Sheet2!$B$7,23,1)</f>
        <v/>
      </c>
      <c r="AG20" s="16" t="str">
        <f>MID(Sheet2!$B$7,24,1)</f>
        <v/>
      </c>
      <c r="AH20" s="2"/>
      <c r="AI20" s="2"/>
    </row>
    <row r="21" spans="1:35" ht="15.75" x14ac:dyDescent="0.25">
      <c r="A21" s="11"/>
      <c r="B21" s="2" t="s">
        <v>3</v>
      </c>
      <c r="C21" s="2"/>
      <c r="D21" s="2"/>
      <c r="E21" s="2"/>
      <c r="F21" s="2"/>
      <c r="G21" s="2"/>
      <c r="H21" s="2"/>
      <c r="I21" s="2"/>
      <c r="J21" s="16" t="str">
        <f>MID(Sheet2!$B$8,1,1)</f>
        <v/>
      </c>
      <c r="K21" s="16" t="str">
        <f>MID(Sheet2!$B$8,2,1)</f>
        <v/>
      </c>
      <c r="L21" s="16" t="str">
        <f>MID(Sheet2!$B$8,3,1)</f>
        <v/>
      </c>
      <c r="M21" s="16" t="str">
        <f>MID(Sheet2!$B$8,4,1)</f>
        <v/>
      </c>
      <c r="N21" s="16" t="str">
        <f>MID(Sheet2!$B$8,5,1)</f>
        <v/>
      </c>
      <c r="O21" s="16" t="str">
        <f>MID(Sheet2!$B$8,6,1)</f>
        <v/>
      </c>
      <c r="P21" s="16" t="str">
        <f>MID(Sheet2!$B$8,7,1)</f>
        <v/>
      </c>
      <c r="Q21" s="16" t="str">
        <f>MID(Sheet2!$B$8,8,1)</f>
        <v/>
      </c>
      <c r="R21" s="16" t="str">
        <f>MID(Sheet2!$B$8,9,1)</f>
        <v/>
      </c>
      <c r="S21" s="16" t="str">
        <f>MID(Sheet2!$B$8,10,1)</f>
        <v/>
      </c>
      <c r="T21" s="16" t="str">
        <f>MID(Sheet2!$B$8,11,1)</f>
        <v/>
      </c>
      <c r="U21" s="16" t="str">
        <f>MID(Sheet2!$B$8,12,1)</f>
        <v/>
      </c>
      <c r="V21" s="16" t="str">
        <f>MID(Sheet2!$B$8,13,1)</f>
        <v/>
      </c>
      <c r="W21" s="16" t="str">
        <f>MID(Sheet2!$B$8,14,1)</f>
        <v/>
      </c>
      <c r="X21" s="16" t="str">
        <f>MID(Sheet2!$B$8,15,1)</f>
        <v/>
      </c>
      <c r="Y21" s="16" t="str">
        <f>MID(Sheet2!$B$8,16,1)</f>
        <v/>
      </c>
      <c r="Z21" s="16" t="str">
        <f>MID(Sheet2!$B$8,17,1)</f>
        <v/>
      </c>
      <c r="AA21" s="16" t="str">
        <f>MID(Sheet2!$B$8,18,1)</f>
        <v/>
      </c>
      <c r="AB21" s="16" t="str">
        <f>MID(Sheet2!$B$8,19,1)</f>
        <v/>
      </c>
      <c r="AC21" s="16" t="str">
        <f>MID(Sheet2!$B$8,20,1)</f>
        <v/>
      </c>
      <c r="AD21" s="16" t="str">
        <f>MID(Sheet2!$B$8,21,1)</f>
        <v/>
      </c>
      <c r="AE21" s="16" t="str">
        <f>MID(Sheet2!$B$8,22,1)</f>
        <v/>
      </c>
      <c r="AF21" s="16" t="str">
        <f>MID(Sheet2!$B$8,23,1)</f>
        <v/>
      </c>
      <c r="AG21" s="16" t="str">
        <f>MID(Sheet2!$B$8,24,1)</f>
        <v/>
      </c>
      <c r="AH21" s="2"/>
      <c r="AI21" s="2"/>
    </row>
    <row r="22" spans="1:35" ht="20.100000000000001" customHeight="1" x14ac:dyDescent="0.25">
      <c r="A22" s="17">
        <v>2</v>
      </c>
      <c r="B22" s="18" t="s">
        <v>29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2"/>
    </row>
    <row r="23" spans="1:35" ht="3" customHeigh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1"/>
    </row>
    <row r="24" spans="1:35" ht="15.75" x14ac:dyDescent="0.25">
      <c r="A24" s="11"/>
      <c r="B24" s="16" t="str">
        <f>MID(Sheet2!$B$10,1,1)</f>
        <v/>
      </c>
      <c r="C24" s="16" t="str">
        <f>MID(Sheet2!$B$10,2,1)</f>
        <v/>
      </c>
      <c r="D24" s="16" t="str">
        <f>MID(Sheet2!$B$10,3,1)</f>
        <v/>
      </c>
      <c r="E24" s="16" t="str">
        <f>MID(Sheet2!$B$10,4,1)</f>
        <v/>
      </c>
      <c r="F24" s="16" t="str">
        <f>MID(Sheet2!$B$10,5,1)</f>
        <v/>
      </c>
      <c r="G24" s="16" t="str">
        <f>MID(Sheet2!$B$10,6,1)</f>
        <v/>
      </c>
      <c r="H24" s="16" t="str">
        <f>MID(Sheet2!$B$10,7,1)</f>
        <v/>
      </c>
      <c r="I24" s="16" t="str">
        <f>MID(Sheet2!$B$10,8,1)</f>
        <v/>
      </c>
      <c r="J24" s="16" t="str">
        <f>MID(Sheet2!$B$10,9,1)</f>
        <v/>
      </c>
      <c r="K24" s="16" t="str">
        <f>MID(Sheet2!$B$10,10,1)</f>
        <v/>
      </c>
      <c r="L24" s="16" t="str">
        <f>MID(Sheet2!$B$10,11,1)</f>
        <v/>
      </c>
      <c r="M24" s="16" t="str">
        <f>MID(Sheet2!$B$10,12,1)</f>
        <v/>
      </c>
      <c r="N24" s="16" t="str">
        <f>MID(Sheet2!$B$10,13,1)</f>
        <v/>
      </c>
      <c r="O24" s="16" t="str">
        <f>MID(Sheet2!$B$10,14,1)</f>
        <v/>
      </c>
      <c r="P24" s="16" t="str">
        <f>MID(Sheet2!$B$10,15,1)</f>
        <v/>
      </c>
      <c r="Q24" s="16" t="str">
        <f>MID(Sheet2!$B$10,16,1)</f>
        <v/>
      </c>
      <c r="R24" s="16" t="str">
        <f>MID(Sheet2!$B$10,17,1)</f>
        <v/>
      </c>
      <c r="S24" s="16" t="str">
        <f>MID(Sheet2!$B$10,18,1)</f>
        <v/>
      </c>
      <c r="T24" s="16" t="str">
        <f>MID(Sheet2!$B$10,19,1)</f>
        <v/>
      </c>
      <c r="U24" s="16" t="str">
        <f>MID(Sheet2!$B$10,20,1)</f>
        <v/>
      </c>
      <c r="V24" s="16" t="str">
        <f>MID(Sheet2!$B$10,21,1)</f>
        <v/>
      </c>
      <c r="W24" s="16" t="str">
        <f>MID(Sheet2!$B$10,22,1)</f>
        <v/>
      </c>
      <c r="X24" s="16" t="str">
        <f>MID(Sheet2!$B$10,23,1)</f>
        <v/>
      </c>
      <c r="Y24" s="16" t="str">
        <f>MID(Sheet2!$B$10,24,1)</f>
        <v/>
      </c>
      <c r="Z24" s="16" t="str">
        <f>MID(Sheet2!$B$10,25,1)</f>
        <v/>
      </c>
      <c r="AA24" s="16" t="str">
        <f>MID(Sheet2!$B$10,26,1)</f>
        <v/>
      </c>
      <c r="AB24" s="16" t="str">
        <f>MID(Sheet2!$B$10,27,1)</f>
        <v/>
      </c>
      <c r="AC24" s="16" t="str">
        <f>MID(Sheet2!$B$10,28,1)</f>
        <v/>
      </c>
      <c r="AD24" s="16" t="str">
        <f>MID(Sheet2!$B$10,29,1)</f>
        <v/>
      </c>
      <c r="AE24" s="16" t="str">
        <f>MID(Sheet2!$B$10,30,1)</f>
        <v/>
      </c>
      <c r="AF24" s="16" t="str">
        <f>MID(Sheet2!$B$10,31,1)</f>
        <v/>
      </c>
      <c r="AG24" s="16" t="str">
        <f>MID(Sheet2!$B$10,32,1)</f>
        <v/>
      </c>
      <c r="AH24" s="2"/>
      <c r="AI24" s="2"/>
    </row>
    <row r="25" spans="1:35" ht="15.75" x14ac:dyDescent="0.25">
      <c r="A25" s="11"/>
      <c r="B25" s="16" t="str">
        <f>MID(Sheet2!$B$10,33,1)</f>
        <v/>
      </c>
      <c r="C25" s="16" t="str">
        <f>MID(Sheet2!$B$10,34,1)</f>
        <v/>
      </c>
      <c r="D25" s="16" t="str">
        <f>MID(Sheet2!$B$10,35,1)</f>
        <v/>
      </c>
      <c r="E25" s="16" t="str">
        <f>MID(Sheet2!$B$10,36,1)</f>
        <v/>
      </c>
      <c r="F25" s="16" t="str">
        <f>MID(Sheet2!$B$10,37,1)</f>
        <v/>
      </c>
      <c r="G25" s="16" t="str">
        <f>MID(Sheet2!$B$10,38,1)</f>
        <v/>
      </c>
      <c r="H25" s="16" t="str">
        <f>MID(Sheet2!$B$10,39,1)</f>
        <v/>
      </c>
      <c r="I25" s="16" t="str">
        <f>MID(Sheet2!$B$10,40,1)</f>
        <v/>
      </c>
      <c r="J25" s="16" t="str">
        <f>MID(Sheet2!$B$10,41,1)</f>
        <v/>
      </c>
      <c r="K25" s="16" t="str">
        <f>MID(Sheet2!$B$10,42,1)</f>
        <v/>
      </c>
      <c r="L25" s="16" t="str">
        <f>MID(Sheet2!$B$10,43,1)</f>
        <v/>
      </c>
      <c r="M25" s="16" t="str">
        <f>MID(Sheet2!$B$10,44,1)</f>
        <v/>
      </c>
      <c r="N25" s="16" t="str">
        <f>MID(Sheet2!$B$10,45,1)</f>
        <v/>
      </c>
      <c r="O25" s="16" t="str">
        <f>MID(Sheet2!$B$10,46,1)</f>
        <v/>
      </c>
      <c r="P25" s="16" t="str">
        <f>MID(Sheet2!$B$10,47,1)</f>
        <v/>
      </c>
      <c r="Q25" s="16" t="str">
        <f>MID(Sheet2!$B$10,48,1)</f>
        <v/>
      </c>
      <c r="R25" s="16" t="str">
        <f>MID(Sheet2!$B$10,49,1)</f>
        <v/>
      </c>
      <c r="S25" s="16" t="str">
        <f>MID(Sheet2!$B$10,50,1)</f>
        <v/>
      </c>
      <c r="T25" s="16" t="str">
        <f>MID(Sheet2!$B$10,51,1)</f>
        <v/>
      </c>
      <c r="U25" s="16" t="str">
        <f>MID(Sheet2!$B$10,52,1)</f>
        <v/>
      </c>
      <c r="V25" s="16" t="str">
        <f>MID(Sheet2!$B$10,53,1)</f>
        <v/>
      </c>
      <c r="W25" s="16" t="str">
        <f>MID(Sheet2!$B$10,54,1)</f>
        <v/>
      </c>
      <c r="X25" s="16" t="str">
        <f>MID(Sheet2!$B$10,55,1)</f>
        <v/>
      </c>
      <c r="Y25" s="16" t="str">
        <f>MID(Sheet2!$B$10,56,1)</f>
        <v/>
      </c>
      <c r="Z25" s="16" t="str">
        <f>MID(Sheet2!$B$10,57,1)</f>
        <v/>
      </c>
      <c r="AA25" s="16" t="str">
        <f>MID(Sheet2!$B$10,58,1)</f>
        <v/>
      </c>
      <c r="AB25" s="16" t="str">
        <f>MID(Sheet2!$B$10,59,1)</f>
        <v/>
      </c>
      <c r="AC25" s="16" t="str">
        <f>MID(Sheet2!$B$10,60,1)</f>
        <v/>
      </c>
      <c r="AD25" s="16" t="str">
        <f>MID(Sheet2!$B$10,61,1)</f>
        <v/>
      </c>
      <c r="AE25" s="16" t="str">
        <f>MID(Sheet2!$B$10,62,1)</f>
        <v/>
      </c>
      <c r="AF25" s="16" t="str">
        <f>MID(Sheet2!$B$10,63,1)</f>
        <v/>
      </c>
      <c r="AG25" s="16" t="str">
        <f>MID(Sheet2!$B$10,64,1)</f>
        <v/>
      </c>
      <c r="AH25" s="2"/>
      <c r="AI25" s="2"/>
    </row>
    <row r="26" spans="1:35" ht="5.0999999999999996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ht="20.100000000000001" customHeight="1" x14ac:dyDescent="0.25">
      <c r="A27" s="17">
        <v>3</v>
      </c>
      <c r="B27" s="18" t="s">
        <v>30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13"/>
      <c r="S27" s="6" t="s">
        <v>31</v>
      </c>
      <c r="T27" s="6"/>
      <c r="U27" s="6"/>
      <c r="V27" s="6"/>
      <c r="W27" s="13"/>
      <c r="X27" s="6" t="s">
        <v>32</v>
      </c>
      <c r="Y27" s="6"/>
      <c r="Z27" s="6"/>
      <c r="AA27" s="20" t="s">
        <v>44</v>
      </c>
      <c r="AB27" s="6"/>
      <c r="AC27" s="20"/>
      <c r="AD27" s="6"/>
      <c r="AE27" s="6"/>
      <c r="AF27" s="6"/>
      <c r="AG27" s="6"/>
      <c r="AH27" s="6"/>
      <c r="AI27" s="2"/>
    </row>
    <row r="28" spans="1:35" ht="3" customHeight="1" thickBot="1" x14ac:dyDescent="0.3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1"/>
    </row>
    <row r="29" spans="1:35" ht="15" customHeight="1" thickBot="1" x14ac:dyDescent="0.3">
      <c r="A29" s="11"/>
      <c r="B29" s="12" t="s">
        <v>167</v>
      </c>
      <c r="C29" s="2"/>
      <c r="D29" s="2"/>
      <c r="E29" s="2"/>
      <c r="F29" s="13" t="s">
        <v>28</v>
      </c>
      <c r="G29" s="12" t="s">
        <v>7</v>
      </c>
      <c r="H29" s="4"/>
      <c r="I29" s="2"/>
      <c r="J29" s="14" t="str">
        <f>IF(Sheet2!B15="SHRI","P","")</f>
        <v/>
      </c>
      <c r="K29" s="2" t="s">
        <v>40</v>
      </c>
      <c r="L29" s="2"/>
      <c r="M29" s="2"/>
      <c r="N29" s="14" t="str">
        <f>IF(Sheet2!B15="SMT","P","")</f>
        <v/>
      </c>
      <c r="O29" s="2" t="s">
        <v>41</v>
      </c>
      <c r="P29" s="2"/>
      <c r="Q29" s="2"/>
      <c r="R29" s="14" t="str">
        <f>IF(Sheet2!B15="KUMARI","P","")</f>
        <v/>
      </c>
      <c r="S29" s="2" t="s">
        <v>42</v>
      </c>
      <c r="T29" s="2"/>
      <c r="U29" s="2"/>
      <c r="V29" s="2"/>
      <c r="W29" s="14" t="str">
        <f>IF(Sheet2!B15="M/S","P","")</f>
        <v/>
      </c>
      <c r="X29" s="2" t="s">
        <v>43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5.0999999999999996" customHeight="1" x14ac:dyDescent="0.25">
      <c r="A30" s="11"/>
      <c r="B30" s="2"/>
      <c r="C30" s="2"/>
      <c r="D30" s="2"/>
      <c r="E30" s="2"/>
      <c r="F30" s="2"/>
      <c r="G30" s="2"/>
      <c r="H30" s="1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5.75" x14ac:dyDescent="0.25">
      <c r="A31" s="11"/>
      <c r="B31" s="2" t="s">
        <v>1</v>
      </c>
      <c r="C31" s="2"/>
      <c r="D31" s="2"/>
      <c r="E31" s="2"/>
      <c r="F31" s="2"/>
      <c r="G31" s="2"/>
      <c r="H31" s="2"/>
      <c r="I31" s="2"/>
      <c r="J31" s="16" t="str">
        <f>MID(Sheet2!$B$12,1,1)</f>
        <v/>
      </c>
      <c r="K31" s="16" t="str">
        <f>MID(Sheet2!$B$12,2,1)</f>
        <v/>
      </c>
      <c r="L31" s="16" t="str">
        <f>MID(Sheet2!$B$12,3,1)</f>
        <v/>
      </c>
      <c r="M31" s="16" t="str">
        <f>MID(Sheet2!$B$12,4,1)</f>
        <v/>
      </c>
      <c r="N31" s="16" t="str">
        <f>MID(Sheet2!$B$12,5,1)</f>
        <v/>
      </c>
      <c r="O31" s="16" t="str">
        <f>MID(Sheet2!$B$12,6,1)</f>
        <v/>
      </c>
      <c r="P31" s="16" t="str">
        <f>MID(Sheet2!$B$12,7,1)</f>
        <v/>
      </c>
      <c r="Q31" s="16" t="str">
        <f>MID(Sheet2!$B$12,8,1)</f>
        <v/>
      </c>
      <c r="R31" s="16" t="str">
        <f>MID(Sheet2!$B$12,9,1)</f>
        <v/>
      </c>
      <c r="S31" s="16" t="str">
        <f>MID(Sheet2!$B$12,10,1)</f>
        <v/>
      </c>
      <c r="T31" s="16" t="str">
        <f>MID(Sheet2!$B$12,11,1)</f>
        <v/>
      </c>
      <c r="U31" s="16" t="str">
        <f>MID(Sheet2!$B$12,12,1)</f>
        <v/>
      </c>
      <c r="V31" s="16" t="str">
        <f>MID(Sheet2!$B$12,13,1)</f>
        <v/>
      </c>
      <c r="W31" s="16" t="str">
        <f>MID(Sheet2!$B$12,14,1)</f>
        <v/>
      </c>
      <c r="X31" s="16" t="str">
        <f>MID(Sheet2!$B$12,15,1)</f>
        <v/>
      </c>
      <c r="Y31" s="16" t="str">
        <f>MID(Sheet2!$B$12,16,1)</f>
        <v/>
      </c>
      <c r="Z31" s="16" t="str">
        <f>MID(Sheet2!$B$12,17,1)</f>
        <v/>
      </c>
      <c r="AA31" s="16" t="str">
        <f>MID(Sheet2!$B$12,18,1)</f>
        <v/>
      </c>
      <c r="AB31" s="16" t="str">
        <f>MID(Sheet2!$B$12,19,1)</f>
        <v/>
      </c>
      <c r="AC31" s="16" t="str">
        <f>MID(Sheet2!$B$12,20,1)</f>
        <v/>
      </c>
      <c r="AD31" s="16" t="str">
        <f>MID(Sheet2!$B$12,21,1)</f>
        <v/>
      </c>
      <c r="AE31" s="16" t="str">
        <f>MID(Sheet2!$B$12,22,1)</f>
        <v/>
      </c>
      <c r="AF31" s="16" t="str">
        <f>MID(Sheet2!$B$12,23,1)</f>
        <v/>
      </c>
      <c r="AG31" s="16" t="str">
        <f>MID(Sheet2!$B$12,24,1)</f>
        <v/>
      </c>
      <c r="AH31" s="2"/>
      <c r="AI31" s="2"/>
    </row>
    <row r="32" spans="1:35" ht="15.75" x14ac:dyDescent="0.25">
      <c r="A32" s="11"/>
      <c r="B32" s="2" t="s">
        <v>2</v>
      </c>
      <c r="C32" s="2"/>
      <c r="D32" s="2"/>
      <c r="E32" s="2"/>
      <c r="F32" s="2"/>
      <c r="G32" s="2"/>
      <c r="H32" s="2"/>
      <c r="I32" s="2"/>
      <c r="J32" s="16" t="str">
        <f>MID(Sheet2!$B$13,1,1)</f>
        <v/>
      </c>
      <c r="K32" s="16" t="str">
        <f>MID(Sheet2!$B$13,2,1)</f>
        <v/>
      </c>
      <c r="L32" s="16" t="str">
        <f>MID(Sheet2!$B$13,3,1)</f>
        <v/>
      </c>
      <c r="M32" s="16" t="str">
        <f>MID(Sheet2!$B$13,4,1)</f>
        <v/>
      </c>
      <c r="N32" s="16" t="str">
        <f>MID(Sheet2!$B$13,5,1)</f>
        <v/>
      </c>
      <c r="O32" s="16" t="str">
        <f>MID(Sheet2!$B$13,6,1)</f>
        <v/>
      </c>
      <c r="P32" s="16" t="str">
        <f>MID(Sheet2!$B$13,7,1)</f>
        <v/>
      </c>
      <c r="Q32" s="16" t="str">
        <f>MID(Sheet2!$B$13,8,1)</f>
        <v/>
      </c>
      <c r="R32" s="16" t="str">
        <f>MID(Sheet2!$B$13,9,1)</f>
        <v/>
      </c>
      <c r="S32" s="16" t="str">
        <f>MID(Sheet2!$B$13,10,1)</f>
        <v/>
      </c>
      <c r="T32" s="16" t="str">
        <f>MID(Sheet2!$B$13,11,1)</f>
        <v/>
      </c>
      <c r="U32" s="16" t="str">
        <f>MID(Sheet2!$B$13,12,1)</f>
        <v/>
      </c>
      <c r="V32" s="16" t="str">
        <f>MID(Sheet2!$B$13,13,1)</f>
        <v/>
      </c>
      <c r="W32" s="16" t="str">
        <f>MID(Sheet2!$B$13,14,1)</f>
        <v/>
      </c>
      <c r="X32" s="16" t="str">
        <f>MID(Sheet2!$B$13,15,1)</f>
        <v/>
      </c>
      <c r="Y32" s="16" t="str">
        <f>MID(Sheet2!$B$13,16,1)</f>
        <v/>
      </c>
      <c r="Z32" s="16" t="str">
        <f>MID(Sheet2!$B$13,17,1)</f>
        <v/>
      </c>
      <c r="AA32" s="16" t="str">
        <f>MID(Sheet2!$B$13,18,1)</f>
        <v/>
      </c>
      <c r="AB32" s="16" t="str">
        <f>MID(Sheet2!$B$13,19,1)</f>
        <v/>
      </c>
      <c r="AC32" s="16" t="str">
        <f>MID(Sheet2!$B$13,20,1)</f>
        <v/>
      </c>
      <c r="AD32" s="16" t="str">
        <f>MID(Sheet2!$B$13,21,1)</f>
        <v/>
      </c>
      <c r="AE32" s="16" t="str">
        <f>MID(Sheet2!$B$13,22,1)</f>
        <v/>
      </c>
      <c r="AF32" s="16" t="str">
        <f>MID(Sheet2!$B$13,23,1)</f>
        <v/>
      </c>
      <c r="AG32" s="16" t="str">
        <f>MID(Sheet2!$B$13,24,1)</f>
        <v/>
      </c>
      <c r="AH32" s="2"/>
      <c r="AI32" s="2"/>
    </row>
    <row r="33" spans="1:35" ht="15.75" x14ac:dyDescent="0.25">
      <c r="A33" s="11"/>
      <c r="B33" s="2" t="s">
        <v>3</v>
      </c>
      <c r="C33" s="2"/>
      <c r="D33" s="2"/>
      <c r="E33" s="2"/>
      <c r="F33" s="2"/>
      <c r="G33" s="2"/>
      <c r="H33" s="2"/>
      <c r="I33" s="2"/>
      <c r="J33" s="16" t="str">
        <f>MID(Sheet2!$B$14,1,1)</f>
        <v/>
      </c>
      <c r="K33" s="16" t="str">
        <f>MID(Sheet2!$B$14,2,1)</f>
        <v/>
      </c>
      <c r="L33" s="16" t="str">
        <f>MID(Sheet2!$B$14,3,1)</f>
        <v/>
      </c>
      <c r="M33" s="16" t="str">
        <f>MID(Sheet2!$B$14,4,1)</f>
        <v/>
      </c>
      <c r="N33" s="16" t="str">
        <f>MID(Sheet2!$B$14,5,1)</f>
        <v/>
      </c>
      <c r="O33" s="16" t="str">
        <f>MID(Sheet2!$B$14,6,1)</f>
        <v/>
      </c>
      <c r="P33" s="16" t="str">
        <f>MID(Sheet2!$B$14,7,1)</f>
        <v/>
      </c>
      <c r="Q33" s="16" t="str">
        <f>MID(Sheet2!$B$14,8,1)</f>
        <v/>
      </c>
      <c r="R33" s="16" t="str">
        <f>MID(Sheet2!$B$14,9,1)</f>
        <v/>
      </c>
      <c r="S33" s="16" t="str">
        <f>MID(Sheet2!$B$14,10,1)</f>
        <v/>
      </c>
      <c r="T33" s="16" t="str">
        <f>MID(Sheet2!$B$14,11,1)</f>
        <v/>
      </c>
      <c r="U33" s="16" t="str">
        <f>MID(Sheet2!$B$14,12,1)</f>
        <v/>
      </c>
      <c r="V33" s="16" t="str">
        <f>MID(Sheet2!$B$14,13,1)</f>
        <v/>
      </c>
      <c r="W33" s="16" t="str">
        <f>MID(Sheet2!$B$14,14,1)</f>
        <v/>
      </c>
      <c r="X33" s="16" t="str">
        <f>MID(Sheet2!$B$14,15,1)</f>
        <v/>
      </c>
      <c r="Y33" s="16" t="str">
        <f>MID(Sheet2!$B$14,16,1)</f>
        <v/>
      </c>
      <c r="Z33" s="16" t="str">
        <f>MID(Sheet2!$B$14,17,1)</f>
        <v/>
      </c>
      <c r="AA33" s="16" t="str">
        <f>MID(Sheet2!$B$14,18,1)</f>
        <v/>
      </c>
      <c r="AB33" s="16" t="str">
        <f>MID(Sheet2!$B$14,19,1)</f>
        <v/>
      </c>
      <c r="AC33" s="16" t="str">
        <f>MID(Sheet2!$B$14,20,1)</f>
        <v/>
      </c>
      <c r="AD33" s="16" t="str">
        <f>MID(Sheet2!$B$14,21,1)</f>
        <v/>
      </c>
      <c r="AE33" s="16" t="str">
        <f>MID(Sheet2!$B$14,22,1)</f>
        <v/>
      </c>
      <c r="AF33" s="16" t="str">
        <f>MID(Sheet2!$B$14,23,1)</f>
        <v/>
      </c>
      <c r="AG33" s="16" t="str">
        <f>MID(Sheet2!$B$14,24,1)</f>
        <v/>
      </c>
      <c r="AH33" s="2"/>
      <c r="AI33" s="2"/>
    </row>
    <row r="34" spans="1:35" ht="5.0999999999999996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</row>
    <row r="35" spans="1:35" ht="20.100000000000001" customHeight="1" x14ac:dyDescent="0.25">
      <c r="A35" s="17">
        <v>4</v>
      </c>
      <c r="B35" s="18" t="s">
        <v>34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21" t="str">
        <f>IF(Sheet2!B17="MALE","P","")</f>
        <v/>
      </c>
      <c r="P35" s="6" t="s">
        <v>35</v>
      </c>
      <c r="Q35" s="6"/>
      <c r="R35" s="6"/>
      <c r="S35" s="13" t="str">
        <f>IF(Sheet2!B17="FEMALE","P","")</f>
        <v/>
      </c>
      <c r="T35" s="6" t="s">
        <v>36</v>
      </c>
      <c r="U35" s="6"/>
      <c r="V35" s="6"/>
      <c r="W35" s="13" t="str">
        <f>IF(Sheet2!B17="TRANSGENDER","P","")</f>
        <v/>
      </c>
      <c r="X35" s="6" t="s">
        <v>149</v>
      </c>
      <c r="Y35" s="6"/>
      <c r="Z35" s="6"/>
      <c r="AA35" s="20"/>
      <c r="AB35" s="20"/>
      <c r="AC35" s="49" t="s">
        <v>44</v>
      </c>
      <c r="AD35" s="47"/>
      <c r="AE35" s="47"/>
      <c r="AF35" s="6"/>
      <c r="AG35" s="6"/>
      <c r="AH35" s="6"/>
      <c r="AI35" s="2"/>
    </row>
    <row r="36" spans="1:35" ht="3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1"/>
    </row>
    <row r="37" spans="1:35" ht="20.100000000000001" customHeight="1" x14ac:dyDescent="0.25">
      <c r="A37" s="17">
        <v>5</v>
      </c>
      <c r="B37" s="22" t="s">
        <v>33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2"/>
    </row>
    <row r="38" spans="1:35" ht="3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1"/>
    </row>
    <row r="39" spans="1:35" x14ac:dyDescent="0.25">
      <c r="A39" s="11"/>
      <c r="B39" s="2"/>
      <c r="C39" s="2" t="s">
        <v>22</v>
      </c>
      <c r="D39" s="2"/>
      <c r="E39" s="2"/>
      <c r="F39" s="2" t="s">
        <v>23</v>
      </c>
      <c r="G39" s="2"/>
      <c r="H39" s="2"/>
      <c r="I39" s="2" t="s">
        <v>24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5.75" x14ac:dyDescent="0.25">
      <c r="A40" s="11"/>
      <c r="B40" s="2"/>
      <c r="C40" s="16" t="str">
        <f>MID(Sheet2!$B$19,1,1)</f>
        <v/>
      </c>
      <c r="D40" s="16" t="str">
        <f>MID(Sheet2!$B$19,2,1)</f>
        <v/>
      </c>
      <c r="E40" s="2"/>
      <c r="F40" s="16" t="str">
        <f>MID(Sheet2!$C$19,1,1)</f>
        <v/>
      </c>
      <c r="G40" s="16" t="str">
        <f>MID(Sheet2!$C$19,2,1)</f>
        <v/>
      </c>
      <c r="H40" s="2"/>
      <c r="I40" s="16" t="str">
        <f>MID(Sheet2!$D$19,1,1)</f>
        <v/>
      </c>
      <c r="J40" s="16" t="str">
        <f>MID(Sheet2!$D$19,2,1)</f>
        <v/>
      </c>
      <c r="K40" s="16" t="str">
        <f>MID(Sheet2!$D$19,3,1)</f>
        <v/>
      </c>
      <c r="L40" s="16" t="str">
        <f>MID(Sheet2!$D$19,4,1)</f>
        <v/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5.0999999999999996" customHeight="1" x14ac:dyDescent="0.25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20.100000000000001" customHeight="1" x14ac:dyDescent="0.25">
      <c r="A42" s="17">
        <v>6</v>
      </c>
      <c r="B42" s="18" t="s">
        <v>37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2"/>
    </row>
    <row r="43" spans="1:35" ht="3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1"/>
    </row>
    <row r="44" spans="1:35" ht="15" customHeight="1" x14ac:dyDescent="0.25">
      <c r="A44" s="19"/>
      <c r="B44" s="52" t="s">
        <v>165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1"/>
    </row>
    <row r="45" spans="1:35" ht="15" customHeight="1" x14ac:dyDescent="0.25">
      <c r="A45" s="19"/>
      <c r="B45" s="21" t="str">
        <f>IF(Sheet2!B23="YES","P","")</f>
        <v/>
      </c>
      <c r="C45" s="19"/>
      <c r="D45" s="19" t="s">
        <v>31</v>
      </c>
      <c r="E45" s="19"/>
      <c r="F45" s="19"/>
      <c r="G45" s="13" t="str">
        <f>IF(Sheet2!B23="NO","P","")</f>
        <v/>
      </c>
      <c r="H45" s="19"/>
      <c r="I45" s="19" t="s">
        <v>32</v>
      </c>
      <c r="J45" s="19"/>
      <c r="K45" s="19"/>
      <c r="L45" s="19"/>
      <c r="M45" s="51" t="s">
        <v>166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1"/>
    </row>
    <row r="46" spans="1:35" ht="15" customHeight="1" x14ac:dyDescent="0.25">
      <c r="A46" s="19"/>
      <c r="B46" s="103" t="s">
        <v>168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9"/>
      <c r="AI46" s="11"/>
    </row>
    <row r="47" spans="1:35" x14ac:dyDescent="0.25">
      <c r="A47" s="11"/>
      <c r="B47" s="2" t="s">
        <v>38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5.0999999999999996" customHeight="1" x14ac:dyDescent="0.25">
      <c r="A48" s="1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5.75" x14ac:dyDescent="0.25">
      <c r="A49" s="11"/>
      <c r="B49" s="2" t="s">
        <v>1</v>
      </c>
      <c r="C49" s="2"/>
      <c r="D49" s="2"/>
      <c r="E49" s="2"/>
      <c r="F49" s="2"/>
      <c r="G49" s="2"/>
      <c r="H49" s="2"/>
      <c r="I49" s="2"/>
      <c r="J49" s="16" t="str">
        <f>MID(Sheet2!$B$26,1,1)</f>
        <v/>
      </c>
      <c r="K49" s="16" t="str">
        <f>MID(Sheet2!$B$26,2,1)</f>
        <v/>
      </c>
      <c r="L49" s="16" t="str">
        <f>MID(Sheet2!$B$26,3,1)</f>
        <v/>
      </c>
      <c r="M49" s="16" t="str">
        <f>MID(Sheet2!$B$26,4,1)</f>
        <v/>
      </c>
      <c r="N49" s="16" t="str">
        <f>MID(Sheet2!$B$26,5,1)</f>
        <v/>
      </c>
      <c r="O49" s="16" t="str">
        <f>MID(Sheet2!$B$26,6,1)</f>
        <v/>
      </c>
      <c r="P49" s="16" t="str">
        <f>MID(Sheet2!$B$26,7,1)</f>
        <v/>
      </c>
      <c r="Q49" s="16" t="str">
        <f>MID(Sheet2!$B$26,8,1)</f>
        <v/>
      </c>
      <c r="R49" s="16" t="str">
        <f>MID(Sheet2!$B$26,9,1)</f>
        <v/>
      </c>
      <c r="S49" s="16" t="str">
        <f>MID(Sheet2!$B$26,10,1)</f>
        <v/>
      </c>
      <c r="T49" s="16" t="str">
        <f>MID(Sheet2!$B$26,11,1)</f>
        <v/>
      </c>
      <c r="U49" s="16" t="str">
        <f>MID(Sheet2!$B$26,12,1)</f>
        <v/>
      </c>
      <c r="V49" s="16" t="str">
        <f>MID(Sheet2!$B$26,13,1)</f>
        <v/>
      </c>
      <c r="W49" s="16" t="str">
        <f>MID(Sheet2!$B$26,14,1)</f>
        <v/>
      </c>
      <c r="X49" s="16" t="str">
        <f>MID(Sheet2!$B$26,15,1)</f>
        <v/>
      </c>
      <c r="Y49" s="16" t="str">
        <f>MID(Sheet2!$B$26,16,1)</f>
        <v/>
      </c>
      <c r="Z49" s="16" t="str">
        <f>MID(Sheet2!$B$26,17,1)</f>
        <v/>
      </c>
      <c r="AA49" s="16" t="str">
        <f>MID(Sheet2!$B$26,18,1)</f>
        <v/>
      </c>
      <c r="AB49" s="16" t="str">
        <f>MID(Sheet2!$B$26,19,1)</f>
        <v/>
      </c>
      <c r="AC49" s="16" t="str">
        <f>MID(Sheet2!$B$26,20,1)</f>
        <v/>
      </c>
      <c r="AD49" s="16" t="str">
        <f>MID(Sheet2!$B$26,21,1)</f>
        <v/>
      </c>
      <c r="AE49" s="16" t="str">
        <f>MID(Sheet2!$B$26,22,1)</f>
        <v/>
      </c>
      <c r="AF49" s="16" t="str">
        <f>MID(Sheet2!$B$26,23,1)</f>
        <v/>
      </c>
      <c r="AG49" s="16" t="str">
        <f>MID(Sheet2!$B$26,24,1)</f>
        <v/>
      </c>
      <c r="AH49" s="2"/>
      <c r="AI49" s="2"/>
    </row>
    <row r="50" spans="1:35" ht="15.75" x14ac:dyDescent="0.25">
      <c r="A50" s="11"/>
      <c r="B50" s="2" t="s">
        <v>2</v>
      </c>
      <c r="C50" s="2"/>
      <c r="D50" s="2"/>
      <c r="E50" s="2"/>
      <c r="F50" s="2"/>
      <c r="G50" s="2"/>
      <c r="H50" s="2"/>
      <c r="I50" s="2"/>
      <c r="J50" s="16" t="str">
        <f>MID(Sheet2!$B$27,1,1)</f>
        <v/>
      </c>
      <c r="K50" s="16" t="str">
        <f>MID(Sheet2!$B$27,2,1)</f>
        <v/>
      </c>
      <c r="L50" s="16" t="str">
        <f>MID(Sheet2!$B$27,3,1)</f>
        <v/>
      </c>
      <c r="M50" s="16" t="str">
        <f>MID(Sheet2!$B$27,4,1)</f>
        <v/>
      </c>
      <c r="N50" s="16" t="str">
        <f>MID(Sheet2!$B$27,5,1)</f>
        <v/>
      </c>
      <c r="O50" s="16" t="str">
        <f>MID(Sheet2!$B$27,6,1)</f>
        <v/>
      </c>
      <c r="P50" s="16" t="str">
        <f>MID(Sheet2!$B$27,7,1)</f>
        <v/>
      </c>
      <c r="Q50" s="16" t="str">
        <f>MID(Sheet2!$B$27,8,1)</f>
        <v/>
      </c>
      <c r="R50" s="16" t="str">
        <f>MID(Sheet2!$B$27,9,1)</f>
        <v/>
      </c>
      <c r="S50" s="16" t="str">
        <f>MID(Sheet2!$B$27,10,1)</f>
        <v/>
      </c>
      <c r="T50" s="16" t="str">
        <f>MID(Sheet2!$B$27,11,1)</f>
        <v/>
      </c>
      <c r="U50" s="16" t="str">
        <f>MID(Sheet2!$B$27,12,1)</f>
        <v/>
      </c>
      <c r="V50" s="16" t="str">
        <f>MID(Sheet2!$B$27,13,1)</f>
        <v/>
      </c>
      <c r="W50" s="16" t="str">
        <f>MID(Sheet2!$B$27,14,1)</f>
        <v/>
      </c>
      <c r="X50" s="16" t="str">
        <f>MID(Sheet2!$B$27,15,1)</f>
        <v/>
      </c>
      <c r="Y50" s="16" t="str">
        <f>MID(Sheet2!$B$27,16,1)</f>
        <v/>
      </c>
      <c r="Z50" s="16" t="str">
        <f>MID(Sheet2!$B$27,17,1)</f>
        <v/>
      </c>
      <c r="AA50" s="16" t="str">
        <f>MID(Sheet2!$B$27,18,1)</f>
        <v/>
      </c>
      <c r="AB50" s="16" t="str">
        <f>MID(Sheet2!$B$27,19,1)</f>
        <v/>
      </c>
      <c r="AC50" s="16" t="str">
        <f>MID(Sheet2!$B$27,20,1)</f>
        <v/>
      </c>
      <c r="AD50" s="16" t="str">
        <f>MID(Sheet2!$B$27,21,1)</f>
        <v/>
      </c>
      <c r="AE50" s="16" t="str">
        <f>MID(Sheet2!$B$27,22,1)</f>
        <v/>
      </c>
      <c r="AF50" s="16" t="str">
        <f>MID(Sheet2!$B$27,23,1)</f>
        <v/>
      </c>
      <c r="AG50" s="16" t="str">
        <f>MID(Sheet2!$B$27,24,1)</f>
        <v/>
      </c>
      <c r="AH50" s="2"/>
      <c r="AI50" s="2"/>
    </row>
    <row r="51" spans="1:35" ht="15.75" x14ac:dyDescent="0.25">
      <c r="A51" s="11"/>
      <c r="B51" s="2" t="s">
        <v>3</v>
      </c>
      <c r="C51" s="2"/>
      <c r="D51" s="2"/>
      <c r="E51" s="2"/>
      <c r="F51" s="2"/>
      <c r="G51" s="2"/>
      <c r="H51" s="2"/>
      <c r="I51" s="2"/>
      <c r="J51" s="16" t="str">
        <f>MID(Sheet2!$B$28,1,1)</f>
        <v/>
      </c>
      <c r="K51" s="16" t="str">
        <f>MID(Sheet2!$B$28,2,1)</f>
        <v/>
      </c>
      <c r="L51" s="16" t="str">
        <f>MID(Sheet2!$B$28,3,1)</f>
        <v/>
      </c>
      <c r="M51" s="16" t="str">
        <f>MID(Sheet2!$B$28,4,1)</f>
        <v/>
      </c>
      <c r="N51" s="16" t="str">
        <f>MID(Sheet2!$B$28,5,1)</f>
        <v/>
      </c>
      <c r="O51" s="16" t="str">
        <f>MID(Sheet2!$B$28,6,1)</f>
        <v/>
      </c>
      <c r="P51" s="16" t="str">
        <f>MID(Sheet2!$B$28,7,1)</f>
        <v/>
      </c>
      <c r="Q51" s="16" t="str">
        <f>MID(Sheet2!$B$28,8,1)</f>
        <v/>
      </c>
      <c r="R51" s="16" t="str">
        <f>MID(Sheet2!$B$28,9,1)</f>
        <v/>
      </c>
      <c r="S51" s="16" t="str">
        <f>MID(Sheet2!$B$28,10,1)</f>
        <v/>
      </c>
      <c r="T51" s="16" t="str">
        <f>MID(Sheet2!$B$28,11,1)</f>
        <v/>
      </c>
      <c r="U51" s="16" t="str">
        <f>MID(Sheet2!$B$28,12,1)</f>
        <v/>
      </c>
      <c r="V51" s="16" t="str">
        <f>MID(Sheet2!$B$28,13,1)</f>
        <v/>
      </c>
      <c r="W51" s="16" t="str">
        <f>MID(Sheet2!$B$28,14,1)</f>
        <v/>
      </c>
      <c r="X51" s="16" t="str">
        <f>MID(Sheet2!$B$28,15,1)</f>
        <v/>
      </c>
      <c r="Y51" s="16" t="str">
        <f>MID(Sheet2!$B$28,16,1)</f>
        <v/>
      </c>
      <c r="Z51" s="16" t="str">
        <f>MID(Sheet2!$B$28,17,1)</f>
        <v/>
      </c>
      <c r="AA51" s="16" t="str">
        <f>MID(Sheet2!$B$28,18,1)</f>
        <v/>
      </c>
      <c r="AB51" s="16" t="str">
        <f>MID(Sheet2!$B$28,19,1)</f>
        <v/>
      </c>
      <c r="AC51" s="16" t="str">
        <f>MID(Sheet2!$B$28,20,1)</f>
        <v/>
      </c>
      <c r="AD51" s="16" t="str">
        <f>MID(Sheet2!$B$28,21,1)</f>
        <v/>
      </c>
      <c r="AE51" s="16" t="str">
        <f>MID(Sheet2!$B$28,22,1)</f>
        <v/>
      </c>
      <c r="AF51" s="16" t="str">
        <f>MID(Sheet2!$B$28,23,1)</f>
        <v/>
      </c>
      <c r="AG51" s="16" t="str">
        <f>MID(Sheet2!$B$28,24,1)</f>
        <v/>
      </c>
      <c r="AH51" s="2"/>
      <c r="AI51" s="2"/>
    </row>
    <row r="52" spans="1:35" ht="8.1" customHeight="1" x14ac:dyDescent="0.25">
      <c r="A52" s="11"/>
      <c r="B52" s="2"/>
      <c r="C52" s="2"/>
      <c r="D52" s="2"/>
      <c r="E52" s="2"/>
      <c r="F52" s="2"/>
      <c r="G52" s="2"/>
      <c r="H52" s="2"/>
      <c r="I52" s="2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"/>
      <c r="AI52" s="2"/>
    </row>
    <row r="53" spans="1:35" x14ac:dyDescent="0.25">
      <c r="A53" s="11"/>
      <c r="B53" s="2" t="s">
        <v>39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5.0999999999999996" customHeight="1" x14ac:dyDescent="0.25">
      <c r="A54" s="1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x14ac:dyDescent="0.25">
      <c r="A55" s="11"/>
      <c r="B55" s="2" t="s">
        <v>1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5.75" x14ac:dyDescent="0.25">
      <c r="A56" s="11"/>
      <c r="B56" s="2" t="s">
        <v>2</v>
      </c>
      <c r="C56" s="2"/>
      <c r="D56" s="2"/>
      <c r="E56" s="2"/>
      <c r="F56" s="2"/>
      <c r="G56" s="2"/>
      <c r="H56" s="2"/>
      <c r="I56" s="2"/>
      <c r="J56" s="16" t="str">
        <f>MID(Sheet2!$B$31,1,1)</f>
        <v/>
      </c>
      <c r="K56" s="16" t="str">
        <f>MID(Sheet2!$B$31,2,1)</f>
        <v/>
      </c>
      <c r="L56" s="16" t="str">
        <f>MID(Sheet2!$B$31,3,1)</f>
        <v/>
      </c>
      <c r="M56" s="16" t="str">
        <f>MID(Sheet2!$B$31,4,1)</f>
        <v/>
      </c>
      <c r="N56" s="16" t="str">
        <f>MID(Sheet2!$B$31,5,1)</f>
        <v/>
      </c>
      <c r="O56" s="16" t="str">
        <f>MID(Sheet2!$B$31,6,1)</f>
        <v/>
      </c>
      <c r="P56" s="16" t="str">
        <f>MID(Sheet2!$B$31,7,1)</f>
        <v/>
      </c>
      <c r="Q56" s="16" t="str">
        <f>MID(Sheet2!$B$31,8,1)</f>
        <v/>
      </c>
      <c r="R56" s="16" t="str">
        <f>MID(Sheet2!$B$31,9,1)</f>
        <v/>
      </c>
      <c r="S56" s="16" t="str">
        <f>MID(Sheet2!$B$31,10,1)</f>
        <v/>
      </c>
      <c r="T56" s="16" t="str">
        <f>MID(Sheet2!$B$31,11,1)</f>
        <v/>
      </c>
      <c r="U56" s="16" t="str">
        <f>MID(Sheet2!$B$31,12,1)</f>
        <v/>
      </c>
      <c r="V56" s="16" t="str">
        <f>MID(Sheet2!$B$31,13,1)</f>
        <v/>
      </c>
      <c r="W56" s="16" t="str">
        <f>MID(Sheet2!$B$31,14,1)</f>
        <v/>
      </c>
      <c r="X56" s="16" t="str">
        <f>MID(Sheet2!$B$31,15,1)</f>
        <v/>
      </c>
      <c r="Y56" s="16" t="str">
        <f>MID(Sheet2!$B$31,16,1)</f>
        <v/>
      </c>
      <c r="Z56" s="16" t="str">
        <f>MID(Sheet2!$B$31,17,1)</f>
        <v/>
      </c>
      <c r="AA56" s="16" t="str">
        <f>MID(Sheet2!$B$31,18,1)</f>
        <v/>
      </c>
      <c r="AB56" s="16" t="str">
        <f>MID(Sheet2!$B$31,19,1)</f>
        <v/>
      </c>
      <c r="AC56" s="16" t="str">
        <f>MID(Sheet2!$B$31,20,1)</f>
        <v/>
      </c>
      <c r="AD56" s="16" t="str">
        <f>MID(Sheet2!$B$31,21,1)</f>
        <v/>
      </c>
      <c r="AE56" s="16" t="str">
        <f>MID(Sheet2!$B$31,22,1)</f>
        <v/>
      </c>
      <c r="AF56" s="16" t="str">
        <f>MID(Sheet2!$B$31,23,1)</f>
        <v/>
      </c>
      <c r="AG56" s="16" t="str">
        <f>MID(Sheet2!$B$31,24,1)</f>
        <v/>
      </c>
      <c r="AH56" s="2"/>
      <c r="AI56" s="2"/>
    </row>
    <row r="57" spans="1:35" ht="15.75" x14ac:dyDescent="0.25">
      <c r="A57" s="11"/>
      <c r="B57" s="2" t="s">
        <v>3</v>
      </c>
      <c r="C57" s="2"/>
      <c r="D57" s="2"/>
      <c r="E57" s="2"/>
      <c r="F57" s="2"/>
      <c r="G57" s="2"/>
      <c r="H57" s="2"/>
      <c r="I57" s="2"/>
      <c r="J57" s="16" t="str">
        <f>MID(Sheet2!$B$32,1,1)</f>
        <v/>
      </c>
      <c r="K57" s="16" t="str">
        <f>MID(Sheet2!$B$32,2,1)</f>
        <v/>
      </c>
      <c r="L57" s="16" t="str">
        <f>MID(Sheet2!$B$32,3,1)</f>
        <v/>
      </c>
      <c r="M57" s="16" t="str">
        <f>MID(Sheet2!$B$32,4,1)</f>
        <v/>
      </c>
      <c r="N57" s="16" t="str">
        <f>MID(Sheet2!$B$32,5,1)</f>
        <v/>
      </c>
      <c r="O57" s="16" t="str">
        <f>MID(Sheet2!$B$32,6,1)</f>
        <v/>
      </c>
      <c r="P57" s="16" t="str">
        <f>MID(Sheet2!$B$32,7,1)</f>
        <v/>
      </c>
      <c r="Q57" s="16" t="str">
        <f>MID(Sheet2!$B$32,8,1)</f>
        <v/>
      </c>
      <c r="R57" s="16" t="str">
        <f>MID(Sheet2!$B$32,9,1)</f>
        <v/>
      </c>
      <c r="S57" s="16" t="str">
        <f>MID(Sheet2!$B$32,10,1)</f>
        <v/>
      </c>
      <c r="T57" s="16" t="str">
        <f>MID(Sheet2!$B$32,11,1)</f>
        <v/>
      </c>
      <c r="U57" s="16" t="str">
        <f>MID(Sheet2!$B$32,12,1)</f>
        <v/>
      </c>
      <c r="V57" s="16" t="str">
        <f>MID(Sheet2!$B$32,13,1)</f>
        <v/>
      </c>
      <c r="W57" s="16" t="str">
        <f>MID(Sheet2!$B$32,14,1)</f>
        <v/>
      </c>
      <c r="X57" s="16" t="str">
        <f>MID(Sheet2!$B$32,15,1)</f>
        <v/>
      </c>
      <c r="Y57" s="16" t="str">
        <f>MID(Sheet2!$B$32,16,1)</f>
        <v/>
      </c>
      <c r="Z57" s="16" t="str">
        <f>MID(Sheet2!$B$32,17,1)</f>
        <v/>
      </c>
      <c r="AA57" s="16" t="str">
        <f>MID(Sheet2!$B$32,18,1)</f>
        <v/>
      </c>
      <c r="AB57" s="16" t="str">
        <f>MID(Sheet2!$B$32,19,1)</f>
        <v/>
      </c>
      <c r="AC57" s="16" t="str">
        <f>MID(Sheet2!$B$32,20,1)</f>
        <v/>
      </c>
      <c r="AD57" s="16" t="str">
        <f>MID(Sheet2!$B$32,21,1)</f>
        <v/>
      </c>
      <c r="AE57" s="16" t="str">
        <f>MID(Sheet2!$B$32,22,1)</f>
        <v/>
      </c>
      <c r="AF57" s="16" t="str">
        <f>MID(Sheet2!$B$32,23,1)</f>
        <v/>
      </c>
      <c r="AG57" s="16" t="str">
        <f>MID(Sheet2!$B$32,24,1)</f>
        <v/>
      </c>
      <c r="AH57" s="2"/>
      <c r="AI57" s="2"/>
    </row>
    <row r="58" spans="1:35" ht="15.75" x14ac:dyDescent="0.25">
      <c r="A58" s="11"/>
      <c r="B58" s="2" t="s">
        <v>4</v>
      </c>
      <c r="C58" s="2"/>
      <c r="D58" s="2"/>
      <c r="E58" s="2"/>
      <c r="F58" s="2"/>
      <c r="G58" s="2"/>
      <c r="H58" s="2"/>
      <c r="I58" s="2"/>
      <c r="J58" s="16" t="str">
        <f>MID(Sheet2!$B$33,1,1)</f>
        <v/>
      </c>
      <c r="K58" s="16" t="str">
        <f>MID(Sheet2!$B$33,2,1)</f>
        <v/>
      </c>
      <c r="L58" s="16" t="str">
        <f>MID(Sheet2!$B$33,3,1)</f>
        <v/>
      </c>
      <c r="M58" s="16" t="str">
        <f>MID(Sheet2!$B$33,4,1)</f>
        <v/>
      </c>
      <c r="N58" s="16" t="str">
        <f>MID(Sheet2!$B$33,5,1)</f>
        <v/>
      </c>
      <c r="O58" s="16" t="str">
        <f>MID(Sheet2!$B$33,6,1)</f>
        <v/>
      </c>
      <c r="P58" s="16" t="str">
        <f>MID(Sheet2!$B$33,7,1)</f>
        <v/>
      </c>
      <c r="Q58" s="16" t="str">
        <f>MID(Sheet2!$B$33,8,1)</f>
        <v/>
      </c>
      <c r="R58" s="16" t="str">
        <f>MID(Sheet2!$B$33,9,1)</f>
        <v/>
      </c>
      <c r="S58" s="16" t="str">
        <f>MID(Sheet2!$B$33,10,1)</f>
        <v/>
      </c>
      <c r="T58" s="16" t="str">
        <f>MID(Sheet2!$B$33,11,1)</f>
        <v/>
      </c>
      <c r="U58" s="16" t="str">
        <f>MID(Sheet2!$B$33,12,1)</f>
        <v/>
      </c>
      <c r="V58" s="16" t="str">
        <f>MID(Sheet2!$B$33,13,1)</f>
        <v/>
      </c>
      <c r="W58" s="16" t="str">
        <f>MID(Sheet2!$B$33,14,1)</f>
        <v/>
      </c>
      <c r="X58" s="16" t="str">
        <f>MID(Sheet2!$B$33,15,1)</f>
        <v/>
      </c>
      <c r="Y58" s="16" t="str">
        <f>MID(Sheet2!$B$33,16,1)</f>
        <v/>
      </c>
      <c r="Z58" s="16" t="str">
        <f>MID(Sheet2!$B$33,17,1)</f>
        <v/>
      </c>
      <c r="AA58" s="16" t="str">
        <f>MID(Sheet2!$B$33,18,1)</f>
        <v/>
      </c>
      <c r="AB58" s="16" t="str">
        <f>MID(Sheet2!$B$33,19,1)</f>
        <v/>
      </c>
      <c r="AC58" s="16" t="str">
        <f>MID(Sheet2!$B$33,20,1)</f>
        <v/>
      </c>
      <c r="AD58" s="16" t="str">
        <f>MID(Sheet2!$B$33,21,1)</f>
        <v/>
      </c>
      <c r="AE58" s="16" t="str">
        <f>MID(Sheet2!$B$33,22,1)</f>
        <v/>
      </c>
      <c r="AF58" s="16" t="str">
        <f>MID(Sheet2!$B$33,23,1)</f>
        <v/>
      </c>
      <c r="AG58" s="16" t="str">
        <f>MID(Sheet2!$B$33,24,1)</f>
        <v/>
      </c>
      <c r="AH58" s="2"/>
      <c r="AI58" s="2"/>
    </row>
    <row r="59" spans="1:35" x14ac:dyDescent="0.25">
      <c r="A59" s="11"/>
      <c r="B59" s="2" t="s">
        <v>61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x14ac:dyDescent="0.25">
      <c r="A60" s="11"/>
      <c r="B60" s="2"/>
      <c r="C60" s="2"/>
      <c r="D60" s="2"/>
      <c r="E60" s="2"/>
      <c r="F60" s="2"/>
      <c r="G60" s="2"/>
      <c r="H60" s="2"/>
      <c r="I60" s="2"/>
      <c r="J60" s="2"/>
      <c r="K60" s="2"/>
      <c r="L60" s="13" t="str">
        <f>IF(Sheet2!B35="FATHER","P","")</f>
        <v/>
      </c>
      <c r="M60" s="2" t="s">
        <v>62</v>
      </c>
      <c r="N60" s="2"/>
      <c r="O60" s="2"/>
      <c r="P60" s="2"/>
      <c r="Q60" s="2"/>
      <c r="R60" s="2"/>
      <c r="S60" s="2"/>
      <c r="T60" s="13" t="str">
        <f>IF(Sheet2!B35="MOTHER","P","")</f>
        <v/>
      </c>
      <c r="U60" s="2" t="s">
        <v>63</v>
      </c>
      <c r="V60" s="2"/>
      <c r="W60" s="2"/>
      <c r="X60" s="2"/>
      <c r="Y60" s="2"/>
      <c r="Z60" s="2"/>
      <c r="AA60" s="4" t="s">
        <v>64</v>
      </c>
      <c r="AB60" s="2"/>
      <c r="AC60" s="2"/>
      <c r="AD60" s="2"/>
      <c r="AE60" s="2"/>
      <c r="AF60" s="2"/>
      <c r="AG60" s="2"/>
      <c r="AH60" s="2"/>
      <c r="AI60" s="2"/>
    </row>
    <row r="61" spans="1:35" ht="20.100000000000001" customHeight="1" x14ac:dyDescent="0.25">
      <c r="A61" s="17">
        <v>7</v>
      </c>
      <c r="B61" s="6" t="s">
        <v>5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2"/>
    </row>
    <row r="62" spans="1:35" ht="3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1"/>
    </row>
    <row r="63" spans="1:35" x14ac:dyDescent="0.25">
      <c r="A63" s="11"/>
      <c r="B63" s="2" t="s">
        <v>6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5.75" x14ac:dyDescent="0.25">
      <c r="A64" s="11"/>
      <c r="B64" s="24" t="s">
        <v>45</v>
      </c>
      <c r="C64" s="2"/>
      <c r="D64" s="2"/>
      <c r="E64" s="2"/>
      <c r="F64" s="2"/>
      <c r="G64" s="2"/>
      <c r="H64" s="2"/>
      <c r="I64" s="2"/>
      <c r="J64" s="16" t="str">
        <f>MID(Sheet2!$B$38,1,1)</f>
        <v/>
      </c>
      <c r="K64" s="16" t="str">
        <f>MID(Sheet2!$B$38,2,1)</f>
        <v/>
      </c>
      <c r="L64" s="16" t="str">
        <f>MID(Sheet2!$B$38,3,1)</f>
        <v/>
      </c>
      <c r="M64" s="16" t="str">
        <f>MID(Sheet2!$B$38,4,1)</f>
        <v/>
      </c>
      <c r="N64" s="16" t="str">
        <f>MID(Sheet2!$B$38,5,1)</f>
        <v/>
      </c>
      <c r="O64" s="16" t="str">
        <f>MID(Sheet2!$B$38,6,1)</f>
        <v/>
      </c>
      <c r="P64" s="16" t="str">
        <f>MID(Sheet2!$B$38,7,1)</f>
        <v/>
      </c>
      <c r="Q64" s="16" t="str">
        <f>MID(Sheet2!$B$38,8,1)</f>
        <v/>
      </c>
      <c r="R64" s="16" t="str">
        <f>MID(Sheet2!$B$38,9,1)</f>
        <v/>
      </c>
      <c r="S64" s="16" t="str">
        <f>MID(Sheet2!$B$38,10,1)</f>
        <v/>
      </c>
      <c r="T64" s="16" t="str">
        <f>MID(Sheet2!$B$38,11,1)</f>
        <v/>
      </c>
      <c r="U64" s="16" t="str">
        <f>MID(Sheet2!$B$38,12,1)</f>
        <v/>
      </c>
      <c r="V64" s="16" t="str">
        <f>MID(Sheet2!$B$38,13,1)</f>
        <v/>
      </c>
      <c r="W64" s="16" t="str">
        <f>MID(Sheet2!$B$38,14,1)</f>
        <v/>
      </c>
      <c r="X64" s="16" t="str">
        <f>MID(Sheet2!$B$38,15,1)</f>
        <v/>
      </c>
      <c r="Y64" s="16" t="str">
        <f>MID(Sheet2!$B$38,16,1)</f>
        <v/>
      </c>
      <c r="Z64" s="16" t="str">
        <f>MID(Sheet2!$B$38,17,1)</f>
        <v/>
      </c>
      <c r="AA64" s="16" t="str">
        <f>MID(Sheet2!$B$38,18,1)</f>
        <v/>
      </c>
      <c r="AB64" s="16" t="str">
        <f>MID(Sheet2!$B$38,19,1)</f>
        <v/>
      </c>
      <c r="AC64" s="16" t="str">
        <f>MID(Sheet2!$B$38,20,1)</f>
        <v/>
      </c>
      <c r="AD64" s="16" t="str">
        <f>MID(Sheet2!$B$38,21,1)</f>
        <v/>
      </c>
      <c r="AE64" s="16" t="str">
        <f>MID(Sheet2!$B$38,22,1)</f>
        <v/>
      </c>
      <c r="AF64" s="16" t="str">
        <f>MID(Sheet2!$B$38,23,1)</f>
        <v/>
      </c>
      <c r="AG64" s="16" t="str">
        <f>MID(Sheet2!$B$38,24,1)</f>
        <v/>
      </c>
      <c r="AH64" s="2"/>
      <c r="AI64" s="2"/>
    </row>
    <row r="65" spans="1:35" ht="15.75" x14ac:dyDescent="0.25">
      <c r="A65" s="11"/>
      <c r="B65" s="24" t="s">
        <v>46</v>
      </c>
      <c r="C65" s="2"/>
      <c r="D65" s="2"/>
      <c r="E65" s="2"/>
      <c r="F65" s="2"/>
      <c r="G65" s="2"/>
      <c r="H65" s="2"/>
      <c r="I65" s="2"/>
      <c r="J65" s="16" t="str">
        <f>MID(Sheet2!$B$39,1,1)</f>
        <v/>
      </c>
      <c r="K65" s="16" t="str">
        <f>MID(Sheet2!$B$39,2,1)</f>
        <v/>
      </c>
      <c r="L65" s="16" t="str">
        <f>MID(Sheet2!$B$39,3,1)</f>
        <v/>
      </c>
      <c r="M65" s="16" t="str">
        <f>MID(Sheet2!$B$39,4,1)</f>
        <v/>
      </c>
      <c r="N65" s="16" t="str">
        <f>MID(Sheet2!$B$39,5,1)</f>
        <v/>
      </c>
      <c r="O65" s="16" t="str">
        <f>MID(Sheet2!$B$39,6,1)</f>
        <v/>
      </c>
      <c r="P65" s="16" t="str">
        <f>MID(Sheet2!$B$39,7,1)</f>
        <v/>
      </c>
      <c r="Q65" s="16" t="str">
        <f>MID(Sheet2!$B$39,8,1)</f>
        <v/>
      </c>
      <c r="R65" s="16" t="str">
        <f>MID(Sheet2!$B$39,9,1)</f>
        <v/>
      </c>
      <c r="S65" s="16" t="str">
        <f>MID(Sheet2!$B$39,10,1)</f>
        <v/>
      </c>
      <c r="T65" s="16" t="str">
        <f>MID(Sheet2!$B$39,11,1)</f>
        <v/>
      </c>
      <c r="U65" s="16" t="str">
        <f>MID(Sheet2!$B$39,12,1)</f>
        <v/>
      </c>
      <c r="V65" s="16" t="str">
        <f>MID(Sheet2!$B$39,13,1)</f>
        <v/>
      </c>
      <c r="W65" s="16" t="str">
        <f>MID(Sheet2!$B$39,14,1)</f>
        <v/>
      </c>
      <c r="X65" s="16" t="str">
        <f>MID(Sheet2!$B$39,15,1)</f>
        <v/>
      </c>
      <c r="Y65" s="16" t="str">
        <f>MID(Sheet2!$B$39,16,1)</f>
        <v/>
      </c>
      <c r="Z65" s="16" t="str">
        <f>MID(Sheet2!$B$39,17,1)</f>
        <v/>
      </c>
      <c r="AA65" s="16" t="str">
        <f>MID(Sheet2!$B$39,18,1)</f>
        <v/>
      </c>
      <c r="AB65" s="16" t="str">
        <f>MID(Sheet2!$B$39,19,1)</f>
        <v/>
      </c>
      <c r="AC65" s="16" t="str">
        <f>MID(Sheet2!$B$39,20,1)</f>
        <v/>
      </c>
      <c r="AD65" s="16" t="str">
        <f>MID(Sheet2!$B$39,21,1)</f>
        <v/>
      </c>
      <c r="AE65" s="16" t="str">
        <f>MID(Sheet2!$B$39,22,1)</f>
        <v/>
      </c>
      <c r="AF65" s="16" t="str">
        <f>MID(Sheet2!$B$39,23,1)</f>
        <v/>
      </c>
      <c r="AG65" s="16" t="str">
        <f>MID(Sheet2!$B$39,24,1)</f>
        <v/>
      </c>
      <c r="AH65" s="2"/>
      <c r="AI65" s="2"/>
    </row>
    <row r="66" spans="1:35" ht="15.75" x14ac:dyDescent="0.25">
      <c r="A66" s="11"/>
      <c r="B66" s="24" t="s">
        <v>47</v>
      </c>
      <c r="C66" s="2"/>
      <c r="D66" s="2"/>
      <c r="E66" s="2"/>
      <c r="F66" s="2"/>
      <c r="G66" s="2"/>
      <c r="H66" s="2"/>
      <c r="I66" s="2"/>
      <c r="J66" s="16" t="str">
        <f>MID(Sheet2!$B$40,1,1)</f>
        <v/>
      </c>
      <c r="K66" s="16" t="str">
        <f>MID(Sheet2!$B$40,2,1)</f>
        <v/>
      </c>
      <c r="L66" s="16" t="str">
        <f>MID(Sheet2!$B$40,3,1)</f>
        <v/>
      </c>
      <c r="M66" s="16" t="str">
        <f>MID(Sheet2!$B$40,4,1)</f>
        <v/>
      </c>
      <c r="N66" s="16" t="str">
        <f>MID(Sheet2!$B$40,5,1)</f>
        <v/>
      </c>
      <c r="O66" s="16" t="str">
        <f>MID(Sheet2!$B$40,6,1)</f>
        <v/>
      </c>
      <c r="P66" s="16" t="str">
        <f>MID(Sheet2!$B$40,7,1)</f>
        <v/>
      </c>
      <c r="Q66" s="16" t="str">
        <f>MID(Sheet2!$B$40,8,1)</f>
        <v/>
      </c>
      <c r="R66" s="16" t="str">
        <f>MID(Sheet2!$B$40,9,1)</f>
        <v/>
      </c>
      <c r="S66" s="16" t="str">
        <f>MID(Sheet2!$B$40,10,1)</f>
        <v/>
      </c>
      <c r="T66" s="16" t="str">
        <f>MID(Sheet2!$B$40,11,1)</f>
        <v/>
      </c>
      <c r="U66" s="16" t="str">
        <f>MID(Sheet2!$B$40,12,1)</f>
        <v/>
      </c>
      <c r="V66" s="16" t="str">
        <f>MID(Sheet2!$B$40,13,1)</f>
        <v/>
      </c>
      <c r="W66" s="16" t="str">
        <f>MID(Sheet2!$B$40,14,1)</f>
        <v/>
      </c>
      <c r="X66" s="16" t="str">
        <f>MID(Sheet2!$B$40,15,1)</f>
        <v/>
      </c>
      <c r="Y66" s="16" t="str">
        <f>MID(Sheet2!$B$40,16,1)</f>
        <v/>
      </c>
      <c r="Z66" s="16" t="str">
        <f>MID(Sheet2!$B$40,17,1)</f>
        <v/>
      </c>
      <c r="AA66" s="16" t="str">
        <f>MID(Sheet2!$B$40,18,1)</f>
        <v/>
      </c>
      <c r="AB66" s="16" t="str">
        <f>MID(Sheet2!$B$40,19,1)</f>
        <v/>
      </c>
      <c r="AC66" s="16" t="str">
        <f>MID(Sheet2!$B$40,20,1)</f>
        <v/>
      </c>
      <c r="AD66" s="16" t="str">
        <f>MID(Sheet2!$B$40,21,1)</f>
        <v/>
      </c>
      <c r="AE66" s="16" t="str">
        <f>MID(Sheet2!$B$40,22,1)</f>
        <v/>
      </c>
      <c r="AF66" s="16" t="str">
        <f>MID(Sheet2!$B$40,23,1)</f>
        <v/>
      </c>
      <c r="AG66" s="16" t="str">
        <f>MID(Sheet2!$B$40,24,1)</f>
        <v/>
      </c>
      <c r="AH66" s="2"/>
      <c r="AI66" s="2"/>
    </row>
    <row r="67" spans="1:35" ht="15.75" x14ac:dyDescent="0.25">
      <c r="A67" s="11"/>
      <c r="B67" s="24" t="s">
        <v>48</v>
      </c>
      <c r="C67" s="2"/>
      <c r="D67" s="2"/>
      <c r="E67" s="2"/>
      <c r="F67" s="2"/>
      <c r="G67" s="2"/>
      <c r="H67" s="2"/>
      <c r="I67" s="2"/>
      <c r="J67" s="16" t="str">
        <f>MID(Sheet2!$B$41,1,1)</f>
        <v/>
      </c>
      <c r="K67" s="16" t="str">
        <f>MID(Sheet2!$B$41,2,1)</f>
        <v/>
      </c>
      <c r="L67" s="16" t="str">
        <f>MID(Sheet2!$B$41,3,1)</f>
        <v/>
      </c>
      <c r="M67" s="16" t="str">
        <f>MID(Sheet2!$B$41,4,1)</f>
        <v/>
      </c>
      <c r="N67" s="16" t="str">
        <f>MID(Sheet2!$B$41,5,1)</f>
        <v/>
      </c>
      <c r="O67" s="16" t="str">
        <f>MID(Sheet2!$B$41,6,1)</f>
        <v/>
      </c>
      <c r="P67" s="16" t="str">
        <f>MID(Sheet2!$B$41,7,1)</f>
        <v/>
      </c>
      <c r="Q67" s="16" t="str">
        <f>MID(Sheet2!$B$41,8,1)</f>
        <v/>
      </c>
      <c r="R67" s="16" t="str">
        <f>MID(Sheet2!$B$41,9,1)</f>
        <v/>
      </c>
      <c r="S67" s="16" t="str">
        <f>MID(Sheet2!$B$41,10,1)</f>
        <v/>
      </c>
      <c r="T67" s="16" t="str">
        <f>MID(Sheet2!$B$41,11,1)</f>
        <v/>
      </c>
      <c r="U67" s="16" t="str">
        <f>MID(Sheet2!$B$41,12,1)</f>
        <v/>
      </c>
      <c r="V67" s="16" t="str">
        <f>MID(Sheet2!$B$41,13,1)</f>
        <v/>
      </c>
      <c r="W67" s="16" t="str">
        <f>MID(Sheet2!$B$41,14,1)</f>
        <v/>
      </c>
      <c r="X67" s="16" t="str">
        <f>MID(Sheet2!$B$41,15,1)</f>
        <v/>
      </c>
      <c r="Y67" s="16" t="str">
        <f>MID(Sheet2!$B$41,16,1)</f>
        <v/>
      </c>
      <c r="Z67" s="16" t="str">
        <f>MID(Sheet2!$B$41,17,1)</f>
        <v/>
      </c>
      <c r="AA67" s="16" t="str">
        <f>MID(Sheet2!$B$41,18,1)</f>
        <v/>
      </c>
      <c r="AB67" s="16" t="str">
        <f>MID(Sheet2!$B$41,19,1)</f>
        <v/>
      </c>
      <c r="AC67" s="16" t="str">
        <f>MID(Sheet2!$B$41,20,1)</f>
        <v/>
      </c>
      <c r="AD67" s="16" t="str">
        <f>MID(Sheet2!$B$41,21,1)</f>
        <v/>
      </c>
      <c r="AE67" s="16" t="str">
        <f>MID(Sheet2!$B$41,22,1)</f>
        <v/>
      </c>
      <c r="AF67" s="16" t="str">
        <f>MID(Sheet2!$B$41,23,1)</f>
        <v/>
      </c>
      <c r="AG67" s="16" t="str">
        <f>MID(Sheet2!$B$41,24,1)</f>
        <v/>
      </c>
      <c r="AH67" s="2"/>
      <c r="AI67" s="2"/>
    </row>
    <row r="68" spans="1:35" ht="15.75" x14ac:dyDescent="0.25">
      <c r="A68" s="11"/>
      <c r="B68" s="24" t="s">
        <v>49</v>
      </c>
      <c r="C68" s="2"/>
      <c r="D68" s="2"/>
      <c r="E68" s="2"/>
      <c r="F68" s="2"/>
      <c r="G68" s="2"/>
      <c r="H68" s="2"/>
      <c r="I68" s="2"/>
      <c r="J68" s="16" t="str">
        <f>MID(Sheet2!$B$42,1,1)</f>
        <v/>
      </c>
      <c r="K68" s="16" t="str">
        <f>MID(Sheet2!$B$42,2,1)</f>
        <v/>
      </c>
      <c r="L68" s="16" t="str">
        <f>MID(Sheet2!$B$42,3,1)</f>
        <v/>
      </c>
      <c r="M68" s="16" t="str">
        <f>MID(Sheet2!$B$42,4,1)</f>
        <v/>
      </c>
      <c r="N68" s="16" t="str">
        <f>MID(Sheet2!$B$42,5,1)</f>
        <v/>
      </c>
      <c r="O68" s="16" t="str">
        <f>MID(Sheet2!$B$42,6,1)</f>
        <v/>
      </c>
      <c r="P68" s="16" t="str">
        <f>MID(Sheet2!$B$42,7,1)</f>
        <v/>
      </c>
      <c r="Q68" s="16" t="str">
        <f>MID(Sheet2!$B$42,8,1)</f>
        <v/>
      </c>
      <c r="R68" s="16" t="str">
        <f>MID(Sheet2!$B$42,9,1)</f>
        <v/>
      </c>
      <c r="S68" s="16" t="str">
        <f>MID(Sheet2!$B$42,10,1)</f>
        <v/>
      </c>
      <c r="T68" s="16" t="str">
        <f>MID(Sheet2!$B$42,11,1)</f>
        <v/>
      </c>
      <c r="U68" s="16" t="str">
        <f>MID(Sheet2!$B$42,12,1)</f>
        <v/>
      </c>
      <c r="V68" s="16" t="str">
        <f>MID(Sheet2!$B$42,13,1)</f>
        <v/>
      </c>
      <c r="W68" s="16" t="str">
        <f>MID(Sheet2!$B$42,14,1)</f>
        <v/>
      </c>
      <c r="X68" s="16" t="str">
        <f>MID(Sheet2!$B$42,15,1)</f>
        <v/>
      </c>
      <c r="Y68" s="16" t="str">
        <f>MID(Sheet2!$B$42,16,1)</f>
        <v/>
      </c>
      <c r="Z68" s="16" t="str">
        <f>MID(Sheet2!$B$42,17,1)</f>
        <v/>
      </c>
      <c r="AA68" s="16" t="str">
        <f>MID(Sheet2!$B$42,18,1)</f>
        <v/>
      </c>
      <c r="AB68" s="16" t="str">
        <f>MID(Sheet2!$B$42,19,1)</f>
        <v/>
      </c>
      <c r="AC68" s="16" t="str">
        <f>MID(Sheet2!$B$42,20,1)</f>
        <v/>
      </c>
      <c r="AD68" s="16" t="str">
        <f>MID(Sheet2!$B$42,21,1)</f>
        <v/>
      </c>
      <c r="AE68" s="16" t="str">
        <f>MID(Sheet2!$B$42,22,1)</f>
        <v/>
      </c>
      <c r="AF68" s="16" t="str">
        <f>MID(Sheet2!$B$42,23,1)</f>
        <v/>
      </c>
      <c r="AG68" s="16" t="str">
        <f>MID(Sheet2!$B$42,24,1)</f>
        <v/>
      </c>
      <c r="AH68" s="2"/>
      <c r="AI68" s="2"/>
    </row>
    <row r="69" spans="1:35" ht="3" customHeight="1" x14ac:dyDescent="0.25">
      <c r="A69" s="11"/>
      <c r="B69" s="2"/>
      <c r="C69" s="2"/>
      <c r="D69" s="2"/>
      <c r="E69" s="2"/>
      <c r="F69" s="2"/>
      <c r="G69" s="2"/>
      <c r="H69" s="2"/>
      <c r="I69" s="2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"/>
      <c r="AI69" s="2"/>
    </row>
    <row r="70" spans="1:35" x14ac:dyDescent="0.25">
      <c r="A70" s="11"/>
      <c r="B70" s="2" t="s">
        <v>50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 t="s">
        <v>25</v>
      </c>
      <c r="R70" s="2"/>
      <c r="S70" s="2"/>
      <c r="T70" s="2"/>
      <c r="U70" s="2"/>
      <c r="V70" s="2"/>
      <c r="W70" s="2"/>
      <c r="X70" s="2"/>
      <c r="Y70" s="2" t="s">
        <v>26</v>
      </c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5.75" x14ac:dyDescent="0.25">
      <c r="A71" s="11"/>
      <c r="B71" s="109">
        <f>Sheet2!B43</f>
        <v>0</v>
      </c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8"/>
      <c r="Q71" s="16" t="str">
        <f>MID(Sheet2!$B$44,1,1)</f>
        <v/>
      </c>
      <c r="R71" s="16" t="str">
        <f>MID(Sheet2!$B$44,2,1)</f>
        <v/>
      </c>
      <c r="S71" s="16" t="str">
        <f>MID(Sheet2!$B$44,3,1)</f>
        <v/>
      </c>
      <c r="T71" s="16" t="str">
        <f>MID(Sheet2!$B$44,4,1)</f>
        <v/>
      </c>
      <c r="U71" s="16" t="str">
        <f>MID(Sheet2!$B$44,5,1)</f>
        <v/>
      </c>
      <c r="V71" s="16" t="str">
        <f>MID(Sheet2!$B$44,6,1)</f>
        <v/>
      </c>
      <c r="W71" s="16" t="str">
        <f>MID(Sheet2!$B$44,7,1)</f>
        <v/>
      </c>
      <c r="X71" s="110">
        <f>Sheet2!B45</f>
        <v>0</v>
      </c>
      <c r="Y71" s="111"/>
      <c r="Z71" s="111"/>
      <c r="AA71" s="111"/>
      <c r="AB71" s="111"/>
      <c r="AC71" s="111"/>
      <c r="AD71" s="111"/>
      <c r="AE71" s="111"/>
      <c r="AF71" s="111"/>
      <c r="AG71" s="112"/>
      <c r="AH71" s="2"/>
      <c r="AI71" s="2"/>
    </row>
    <row r="72" spans="1:35" ht="15.75" x14ac:dyDescent="0.25">
      <c r="A72" s="11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"/>
      <c r="AI72" s="2"/>
    </row>
    <row r="73" spans="1:35" ht="0.9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0.9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0.9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x14ac:dyDescent="0.25">
      <c r="A76" s="2"/>
      <c r="B76" s="2" t="s">
        <v>71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5.75" x14ac:dyDescent="0.25">
      <c r="A77" s="2"/>
      <c r="B77" s="24" t="s">
        <v>72</v>
      </c>
      <c r="C77" s="2"/>
      <c r="D77" s="2"/>
      <c r="E77" s="2"/>
      <c r="F77" s="2"/>
      <c r="G77" s="2"/>
      <c r="H77" s="2"/>
      <c r="I77" s="2"/>
      <c r="J77" s="16" t="str">
        <f>MID(Sheet2!$B$48,1,1)</f>
        <v/>
      </c>
      <c r="K77" s="16" t="str">
        <f>MID(Sheet2!$B$48,2,1)</f>
        <v/>
      </c>
      <c r="L77" s="16" t="str">
        <f>MID(Sheet2!$B$48,3,1)</f>
        <v/>
      </c>
      <c r="M77" s="16" t="str">
        <f>MID(Sheet2!$B$48,4,1)</f>
        <v/>
      </c>
      <c r="N77" s="16" t="str">
        <f>MID(Sheet2!$B$48,5,1)</f>
        <v/>
      </c>
      <c r="O77" s="16" t="str">
        <f>MID(Sheet2!$B$48,6,1)</f>
        <v/>
      </c>
      <c r="P77" s="16" t="str">
        <f>MID(Sheet2!$B$48,7,1)</f>
        <v/>
      </c>
      <c r="Q77" s="16" t="str">
        <f>MID(Sheet2!$B$48,8,1)</f>
        <v/>
      </c>
      <c r="R77" s="16" t="str">
        <f>MID(Sheet2!$B$48,9,1)</f>
        <v/>
      </c>
      <c r="S77" s="16" t="str">
        <f>MID(Sheet2!$B$48,10,1)</f>
        <v/>
      </c>
      <c r="T77" s="16" t="str">
        <f>MID(Sheet2!$B$48,11,1)</f>
        <v/>
      </c>
      <c r="U77" s="16" t="str">
        <f>MID(Sheet2!$B$48,12,1)</f>
        <v/>
      </c>
      <c r="V77" s="16" t="str">
        <f>MID(Sheet2!$B$48,13,1)</f>
        <v/>
      </c>
      <c r="W77" s="16" t="str">
        <f>MID(Sheet2!$B$48,14,1)</f>
        <v/>
      </c>
      <c r="X77" s="16" t="str">
        <f>MID(Sheet2!$B$48,15,1)</f>
        <v/>
      </c>
      <c r="Y77" s="16" t="str">
        <f>MID(Sheet2!$B$48,16,1)</f>
        <v/>
      </c>
      <c r="Z77" s="16" t="str">
        <f>MID(Sheet2!$B$48,17,1)</f>
        <v/>
      </c>
      <c r="AA77" s="16" t="str">
        <f>MID(Sheet2!$B$48,18,1)</f>
        <v/>
      </c>
      <c r="AB77" s="16" t="str">
        <f>MID(Sheet2!$B$48,19,1)</f>
        <v/>
      </c>
      <c r="AC77" s="16" t="str">
        <f>MID(Sheet2!$B$48,20,1)</f>
        <v/>
      </c>
      <c r="AD77" s="16" t="str">
        <f>MID(Sheet2!$B$48,21,1)</f>
        <v/>
      </c>
      <c r="AE77" s="16" t="str">
        <f>MID(Sheet2!$B$48,22,1)</f>
        <v/>
      </c>
      <c r="AF77" s="16" t="str">
        <f>MID(Sheet2!$B$48,23,1)</f>
        <v/>
      </c>
      <c r="AG77" s="16" t="str">
        <f>MID(Sheet2!$B$48,24,1)</f>
        <v/>
      </c>
      <c r="AH77" s="2"/>
      <c r="AI77" s="2"/>
    </row>
    <row r="78" spans="1:35" ht="15.75" x14ac:dyDescent="0.25">
      <c r="A78" s="2"/>
      <c r="B78" s="24" t="s">
        <v>45</v>
      </c>
      <c r="C78" s="2"/>
      <c r="D78" s="2"/>
      <c r="E78" s="2"/>
      <c r="F78" s="2"/>
      <c r="G78" s="2"/>
      <c r="H78" s="2"/>
      <c r="I78" s="2"/>
      <c r="J78" s="16" t="str">
        <f>MID(Sheet2!$B$49,1,1)</f>
        <v/>
      </c>
      <c r="K78" s="16" t="str">
        <f>MID(Sheet2!$B$49,2,1)</f>
        <v/>
      </c>
      <c r="L78" s="16" t="str">
        <f>MID(Sheet2!$B$49,3,1)</f>
        <v/>
      </c>
      <c r="M78" s="16" t="str">
        <f>MID(Sheet2!$B$49,4,1)</f>
        <v/>
      </c>
      <c r="N78" s="16" t="str">
        <f>MID(Sheet2!$B$49,5,1)</f>
        <v/>
      </c>
      <c r="O78" s="16" t="str">
        <f>MID(Sheet2!$B$49,6,1)</f>
        <v/>
      </c>
      <c r="P78" s="16" t="str">
        <f>MID(Sheet2!$B$49,7,1)</f>
        <v/>
      </c>
      <c r="Q78" s="16" t="str">
        <f>MID(Sheet2!$B$49,8,1)</f>
        <v/>
      </c>
      <c r="R78" s="16" t="str">
        <f>MID(Sheet2!$B$49,9,1)</f>
        <v/>
      </c>
      <c r="S78" s="16" t="str">
        <f>MID(Sheet2!$B$49,10,1)</f>
        <v/>
      </c>
      <c r="T78" s="16" t="str">
        <f>MID(Sheet2!$B$49,11,1)</f>
        <v/>
      </c>
      <c r="U78" s="16" t="str">
        <f>MID(Sheet2!$B$49,12,1)</f>
        <v/>
      </c>
      <c r="V78" s="16" t="str">
        <f>MID(Sheet2!$B$49,13,1)</f>
        <v/>
      </c>
      <c r="W78" s="16" t="str">
        <f>MID(Sheet2!$B$49,14,1)</f>
        <v/>
      </c>
      <c r="X78" s="16" t="str">
        <f>MID(Sheet2!$B$49,15,1)</f>
        <v/>
      </c>
      <c r="Y78" s="16" t="str">
        <f>MID(Sheet2!$B$49,16,1)</f>
        <v/>
      </c>
      <c r="Z78" s="16" t="str">
        <f>MID(Sheet2!$B$49,17,1)</f>
        <v/>
      </c>
      <c r="AA78" s="16" t="str">
        <f>MID(Sheet2!$B$49,18,1)</f>
        <v/>
      </c>
      <c r="AB78" s="16" t="str">
        <f>MID(Sheet2!$B$49,19,1)</f>
        <v/>
      </c>
      <c r="AC78" s="16" t="str">
        <f>MID(Sheet2!$B$49,20,1)</f>
        <v/>
      </c>
      <c r="AD78" s="16" t="str">
        <f>MID(Sheet2!$B$49,21,1)</f>
        <v/>
      </c>
      <c r="AE78" s="16" t="str">
        <f>MID(Sheet2!$B$49,22,1)</f>
        <v/>
      </c>
      <c r="AF78" s="16" t="str">
        <f>MID(Sheet2!$B$49,23,1)</f>
        <v/>
      </c>
      <c r="AG78" s="16" t="str">
        <f>MID(Sheet2!$B$49,24,1)</f>
        <v/>
      </c>
      <c r="AH78" s="2"/>
      <c r="AI78" s="2"/>
    </row>
    <row r="79" spans="1:35" ht="15.75" x14ac:dyDescent="0.25">
      <c r="A79" s="2"/>
      <c r="B79" s="24" t="s">
        <v>46</v>
      </c>
      <c r="C79" s="2"/>
      <c r="D79" s="2"/>
      <c r="E79" s="2"/>
      <c r="F79" s="2"/>
      <c r="G79" s="2"/>
      <c r="H79" s="2"/>
      <c r="I79" s="2"/>
      <c r="J79" s="16" t="str">
        <f>MID(Sheet2!$B$50,1,1)</f>
        <v/>
      </c>
      <c r="K79" s="16" t="str">
        <f>MID(Sheet2!$B$50,2,1)</f>
        <v/>
      </c>
      <c r="L79" s="16" t="str">
        <f>MID(Sheet2!$B$50,3,1)</f>
        <v/>
      </c>
      <c r="M79" s="16" t="str">
        <f>MID(Sheet2!$B$50,4,1)</f>
        <v/>
      </c>
      <c r="N79" s="16" t="str">
        <f>MID(Sheet2!$B$50,5,1)</f>
        <v/>
      </c>
      <c r="O79" s="16" t="str">
        <f>MID(Sheet2!$B$50,6,1)</f>
        <v/>
      </c>
      <c r="P79" s="16" t="str">
        <f>MID(Sheet2!$B$50,7,1)</f>
        <v/>
      </c>
      <c r="Q79" s="16" t="str">
        <f>MID(Sheet2!$B$50,8,1)</f>
        <v/>
      </c>
      <c r="R79" s="16" t="str">
        <f>MID(Sheet2!$B$50,9,1)</f>
        <v/>
      </c>
      <c r="S79" s="16" t="str">
        <f>MID(Sheet2!$B$50,10,1)</f>
        <v/>
      </c>
      <c r="T79" s="16" t="str">
        <f>MID(Sheet2!$B$50,11,1)</f>
        <v/>
      </c>
      <c r="U79" s="16" t="str">
        <f>MID(Sheet2!$B$50,12,1)</f>
        <v/>
      </c>
      <c r="V79" s="16" t="str">
        <f>MID(Sheet2!$B$50,13,1)</f>
        <v/>
      </c>
      <c r="W79" s="16" t="str">
        <f>MID(Sheet2!$B$50,14,1)</f>
        <v/>
      </c>
      <c r="X79" s="16" t="str">
        <f>MID(Sheet2!$B$50,15,1)</f>
        <v/>
      </c>
      <c r="Y79" s="16" t="str">
        <f>MID(Sheet2!$B$50,16,1)</f>
        <v/>
      </c>
      <c r="Z79" s="16" t="str">
        <f>MID(Sheet2!$B$50,17,1)</f>
        <v/>
      </c>
      <c r="AA79" s="16" t="str">
        <f>MID(Sheet2!$B$50,18,1)</f>
        <v/>
      </c>
      <c r="AB79" s="16" t="str">
        <f>MID(Sheet2!$B$50,19,1)</f>
        <v/>
      </c>
      <c r="AC79" s="16" t="str">
        <f>MID(Sheet2!$B$50,20,1)</f>
        <v/>
      </c>
      <c r="AD79" s="16" t="str">
        <f>MID(Sheet2!$B$50,21,1)</f>
        <v/>
      </c>
      <c r="AE79" s="16" t="str">
        <f>MID(Sheet2!$B$50,22,1)</f>
        <v/>
      </c>
      <c r="AF79" s="16" t="str">
        <f>MID(Sheet2!$B$50,23,1)</f>
        <v/>
      </c>
      <c r="AG79" s="16" t="str">
        <f>MID(Sheet2!$B$50,24,1)</f>
        <v/>
      </c>
      <c r="AH79" s="2"/>
      <c r="AI79" s="2"/>
    </row>
    <row r="80" spans="1:35" ht="15.75" x14ac:dyDescent="0.25">
      <c r="A80" s="2"/>
      <c r="B80" s="24" t="s">
        <v>47</v>
      </c>
      <c r="C80" s="2"/>
      <c r="D80" s="2"/>
      <c r="E80" s="2"/>
      <c r="F80" s="2"/>
      <c r="G80" s="2"/>
      <c r="H80" s="2"/>
      <c r="I80" s="2"/>
      <c r="J80" s="16" t="str">
        <f>MID(Sheet2!$B$51,1,1)</f>
        <v/>
      </c>
      <c r="K80" s="16" t="str">
        <f>MID(Sheet2!$B$51,2,1)</f>
        <v/>
      </c>
      <c r="L80" s="16" t="str">
        <f>MID(Sheet2!$B$51,3,1)</f>
        <v/>
      </c>
      <c r="M80" s="16" t="str">
        <f>MID(Sheet2!$B$51,4,1)</f>
        <v/>
      </c>
      <c r="N80" s="16" t="str">
        <f>MID(Sheet2!$B$51,5,1)</f>
        <v/>
      </c>
      <c r="O80" s="16" t="str">
        <f>MID(Sheet2!$B$51,6,1)</f>
        <v/>
      </c>
      <c r="P80" s="16" t="str">
        <f>MID(Sheet2!$B$51,7,1)</f>
        <v/>
      </c>
      <c r="Q80" s="16" t="str">
        <f>MID(Sheet2!$B$51,8,1)</f>
        <v/>
      </c>
      <c r="R80" s="16" t="str">
        <f>MID(Sheet2!$B$51,9,1)</f>
        <v/>
      </c>
      <c r="S80" s="16" t="str">
        <f>MID(Sheet2!$B$51,10,1)</f>
        <v/>
      </c>
      <c r="T80" s="16" t="str">
        <f>MID(Sheet2!$B$51,11,1)</f>
        <v/>
      </c>
      <c r="U80" s="16" t="str">
        <f>MID(Sheet2!$B$51,12,1)</f>
        <v/>
      </c>
      <c r="V80" s="16" t="str">
        <f>MID(Sheet2!$B$51,13,1)</f>
        <v/>
      </c>
      <c r="W80" s="16" t="str">
        <f>MID(Sheet2!$B$51,14,1)</f>
        <v/>
      </c>
      <c r="X80" s="16" t="str">
        <f>MID(Sheet2!$B$51,15,1)</f>
        <v/>
      </c>
      <c r="Y80" s="16" t="str">
        <f>MID(Sheet2!$B$51,16,1)</f>
        <v/>
      </c>
      <c r="Z80" s="16" t="str">
        <f>MID(Sheet2!$B$51,17,1)</f>
        <v/>
      </c>
      <c r="AA80" s="16" t="str">
        <f>MID(Sheet2!$B$51,18,1)</f>
        <v/>
      </c>
      <c r="AB80" s="16" t="str">
        <f>MID(Sheet2!$B$51,19,1)</f>
        <v/>
      </c>
      <c r="AC80" s="16" t="str">
        <f>MID(Sheet2!$B$51,20,1)</f>
        <v/>
      </c>
      <c r="AD80" s="16" t="str">
        <f>MID(Sheet2!$B$51,21,1)</f>
        <v/>
      </c>
      <c r="AE80" s="16" t="str">
        <f>MID(Sheet2!$B$51,22,1)</f>
        <v/>
      </c>
      <c r="AF80" s="16" t="str">
        <f>MID(Sheet2!$B$51,23,1)</f>
        <v/>
      </c>
      <c r="AG80" s="16" t="str">
        <f>MID(Sheet2!$B$51,24,1)</f>
        <v/>
      </c>
      <c r="AH80" s="2"/>
      <c r="AI80" s="2"/>
    </row>
    <row r="81" spans="1:35" ht="15.75" x14ac:dyDescent="0.25">
      <c r="A81" s="2"/>
      <c r="B81" s="24" t="s">
        <v>48</v>
      </c>
      <c r="C81" s="2"/>
      <c r="D81" s="2"/>
      <c r="E81" s="2"/>
      <c r="F81" s="2"/>
      <c r="G81" s="2"/>
      <c r="H81" s="2"/>
      <c r="I81" s="2"/>
      <c r="J81" s="16" t="str">
        <f>MID(Sheet2!$B$52,1,1)</f>
        <v/>
      </c>
      <c r="K81" s="16" t="str">
        <f>MID(Sheet2!$B$52,2,1)</f>
        <v/>
      </c>
      <c r="L81" s="16" t="str">
        <f>MID(Sheet2!$B$52,3,1)</f>
        <v/>
      </c>
      <c r="M81" s="16" t="str">
        <f>MID(Sheet2!$B$52,4,1)</f>
        <v/>
      </c>
      <c r="N81" s="16" t="str">
        <f>MID(Sheet2!$B$52,5,1)</f>
        <v/>
      </c>
      <c r="O81" s="16" t="str">
        <f>MID(Sheet2!$B$52,6,1)</f>
        <v/>
      </c>
      <c r="P81" s="16" t="str">
        <f>MID(Sheet2!$B$52,7,1)</f>
        <v/>
      </c>
      <c r="Q81" s="16" t="str">
        <f>MID(Sheet2!$B$52,8,1)</f>
        <v/>
      </c>
      <c r="R81" s="16" t="str">
        <f>MID(Sheet2!$B$52,9,1)</f>
        <v/>
      </c>
      <c r="S81" s="16" t="str">
        <f>MID(Sheet2!$B$52,10,1)</f>
        <v/>
      </c>
      <c r="T81" s="16" t="str">
        <f>MID(Sheet2!$B$52,11,1)</f>
        <v/>
      </c>
      <c r="U81" s="16" t="str">
        <f>MID(Sheet2!$B$52,12,1)</f>
        <v/>
      </c>
      <c r="V81" s="16" t="str">
        <f>MID(Sheet2!$B$52,13,1)</f>
        <v/>
      </c>
      <c r="W81" s="16" t="str">
        <f>MID(Sheet2!$B$52,14,1)</f>
        <v/>
      </c>
      <c r="X81" s="16" t="str">
        <f>MID(Sheet2!$B$52,15,1)</f>
        <v/>
      </c>
      <c r="Y81" s="16" t="str">
        <f>MID(Sheet2!$B$52,16,1)</f>
        <v/>
      </c>
      <c r="Z81" s="16" t="str">
        <f>MID(Sheet2!$B$52,17,1)</f>
        <v/>
      </c>
      <c r="AA81" s="16" t="str">
        <f>MID(Sheet2!$B$52,18,1)</f>
        <v/>
      </c>
      <c r="AB81" s="16" t="str">
        <f>MID(Sheet2!$B$52,19,1)</f>
        <v/>
      </c>
      <c r="AC81" s="16" t="str">
        <f>MID(Sheet2!$B$52,20,1)</f>
        <v/>
      </c>
      <c r="AD81" s="16" t="str">
        <f>MID(Sheet2!$B$52,21,1)</f>
        <v/>
      </c>
      <c r="AE81" s="16" t="str">
        <f>MID(Sheet2!$B$52,22,1)</f>
        <v/>
      </c>
      <c r="AF81" s="16" t="str">
        <f>MID(Sheet2!$B$52,23,1)</f>
        <v/>
      </c>
      <c r="AG81" s="16" t="str">
        <f>MID(Sheet2!$B$52,24,1)</f>
        <v/>
      </c>
      <c r="AH81" s="2"/>
      <c r="AI81" s="2"/>
    </row>
    <row r="82" spans="1:35" ht="15.75" x14ac:dyDescent="0.25">
      <c r="A82" s="2"/>
      <c r="B82" s="24" t="s">
        <v>49</v>
      </c>
      <c r="C82" s="2"/>
      <c r="D82" s="2"/>
      <c r="E82" s="2"/>
      <c r="F82" s="2"/>
      <c r="G82" s="2"/>
      <c r="H82" s="2"/>
      <c r="I82" s="2"/>
      <c r="J82" s="16" t="str">
        <f>MID(Sheet2!$B$53,1,1)</f>
        <v/>
      </c>
      <c r="K82" s="16" t="str">
        <f>MID(Sheet2!$B$53,2,1)</f>
        <v/>
      </c>
      <c r="L82" s="16" t="str">
        <f>MID(Sheet2!$B$53,3,1)</f>
        <v/>
      </c>
      <c r="M82" s="16" t="str">
        <f>MID(Sheet2!$B$53,4,1)</f>
        <v/>
      </c>
      <c r="N82" s="16" t="str">
        <f>MID(Sheet2!$B$53,5,1)</f>
        <v/>
      </c>
      <c r="O82" s="16" t="str">
        <f>MID(Sheet2!$B$53,6,1)</f>
        <v/>
      </c>
      <c r="P82" s="16" t="str">
        <f>MID(Sheet2!$B$53,7,1)</f>
        <v/>
      </c>
      <c r="Q82" s="16" t="str">
        <f>MID(Sheet2!$B$53,8,1)</f>
        <v/>
      </c>
      <c r="R82" s="16" t="str">
        <f>MID(Sheet2!$B$53,9,1)</f>
        <v/>
      </c>
      <c r="S82" s="16" t="str">
        <f>MID(Sheet2!$B$53,10,1)</f>
        <v/>
      </c>
      <c r="T82" s="16" t="str">
        <f>MID(Sheet2!$B$53,11,1)</f>
        <v/>
      </c>
      <c r="U82" s="16" t="str">
        <f>MID(Sheet2!$B$53,12,1)</f>
        <v/>
      </c>
      <c r="V82" s="16" t="str">
        <f>MID(Sheet2!$B$53,13,1)</f>
        <v/>
      </c>
      <c r="W82" s="16" t="str">
        <f>MID(Sheet2!$B$53,14,1)</f>
        <v/>
      </c>
      <c r="X82" s="16" t="str">
        <f>MID(Sheet2!$B$53,15,1)</f>
        <v/>
      </c>
      <c r="Y82" s="16" t="str">
        <f>MID(Sheet2!$B$53,16,1)</f>
        <v/>
      </c>
      <c r="Z82" s="16" t="str">
        <f>MID(Sheet2!$B$53,17,1)</f>
        <v/>
      </c>
      <c r="AA82" s="16" t="str">
        <f>MID(Sheet2!$B$53,18,1)</f>
        <v/>
      </c>
      <c r="AB82" s="16" t="str">
        <f>MID(Sheet2!$B$53,19,1)</f>
        <v/>
      </c>
      <c r="AC82" s="16" t="str">
        <f>MID(Sheet2!$B$53,20,1)</f>
        <v/>
      </c>
      <c r="AD82" s="16" t="str">
        <f>MID(Sheet2!$B$53,21,1)</f>
        <v/>
      </c>
      <c r="AE82" s="16" t="str">
        <f>MID(Sheet2!$B$53,22,1)</f>
        <v/>
      </c>
      <c r="AF82" s="16" t="str">
        <f>MID(Sheet2!$B$53,23,1)</f>
        <v/>
      </c>
      <c r="AG82" s="16" t="str">
        <f>MID(Sheet2!$B$53,24,1)</f>
        <v/>
      </c>
      <c r="AH82" s="2"/>
      <c r="AI82" s="2"/>
    </row>
    <row r="83" spans="1:35" ht="2.1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"/>
      <c r="AI83" s="2"/>
    </row>
    <row r="84" spans="1:35" x14ac:dyDescent="0.25">
      <c r="A84" s="2"/>
      <c r="B84" s="2" t="s">
        <v>50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 t="s">
        <v>25</v>
      </c>
      <c r="R84" s="2"/>
      <c r="S84" s="2"/>
      <c r="T84" s="2"/>
      <c r="U84" s="2"/>
      <c r="V84" s="2"/>
      <c r="W84" s="2"/>
      <c r="X84" s="2"/>
      <c r="Y84" s="2" t="s">
        <v>26</v>
      </c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5.75" x14ac:dyDescent="0.25">
      <c r="A85" s="2"/>
      <c r="B85" s="109">
        <f>Sheet2!B54</f>
        <v>0</v>
      </c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8"/>
      <c r="Q85" s="16" t="str">
        <f>MID(Sheet2!$B$55,1,1)</f>
        <v/>
      </c>
      <c r="R85" s="16" t="str">
        <f>MID(Sheet2!$B$55,2,1)</f>
        <v/>
      </c>
      <c r="S85" s="16" t="str">
        <f>MID(Sheet2!$B$55,3,1)</f>
        <v/>
      </c>
      <c r="T85" s="16" t="str">
        <f>MID(Sheet2!$B$55,4,1)</f>
        <v/>
      </c>
      <c r="U85" s="16" t="str">
        <f>MID(Sheet2!$B$55,5,1)</f>
        <v/>
      </c>
      <c r="V85" s="16" t="str">
        <f>MID(Sheet2!$B$55,6,1)</f>
        <v/>
      </c>
      <c r="W85" s="25" t="str">
        <f>MID(Sheet2!$B$55,7,1)</f>
        <v/>
      </c>
      <c r="X85" s="110">
        <f>Sheet2!B56</f>
        <v>0</v>
      </c>
      <c r="Y85" s="111"/>
      <c r="Z85" s="111"/>
      <c r="AA85" s="111"/>
      <c r="AB85" s="111"/>
      <c r="AC85" s="111"/>
      <c r="AD85" s="111"/>
      <c r="AE85" s="111"/>
      <c r="AF85" s="111"/>
      <c r="AG85" s="112"/>
      <c r="AH85" s="2"/>
      <c r="AI85" s="2"/>
    </row>
    <row r="86" spans="1:35" ht="3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x14ac:dyDescent="0.25">
      <c r="A87" s="17">
        <v>8</v>
      </c>
      <c r="B87" s="6" t="s">
        <v>73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13" t="str">
        <f>IF(Sheet2!B59="RESIDENCE","P","")</f>
        <v/>
      </c>
      <c r="S87" s="6" t="s">
        <v>6</v>
      </c>
      <c r="T87" s="6"/>
      <c r="U87" s="6"/>
      <c r="V87" s="6"/>
      <c r="W87" s="13" t="str">
        <f>IF(Sheet2!B59="OFFICE","P","")</f>
        <v/>
      </c>
      <c r="X87" s="6" t="s">
        <v>74</v>
      </c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2"/>
    </row>
    <row r="88" spans="1:35" ht="2.1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x14ac:dyDescent="0.25">
      <c r="A89" s="17">
        <v>9</v>
      </c>
      <c r="B89" s="6" t="s">
        <v>75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2"/>
    </row>
    <row r="90" spans="1:35" ht="12" customHeight="1" x14ac:dyDescent="0.25">
      <c r="A90" s="2"/>
      <c r="B90" s="2"/>
      <c r="C90" s="2"/>
      <c r="D90" s="4" t="s">
        <v>76</v>
      </c>
      <c r="E90" s="2"/>
      <c r="F90" s="2"/>
      <c r="G90" s="2"/>
      <c r="H90" s="2"/>
      <c r="I90" s="4" t="s">
        <v>77</v>
      </c>
      <c r="J90" s="2"/>
      <c r="K90" s="2"/>
      <c r="L90" s="2"/>
      <c r="M90" s="2"/>
      <c r="N90" s="2"/>
      <c r="O90" s="2"/>
      <c r="P90" s="2"/>
      <c r="Q90" s="2"/>
      <c r="R90" s="4" t="s">
        <v>78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5.75" x14ac:dyDescent="0.25">
      <c r="A91" s="2"/>
      <c r="B91" s="2"/>
      <c r="C91" s="2"/>
      <c r="D91" s="16" t="str">
        <f>MID(Sheet2!$B$63,1,1)</f>
        <v/>
      </c>
      <c r="E91" s="16" t="str">
        <f>MID(Sheet2!$B$63,2,1)</f>
        <v/>
      </c>
      <c r="F91" s="16" t="str">
        <f>MID(Sheet2!$B$63,3,1)</f>
        <v/>
      </c>
      <c r="G91" s="2"/>
      <c r="H91" s="2"/>
      <c r="I91" s="16" t="str">
        <f>MID(Sheet2!$E$63,1,1)</f>
        <v/>
      </c>
      <c r="J91" s="16" t="str">
        <f>MID(Sheet2!$E$63,2,1)</f>
        <v/>
      </c>
      <c r="K91" s="16" t="str">
        <f>MID(Sheet2!$E$63,3,1)</f>
        <v/>
      </c>
      <c r="L91" s="16" t="str">
        <f>MID(Sheet2!$E$63,4,1)</f>
        <v/>
      </c>
      <c r="M91" s="16" t="str">
        <f>MID(Sheet2!$E$63,5,1)</f>
        <v/>
      </c>
      <c r="N91" s="16" t="str">
        <f>MID(Sheet2!$E$63,6,1)</f>
        <v/>
      </c>
      <c r="O91" s="16" t="str">
        <f>MID(Sheet2!$E$63,7,1)</f>
        <v/>
      </c>
      <c r="P91" s="2"/>
      <c r="Q91" s="2"/>
      <c r="R91" s="16" t="str">
        <f>MID(Sheet2!$F$63,1,1)</f>
        <v/>
      </c>
      <c r="S91" s="16" t="str">
        <f>MID(Sheet2!$F$63,2,1)</f>
        <v/>
      </c>
      <c r="T91" s="16" t="str">
        <f>MID(Sheet2!$F$63,3,1)</f>
        <v/>
      </c>
      <c r="U91" s="16" t="str">
        <f>MID(Sheet2!$F$63,4,1)</f>
        <v/>
      </c>
      <c r="V91" s="16" t="str">
        <f>MID(Sheet2!$F$63,5,1)</f>
        <v/>
      </c>
      <c r="W91" s="16" t="str">
        <f>MID(Sheet2!$F$63,6,1)</f>
        <v/>
      </c>
      <c r="X91" s="16" t="str">
        <f>MID(Sheet2!$F$63,7,1)</f>
        <v/>
      </c>
      <c r="Y91" s="16" t="str">
        <f>MID(Sheet2!$F$63,8,1)</f>
        <v/>
      </c>
      <c r="Z91" s="16" t="str">
        <f>MID(Sheet2!$F$63,9,1)</f>
        <v/>
      </c>
      <c r="AA91" s="16" t="str">
        <f>MID(Sheet2!$F$63,10,1)</f>
        <v/>
      </c>
      <c r="AB91" s="16" t="str">
        <f>MID(Sheet2!$F$63,11,1)</f>
        <v/>
      </c>
      <c r="AC91" s="16" t="str">
        <f>MID(Sheet2!$F$63,12,1)</f>
        <v/>
      </c>
      <c r="AD91" s="16" t="str">
        <f>MID(Sheet2!$F$63,13,1)</f>
        <v/>
      </c>
      <c r="AE91" s="2"/>
      <c r="AF91" s="2"/>
      <c r="AG91" s="2"/>
      <c r="AH91" s="2"/>
      <c r="AI91" s="2"/>
    </row>
    <row r="92" spans="1:35" ht="2.1" customHeight="1" x14ac:dyDescent="0.25">
      <c r="A92" s="2"/>
      <c r="B92" s="2"/>
      <c r="C92" s="2"/>
      <c r="D92" s="26"/>
      <c r="E92" s="26"/>
      <c r="F92" s="26"/>
      <c r="G92" s="2"/>
      <c r="H92" s="2"/>
      <c r="I92" s="26"/>
      <c r="J92" s="26"/>
      <c r="K92" s="26"/>
      <c r="L92" s="26"/>
      <c r="M92" s="26"/>
      <c r="N92" s="26"/>
      <c r="O92" s="26"/>
      <c r="P92" s="2"/>
      <c r="Q92" s="2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"/>
      <c r="AF92" s="2"/>
      <c r="AG92" s="2"/>
      <c r="AH92" s="2"/>
      <c r="AI92" s="2"/>
    </row>
    <row r="93" spans="1:35" ht="15.75" x14ac:dyDescent="0.25">
      <c r="A93" s="2"/>
      <c r="B93" s="2"/>
      <c r="C93" s="2"/>
      <c r="D93" s="2" t="s">
        <v>79</v>
      </c>
      <c r="E93" s="2"/>
      <c r="F93" s="2"/>
      <c r="G93" s="2"/>
      <c r="H93" s="2"/>
      <c r="I93" s="27"/>
      <c r="J93" s="107">
        <f>Sheet2!B65</f>
        <v>0</v>
      </c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8"/>
      <c r="AE93" s="2"/>
      <c r="AF93" s="2"/>
      <c r="AG93" s="2"/>
      <c r="AH93" s="2"/>
      <c r="AI93" s="2"/>
    </row>
    <row r="94" spans="1:35" ht="2.1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28">
        <v>10</v>
      </c>
      <c r="B95" s="6" t="s">
        <v>80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2"/>
    </row>
    <row r="96" spans="1:35" ht="12" customHeight="1" x14ac:dyDescent="0.25">
      <c r="A96" s="2"/>
      <c r="B96" s="8" t="s">
        <v>81</v>
      </c>
      <c r="C96" s="8"/>
      <c r="D96" s="8"/>
      <c r="E96" s="8"/>
      <c r="F96" s="8"/>
      <c r="G96" s="8"/>
      <c r="H96" s="8"/>
      <c r="I96" s="29" t="s">
        <v>28</v>
      </c>
      <c r="J96" s="8" t="s">
        <v>7</v>
      </c>
      <c r="K96" s="8"/>
      <c r="L96" s="8"/>
      <c r="M96" s="8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13" t="str">
        <f>IF(Sheet2!B67=6,"P","")</f>
        <v/>
      </c>
      <c r="AC96" s="8" t="s">
        <v>90</v>
      </c>
      <c r="AD96" s="2"/>
      <c r="AE96" s="2"/>
      <c r="AF96" s="2"/>
      <c r="AG96" s="2"/>
      <c r="AH96" s="2"/>
      <c r="AI96" s="2"/>
    </row>
    <row r="97" spans="1:35" ht="2.1" customHeight="1" x14ac:dyDescent="0.25">
      <c r="A97" s="2"/>
      <c r="B97" s="2"/>
      <c r="C97" s="2"/>
      <c r="D97" s="2"/>
      <c r="E97" s="2"/>
      <c r="F97" s="2"/>
      <c r="G97" s="2"/>
      <c r="H97" s="2"/>
      <c r="I97" s="15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7"/>
      <c r="AC97" s="8"/>
      <c r="AD97" s="2"/>
      <c r="AE97" s="2"/>
      <c r="AF97" s="2"/>
      <c r="AG97" s="2"/>
      <c r="AH97" s="2"/>
      <c r="AI97" s="2"/>
    </row>
    <row r="98" spans="1:35" ht="12" customHeight="1" x14ac:dyDescent="0.25">
      <c r="A98" s="2"/>
      <c r="B98" s="13" t="str">
        <f>IF(Sheet2!B67=1,"P","")</f>
        <v/>
      </c>
      <c r="C98" s="8" t="s">
        <v>82</v>
      </c>
      <c r="D98" s="2"/>
      <c r="E98" s="2"/>
      <c r="F98" s="13" t="str">
        <f>IF(Sheet2!B67=2,"P","")</f>
        <v/>
      </c>
      <c r="G98" s="8" t="s">
        <v>84</v>
      </c>
      <c r="H98" s="2"/>
      <c r="I98" s="2"/>
      <c r="J98" s="2"/>
      <c r="K98" s="2"/>
      <c r="L98" s="2"/>
      <c r="M98" s="13" t="str">
        <f>IF(Sheet2!B67=3,"P","")</f>
        <v/>
      </c>
      <c r="N98" s="8" t="s">
        <v>86</v>
      </c>
      <c r="O98" s="2"/>
      <c r="P98" s="2"/>
      <c r="Q98" s="2"/>
      <c r="R98" s="2"/>
      <c r="S98" s="13" t="str">
        <f>IF(Sheet2!B67=4,"P","")</f>
        <v/>
      </c>
      <c r="T98" s="8" t="s">
        <v>88</v>
      </c>
      <c r="U98" s="2"/>
      <c r="V98" s="2"/>
      <c r="W98" s="2"/>
      <c r="X98" s="2"/>
      <c r="Y98" s="2"/>
      <c r="Z98" s="2"/>
      <c r="AA98" s="2"/>
      <c r="AB98" s="13" t="str">
        <f>IF(Sheet2!B67=5,"P","")</f>
        <v/>
      </c>
      <c r="AC98" s="8" t="s">
        <v>91</v>
      </c>
      <c r="AD98" s="2"/>
      <c r="AE98" s="2"/>
      <c r="AF98" s="2"/>
      <c r="AG98" s="2"/>
      <c r="AH98" s="2"/>
      <c r="AI98" s="2"/>
    </row>
    <row r="99" spans="1:35" ht="2.1" customHeight="1" x14ac:dyDescent="0.25">
      <c r="A99" s="2"/>
      <c r="B99" s="7"/>
      <c r="C99" s="8"/>
      <c r="D99" s="2"/>
      <c r="E99" s="2"/>
      <c r="F99" s="7"/>
      <c r="G99" s="8"/>
      <c r="H99" s="2"/>
      <c r="I99" s="2"/>
      <c r="J99" s="2"/>
      <c r="K99" s="2"/>
      <c r="L99" s="2"/>
      <c r="M99" s="7"/>
      <c r="N99" s="8"/>
      <c r="O99" s="2"/>
      <c r="P99" s="2"/>
      <c r="Q99" s="2"/>
      <c r="R99" s="2"/>
      <c r="S99" s="7"/>
      <c r="T99" s="8"/>
      <c r="U99" s="2"/>
      <c r="V99" s="2"/>
      <c r="W99" s="2"/>
      <c r="X99" s="2"/>
      <c r="Y99" s="2"/>
      <c r="Z99" s="2"/>
      <c r="AA99" s="2"/>
      <c r="AB99" s="7"/>
      <c r="AC99" s="8"/>
      <c r="AD99" s="2"/>
      <c r="AE99" s="2"/>
      <c r="AF99" s="2"/>
      <c r="AG99" s="2"/>
      <c r="AH99" s="2"/>
      <c r="AI99" s="2"/>
    </row>
    <row r="100" spans="1:35" ht="12" customHeight="1" x14ac:dyDescent="0.25">
      <c r="A100" s="2"/>
      <c r="B100" s="13" t="str">
        <f>IF(Sheet2!B67=7,"P","")</f>
        <v/>
      </c>
      <c r="C100" s="8" t="s">
        <v>83</v>
      </c>
      <c r="D100" s="2"/>
      <c r="E100" s="2"/>
      <c r="F100" s="13" t="str">
        <f>IF(Sheet2!B67=8,"P","")</f>
        <v/>
      </c>
      <c r="G100" s="8" t="s">
        <v>85</v>
      </c>
      <c r="H100" s="2"/>
      <c r="I100" s="2"/>
      <c r="J100" s="2"/>
      <c r="K100" s="2"/>
      <c r="L100" s="2"/>
      <c r="M100" s="13" t="str">
        <f>IF(Sheet2!B67=9,"P","")</f>
        <v/>
      </c>
      <c r="N100" s="8" t="s">
        <v>87</v>
      </c>
      <c r="O100" s="2"/>
      <c r="P100" s="2"/>
      <c r="Q100" s="2"/>
      <c r="R100" s="2"/>
      <c r="S100" s="13" t="str">
        <f>IF(Sheet2!B67=10,"P","")</f>
        <v/>
      </c>
      <c r="T100" s="8" t="s">
        <v>89</v>
      </c>
      <c r="U100" s="2"/>
      <c r="V100" s="2"/>
      <c r="W100" s="2"/>
      <c r="X100" s="2"/>
      <c r="Y100" s="2"/>
      <c r="Z100" s="2"/>
      <c r="AA100" s="2"/>
      <c r="AB100" s="13" t="str">
        <f>IF(Sheet2!B67=11,"P","")</f>
        <v/>
      </c>
      <c r="AC100" s="24" t="s">
        <v>92</v>
      </c>
      <c r="AD100" s="2"/>
      <c r="AE100" s="2"/>
      <c r="AF100" s="2"/>
      <c r="AG100" s="2"/>
      <c r="AH100" s="2"/>
      <c r="AI100" s="2"/>
    </row>
    <row r="101" spans="1:35" ht="2.1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25">
      <c r="A102" s="28">
        <v>11</v>
      </c>
      <c r="B102" s="6" t="s">
        <v>93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2"/>
    </row>
    <row r="103" spans="1:35" ht="2.1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5.75" x14ac:dyDescent="0.25">
      <c r="A104" s="2"/>
      <c r="B104" s="16" t="str">
        <f>MID(Sheet2!$B$71,1,1)</f>
        <v/>
      </c>
      <c r="C104" s="16" t="str">
        <f>MID(Sheet2!$B$71,2,1)</f>
        <v/>
      </c>
      <c r="D104" s="16" t="str">
        <f>MID(Sheet2!$B$71,3,1)</f>
        <v/>
      </c>
      <c r="E104" s="16" t="str">
        <f>MID(Sheet2!$B$71,4,1)</f>
        <v/>
      </c>
      <c r="F104" s="16" t="str">
        <f>MID(Sheet2!$B$71,5,1)</f>
        <v/>
      </c>
      <c r="G104" s="16" t="str">
        <f>MID(Sheet2!$B$71,6,1)</f>
        <v/>
      </c>
      <c r="H104" s="16" t="str">
        <f>MID(Sheet2!$B$71,7,1)</f>
        <v/>
      </c>
      <c r="I104" s="16" t="str">
        <f>MID(Sheet2!$B$71,8,1)</f>
        <v/>
      </c>
      <c r="J104" s="16" t="str">
        <f>MID(Sheet2!$B$71,9,1)</f>
        <v/>
      </c>
      <c r="K104" s="16" t="str">
        <f>MID(Sheet2!$B$71,10,1)</f>
        <v/>
      </c>
      <c r="L104" s="16" t="str">
        <f>MID(Sheet2!$B$71,11,1)</f>
        <v/>
      </c>
      <c r="M104" s="16" t="str">
        <f>MID(Sheet2!$B$71,12,1)</f>
        <v/>
      </c>
      <c r="N104" s="16" t="str">
        <f>MID(Sheet2!$B$71,13,1)</f>
        <v/>
      </c>
      <c r="O104" s="16" t="str">
        <f>MID(Sheet2!$B$71,14,1)</f>
        <v/>
      </c>
      <c r="P104" s="16" t="str">
        <f>MID(Sheet2!$B$71,15,1)</f>
        <v/>
      </c>
      <c r="Q104" s="16" t="str">
        <f>MID(Sheet2!$B$71,16,1)</f>
        <v/>
      </c>
      <c r="R104" s="16" t="str">
        <f>MID(Sheet2!$B$71,17,1)</f>
        <v/>
      </c>
      <c r="S104" s="16" t="str">
        <f>MID(Sheet2!$B$71,18,1)</f>
        <v/>
      </c>
      <c r="T104" s="16" t="str">
        <f>MID(Sheet2!$B$71,19,1)</f>
        <v/>
      </c>
      <c r="U104" s="16" t="str">
        <f>MID(Sheet2!$B$71,20,1)</f>
        <v/>
      </c>
      <c r="V104" s="16" t="str">
        <f>MID(Sheet2!$B$71,21,1)</f>
        <v/>
      </c>
      <c r="W104" s="16" t="str">
        <f>MID(Sheet2!$B$71,22,1)</f>
        <v/>
      </c>
      <c r="X104" s="16" t="str">
        <f>MID(Sheet2!$B$71,23,1)</f>
        <v/>
      </c>
      <c r="Y104" s="16" t="str">
        <f>MID(Sheet2!$B$71,24,1)</f>
        <v/>
      </c>
      <c r="Z104" s="16" t="str">
        <f>MID(Sheet2!$B$71,25,1)</f>
        <v/>
      </c>
      <c r="AA104" s="16" t="str">
        <f>MID(Sheet2!$B$71,26,1)</f>
        <v/>
      </c>
      <c r="AB104" s="16" t="str">
        <f>MID(Sheet2!$B$71,27,1)</f>
        <v/>
      </c>
      <c r="AC104" s="16" t="str">
        <f>MID(Sheet2!$B$71,28,1)</f>
        <v/>
      </c>
      <c r="AD104" s="16" t="str">
        <f>MID(Sheet2!$B$71,29,1)</f>
        <v/>
      </c>
      <c r="AE104" s="16" t="str">
        <f>MID(Sheet2!$B$71,30,1)</f>
        <v/>
      </c>
      <c r="AF104" s="16" t="str">
        <f>MID(Sheet2!$B$71,31,1)</f>
        <v/>
      </c>
      <c r="AG104" s="16" t="str">
        <f>MID(Sheet2!$B$71,32,1)</f>
        <v/>
      </c>
      <c r="AH104" s="16" t="str">
        <f>MID(Sheet2!$B$71,33,1)</f>
        <v/>
      </c>
      <c r="AI104" s="2"/>
    </row>
    <row r="105" spans="1:35" ht="2.1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x14ac:dyDescent="0.25">
      <c r="A106" s="28">
        <v>12</v>
      </c>
      <c r="B106" s="20" t="s">
        <v>94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2"/>
    </row>
    <row r="107" spans="1:35" ht="2.1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5.75" x14ac:dyDescent="0.25">
      <c r="A108" s="2"/>
      <c r="B108" s="2" t="s">
        <v>95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16" t="str">
        <f>MID(Sheet2!$B$73,1,1)</f>
        <v/>
      </c>
      <c r="T108" s="16" t="str">
        <f>MID(Sheet2!$B$73,2,1)</f>
        <v/>
      </c>
      <c r="U108" s="16" t="str">
        <f>MID(Sheet2!$B$73,3,1)</f>
        <v/>
      </c>
      <c r="V108" s="16" t="str">
        <f>MID(Sheet2!$B$73,4,1)</f>
        <v/>
      </c>
      <c r="W108" s="16" t="str">
        <f>MID(Sheet2!$B$73,5,1)</f>
        <v/>
      </c>
      <c r="X108" s="16" t="str">
        <f>MID(Sheet2!$B$73,6,1)</f>
        <v/>
      </c>
      <c r="Y108" s="16" t="str">
        <f>MID(Sheet2!$B$73,7,1)</f>
        <v/>
      </c>
      <c r="Z108" s="16" t="str">
        <f>MID(Sheet2!$B$73,8,1)</f>
        <v/>
      </c>
      <c r="AA108" s="16" t="str">
        <f>MID(Sheet2!$B$73,9,1)</f>
        <v/>
      </c>
      <c r="AB108" s="16" t="str">
        <f>MID(Sheet2!$B$73,10,1)</f>
        <v/>
      </c>
      <c r="AC108" s="16" t="str">
        <f>MID(Sheet2!$B$73,11,1)</f>
        <v/>
      </c>
      <c r="AD108" s="16" t="str">
        <f>MID(Sheet2!$B$73,12,1)</f>
        <v/>
      </c>
      <c r="AE108" s="2"/>
      <c r="AF108" s="2"/>
      <c r="AG108" s="2"/>
      <c r="AH108" s="2"/>
      <c r="AI108" s="2"/>
    </row>
    <row r="109" spans="1:35" ht="2.1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2"/>
      <c r="B110" s="2" t="s">
        <v>96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2.1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5.75" x14ac:dyDescent="0.25">
      <c r="A112" s="2"/>
      <c r="B112" s="2"/>
      <c r="C112" s="2"/>
      <c r="D112" s="2"/>
      <c r="E112" s="2"/>
      <c r="F112" s="2"/>
      <c r="G112" s="16" t="str">
        <f>MID(Sheet2!$B$74,1,1)</f>
        <v/>
      </c>
      <c r="H112" s="16" t="str">
        <f>MID(Sheet2!$B$74,2,1)</f>
        <v/>
      </c>
      <c r="I112" s="16" t="str">
        <f>MID(Sheet2!$B$74,3,1)</f>
        <v/>
      </c>
      <c r="J112" s="16" t="str">
        <f>MID(Sheet2!$B$74,4,1)</f>
        <v/>
      </c>
      <c r="K112" s="16" t="str">
        <f>MID(Sheet2!$B$74,5,1)</f>
        <v/>
      </c>
      <c r="L112" s="16" t="str">
        <f>MID(Sheet2!$B$74,6,1)</f>
        <v/>
      </c>
      <c r="M112" s="16" t="str">
        <f>MID(Sheet2!$B$74,7,1)</f>
        <v/>
      </c>
      <c r="N112" s="16" t="str">
        <f>MID(Sheet2!$B$74,8,1)</f>
        <v/>
      </c>
      <c r="O112" s="16" t="str">
        <f>MID(Sheet2!$B$74,9,1)</f>
        <v/>
      </c>
      <c r="P112" s="16" t="str">
        <f>MID(Sheet2!$B$74,10,1)</f>
        <v/>
      </c>
      <c r="Q112" s="16" t="str">
        <f>MID(Sheet2!$B$74,11,1)</f>
        <v/>
      </c>
      <c r="R112" s="16" t="str">
        <f>MID(Sheet2!$B$74,12,1)</f>
        <v/>
      </c>
      <c r="S112" s="16" t="str">
        <f>MID(Sheet2!$B$74,13,1)</f>
        <v/>
      </c>
      <c r="T112" s="16" t="str">
        <f>MID(Sheet2!$B$74,14,1)</f>
        <v/>
      </c>
      <c r="U112" s="16" t="str">
        <f>MID(Sheet2!$B$74,15,1)</f>
        <v/>
      </c>
      <c r="V112" s="16" t="str">
        <f>MID(Sheet2!$B$74,16,1)</f>
        <v/>
      </c>
      <c r="W112" s="16" t="str">
        <f>MID(Sheet2!$B$74,17,1)</f>
        <v/>
      </c>
      <c r="X112" s="16" t="str">
        <f>MID(Sheet2!$B$74,18,1)</f>
        <v/>
      </c>
      <c r="Y112" s="16" t="str">
        <f>MID(Sheet2!$B$74,19,1)</f>
        <v/>
      </c>
      <c r="Z112" s="16" t="str">
        <f>MID(Sheet2!$B$74,20,1)</f>
        <v/>
      </c>
      <c r="AA112" s="16" t="str">
        <f>MID(Sheet2!$B$74,21,1)</f>
        <v/>
      </c>
      <c r="AB112" s="16" t="str">
        <f>MID(Sheet2!$B$74,22,1)</f>
        <v/>
      </c>
      <c r="AC112" s="16" t="str">
        <f>MID(Sheet2!$B$74,23,1)</f>
        <v/>
      </c>
      <c r="AD112" s="16" t="str">
        <f>MID(Sheet2!$B$74,24,1)</f>
        <v/>
      </c>
      <c r="AE112" s="2"/>
      <c r="AF112" s="2"/>
      <c r="AG112" s="2"/>
      <c r="AH112" s="2"/>
      <c r="AI112" s="2"/>
    </row>
    <row r="113" spans="1:35" ht="2.1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x14ac:dyDescent="0.25">
      <c r="A114" s="2"/>
      <c r="B114" s="2" t="s">
        <v>97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16" t="str">
        <f>MID(Sheet2!$B$75,1,1)</f>
        <v/>
      </c>
      <c r="K115" s="16" t="str">
        <f>MID(Sheet2!$B$75,2,1)</f>
        <v/>
      </c>
      <c r="L115" s="16" t="str">
        <f>MID(Sheet2!$B$75,3,1)</f>
        <v/>
      </c>
      <c r="M115" s="16" t="str">
        <f>MID(Sheet2!$B$75,4,1)</f>
        <v/>
      </c>
      <c r="N115" s="16" t="str">
        <f>MID(Sheet2!$B$75,5,1)</f>
        <v/>
      </c>
      <c r="O115" s="16" t="str">
        <f>MID(Sheet2!$B$75,6,1)</f>
        <v/>
      </c>
      <c r="P115" s="16" t="str">
        <f>MID(Sheet2!$B$75,7,1)</f>
        <v/>
      </c>
      <c r="Q115" s="16" t="str">
        <f>MID(Sheet2!$B$75,8,1)</f>
        <v/>
      </c>
      <c r="R115" s="16" t="str">
        <f>MID(Sheet2!$B$75,9,1)</f>
        <v/>
      </c>
      <c r="S115" s="16" t="str">
        <f>MID(Sheet2!$B$75,10,1)</f>
        <v/>
      </c>
      <c r="T115" s="16" t="str">
        <f>MID(Sheet2!$B$75,11,1)</f>
        <v/>
      </c>
      <c r="U115" s="16" t="str">
        <f>MID(Sheet2!$B$75,12,1)</f>
        <v/>
      </c>
      <c r="V115" s="16" t="str">
        <f>MID(Sheet2!$B$75,13,1)</f>
        <v/>
      </c>
      <c r="W115" s="16" t="str">
        <f>MID(Sheet2!$B$75,14,1)</f>
        <v/>
      </c>
      <c r="X115" s="16" t="str">
        <f>MID(Sheet2!$B$75,15,1)</f>
        <v/>
      </c>
      <c r="Y115" s="16" t="str">
        <f>MID(Sheet2!$B$75,16,1)</f>
        <v/>
      </c>
      <c r="Z115" s="16" t="str">
        <f>MID(Sheet2!$B$75,17,1)</f>
        <v/>
      </c>
      <c r="AA115" s="16" t="str">
        <f>MID(Sheet2!$B$75,18,1)</f>
        <v/>
      </c>
      <c r="AB115" s="16" t="str">
        <f>MID(Sheet2!$B$75,19,1)</f>
        <v/>
      </c>
      <c r="AC115" s="16" t="str">
        <f>MID(Sheet2!$B$75,20,1)</f>
        <v/>
      </c>
      <c r="AD115" s="16" t="str">
        <f>MID(Sheet2!$B$75,21,1)</f>
        <v/>
      </c>
      <c r="AE115" s="16" t="str">
        <f>MID(Sheet2!$B$75,22,1)</f>
        <v/>
      </c>
      <c r="AF115" s="16" t="str">
        <f>MID(Sheet2!$B$75,23,1)</f>
        <v/>
      </c>
      <c r="AG115" s="16" t="str">
        <f>MID(Sheet2!$B$75,24,1)</f>
        <v/>
      </c>
      <c r="AH115" s="2"/>
      <c r="AI115" s="2"/>
    </row>
    <row r="116" spans="1:35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16" t="str">
        <f>MID(Sheet2!$B$76,1,1)</f>
        <v/>
      </c>
      <c r="K116" s="16" t="str">
        <f>MID(Sheet2!$B$76,2,1)</f>
        <v/>
      </c>
      <c r="L116" s="16" t="str">
        <f>MID(Sheet2!$B$76,3,1)</f>
        <v/>
      </c>
      <c r="M116" s="16" t="str">
        <f>MID(Sheet2!$B$76,4,1)</f>
        <v/>
      </c>
      <c r="N116" s="16" t="str">
        <f>MID(Sheet2!$B$76,5,1)</f>
        <v/>
      </c>
      <c r="O116" s="16" t="str">
        <f>MID(Sheet2!$B$76,6,1)</f>
        <v/>
      </c>
      <c r="P116" s="16" t="str">
        <f>MID(Sheet2!$B$76,7,1)</f>
        <v/>
      </c>
      <c r="Q116" s="16" t="str">
        <f>MID(Sheet2!$B$76,8,1)</f>
        <v/>
      </c>
      <c r="R116" s="16" t="str">
        <f>MID(Sheet2!$B$76,9,1)</f>
        <v/>
      </c>
      <c r="S116" s="16" t="str">
        <f>MID(Sheet2!$B$76,10,1)</f>
        <v/>
      </c>
      <c r="T116" s="16" t="str">
        <f>MID(Sheet2!$B$76,11,1)</f>
        <v/>
      </c>
      <c r="U116" s="16" t="str">
        <f>MID(Sheet2!$B$76,12,1)</f>
        <v/>
      </c>
      <c r="V116" s="16" t="str">
        <f>MID(Sheet2!$B$76,13,1)</f>
        <v/>
      </c>
      <c r="W116" s="16" t="str">
        <f>MID(Sheet2!$B$76,14,1)</f>
        <v/>
      </c>
      <c r="X116" s="16" t="str">
        <f>MID(Sheet2!$B$76,15,1)</f>
        <v/>
      </c>
      <c r="Y116" s="16" t="str">
        <f>MID(Sheet2!$B$76,16,1)</f>
        <v/>
      </c>
      <c r="Z116" s="16" t="str">
        <f>MID(Sheet2!$B$76,17,1)</f>
        <v/>
      </c>
      <c r="AA116" s="16" t="str">
        <f>MID(Sheet2!$B$76,18,1)</f>
        <v/>
      </c>
      <c r="AB116" s="16" t="str">
        <f>MID(Sheet2!$B$76,19,1)</f>
        <v/>
      </c>
      <c r="AC116" s="16" t="str">
        <f>MID(Sheet2!$B$76,20,1)</f>
        <v/>
      </c>
      <c r="AD116" s="16" t="str">
        <f>MID(Sheet2!$B$76,21,1)</f>
        <v/>
      </c>
      <c r="AE116" s="16" t="str">
        <f>MID(Sheet2!$B$76,22,1)</f>
        <v/>
      </c>
      <c r="AF116" s="16" t="str">
        <f>MID(Sheet2!$B$76,23,1)</f>
        <v/>
      </c>
      <c r="AG116" s="16" t="str">
        <f>MID(Sheet2!$B$76,24,1)</f>
        <v/>
      </c>
      <c r="AH116" s="2"/>
      <c r="AI116" s="2"/>
    </row>
    <row r="117" spans="1:35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16" t="str">
        <f>MID(Sheet2!$B$77,1,1)</f>
        <v/>
      </c>
      <c r="K117" s="16" t="str">
        <f>MID(Sheet2!$B$77,2,1)</f>
        <v/>
      </c>
      <c r="L117" s="16" t="str">
        <f>MID(Sheet2!$B$77,3,1)</f>
        <v/>
      </c>
      <c r="M117" s="16" t="str">
        <f>MID(Sheet2!$B$77,4,1)</f>
        <v/>
      </c>
      <c r="N117" s="16" t="str">
        <f>MID(Sheet2!$B$77,5,1)</f>
        <v/>
      </c>
      <c r="O117" s="16" t="str">
        <f>MID(Sheet2!$B$77,6,1)</f>
        <v/>
      </c>
      <c r="P117" s="16" t="str">
        <f>MID(Sheet2!$B$77,7,1)</f>
        <v/>
      </c>
      <c r="Q117" s="16" t="str">
        <f>MID(Sheet2!$B$77,8,1)</f>
        <v/>
      </c>
      <c r="R117" s="16" t="str">
        <f>MID(Sheet2!$B$77,9,1)</f>
        <v/>
      </c>
      <c r="S117" s="16" t="str">
        <f>MID(Sheet2!$B$77,10,1)</f>
        <v/>
      </c>
      <c r="T117" s="16" t="str">
        <f>MID(Sheet2!$B$77,11,1)</f>
        <v/>
      </c>
      <c r="U117" s="16" t="str">
        <f>MID(Sheet2!$B$77,12,1)</f>
        <v/>
      </c>
      <c r="V117" s="16" t="str">
        <f>MID(Sheet2!$B$77,13,1)</f>
        <v/>
      </c>
      <c r="W117" s="16" t="str">
        <f>MID(Sheet2!$B$77,14,1)</f>
        <v/>
      </c>
      <c r="X117" s="16" t="str">
        <f>MID(Sheet2!$B$77,15,1)</f>
        <v/>
      </c>
      <c r="Y117" s="16" t="str">
        <f>MID(Sheet2!$B$77,16,1)</f>
        <v/>
      </c>
      <c r="Z117" s="16" t="str">
        <f>MID(Sheet2!$B$77,17,1)</f>
        <v/>
      </c>
      <c r="AA117" s="16" t="str">
        <f>MID(Sheet2!$B$77,18,1)</f>
        <v/>
      </c>
      <c r="AB117" s="16" t="str">
        <f>MID(Sheet2!$B$77,19,1)</f>
        <v/>
      </c>
      <c r="AC117" s="16" t="str">
        <f>MID(Sheet2!$B$77,20,1)</f>
        <v/>
      </c>
      <c r="AD117" s="16" t="str">
        <f>MID(Sheet2!$B$77,21,1)</f>
        <v/>
      </c>
      <c r="AE117" s="16" t="str">
        <f>MID(Sheet2!$B$77,22,1)</f>
        <v/>
      </c>
      <c r="AF117" s="16" t="str">
        <f>MID(Sheet2!$B$77,23,1)</f>
        <v/>
      </c>
      <c r="AG117" s="16" t="str">
        <f>MID(Sheet2!$B$77,24,1)</f>
        <v/>
      </c>
      <c r="AH117" s="2"/>
      <c r="AI117" s="2"/>
    </row>
    <row r="118" spans="1:35" ht="2.1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x14ac:dyDescent="0.25">
      <c r="A119" s="28">
        <v>13</v>
      </c>
      <c r="B119" s="30" t="s">
        <v>98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2"/>
    </row>
    <row r="120" spans="1:35" ht="12" customHeight="1" x14ac:dyDescent="0.25">
      <c r="A120" s="2"/>
      <c r="B120" s="13" t="str">
        <f>IF(Sheet2!B79=1,"P","")</f>
        <v/>
      </c>
      <c r="C120" s="8" t="s">
        <v>99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13" t="str">
        <f>IF(Sheet2!B79=4,"P","")</f>
        <v/>
      </c>
      <c r="AC120" s="8" t="s">
        <v>103</v>
      </c>
      <c r="AD120" s="8"/>
      <c r="AE120" s="2"/>
      <c r="AF120" s="2"/>
      <c r="AG120" s="2"/>
      <c r="AH120" s="2"/>
      <c r="AI120" s="2"/>
    </row>
    <row r="121" spans="1:35" ht="2.1" customHeight="1" x14ac:dyDescent="0.25">
      <c r="A121" s="2"/>
      <c r="B121" s="7"/>
      <c r="C121" s="8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7"/>
      <c r="AC121" s="8"/>
      <c r="AD121" s="8"/>
      <c r="AE121" s="2"/>
      <c r="AF121" s="2"/>
      <c r="AG121" s="2"/>
      <c r="AH121" s="2"/>
      <c r="AI121" s="2"/>
    </row>
    <row r="122" spans="1:35" ht="12" customHeight="1" x14ac:dyDescent="0.25">
      <c r="A122" s="2"/>
      <c r="B122" s="13" t="str">
        <f>IF(Sheet2!B79=2,"P","")</f>
        <v/>
      </c>
      <c r="C122" s="8" t="s">
        <v>100</v>
      </c>
      <c r="D122" s="2"/>
      <c r="E122" s="2"/>
      <c r="F122" s="2"/>
      <c r="G122" s="2"/>
      <c r="H122" s="2"/>
      <c r="I122" s="2"/>
      <c r="J122" s="2"/>
      <c r="K122" s="2"/>
      <c r="L122" s="2"/>
      <c r="M122" s="8" t="s">
        <v>102</v>
      </c>
      <c r="N122" s="8"/>
      <c r="O122" s="8"/>
      <c r="P122" s="2"/>
      <c r="Q122" s="2"/>
      <c r="R122" s="2"/>
      <c r="S122" s="2"/>
      <c r="T122" s="16" t="str">
        <f>MID(Sheet2!$B$82,1,1)</f>
        <v/>
      </c>
      <c r="U122" s="31" t="str">
        <f>MID(Sheet2!$B$82,2,1)</f>
        <v/>
      </c>
      <c r="V122" s="32" t="s">
        <v>106</v>
      </c>
      <c r="W122" s="33"/>
      <c r="X122" s="2"/>
      <c r="Y122" s="2"/>
      <c r="Z122" s="2"/>
      <c r="AA122" s="2"/>
      <c r="AB122" s="13" t="str">
        <f>IF(Sheet2!B79=5,"P","")</f>
        <v/>
      </c>
      <c r="AC122" s="12" t="s">
        <v>104</v>
      </c>
      <c r="AD122" s="8"/>
      <c r="AE122" s="2"/>
      <c r="AF122" s="2"/>
      <c r="AG122" s="2"/>
      <c r="AH122" s="2"/>
      <c r="AI122" s="2"/>
    </row>
    <row r="123" spans="1:35" ht="2.1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2" customHeight="1" x14ac:dyDescent="0.25">
      <c r="A124" s="2"/>
      <c r="B124" s="13" t="str">
        <f>IF(Sheet2!B79=3,"P","")</f>
        <v/>
      </c>
      <c r="C124" s="8" t="s">
        <v>101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4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13" t="str">
        <f>IF(Sheet2!B79=6,"P","")</f>
        <v/>
      </c>
      <c r="AC124" s="8" t="s">
        <v>105</v>
      </c>
      <c r="AD124" s="8"/>
      <c r="AE124" s="2"/>
      <c r="AF124" s="2"/>
      <c r="AG124" s="2"/>
      <c r="AH124" s="2"/>
      <c r="AI124" s="2"/>
    </row>
    <row r="125" spans="1:35" ht="2.1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x14ac:dyDescent="0.25">
      <c r="A126" s="28">
        <v>14</v>
      </c>
      <c r="B126" s="30" t="s">
        <v>107</v>
      </c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2"/>
    </row>
    <row r="127" spans="1:35" ht="9" customHeight="1" x14ac:dyDescent="0.25">
      <c r="A127" s="2"/>
      <c r="B127" s="34" t="s">
        <v>108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9" customHeight="1" x14ac:dyDescent="0.25">
      <c r="A128" s="2"/>
      <c r="B128" s="34" t="s">
        <v>109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x14ac:dyDescent="0.25">
      <c r="A129" s="30"/>
      <c r="B129" s="30" t="s">
        <v>110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2"/>
    </row>
    <row r="130" spans="1:35" ht="2.1" customHeight="1" thickBo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5.75" thickBot="1" x14ac:dyDescent="0.3">
      <c r="A131" s="2"/>
      <c r="B131" s="12" t="s">
        <v>8</v>
      </c>
      <c r="C131" s="2"/>
      <c r="D131" s="2"/>
      <c r="E131" s="2"/>
      <c r="F131" s="13" t="s">
        <v>28</v>
      </c>
      <c r="G131" s="12" t="s">
        <v>7</v>
      </c>
      <c r="H131" s="4"/>
      <c r="I131" s="2"/>
      <c r="J131" s="14" t="str">
        <f>IF(Sheet2!B85="SHRI","P","")</f>
        <v/>
      </c>
      <c r="K131" s="2" t="s">
        <v>40</v>
      </c>
      <c r="L131" s="2"/>
      <c r="M131" s="2"/>
      <c r="N131" s="14" t="str">
        <f>IF(Sheet2!B85="Smt","P","")</f>
        <v/>
      </c>
      <c r="O131" s="2" t="s">
        <v>41</v>
      </c>
      <c r="P131" s="2"/>
      <c r="Q131" s="2"/>
      <c r="R131" s="14" t="str">
        <f>IF(Sheet2!B85="Kumari","P","")</f>
        <v/>
      </c>
      <c r="S131" s="2" t="s">
        <v>42</v>
      </c>
      <c r="T131" s="2"/>
      <c r="U131" s="2"/>
      <c r="V131" s="2"/>
      <c r="W131" s="14" t="str">
        <f>IF(Sheet2!B85="M/S","P","")</f>
        <v/>
      </c>
      <c r="X131" s="2" t="s">
        <v>43</v>
      </c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2.1" customHeight="1" x14ac:dyDescent="0.25">
      <c r="A132" s="2"/>
      <c r="B132" s="12"/>
      <c r="C132" s="2"/>
      <c r="D132" s="2"/>
      <c r="E132" s="2"/>
      <c r="F132" s="15"/>
      <c r="G132" s="12"/>
      <c r="H132" s="4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5.75" x14ac:dyDescent="0.25">
      <c r="A133" s="2"/>
      <c r="B133" s="2" t="s">
        <v>1</v>
      </c>
      <c r="C133" s="2"/>
      <c r="D133" s="2"/>
      <c r="E133" s="2"/>
      <c r="F133" s="2"/>
      <c r="G133" s="2"/>
      <c r="H133" s="2"/>
      <c r="I133" s="2"/>
      <c r="J133" s="16" t="str">
        <f>MID(Sheet2!$B$86,1,1)</f>
        <v/>
      </c>
      <c r="K133" s="16" t="str">
        <f>MID(Sheet2!$B$86,2,1)</f>
        <v/>
      </c>
      <c r="L133" s="16" t="str">
        <f>MID(Sheet2!$B$86,3,1)</f>
        <v/>
      </c>
      <c r="M133" s="16" t="str">
        <f>MID(Sheet2!$B$86,4,1)</f>
        <v/>
      </c>
      <c r="N133" s="16" t="str">
        <f>MID(Sheet2!$B$86,5,1)</f>
        <v/>
      </c>
      <c r="O133" s="16" t="str">
        <f>MID(Sheet2!$B$86,6,1)</f>
        <v/>
      </c>
      <c r="P133" s="16" t="str">
        <f>MID(Sheet2!$B$86,7,1)</f>
        <v/>
      </c>
      <c r="Q133" s="16" t="str">
        <f>MID(Sheet2!$B$86,8,1)</f>
        <v/>
      </c>
      <c r="R133" s="16" t="str">
        <f>MID(Sheet2!$B$86,9,1)</f>
        <v/>
      </c>
      <c r="S133" s="16" t="str">
        <f>MID(Sheet2!$B$86,10,1)</f>
        <v/>
      </c>
      <c r="T133" s="16" t="str">
        <f>MID(Sheet2!$B$86,11,1)</f>
        <v/>
      </c>
      <c r="U133" s="16" t="str">
        <f>MID(Sheet2!$B$86,12,1)</f>
        <v/>
      </c>
      <c r="V133" s="16" t="str">
        <f>MID(Sheet2!$B$86,13,1)</f>
        <v/>
      </c>
      <c r="W133" s="16" t="str">
        <f>MID(Sheet2!$B$86,14,1)</f>
        <v/>
      </c>
      <c r="X133" s="16" t="str">
        <f>MID(Sheet2!$B$86,15,1)</f>
        <v/>
      </c>
      <c r="Y133" s="16" t="str">
        <f>MID(Sheet2!$B$86,16,1)</f>
        <v/>
      </c>
      <c r="Z133" s="16" t="str">
        <f>MID(Sheet2!$B$86,17,1)</f>
        <v/>
      </c>
      <c r="AA133" s="16" t="str">
        <f>MID(Sheet2!$B$86,18,1)</f>
        <v/>
      </c>
      <c r="AB133" s="16" t="str">
        <f>MID(Sheet2!$B$86,19,1)</f>
        <v/>
      </c>
      <c r="AC133" s="16" t="str">
        <f>MID(Sheet2!$B$86,20,1)</f>
        <v/>
      </c>
      <c r="AD133" s="16" t="str">
        <f>MID(Sheet2!$B$86,21,1)</f>
        <v/>
      </c>
      <c r="AE133" s="16" t="str">
        <f>MID(Sheet2!$B$86,22,1)</f>
        <v/>
      </c>
      <c r="AF133" s="16" t="str">
        <f>MID(Sheet2!$B$86,23,1)</f>
        <v/>
      </c>
      <c r="AG133" s="16" t="str">
        <f>MID(Sheet2!$B$86,24,1)</f>
        <v/>
      </c>
      <c r="AH133" s="2"/>
      <c r="AI133" s="2"/>
    </row>
    <row r="134" spans="1:35" ht="15.75" x14ac:dyDescent="0.25">
      <c r="A134" s="2"/>
      <c r="B134" s="2" t="s">
        <v>2</v>
      </c>
      <c r="C134" s="2"/>
      <c r="D134" s="2"/>
      <c r="E134" s="2"/>
      <c r="F134" s="2"/>
      <c r="G134" s="2"/>
      <c r="H134" s="2"/>
      <c r="I134" s="2"/>
      <c r="J134" s="16" t="str">
        <f>MID(Sheet2!$B$87,1,1)</f>
        <v/>
      </c>
      <c r="K134" s="16" t="str">
        <f>MID(Sheet2!$B$87,2,1)</f>
        <v/>
      </c>
      <c r="L134" s="16" t="str">
        <f>MID(Sheet2!$B$87,3,1)</f>
        <v/>
      </c>
      <c r="M134" s="16" t="str">
        <f>MID(Sheet2!$B$87,4,1)</f>
        <v/>
      </c>
      <c r="N134" s="16" t="str">
        <f>MID(Sheet2!$B$87,5,1)</f>
        <v/>
      </c>
      <c r="O134" s="16" t="str">
        <f>MID(Sheet2!$B$87,6,1)</f>
        <v/>
      </c>
      <c r="P134" s="16" t="str">
        <f>MID(Sheet2!$B$87,7,1)</f>
        <v/>
      </c>
      <c r="Q134" s="16" t="str">
        <f>MID(Sheet2!$B$87,8,1)</f>
        <v/>
      </c>
      <c r="R134" s="16" t="str">
        <f>MID(Sheet2!$B$87,9,1)</f>
        <v/>
      </c>
      <c r="S134" s="16" t="str">
        <f>MID(Sheet2!$B$87,10,1)</f>
        <v/>
      </c>
      <c r="T134" s="16" t="str">
        <f>MID(Sheet2!$B$87,11,1)</f>
        <v/>
      </c>
      <c r="U134" s="16" t="str">
        <f>MID(Sheet2!$B$87,12,1)</f>
        <v/>
      </c>
      <c r="V134" s="16" t="str">
        <f>MID(Sheet2!$B$87,13,1)</f>
        <v/>
      </c>
      <c r="W134" s="16" t="str">
        <f>MID(Sheet2!$B$87,14,1)</f>
        <v/>
      </c>
      <c r="X134" s="16" t="str">
        <f>MID(Sheet2!$B$87,15,1)</f>
        <v/>
      </c>
      <c r="Y134" s="16" t="str">
        <f>MID(Sheet2!$B$87,16,1)</f>
        <v/>
      </c>
      <c r="Z134" s="16" t="str">
        <f>MID(Sheet2!$B$87,17,1)</f>
        <v/>
      </c>
      <c r="AA134" s="16" t="str">
        <f>MID(Sheet2!$B$87,18,1)</f>
        <v/>
      </c>
      <c r="AB134" s="16" t="str">
        <f>MID(Sheet2!$B$87,19,1)</f>
        <v/>
      </c>
      <c r="AC134" s="16" t="str">
        <f>MID(Sheet2!$B$87,20,1)</f>
        <v/>
      </c>
      <c r="AD134" s="16" t="str">
        <f>MID(Sheet2!$B$87,21,1)</f>
        <v/>
      </c>
      <c r="AE134" s="16" t="str">
        <f>MID(Sheet2!$B$87,22,1)</f>
        <v/>
      </c>
      <c r="AF134" s="16" t="str">
        <f>MID(Sheet2!$B$87,23,1)</f>
        <v/>
      </c>
      <c r="AG134" s="16" t="str">
        <f>MID(Sheet2!$B$87,24,1)</f>
        <v/>
      </c>
      <c r="AH134" s="2"/>
      <c r="AI134" s="2"/>
    </row>
    <row r="135" spans="1:35" ht="15.75" x14ac:dyDescent="0.25">
      <c r="A135" s="2"/>
      <c r="B135" s="2" t="s">
        <v>3</v>
      </c>
      <c r="C135" s="2"/>
      <c r="D135" s="2"/>
      <c r="E135" s="2"/>
      <c r="F135" s="2"/>
      <c r="G135" s="2"/>
      <c r="H135" s="2"/>
      <c r="I135" s="2"/>
      <c r="J135" s="16" t="str">
        <f>MID(Sheet2!$B$88,1,1)</f>
        <v/>
      </c>
      <c r="K135" s="16" t="str">
        <f>MID(Sheet2!$B$88,2,1)</f>
        <v/>
      </c>
      <c r="L135" s="16" t="str">
        <f>MID(Sheet2!$B$88,3,1)</f>
        <v/>
      </c>
      <c r="M135" s="16" t="str">
        <f>MID(Sheet2!$B$88,4,1)</f>
        <v/>
      </c>
      <c r="N135" s="16" t="str">
        <f>MID(Sheet2!$B$88,5,1)</f>
        <v/>
      </c>
      <c r="O135" s="16" t="str">
        <f>MID(Sheet2!$B$88,6,1)</f>
        <v/>
      </c>
      <c r="P135" s="16" t="str">
        <f>MID(Sheet2!$B$88,7,1)</f>
        <v/>
      </c>
      <c r="Q135" s="16" t="str">
        <f>MID(Sheet2!$B$88,8,1)</f>
        <v/>
      </c>
      <c r="R135" s="16" t="str">
        <f>MID(Sheet2!$B$88,9,1)</f>
        <v/>
      </c>
      <c r="S135" s="16" t="str">
        <f>MID(Sheet2!$B$88,10,1)</f>
        <v/>
      </c>
      <c r="T135" s="16" t="str">
        <f>MID(Sheet2!$B$88,11,1)</f>
        <v/>
      </c>
      <c r="U135" s="16" t="str">
        <f>MID(Sheet2!$B$88,12,1)</f>
        <v/>
      </c>
      <c r="V135" s="16" t="str">
        <f>MID(Sheet2!$B$88,13,1)</f>
        <v/>
      </c>
      <c r="W135" s="16" t="str">
        <f>MID(Sheet2!$B$88,14,1)</f>
        <v/>
      </c>
      <c r="X135" s="16" t="str">
        <f>MID(Sheet2!$B$88,15,1)</f>
        <v/>
      </c>
      <c r="Y135" s="16" t="str">
        <f>MID(Sheet2!$B$88,16,1)</f>
        <v/>
      </c>
      <c r="Z135" s="16" t="str">
        <f>MID(Sheet2!$B$88,17,1)</f>
        <v/>
      </c>
      <c r="AA135" s="16" t="str">
        <f>MID(Sheet2!$B$88,18,1)</f>
        <v/>
      </c>
      <c r="AB135" s="16" t="str">
        <f>MID(Sheet2!$B$88,19,1)</f>
        <v/>
      </c>
      <c r="AC135" s="16" t="str">
        <f>MID(Sheet2!$B$88,20,1)</f>
        <v/>
      </c>
      <c r="AD135" s="16" t="str">
        <f>MID(Sheet2!$B$88,21,1)</f>
        <v/>
      </c>
      <c r="AE135" s="16" t="str">
        <f>MID(Sheet2!$B$88,22,1)</f>
        <v/>
      </c>
      <c r="AF135" s="16" t="str">
        <f>MID(Sheet2!$B$88,23,1)</f>
        <v/>
      </c>
      <c r="AG135" s="16" t="str">
        <f>MID(Sheet2!$B$88,24,1)</f>
        <v/>
      </c>
      <c r="AH135" s="2"/>
      <c r="AI135" s="2"/>
    </row>
    <row r="136" spans="1:35" ht="2.1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"/>
      <c r="AI136" s="2"/>
    </row>
    <row r="137" spans="1:35" x14ac:dyDescent="0.25">
      <c r="A137" s="30"/>
      <c r="B137" s="30" t="s">
        <v>5</v>
      </c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2"/>
    </row>
    <row r="138" spans="1:35" ht="2.1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.75" x14ac:dyDescent="0.25">
      <c r="A139" s="2"/>
      <c r="B139" s="24" t="s">
        <v>45</v>
      </c>
      <c r="C139" s="2"/>
      <c r="D139" s="2"/>
      <c r="E139" s="2"/>
      <c r="F139" s="2"/>
      <c r="G139" s="2"/>
      <c r="H139" s="2"/>
      <c r="I139" s="2"/>
      <c r="J139" s="16" t="str">
        <f>MID(Sheet2!$B$91,1,1)</f>
        <v/>
      </c>
      <c r="K139" s="16" t="str">
        <f>MID(Sheet2!$B$91,2,1)</f>
        <v/>
      </c>
      <c r="L139" s="16" t="str">
        <f>MID(Sheet2!$B$91,3,1)</f>
        <v/>
      </c>
      <c r="M139" s="16" t="str">
        <f>MID(Sheet2!$B$91,4,1)</f>
        <v/>
      </c>
      <c r="N139" s="16" t="str">
        <f>MID(Sheet2!$B$91,5,1)</f>
        <v/>
      </c>
      <c r="O139" s="16" t="str">
        <f>MID(Sheet2!$B$91,6,1)</f>
        <v/>
      </c>
      <c r="P139" s="16" t="str">
        <f>MID(Sheet2!$B$91,7,1)</f>
        <v/>
      </c>
      <c r="Q139" s="16" t="str">
        <f>MID(Sheet2!$B$91,8,1)</f>
        <v/>
      </c>
      <c r="R139" s="16" t="str">
        <f>MID(Sheet2!$B$91,9,1)</f>
        <v/>
      </c>
      <c r="S139" s="16" t="str">
        <f>MID(Sheet2!$B$91,10,1)</f>
        <v/>
      </c>
      <c r="T139" s="16" t="str">
        <f>MID(Sheet2!$B$91,11,1)</f>
        <v/>
      </c>
      <c r="U139" s="16" t="str">
        <f>MID(Sheet2!$B$91,12,1)</f>
        <v/>
      </c>
      <c r="V139" s="16" t="str">
        <f>MID(Sheet2!$B$91,13,1)</f>
        <v/>
      </c>
      <c r="W139" s="16" t="str">
        <f>MID(Sheet2!$B$91,14,1)</f>
        <v/>
      </c>
      <c r="X139" s="16" t="str">
        <f>MID(Sheet2!$B$91,15,1)</f>
        <v/>
      </c>
      <c r="Y139" s="16" t="str">
        <f>MID(Sheet2!$B$91,16,1)</f>
        <v/>
      </c>
      <c r="Z139" s="16" t="str">
        <f>MID(Sheet2!$B$91,17,1)</f>
        <v/>
      </c>
      <c r="AA139" s="16" t="str">
        <f>MID(Sheet2!$B$91,18,1)</f>
        <v/>
      </c>
      <c r="AB139" s="16" t="str">
        <f>MID(Sheet2!$B$91,19,1)</f>
        <v/>
      </c>
      <c r="AC139" s="16" t="str">
        <f>MID(Sheet2!$B$91,20,1)</f>
        <v/>
      </c>
      <c r="AD139" s="16" t="str">
        <f>MID(Sheet2!$B$91,21,1)</f>
        <v/>
      </c>
      <c r="AE139" s="16" t="str">
        <f>MID(Sheet2!$B$91,22,1)</f>
        <v/>
      </c>
      <c r="AF139" s="16" t="str">
        <f>MID(Sheet2!$B$91,23,1)</f>
        <v/>
      </c>
      <c r="AG139" s="16" t="str">
        <f>MID(Sheet2!$B$91,24,1)</f>
        <v/>
      </c>
      <c r="AH139" s="2"/>
      <c r="AI139" s="2"/>
    </row>
    <row r="140" spans="1:35" ht="15.75" x14ac:dyDescent="0.25">
      <c r="A140" s="2"/>
      <c r="B140" s="24" t="s">
        <v>46</v>
      </c>
      <c r="C140" s="2"/>
      <c r="D140" s="2"/>
      <c r="E140" s="2"/>
      <c r="F140" s="2"/>
      <c r="G140" s="2"/>
      <c r="H140" s="2"/>
      <c r="I140" s="2"/>
      <c r="J140" s="16" t="str">
        <f>MID(Sheet2!$B$92,1,1)</f>
        <v/>
      </c>
      <c r="K140" s="16" t="str">
        <f>MID(Sheet2!$B$92,2,1)</f>
        <v/>
      </c>
      <c r="L140" s="16" t="str">
        <f>MID(Sheet2!$B$92,3,1)</f>
        <v/>
      </c>
      <c r="M140" s="16" t="str">
        <f>MID(Sheet2!$B$92,4,1)</f>
        <v/>
      </c>
      <c r="N140" s="16" t="str">
        <f>MID(Sheet2!$B$92,5,1)</f>
        <v/>
      </c>
      <c r="O140" s="16" t="str">
        <f>MID(Sheet2!$B$92,6,1)</f>
        <v/>
      </c>
      <c r="P140" s="16" t="str">
        <f>MID(Sheet2!$B$92,7,1)</f>
        <v/>
      </c>
      <c r="Q140" s="16" t="str">
        <f>MID(Sheet2!$B$92,8,1)</f>
        <v/>
      </c>
      <c r="R140" s="16" t="str">
        <f>MID(Sheet2!$B$92,9,1)</f>
        <v/>
      </c>
      <c r="S140" s="16" t="str">
        <f>MID(Sheet2!$B$92,10,1)</f>
        <v/>
      </c>
      <c r="T140" s="16" t="str">
        <f>MID(Sheet2!$B$92,11,1)</f>
        <v/>
      </c>
      <c r="U140" s="16" t="str">
        <f>MID(Sheet2!$B$92,12,1)</f>
        <v/>
      </c>
      <c r="V140" s="16" t="str">
        <f>MID(Sheet2!$B$92,13,1)</f>
        <v/>
      </c>
      <c r="W140" s="16" t="str">
        <f>MID(Sheet2!$B$92,14,1)</f>
        <v/>
      </c>
      <c r="X140" s="16" t="str">
        <f>MID(Sheet2!$B$92,15,1)</f>
        <v/>
      </c>
      <c r="Y140" s="16" t="str">
        <f>MID(Sheet2!$B$92,16,1)</f>
        <v/>
      </c>
      <c r="Z140" s="16" t="str">
        <f>MID(Sheet2!$B$92,17,1)</f>
        <v/>
      </c>
      <c r="AA140" s="16" t="str">
        <f>MID(Sheet2!$B$92,18,1)</f>
        <v/>
      </c>
      <c r="AB140" s="16" t="str">
        <f>MID(Sheet2!$B$92,19,1)</f>
        <v/>
      </c>
      <c r="AC140" s="16" t="str">
        <f>MID(Sheet2!$B$92,20,1)</f>
        <v/>
      </c>
      <c r="AD140" s="16" t="str">
        <f>MID(Sheet2!$B$92,21,1)</f>
        <v/>
      </c>
      <c r="AE140" s="16" t="str">
        <f>MID(Sheet2!$B$92,22,1)</f>
        <v/>
      </c>
      <c r="AF140" s="16" t="str">
        <f>MID(Sheet2!$B$92,23,1)</f>
        <v/>
      </c>
      <c r="AG140" s="16" t="str">
        <f>MID(Sheet2!$B$92,24,1)</f>
        <v/>
      </c>
      <c r="AH140" s="2"/>
      <c r="AI140" s="2"/>
    </row>
    <row r="141" spans="1:35" ht="15.75" x14ac:dyDescent="0.25">
      <c r="A141" s="2"/>
      <c r="B141" s="24" t="s">
        <v>47</v>
      </c>
      <c r="C141" s="2"/>
      <c r="D141" s="2"/>
      <c r="E141" s="2"/>
      <c r="F141" s="2"/>
      <c r="G141" s="2"/>
      <c r="H141" s="2"/>
      <c r="I141" s="2"/>
      <c r="J141" s="16" t="str">
        <f>MID(Sheet2!$B$93,1,1)</f>
        <v/>
      </c>
      <c r="K141" s="16" t="str">
        <f>MID(Sheet2!$B$93,2,1)</f>
        <v/>
      </c>
      <c r="L141" s="16" t="str">
        <f>MID(Sheet2!$B$93,3,1)</f>
        <v/>
      </c>
      <c r="M141" s="16" t="str">
        <f>MID(Sheet2!$B$93,4,1)</f>
        <v/>
      </c>
      <c r="N141" s="16" t="str">
        <f>MID(Sheet2!$B$93,5,1)</f>
        <v/>
      </c>
      <c r="O141" s="16" t="str">
        <f>MID(Sheet2!$B$93,6,1)</f>
        <v/>
      </c>
      <c r="P141" s="16" t="str">
        <f>MID(Sheet2!$B$93,7,1)</f>
        <v/>
      </c>
      <c r="Q141" s="16" t="str">
        <f>MID(Sheet2!$B$93,8,1)</f>
        <v/>
      </c>
      <c r="R141" s="16" t="str">
        <f>MID(Sheet2!$B$93,9,1)</f>
        <v/>
      </c>
      <c r="S141" s="16" t="str">
        <f>MID(Sheet2!$B$93,10,1)</f>
        <v/>
      </c>
      <c r="T141" s="16" t="str">
        <f>MID(Sheet2!$B$93,11,1)</f>
        <v/>
      </c>
      <c r="U141" s="16" t="str">
        <f>MID(Sheet2!$B$93,12,1)</f>
        <v/>
      </c>
      <c r="V141" s="16" t="str">
        <f>MID(Sheet2!$B$93,13,1)</f>
        <v/>
      </c>
      <c r="W141" s="16" t="str">
        <f>MID(Sheet2!$B$93,14,1)</f>
        <v/>
      </c>
      <c r="X141" s="16" t="str">
        <f>MID(Sheet2!$B$93,15,1)</f>
        <v/>
      </c>
      <c r="Y141" s="16" t="str">
        <f>MID(Sheet2!$B$93,16,1)</f>
        <v/>
      </c>
      <c r="Z141" s="16" t="str">
        <f>MID(Sheet2!$B$93,17,1)</f>
        <v/>
      </c>
      <c r="AA141" s="16" t="str">
        <f>MID(Sheet2!$B$93,18,1)</f>
        <v/>
      </c>
      <c r="AB141" s="16" t="str">
        <f>MID(Sheet2!$B$93,19,1)</f>
        <v/>
      </c>
      <c r="AC141" s="16" t="str">
        <f>MID(Sheet2!$B$93,20,1)</f>
        <v/>
      </c>
      <c r="AD141" s="16" t="str">
        <f>MID(Sheet2!$B$93,21,1)</f>
        <v/>
      </c>
      <c r="AE141" s="16" t="str">
        <f>MID(Sheet2!$B$93,22,1)</f>
        <v/>
      </c>
      <c r="AF141" s="16" t="str">
        <f>MID(Sheet2!$B$93,23,1)</f>
        <v/>
      </c>
      <c r="AG141" s="16" t="str">
        <f>MID(Sheet2!$B$93,24,1)</f>
        <v/>
      </c>
      <c r="AH141" s="2"/>
      <c r="AI141" s="2"/>
    </row>
    <row r="142" spans="1:35" ht="15.75" x14ac:dyDescent="0.25">
      <c r="A142" s="2"/>
      <c r="B142" s="24" t="s">
        <v>48</v>
      </c>
      <c r="C142" s="2"/>
      <c r="D142" s="2"/>
      <c r="E142" s="2"/>
      <c r="F142" s="2"/>
      <c r="G142" s="2"/>
      <c r="H142" s="2"/>
      <c r="I142" s="2"/>
      <c r="J142" s="16" t="str">
        <f>MID(Sheet2!$B$94,1,1)</f>
        <v/>
      </c>
      <c r="K142" s="16" t="str">
        <f>MID(Sheet2!$B$94,2,1)</f>
        <v/>
      </c>
      <c r="L142" s="16" t="str">
        <f>MID(Sheet2!$B$94,3,1)</f>
        <v/>
      </c>
      <c r="M142" s="16" t="str">
        <f>MID(Sheet2!$B$94,4,1)</f>
        <v/>
      </c>
      <c r="N142" s="16" t="str">
        <f>MID(Sheet2!$B$94,5,1)</f>
        <v/>
      </c>
      <c r="O142" s="16" t="str">
        <f>MID(Sheet2!$B$94,6,1)</f>
        <v/>
      </c>
      <c r="P142" s="16" t="str">
        <f>MID(Sheet2!$B$94,7,1)</f>
        <v/>
      </c>
      <c r="Q142" s="16" t="str">
        <f>MID(Sheet2!$B$94,8,1)</f>
        <v/>
      </c>
      <c r="R142" s="16" t="str">
        <f>MID(Sheet2!$B$94,9,1)</f>
        <v/>
      </c>
      <c r="S142" s="16" t="str">
        <f>MID(Sheet2!$B$94,10,1)</f>
        <v/>
      </c>
      <c r="T142" s="16" t="str">
        <f>MID(Sheet2!$B$94,11,1)</f>
        <v/>
      </c>
      <c r="U142" s="16" t="str">
        <f>MID(Sheet2!$B$94,12,1)</f>
        <v/>
      </c>
      <c r="V142" s="16" t="str">
        <f>MID(Sheet2!$B$94,13,1)</f>
        <v/>
      </c>
      <c r="W142" s="16" t="str">
        <f>MID(Sheet2!$B$94,14,1)</f>
        <v/>
      </c>
      <c r="X142" s="16" t="str">
        <f>MID(Sheet2!$B$94,15,1)</f>
        <v/>
      </c>
      <c r="Y142" s="16" t="str">
        <f>MID(Sheet2!$B$94,16,1)</f>
        <v/>
      </c>
      <c r="Z142" s="16" t="str">
        <f>MID(Sheet2!$B$94,17,1)</f>
        <v/>
      </c>
      <c r="AA142" s="16" t="str">
        <f>MID(Sheet2!$B$94,18,1)</f>
        <v/>
      </c>
      <c r="AB142" s="16" t="str">
        <f>MID(Sheet2!$B$94,19,1)</f>
        <v/>
      </c>
      <c r="AC142" s="16" t="str">
        <f>MID(Sheet2!$B$94,20,1)</f>
        <v/>
      </c>
      <c r="AD142" s="16" t="str">
        <f>MID(Sheet2!$B$94,21,1)</f>
        <v/>
      </c>
      <c r="AE142" s="16" t="str">
        <f>MID(Sheet2!$B$94,22,1)</f>
        <v/>
      </c>
      <c r="AF142" s="16" t="str">
        <f>MID(Sheet2!$B$94,23,1)</f>
        <v/>
      </c>
      <c r="AG142" s="16" t="str">
        <f>MID(Sheet2!$B$94,24,1)</f>
        <v/>
      </c>
      <c r="AH142" s="2"/>
      <c r="AI142" s="2"/>
    </row>
    <row r="143" spans="1:35" ht="15.75" x14ac:dyDescent="0.25">
      <c r="A143" s="2"/>
      <c r="B143" s="24" t="s">
        <v>49</v>
      </c>
      <c r="C143" s="2"/>
      <c r="D143" s="2"/>
      <c r="E143" s="2"/>
      <c r="F143" s="2"/>
      <c r="G143" s="2"/>
      <c r="H143" s="2"/>
      <c r="I143" s="2"/>
      <c r="J143" s="16" t="str">
        <f>MID(Sheet2!$B$95,1,1)</f>
        <v/>
      </c>
      <c r="K143" s="16" t="str">
        <f>MID(Sheet2!$B$95,2,1)</f>
        <v/>
      </c>
      <c r="L143" s="16" t="str">
        <f>MID(Sheet2!$B$95,3,1)</f>
        <v/>
      </c>
      <c r="M143" s="16" t="str">
        <f>MID(Sheet2!$B$95,4,1)</f>
        <v/>
      </c>
      <c r="N143" s="16" t="str">
        <f>MID(Sheet2!$B$95,5,1)</f>
        <v/>
      </c>
      <c r="O143" s="16" t="str">
        <f>MID(Sheet2!$B$95,6,1)</f>
        <v/>
      </c>
      <c r="P143" s="16" t="str">
        <f>MID(Sheet2!$B$95,7,1)</f>
        <v/>
      </c>
      <c r="Q143" s="16" t="str">
        <f>MID(Sheet2!$B$95,8,1)</f>
        <v/>
      </c>
      <c r="R143" s="16" t="str">
        <f>MID(Sheet2!$B$95,9,1)</f>
        <v/>
      </c>
      <c r="S143" s="16" t="str">
        <f>MID(Sheet2!$B$95,10,1)</f>
        <v/>
      </c>
      <c r="T143" s="16" t="str">
        <f>MID(Sheet2!$B$95,11,1)</f>
        <v/>
      </c>
      <c r="U143" s="16" t="str">
        <f>MID(Sheet2!$B$95,12,1)</f>
        <v/>
      </c>
      <c r="V143" s="16" t="str">
        <f>MID(Sheet2!$B$95,13,1)</f>
        <v/>
      </c>
      <c r="W143" s="16" t="str">
        <f>MID(Sheet2!$B$95,14,1)</f>
        <v/>
      </c>
      <c r="X143" s="16" t="str">
        <f>MID(Sheet2!$B$95,15,1)</f>
        <v/>
      </c>
      <c r="Y143" s="16" t="str">
        <f>MID(Sheet2!$B$95,16,1)</f>
        <v/>
      </c>
      <c r="Z143" s="16" t="str">
        <f>MID(Sheet2!$B$95,17,1)</f>
        <v/>
      </c>
      <c r="AA143" s="16" t="str">
        <f>MID(Sheet2!$B$95,18,1)</f>
        <v/>
      </c>
      <c r="AB143" s="16" t="str">
        <f>MID(Sheet2!$B$95,19,1)</f>
        <v/>
      </c>
      <c r="AC143" s="16" t="str">
        <f>MID(Sheet2!$B$95,20,1)</f>
        <v/>
      </c>
      <c r="AD143" s="16" t="str">
        <f>MID(Sheet2!$B$95,21,1)</f>
        <v/>
      </c>
      <c r="AE143" s="16" t="str">
        <f>MID(Sheet2!$B$95,22,1)</f>
        <v/>
      </c>
      <c r="AF143" s="16" t="str">
        <f>MID(Sheet2!$B$95,23,1)</f>
        <v/>
      </c>
      <c r="AG143" s="16" t="str">
        <f>MID(Sheet2!$B$95,24,1)</f>
        <v/>
      </c>
      <c r="AH143" s="2"/>
      <c r="AI143" s="2"/>
    </row>
    <row r="144" spans="1:35" ht="2.1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"/>
      <c r="AI144" s="2"/>
    </row>
    <row r="145" spans="1:35" x14ac:dyDescent="0.25">
      <c r="A145" s="2"/>
      <c r="B145" s="2" t="s">
        <v>50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 t="s">
        <v>25</v>
      </c>
      <c r="R145" s="2"/>
      <c r="S145" s="2"/>
      <c r="T145" s="2"/>
      <c r="U145" s="2"/>
      <c r="V145" s="2"/>
      <c r="W145" s="2"/>
      <c r="X145" s="2"/>
      <c r="Y145" s="2" t="s">
        <v>26</v>
      </c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.75" x14ac:dyDescent="0.25">
      <c r="A146" s="2"/>
      <c r="B146" s="109">
        <f>Sheet2!B96</f>
        <v>0</v>
      </c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8"/>
      <c r="Q146" s="16" t="str">
        <f>MID(Sheet2!$B$97,1,1)</f>
        <v/>
      </c>
      <c r="R146" s="16" t="str">
        <f>MID(Sheet2!$B$97,2,1)</f>
        <v/>
      </c>
      <c r="S146" s="16" t="str">
        <f>MID(Sheet2!$B$97,3,1)</f>
        <v/>
      </c>
      <c r="T146" s="16" t="str">
        <f>MID(Sheet2!$B$97,4,1)</f>
        <v/>
      </c>
      <c r="U146" s="16" t="str">
        <f>MID(Sheet2!$B$97,5,1)</f>
        <v/>
      </c>
      <c r="V146" s="16" t="str">
        <f>MID(Sheet2!$B$97,6,1)</f>
        <v/>
      </c>
      <c r="W146" s="16" t="str">
        <f>MID(Sheet2!$B$97,7,1)</f>
        <v/>
      </c>
      <c r="X146" s="110">
        <f>Sheet2!B98</f>
        <v>0</v>
      </c>
      <c r="Y146" s="111"/>
      <c r="Z146" s="111"/>
      <c r="AA146" s="111"/>
      <c r="AB146" s="111"/>
      <c r="AC146" s="111"/>
      <c r="AD146" s="111"/>
      <c r="AE146" s="111"/>
      <c r="AF146" s="111"/>
      <c r="AG146" s="112"/>
      <c r="AH146" s="2"/>
      <c r="AI146" s="2"/>
    </row>
    <row r="147" spans="1:35" ht="0.9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28">
        <v>15</v>
      </c>
      <c r="B148" s="30" t="s">
        <v>111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2"/>
    </row>
    <row r="149" spans="1:35" x14ac:dyDescent="0.25">
      <c r="A149" s="2"/>
      <c r="B149" s="4" t="s">
        <v>112</v>
      </c>
      <c r="C149" s="2"/>
      <c r="D149" s="2"/>
      <c r="E149" s="2"/>
      <c r="F149" s="2"/>
      <c r="G149" s="104">
        <f>Sheet2!B101</f>
        <v>0</v>
      </c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4" t="s">
        <v>113</v>
      </c>
      <c r="S149" s="2"/>
      <c r="T149" s="2"/>
      <c r="U149" s="2"/>
      <c r="V149" s="2"/>
      <c r="W149" s="104">
        <f>Sheet2!B102</f>
        <v>0</v>
      </c>
      <c r="X149" s="105"/>
      <c r="Y149" s="105"/>
      <c r="Z149" s="105"/>
      <c r="AA149" s="105"/>
      <c r="AB149" s="105"/>
      <c r="AC149" s="105"/>
      <c r="AD149" s="105"/>
      <c r="AE149" s="105"/>
      <c r="AF149" s="105"/>
      <c r="AG149" s="106"/>
      <c r="AH149" s="2"/>
      <c r="AI149" s="2"/>
    </row>
    <row r="150" spans="1:35" ht="1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25">
      <c r="A151" s="2"/>
      <c r="B151" s="4" t="s">
        <v>114</v>
      </c>
      <c r="C151" s="2"/>
      <c r="D151" s="2"/>
      <c r="E151" s="2"/>
      <c r="F151" s="2"/>
      <c r="G151" s="2"/>
      <c r="H151" s="2"/>
      <c r="I151" s="104">
        <f>Sheet2!B103</f>
        <v>0</v>
      </c>
      <c r="J151" s="105"/>
      <c r="K151" s="105"/>
      <c r="L151" s="105"/>
      <c r="M151" s="105"/>
      <c r="N151" s="105"/>
      <c r="O151" s="105"/>
      <c r="P151" s="105"/>
      <c r="Q151" s="105"/>
      <c r="R151" s="105"/>
      <c r="S151" s="106"/>
      <c r="T151" s="2"/>
      <c r="U151" s="4" t="s">
        <v>115</v>
      </c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9" customHeight="1" x14ac:dyDescent="0.25">
      <c r="A152" s="2"/>
      <c r="B152" s="24" t="s">
        <v>116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9" customHeight="1" x14ac:dyDescent="0.25">
      <c r="A153" s="2"/>
      <c r="B153" s="24" t="s">
        <v>117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x14ac:dyDescent="0.25">
      <c r="A154" s="35">
        <v>16</v>
      </c>
      <c r="B154" s="4" t="s">
        <v>118</v>
      </c>
      <c r="C154" s="2"/>
      <c r="D154" s="104">
        <f>Sheet2!B104</f>
        <v>0</v>
      </c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24" t="s">
        <v>119</v>
      </c>
      <c r="S154" s="24"/>
      <c r="T154" s="2"/>
      <c r="U154" s="2"/>
      <c r="V154" s="2"/>
      <c r="W154" s="2"/>
      <c r="X154" s="2"/>
      <c r="Y154" s="2"/>
      <c r="Z154" s="104">
        <f>Sheet2!B105</f>
        <v>0</v>
      </c>
      <c r="AA154" s="105"/>
      <c r="AB154" s="105"/>
      <c r="AC154" s="105"/>
      <c r="AD154" s="105"/>
      <c r="AE154" s="105"/>
      <c r="AF154" s="105"/>
      <c r="AG154" s="106"/>
      <c r="AH154" s="2"/>
      <c r="AI154" s="2"/>
    </row>
    <row r="155" spans="1:35" ht="2.1" customHeight="1" x14ac:dyDescent="0.25">
      <c r="A155" s="35"/>
      <c r="B155" s="4"/>
      <c r="C155" s="2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4"/>
      <c r="S155" s="24"/>
      <c r="T155" s="2"/>
      <c r="U155" s="2"/>
      <c r="V155" s="2"/>
      <c r="W155" s="2"/>
      <c r="X155" s="2"/>
      <c r="Y155" s="2"/>
      <c r="Z155" s="36"/>
      <c r="AA155" s="36"/>
      <c r="AB155" s="36"/>
      <c r="AC155" s="36"/>
      <c r="AD155" s="36"/>
      <c r="AE155" s="36"/>
      <c r="AF155" s="36"/>
      <c r="AG155" s="37"/>
      <c r="AH155" s="2"/>
      <c r="AI155" s="2"/>
    </row>
    <row r="156" spans="1:35" x14ac:dyDescent="0.25">
      <c r="A156" s="2"/>
      <c r="B156" s="24" t="s">
        <v>120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38"/>
      <c r="X156" s="36"/>
      <c r="Y156" s="36"/>
      <c r="Z156" s="36"/>
      <c r="AA156" s="36"/>
      <c r="AB156" s="36"/>
      <c r="AC156" s="36"/>
      <c r="AD156" s="36"/>
      <c r="AE156" s="36"/>
      <c r="AF156" s="36"/>
      <c r="AG156" s="37"/>
      <c r="AH156" s="23"/>
      <c r="AI156" s="2"/>
    </row>
    <row r="157" spans="1:35" ht="12" customHeight="1" x14ac:dyDescent="0.25">
      <c r="A157" s="2"/>
      <c r="B157" s="2" t="s">
        <v>121</v>
      </c>
      <c r="C157" s="2"/>
      <c r="D157" s="2"/>
      <c r="E157" s="104">
        <f>Sheet2!B106</f>
        <v>0</v>
      </c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2"/>
      <c r="S157" s="2"/>
      <c r="T157" s="2"/>
      <c r="U157" s="2"/>
      <c r="V157" s="2"/>
      <c r="W157" s="39"/>
      <c r="X157" s="23"/>
      <c r="Y157" s="23"/>
      <c r="Z157" s="23"/>
      <c r="AA157" s="23"/>
      <c r="AB157" s="23"/>
      <c r="AC157" s="23"/>
      <c r="AD157" s="23"/>
      <c r="AE157" s="23"/>
      <c r="AF157" s="23"/>
      <c r="AG157" s="40"/>
      <c r="AH157" s="23"/>
      <c r="AI157" s="2"/>
    </row>
    <row r="158" spans="1:35" ht="2.1" customHeight="1" x14ac:dyDescent="0.25">
      <c r="A158" s="2"/>
      <c r="B158" s="2"/>
      <c r="C158" s="2"/>
      <c r="D158" s="2"/>
      <c r="E158" s="23"/>
      <c r="F158" s="23"/>
      <c r="G158" s="23"/>
      <c r="H158" s="23"/>
      <c r="I158" s="41"/>
      <c r="J158" s="41"/>
      <c r="K158" s="41"/>
      <c r="L158" s="41"/>
      <c r="M158" s="41"/>
      <c r="N158" s="41"/>
      <c r="O158" s="41"/>
      <c r="P158" s="41"/>
      <c r="Q158" s="23"/>
      <c r="R158" s="2"/>
      <c r="S158" s="2"/>
      <c r="T158" s="2"/>
      <c r="U158" s="2"/>
      <c r="V158" s="2"/>
      <c r="W158" s="39"/>
      <c r="X158" s="23"/>
      <c r="Y158" s="23"/>
      <c r="Z158" s="23"/>
      <c r="AA158" s="23"/>
      <c r="AB158" s="23"/>
      <c r="AC158" s="23"/>
      <c r="AD158" s="23"/>
      <c r="AE158" s="23"/>
      <c r="AF158" s="23"/>
      <c r="AG158" s="40"/>
      <c r="AH158" s="23"/>
      <c r="AI158" s="2"/>
    </row>
    <row r="159" spans="1:35" ht="15.75" x14ac:dyDescent="0.25">
      <c r="A159" s="2"/>
      <c r="B159" s="2" t="s">
        <v>122</v>
      </c>
      <c r="C159" s="2"/>
      <c r="D159" s="2"/>
      <c r="E159" s="2"/>
      <c r="F159" s="2"/>
      <c r="G159" s="2"/>
      <c r="H159" s="2"/>
      <c r="I159" s="16" t="str">
        <f>MID(Sheet2!$B$107,1,1)</f>
        <v/>
      </c>
      <c r="J159" s="16" t="str">
        <f>MID(Sheet2!$B$107,2,1)</f>
        <v/>
      </c>
      <c r="K159" s="16" t="str">
        <f>MID(Sheet2!$C$107,1,1)</f>
        <v/>
      </c>
      <c r="L159" s="16" t="str">
        <f>MID(Sheet2!$C$107,2,1)</f>
        <v/>
      </c>
      <c r="M159" s="16" t="str">
        <f>MID(Sheet2!$D$107,1,1)</f>
        <v/>
      </c>
      <c r="N159" s="16" t="str">
        <f>MID(Sheet2!$D$107,2,1)</f>
        <v/>
      </c>
      <c r="O159" s="16" t="str">
        <f>MID(Sheet2!$D$107,3,1)</f>
        <v/>
      </c>
      <c r="P159" s="16" t="str">
        <f>MID(Sheet2!$D$107,4,1)</f>
        <v/>
      </c>
      <c r="Q159" s="2"/>
      <c r="R159" s="2"/>
      <c r="S159" s="2"/>
      <c r="T159" s="2"/>
      <c r="U159" s="2"/>
      <c r="V159" s="2"/>
      <c r="W159" s="42"/>
      <c r="X159" s="43"/>
      <c r="Y159" s="43"/>
      <c r="Z159" s="43"/>
      <c r="AA159" s="43"/>
      <c r="AB159" s="43"/>
      <c r="AC159" s="43"/>
      <c r="AD159" s="43"/>
      <c r="AE159" s="43"/>
      <c r="AF159" s="43"/>
      <c r="AG159" s="44"/>
      <c r="AH159" s="23"/>
      <c r="AI159" s="2"/>
    </row>
    <row r="160" spans="1:35" ht="8.1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39"/>
      <c r="X160" s="45" t="s">
        <v>123</v>
      </c>
      <c r="Y160" s="23"/>
      <c r="Z160" s="23"/>
      <c r="AA160" s="23"/>
      <c r="AB160" s="23"/>
      <c r="AC160" s="23"/>
      <c r="AD160" s="23"/>
      <c r="AE160" s="23"/>
      <c r="AF160" s="23"/>
      <c r="AG160" s="40"/>
      <c r="AH160" s="23"/>
      <c r="AI160" s="2"/>
    </row>
    <row r="161" spans="1:35" ht="8.1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42"/>
      <c r="X161" s="46" t="s">
        <v>124</v>
      </c>
      <c r="Y161" s="43"/>
      <c r="Z161" s="43"/>
      <c r="AA161" s="43"/>
      <c r="AB161" s="43"/>
      <c r="AC161" s="43"/>
      <c r="AD161" s="43"/>
      <c r="AE161" s="43"/>
      <c r="AF161" s="43"/>
      <c r="AG161" s="44"/>
      <c r="AH161" s="23"/>
      <c r="AI161" s="2"/>
    </row>
    <row r="162" spans="1:3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</sheetData>
  <sheetProtection algorithmName="SHA-512" hashValue="QwVQc/pru7yZdY+ysqSlV/IL/dGI+6y4G6NkGgxeciLZGWxZHpTT2qYCFk5oFnKlsu1Rujelu/w1/azARHaA8w==" saltValue="tCptgjElqZ4QGU0N9Bjbfg==" spinCount="100000" sheet="1" objects="1" scenarios="1" selectLockedCells="1" sort="0" autoFilter="0"/>
  <mergeCells count="20">
    <mergeCell ref="R9:S9"/>
    <mergeCell ref="H9:J9"/>
    <mergeCell ref="K10:L10"/>
    <mergeCell ref="M10:N10"/>
    <mergeCell ref="K9:N9"/>
    <mergeCell ref="O9:Q9"/>
    <mergeCell ref="B46:AG46"/>
    <mergeCell ref="E157:Q157"/>
    <mergeCell ref="G149:Q149"/>
    <mergeCell ref="W149:AG149"/>
    <mergeCell ref="I151:S151"/>
    <mergeCell ref="D154:Q154"/>
    <mergeCell ref="Z154:AG154"/>
    <mergeCell ref="J93:AD93"/>
    <mergeCell ref="B146:P146"/>
    <mergeCell ref="B71:P71"/>
    <mergeCell ref="B85:P85"/>
    <mergeCell ref="X146:AG146"/>
    <mergeCell ref="X85:AG85"/>
    <mergeCell ref="X71:AG71"/>
  </mergeCells>
  <pageMargins left="0.643700787" right="0" top="0.47244094488188998" bottom="7.8740157480315001E-2" header="0.31496062992126" footer="0.31496062992126"/>
  <pageSetup paperSize="9" scale="85" orientation="portrait" r:id="rId1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FORM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SERVER</cp:lastModifiedBy>
  <cp:lastPrinted>2019-02-16T07:28:54Z</cp:lastPrinted>
  <dcterms:created xsi:type="dcterms:W3CDTF">2006-09-16T00:00:00Z</dcterms:created>
  <dcterms:modified xsi:type="dcterms:W3CDTF">2019-02-16T07:30:28Z</dcterms:modified>
</cp:coreProperties>
</file>