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URRENT FILE\"/>
    </mc:Choice>
  </mc:AlternateContent>
  <bookViews>
    <workbookView xWindow="240" yWindow="105" windowWidth="14805" windowHeight="8010"/>
  </bookViews>
  <sheets>
    <sheet name="Sheet2" sheetId="4" r:id="rId1"/>
    <sheet name="FORM" sheetId="1" r:id="rId2"/>
  </sheets>
  <calcPr calcId="15251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M10" i="1"/>
  <c r="K10" i="1"/>
  <c r="J10" i="1"/>
  <c r="I10" i="1"/>
  <c r="H10" i="1"/>
  <c r="I88" i="1" l="1"/>
  <c r="W35" i="1"/>
  <c r="S35" i="1"/>
  <c r="T57" i="1" l="1"/>
  <c r="L57" i="1"/>
  <c r="R20" i="1"/>
  <c r="R21" i="1"/>
  <c r="R132" i="1"/>
  <c r="R131" i="1"/>
  <c r="P156" i="1"/>
  <c r="O156" i="1"/>
  <c r="N156" i="1"/>
  <c r="M156" i="1"/>
  <c r="L156" i="1"/>
  <c r="K156" i="1"/>
  <c r="J156" i="1"/>
  <c r="I156" i="1"/>
  <c r="E154" i="1"/>
  <c r="Z151" i="1"/>
  <c r="D151" i="1"/>
  <c r="I148" i="1"/>
  <c r="W146" i="1"/>
  <c r="G146" i="1"/>
  <c r="X68" i="1"/>
  <c r="X82" i="1"/>
  <c r="X143" i="1"/>
  <c r="W143" i="1"/>
  <c r="V143" i="1"/>
  <c r="U143" i="1"/>
  <c r="T143" i="1"/>
  <c r="S143" i="1"/>
  <c r="R143" i="1"/>
  <c r="Q143" i="1"/>
  <c r="B82" i="1"/>
  <c r="B68" i="1"/>
  <c r="B143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Q132" i="1"/>
  <c r="P132" i="1"/>
  <c r="O132" i="1"/>
  <c r="N132" i="1"/>
  <c r="M132" i="1"/>
  <c r="L132" i="1"/>
  <c r="K132" i="1"/>
  <c r="J132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Q131" i="1"/>
  <c r="P131" i="1"/>
  <c r="O131" i="1"/>
  <c r="N131" i="1"/>
  <c r="M131" i="1"/>
  <c r="L131" i="1"/>
  <c r="K131" i="1"/>
  <c r="J131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W128" i="1"/>
  <c r="R128" i="1"/>
  <c r="N128" i="1"/>
  <c r="J128" i="1"/>
  <c r="U119" i="1"/>
  <c r="T119" i="1"/>
  <c r="AB121" i="1"/>
  <c r="AB119" i="1"/>
  <c r="AB117" i="1"/>
  <c r="B121" i="1"/>
  <c r="B119" i="1"/>
  <c r="B117" i="1"/>
  <c r="B95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AB97" i="1"/>
  <c r="S97" i="1"/>
  <c r="M97" i="1"/>
  <c r="F97" i="1"/>
  <c r="B97" i="1"/>
  <c r="AB93" i="1"/>
  <c r="AB95" i="1"/>
  <c r="S95" i="1"/>
  <c r="M95" i="1"/>
  <c r="F95" i="1"/>
  <c r="J90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O88" i="1"/>
  <c r="N88" i="1"/>
  <c r="M88" i="1"/>
  <c r="L88" i="1"/>
  <c r="K88" i="1"/>
  <c r="J88" i="1"/>
  <c r="F88" i="1"/>
  <c r="E88" i="1"/>
  <c r="D88" i="1"/>
  <c r="W84" i="1"/>
  <c r="R84" i="1"/>
  <c r="O35" i="1"/>
  <c r="J29" i="1"/>
  <c r="W82" i="1"/>
  <c r="V82" i="1"/>
  <c r="U82" i="1"/>
  <c r="T82" i="1"/>
  <c r="S82" i="1"/>
  <c r="R82" i="1"/>
  <c r="Q82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W29" i="1"/>
  <c r="R29" i="1"/>
  <c r="N29" i="1"/>
  <c r="J17" i="1"/>
  <c r="W68" i="1"/>
  <c r="V68" i="1"/>
  <c r="U68" i="1"/>
  <c r="T68" i="1"/>
  <c r="S68" i="1"/>
  <c r="R68" i="1"/>
  <c r="Q68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L40" i="1"/>
  <c r="K40" i="1"/>
  <c r="J40" i="1"/>
  <c r="I40" i="1"/>
  <c r="G40" i="1"/>
  <c r="F40" i="1"/>
  <c r="D40" i="1"/>
  <c r="C40" i="1"/>
  <c r="W17" i="1"/>
  <c r="R17" i="1"/>
  <c r="N17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Z24" i="1"/>
  <c r="AA24" i="1"/>
  <c r="AB24" i="1"/>
  <c r="AC24" i="1"/>
  <c r="AD24" i="1"/>
  <c r="AE24" i="1"/>
  <c r="AF24" i="1"/>
  <c r="AG24" i="1"/>
  <c r="J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I24" i="1"/>
  <c r="H24" i="1"/>
  <c r="G24" i="1"/>
  <c r="F24" i="1"/>
  <c r="E24" i="1"/>
  <c r="D24" i="1"/>
  <c r="C24" i="1"/>
  <c r="B24" i="1"/>
  <c r="J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Q21" i="1"/>
  <c r="P21" i="1"/>
  <c r="O21" i="1"/>
  <c r="N21" i="1"/>
  <c r="M21" i="1"/>
  <c r="L21" i="1"/>
  <c r="K21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Q20" i="1"/>
  <c r="P20" i="1"/>
  <c r="O20" i="1"/>
  <c r="N20" i="1"/>
  <c r="M20" i="1"/>
  <c r="L20" i="1"/>
  <c r="K20" i="1"/>
  <c r="J20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</calcChain>
</file>

<file path=xl/sharedStrings.xml><?xml version="1.0" encoding="utf-8"?>
<sst xmlns="http://schemas.openxmlformats.org/spreadsheetml/2006/main" count="262" uniqueCount="175">
  <si>
    <t>LAST NAME</t>
  </si>
  <si>
    <t>Last Name / Sur Name</t>
  </si>
  <si>
    <t>First Name</t>
  </si>
  <si>
    <t>Middle Name</t>
  </si>
  <si>
    <t>Select</t>
  </si>
  <si>
    <t>Address</t>
  </si>
  <si>
    <t>Residence</t>
  </si>
  <si>
    <t>as applicable</t>
  </si>
  <si>
    <t>Please Select title.</t>
  </si>
  <si>
    <t>Form No. 49A</t>
  </si>
  <si>
    <t>Application for Allotment of Permanent Account Number</t>
  </si>
  <si>
    <t>[In the case of Indian Citizens/Indian Companies/Entities Incorporated in India/</t>
  </si>
  <si>
    <t>Unincorporated entities formed in india]</t>
  </si>
  <si>
    <t>To avoid mistake(s), please follow the accompanying instructions and examples before filling up the form</t>
  </si>
  <si>
    <t>Assessing Officer (AO code)</t>
  </si>
  <si>
    <t>Area Code</t>
  </si>
  <si>
    <t>AO Type</t>
  </si>
  <si>
    <t>Range Code</t>
  </si>
  <si>
    <t>AO No.</t>
  </si>
  <si>
    <t>Sir,</t>
  </si>
  <si>
    <t>I/We hereby request that a permanent account number be alloted to me/us.</t>
  </si>
  <si>
    <t>I/We give below necessary particulars:</t>
  </si>
  <si>
    <t>Day</t>
  </si>
  <si>
    <t>Month</t>
  </si>
  <si>
    <t>Year</t>
  </si>
  <si>
    <t>Pincode / Zip Code</t>
  </si>
  <si>
    <t>Country Name</t>
  </si>
  <si>
    <t>Full Name (Full expanded name to be mentioned as appearing in proof of indentity/date of birth/address documents: intials are not permitted)</t>
  </si>
  <si>
    <t>P</t>
  </si>
  <si>
    <t>Abberviation of the above name, as you would like it, to be printed on the PAN card</t>
  </si>
  <si>
    <t>Have you ever been known by any other name ?</t>
  </si>
  <si>
    <t>Yes</t>
  </si>
  <si>
    <t>No</t>
  </si>
  <si>
    <t>Date of Birth/Incorporation/Agreement/Partnership of Trust Deed/Formation of Body of Individuals or Associationof Person.</t>
  </si>
  <si>
    <t>Gender (for Individual applicants only)</t>
  </si>
  <si>
    <t>Male</t>
  </si>
  <si>
    <t>Female</t>
  </si>
  <si>
    <t>Details of Parents (applicable only for individual applicants)</t>
  </si>
  <si>
    <t>Father's name (Mandatory, Even married women should fill in father's name only)</t>
  </si>
  <si>
    <t>Mother's Name (optional)</t>
  </si>
  <si>
    <t>Shri</t>
  </si>
  <si>
    <t>Smt.</t>
  </si>
  <si>
    <t>Kumari</t>
  </si>
  <si>
    <t>M/s.</t>
  </si>
  <si>
    <t>please tick as applicable</t>
  </si>
  <si>
    <t>Flat/Room/Door /Block No.</t>
  </si>
  <si>
    <t>Name of Premises/Building/Village</t>
  </si>
  <si>
    <t>Road / Street / Lane / Post Office</t>
  </si>
  <si>
    <t>Area/Locality/Taluka/Sub-Division</t>
  </si>
  <si>
    <t>Town/City/District</t>
  </si>
  <si>
    <t>State / Union Territory</t>
  </si>
  <si>
    <t>FIRST NAME</t>
  </si>
  <si>
    <t>MIDDLE NAME</t>
  </si>
  <si>
    <t>Plsease Select</t>
  </si>
  <si>
    <t>SHRI</t>
  </si>
  <si>
    <t>SMT</t>
  </si>
  <si>
    <t>M/S</t>
  </si>
  <si>
    <t>4. GENDER</t>
  </si>
  <si>
    <t>MALE</t>
  </si>
  <si>
    <t>FEMALE</t>
  </si>
  <si>
    <t>6. FATHER NAME</t>
  </si>
  <si>
    <t>(Incase no option is provided then PAN card will be issued with father's name)</t>
  </si>
  <si>
    <t>Father's Name</t>
  </si>
  <si>
    <t>Mother's name</t>
  </si>
  <si>
    <t>(Please tick as applicable)</t>
  </si>
  <si>
    <t>FATHER</t>
  </si>
  <si>
    <t>MOTHER</t>
  </si>
  <si>
    <t>MOTHER NAME</t>
  </si>
  <si>
    <t>7. ADDRESS</t>
  </si>
  <si>
    <t>STATE</t>
  </si>
  <si>
    <t>PINCODE</t>
  </si>
  <si>
    <t>Office Address</t>
  </si>
  <si>
    <t>Name of Office</t>
  </si>
  <si>
    <t>Address for Communication</t>
  </si>
  <si>
    <t>Office</t>
  </si>
  <si>
    <t>Telephone Number &amp; Email ID details</t>
  </si>
  <si>
    <t>Country Code</t>
  </si>
  <si>
    <t>Area/STDS Code</t>
  </si>
  <si>
    <t>Telephone / Mobile Number</t>
  </si>
  <si>
    <t>Email Id</t>
  </si>
  <si>
    <t>Status f applicant</t>
  </si>
  <si>
    <t>Please select status</t>
  </si>
  <si>
    <t>Individual</t>
  </si>
  <si>
    <t>Trust</t>
  </si>
  <si>
    <t>Hindu undivided family</t>
  </si>
  <si>
    <t>Body of Individuals</t>
  </si>
  <si>
    <t>Company</t>
  </si>
  <si>
    <t>Local Authority</t>
  </si>
  <si>
    <t>Partnership Firm</t>
  </si>
  <si>
    <t>Artificial Juridical Persons</t>
  </si>
  <si>
    <t>Government</t>
  </si>
  <si>
    <t>Association of Person</t>
  </si>
  <si>
    <t>Limited Liability Partnership</t>
  </si>
  <si>
    <t>Registration Number (for company, firms, LLPs etc.)</t>
  </si>
  <si>
    <t>In case of a person, who is required to quote Aadhar number or the Enrolment ID of Aadhar application form as per section 139AA</t>
  </si>
  <si>
    <t>Please mention your AADHAR number (if alloted)</t>
  </si>
  <si>
    <t>If AADHAR number is not alloted, please mention the enrolment ID of Aadhar application form</t>
  </si>
  <si>
    <t>Name as per AADHAR letter or card or as per the Enrolment ID of Aadhar application form</t>
  </si>
  <si>
    <t>Source of Income</t>
  </si>
  <si>
    <t>Salary</t>
  </si>
  <si>
    <t>Income from Business / Profession</t>
  </si>
  <si>
    <t>Income from House property</t>
  </si>
  <si>
    <t>Business/Profession code</t>
  </si>
  <si>
    <t>Capital Gains</t>
  </si>
  <si>
    <t>Income from Other Sources</t>
  </si>
  <si>
    <t>No Income</t>
  </si>
  <si>
    <t>[for Code : Refer Instructions]]</t>
  </si>
  <si>
    <t>Representative Assessee (RA)</t>
  </si>
  <si>
    <t>Full name, address of the Representative Assessee, who is assessible under the Income Tax Act in respect of the person, whose particulars have</t>
  </si>
  <si>
    <t>been given in the column 1-13.</t>
  </si>
  <si>
    <t>Full Name (Full expanded name : Intials are not permitted)</t>
  </si>
  <si>
    <t>Documents submitted as Proof of Indentity (POI), Proof of Address (POA), and Proof of Date of Birth (POB)</t>
  </si>
  <si>
    <t>I/We have encloded</t>
  </si>
  <si>
    <t xml:space="preserve">as proof of indenty, </t>
  </si>
  <si>
    <t>as proof of address and</t>
  </si>
  <si>
    <t>as proof of date of birth.</t>
  </si>
  <si>
    <t>[Please refere to the instruction (as specified in Rule 114 of I.T., Rules, 1962) for list of mandatory certified documents to be submitted as applicable]</t>
  </si>
  <si>
    <t>[Annexure A, Annexure B &amp; Annexure C are to be used whereever applicable]</t>
  </si>
  <si>
    <t>I/ We</t>
  </si>
  <si>
    <t>, the applicant, in the capacity of</t>
  </si>
  <si>
    <t>do hereby declare that what is stated above is true to the best of my/our information and belief.</t>
  </si>
  <si>
    <t>Place:</t>
  </si>
  <si>
    <r>
      <t xml:space="preserve">Date: </t>
    </r>
    <r>
      <rPr>
        <sz val="8"/>
        <color theme="1"/>
        <rFont val="Arial"/>
        <family val="2"/>
      </rPr>
      <t>[DD MM YYYY]</t>
    </r>
  </si>
  <si>
    <t>Signature/Left Thumb Impression of</t>
  </si>
  <si>
    <t>Applicant (inside the box)</t>
  </si>
  <si>
    <t>COUNTRY NAME</t>
  </si>
  <si>
    <t>8 Address for Communication</t>
  </si>
  <si>
    <t>RESIDENCE</t>
  </si>
  <si>
    <t>OFFICE</t>
  </si>
  <si>
    <t>9 Telephone Number &amp; Email</t>
  </si>
  <si>
    <t>COUNTRY CODE</t>
  </si>
  <si>
    <t>AREA CODE</t>
  </si>
  <si>
    <t>TEL/MOBILE NO</t>
  </si>
  <si>
    <t>Email ID</t>
  </si>
  <si>
    <t>10 Status of Applicant</t>
  </si>
  <si>
    <t>11 Registration No</t>
  </si>
  <si>
    <t>12 Aadhar Enrollment ID</t>
  </si>
  <si>
    <t>13 Source of Income</t>
  </si>
  <si>
    <t>14. Representative Assessee (RA)</t>
  </si>
  <si>
    <t xml:space="preserve"> ADDRESS</t>
  </si>
  <si>
    <t>15. Document</t>
  </si>
  <si>
    <t>ID Proof</t>
  </si>
  <si>
    <t>Address Proof</t>
  </si>
  <si>
    <t>DOB</t>
  </si>
  <si>
    <t>16. Name of Declarant</t>
  </si>
  <si>
    <t>Capacity</t>
  </si>
  <si>
    <t>Place</t>
  </si>
  <si>
    <t>Date</t>
  </si>
  <si>
    <t>please select</t>
  </si>
  <si>
    <t>Transgender</t>
  </si>
  <si>
    <t>DD / MM / YYYY</t>
  </si>
  <si>
    <t>1. Full Name</t>
  </si>
  <si>
    <t>3. Other Name</t>
  </si>
  <si>
    <t>5. DATE OF BIRTH [DD/MM/YYYY]</t>
  </si>
  <si>
    <t>number only as per bolow list</t>
  </si>
  <si>
    <t>2 Abbreviations [Name of Card]</t>
  </si>
  <si>
    <t>12 Aadhar Number</t>
  </si>
  <si>
    <t>TICK FATHER MOTHER NAME</t>
  </si>
  <si>
    <t>As Per Aadhar : Sirname--&gt;</t>
  </si>
  <si>
    <t>As Per Aadhar : Name---&gt;</t>
  </si>
  <si>
    <t>As Per Aadhar : Fathername--&gt;</t>
  </si>
  <si>
    <t xml:space="preserve">                        Business Code</t>
  </si>
  <si>
    <t>AUTO</t>
  </si>
  <si>
    <t>KUMARI</t>
  </si>
  <si>
    <t>AOCODE</t>
  </si>
  <si>
    <t>RANGE CODE</t>
  </si>
  <si>
    <t>AO NO</t>
  </si>
  <si>
    <t xml:space="preserve">FORM DESIGN BY SANJAY ISHWARLAL THACKER, GANDHIDHAM KUTCH, M 9428897981 </t>
  </si>
  <si>
    <t>Sanjay Ishwarlal Thacker</t>
  </si>
  <si>
    <t>M 9428897981</t>
  </si>
  <si>
    <t>ALL FUNCTION AVAILABLE IN FULL VERSION</t>
  </si>
  <si>
    <t>CALL  : 9428897981</t>
  </si>
  <si>
    <t>1 Salary 2 Business 3 House Property 4 Capital Gain 5 Income from Other Source 6 No Income</t>
  </si>
  <si>
    <t>1 Individual    2  HUF    3 Company     4 Partnership Firm    5 Association Of Person   6 Government   7 Trust</t>
  </si>
  <si>
    <t>8  Body Of Indivudual    9 Local Authority     10  Artificial Juridical Persons     11 Limited Liability Partnership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</si>
</sst>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6.5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Wingdings 2"/>
      <family val="1"/>
      <charset val="2"/>
    </font>
    <font>
      <b/>
      <sz val="8"/>
      <color theme="1"/>
      <name val="Times New Roman"/>
      <family val="1"/>
    </font>
    <font>
      <b/>
      <sz val="12"/>
      <color theme="1"/>
      <name val="Times New Roman"/>
      <family val="1"/>
    </font>
    <font>
      <sz val="7"/>
      <color theme="1"/>
      <name val="Arial"/>
      <family val="2"/>
    </font>
    <font>
      <b/>
      <sz val="9"/>
      <color theme="1"/>
      <name val="Times New Roman"/>
      <family val="1"/>
    </font>
    <font>
      <sz val="11"/>
      <color theme="1"/>
      <name val="Arial"/>
      <family val="2"/>
    </font>
    <font>
      <sz val="6"/>
      <color theme="1"/>
      <name val="Arial"/>
      <family val="2"/>
    </font>
    <font>
      <sz val="5.5"/>
      <color theme="1"/>
      <name val="Arial"/>
      <family val="2"/>
    </font>
    <font>
      <sz val="8.5"/>
      <color theme="1"/>
      <name val="Arial"/>
      <family val="2"/>
    </font>
    <font>
      <sz val="10"/>
      <color theme="1"/>
      <name val="Wingdings 2"/>
      <family val="1"/>
      <charset val="2"/>
    </font>
    <font>
      <u/>
      <sz val="11"/>
      <color theme="10"/>
      <name val="Calibri"/>
      <family val="2"/>
    </font>
    <font>
      <sz val="14"/>
      <color theme="1"/>
      <name val="Arial"/>
      <family val="2"/>
    </font>
    <font>
      <b/>
      <u/>
      <sz val="9"/>
      <color rgb="FF7030A0"/>
      <name val="Palatino Linotype"/>
      <family val="1"/>
    </font>
    <font>
      <sz val="8"/>
      <color rgb="FF00B050"/>
      <name val="Palatino Linotype"/>
      <family val="1"/>
    </font>
    <font>
      <sz val="8"/>
      <color theme="1"/>
      <name val="Palatino Linotype"/>
      <family val="1"/>
    </font>
    <font>
      <u/>
      <sz val="8"/>
      <color theme="1"/>
      <name val="Palatino Linotype"/>
      <family val="1"/>
    </font>
    <font>
      <sz val="8"/>
      <color rgb="FF000000"/>
      <name val="Palatino Linotype"/>
      <family val="1"/>
    </font>
    <font>
      <sz val="8"/>
      <color rgb="FFFFFFFF"/>
      <name val="Palatino Linotype"/>
      <family val="1"/>
    </font>
    <font>
      <b/>
      <u/>
      <sz val="7"/>
      <color rgb="FF7030A0"/>
      <name val="Palatino Linotype"/>
      <family val="1"/>
    </font>
    <font>
      <b/>
      <sz val="7"/>
      <color rgb="FF7030A0"/>
      <name val="Palatino Linotype"/>
      <family val="1"/>
    </font>
    <font>
      <sz val="7"/>
      <color rgb="FF7030A0"/>
      <name val="Palatino Linotype"/>
      <family val="1"/>
    </font>
    <font>
      <b/>
      <sz val="8"/>
      <color rgb="FFFF0000"/>
      <name val="Palatino Linotype"/>
      <family val="1"/>
    </font>
    <font>
      <u/>
      <sz val="8"/>
      <color rgb="FFFF000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74999237037263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DCDBDB"/>
      </left>
      <right style="medium">
        <color rgb="FFDCDBDB"/>
      </right>
      <top style="medium">
        <color rgb="FFDCDBDB"/>
      </top>
      <bottom style="medium">
        <color rgb="FFDCDBDB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horizontal="center" vertical="center"/>
    </xf>
    <xf numFmtId="0" fontId="11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9" fillId="2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7" fillId="0" borderId="1" xfId="0" applyFont="1" applyBorder="1" applyAlignment="1" applyProtection="1">
      <alignment horizontal="center" vertical="center"/>
    </xf>
    <xf numFmtId="0" fontId="8" fillId="2" borderId="0" xfId="0" applyFont="1" applyFill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2" fillId="2" borderId="0" xfId="0" applyFont="1" applyFill="1" applyAlignment="1" applyProtection="1">
      <alignment horizontal="center" vertical="center"/>
    </xf>
    <xf numFmtId="0" fontId="16" fillId="0" borderId="1" xfId="0" applyFont="1" applyBorder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9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vertical="center"/>
    </xf>
    <xf numFmtId="0" fontId="1" fillId="0" borderId="13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10" fillId="2" borderId="0" xfId="0" applyFont="1" applyFill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lef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9" fillId="3" borderId="19" xfId="0" applyFont="1" applyFill="1" applyBorder="1"/>
    <xf numFmtId="0" fontId="20" fillId="3" borderId="16" xfId="0" applyFont="1" applyFill="1" applyBorder="1"/>
    <xf numFmtId="0" fontId="21" fillId="3" borderId="16" xfId="0" applyFont="1" applyFill="1" applyBorder="1"/>
    <xf numFmtId="0" fontId="20" fillId="3" borderId="0" xfId="0" applyFont="1" applyFill="1" applyBorder="1"/>
    <xf numFmtId="0" fontId="21" fillId="3" borderId="0" xfId="0" applyFont="1" applyFill="1" applyBorder="1"/>
    <xf numFmtId="0" fontId="21" fillId="3" borderId="15" xfId="0" applyFont="1" applyFill="1" applyBorder="1"/>
    <xf numFmtId="0" fontId="21" fillId="3" borderId="17" xfId="0" applyFont="1" applyFill="1" applyBorder="1"/>
    <xf numFmtId="49" fontId="21" fillId="5" borderId="18" xfId="0" applyNumberFormat="1" applyFont="1" applyFill="1" applyBorder="1" applyAlignment="1">
      <alignment horizontal="center"/>
    </xf>
    <xf numFmtId="0" fontId="20" fillId="4" borderId="0" xfId="0" applyFont="1" applyFill="1" applyBorder="1"/>
    <xf numFmtId="49" fontId="21" fillId="3" borderId="0" xfId="0" applyNumberFormat="1" applyFont="1" applyFill="1" applyBorder="1"/>
    <xf numFmtId="49" fontId="22" fillId="3" borderId="0" xfId="0" applyNumberFormat="1" applyFont="1" applyFill="1" applyBorder="1"/>
    <xf numFmtId="0" fontId="20" fillId="3" borderId="1" xfId="0" applyFont="1" applyFill="1" applyBorder="1"/>
    <xf numFmtId="0" fontId="20" fillId="3" borderId="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3" fillId="0" borderId="14" xfId="0" applyFont="1" applyBorder="1"/>
    <xf numFmtId="0" fontId="20" fillId="3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2" fillId="3" borderId="0" xfId="0" applyFont="1" applyFill="1" applyBorder="1"/>
    <xf numFmtId="49" fontId="20" fillId="3" borderId="0" xfId="0" applyNumberFormat="1" applyFont="1" applyFill="1" applyBorder="1"/>
    <xf numFmtId="0" fontId="20" fillId="0" borderId="0" xfId="0" applyFont="1" applyBorder="1" applyAlignment="1">
      <alignment horizontal="center"/>
    </xf>
    <xf numFmtId="0" fontId="25" fillId="3" borderId="15" xfId="0" applyFont="1" applyFill="1" applyBorder="1"/>
    <xf numFmtId="0" fontId="25" fillId="3" borderId="19" xfId="0" applyFont="1" applyFill="1" applyBorder="1"/>
    <xf numFmtId="0" fontId="26" fillId="3" borderId="19" xfId="0" applyFont="1" applyFill="1" applyBorder="1"/>
    <xf numFmtId="0" fontId="26" fillId="3" borderId="19" xfId="0" applyFont="1" applyFill="1" applyBorder="1" applyAlignment="1">
      <alignment horizontal="left"/>
    </xf>
    <xf numFmtId="0" fontId="26" fillId="3" borderId="19" xfId="0" applyFont="1" applyFill="1" applyBorder="1" applyAlignment="1">
      <alignment vertical="center"/>
    </xf>
    <xf numFmtId="0" fontId="26" fillId="3" borderId="19" xfId="0" applyFont="1" applyFill="1" applyBorder="1" applyAlignment="1">
      <alignment horizontal="left" vertical="center"/>
    </xf>
    <xf numFmtId="0" fontId="27" fillId="3" borderId="19" xfId="0" applyFont="1" applyFill="1" applyBorder="1"/>
    <xf numFmtId="0" fontId="28" fillId="6" borderId="0" xfId="0" applyFont="1" applyFill="1" applyBorder="1" applyAlignment="1">
      <alignment horizontal="left"/>
    </xf>
    <xf numFmtId="49" fontId="28" fillId="6" borderId="1" xfId="0" applyNumberFormat="1" applyFont="1" applyFill="1" applyBorder="1" applyAlignment="1">
      <alignment horizontal="center"/>
    </xf>
    <xf numFmtId="0" fontId="28" fillId="6" borderId="0" xfId="0" applyFont="1" applyFill="1" applyBorder="1" applyAlignment="1">
      <alignment horizontal="center"/>
    </xf>
    <xf numFmtId="0" fontId="28" fillId="6" borderId="0" xfId="0" applyFont="1" applyFill="1" applyBorder="1"/>
    <xf numFmtId="49" fontId="28" fillId="6" borderId="2" xfId="0" applyNumberFormat="1" applyFont="1" applyFill="1" applyBorder="1" applyAlignment="1">
      <alignment horizontal="center"/>
    </xf>
    <xf numFmtId="49" fontId="28" fillId="6" borderId="4" xfId="0" applyNumberFormat="1" applyFont="1" applyFill="1" applyBorder="1" applyAlignment="1">
      <alignment horizontal="center"/>
    </xf>
    <xf numFmtId="0" fontId="28" fillId="6" borderId="2" xfId="0" applyFont="1" applyFill="1" applyBorder="1" applyAlignment="1">
      <alignment horizontal="center"/>
    </xf>
    <xf numFmtId="0" fontId="28" fillId="6" borderId="3" xfId="0" applyFont="1" applyFill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9" fillId="6" borderId="7" xfId="1" applyFont="1" applyFill="1" applyBorder="1" applyAlignment="1" applyProtection="1">
      <alignment horizontal="left"/>
    </xf>
    <xf numFmtId="0" fontId="28" fillId="6" borderId="7" xfId="0" applyFont="1" applyFill="1" applyBorder="1"/>
    <xf numFmtId="49" fontId="28" fillId="6" borderId="0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24848</xdr:colOff>
      <xdr:row>99</xdr:row>
      <xdr:rowOff>8283</xdr:rowOff>
    </xdr:from>
    <xdr:to>
      <xdr:col>13</xdr:col>
      <xdr:colOff>91109</xdr:colOff>
      <xdr:row>100</xdr:row>
      <xdr:rowOff>8283</xdr:rowOff>
    </xdr:to>
    <xdr:sp macro="[0]!abc2_Click" textlink="">
      <xdr:nvSpPr>
        <xdr:cNvPr id="3" name="Rectangle 2"/>
        <xdr:cNvSpPr/>
      </xdr:nvSpPr>
      <xdr:spPr>
        <a:xfrm>
          <a:off x="6626087" y="21377413"/>
          <a:ext cx="679174" cy="24019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/>
            <a:t>AUTO</a:t>
          </a:r>
        </a:p>
      </xdr:txBody>
    </xdr:sp>
    <xdr:clientData/>
  </xdr:twoCellAnchor>
  <xdr:twoCellAnchor>
    <xdr:from>
      <xdr:col>12</xdr:col>
      <xdr:colOff>41413</xdr:colOff>
      <xdr:row>70</xdr:row>
      <xdr:rowOff>149087</xdr:rowOff>
    </xdr:from>
    <xdr:to>
      <xdr:col>13</xdr:col>
      <xdr:colOff>107674</xdr:colOff>
      <xdr:row>71</xdr:row>
      <xdr:rowOff>149087</xdr:rowOff>
    </xdr:to>
    <xdr:sp macro="[0]!abc1_Click" textlink="">
      <xdr:nvSpPr>
        <xdr:cNvPr id="4" name="Rectangle 3"/>
        <xdr:cNvSpPr/>
      </xdr:nvSpPr>
      <xdr:spPr>
        <a:xfrm>
          <a:off x="6642652" y="15604435"/>
          <a:ext cx="679174" cy="2401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/>
            <a:t>AUTO</a:t>
          </a:r>
        </a:p>
      </xdr:txBody>
    </xdr:sp>
    <xdr:clientData/>
  </xdr:twoCellAnchor>
  <xdr:twoCellAnchor>
    <xdr:from>
      <xdr:col>12</xdr:col>
      <xdr:colOff>33130</xdr:colOff>
      <xdr:row>100</xdr:row>
      <xdr:rowOff>207065</xdr:rowOff>
    </xdr:from>
    <xdr:to>
      <xdr:col>13</xdr:col>
      <xdr:colOff>99391</xdr:colOff>
      <xdr:row>101</xdr:row>
      <xdr:rowOff>207064</xdr:rowOff>
    </xdr:to>
    <xdr:sp macro="[0]!abc3_Click" textlink="">
      <xdr:nvSpPr>
        <xdr:cNvPr id="5" name="Rectangle 4"/>
        <xdr:cNvSpPr/>
      </xdr:nvSpPr>
      <xdr:spPr>
        <a:xfrm>
          <a:off x="6634369" y="21832956"/>
          <a:ext cx="679174" cy="24019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/>
            <a:t>AUTO</a:t>
          </a:r>
        </a:p>
      </xdr:txBody>
    </xdr:sp>
    <xdr:clientData/>
  </xdr:twoCellAnchor>
  <xdr:twoCellAnchor>
    <xdr:from>
      <xdr:col>13</xdr:col>
      <xdr:colOff>74544</xdr:colOff>
      <xdr:row>2</xdr:row>
      <xdr:rowOff>165652</xdr:rowOff>
    </xdr:from>
    <xdr:to>
      <xdr:col>14</xdr:col>
      <xdr:colOff>505239</xdr:colOff>
      <xdr:row>5</xdr:row>
      <xdr:rowOff>173935</xdr:rowOff>
    </xdr:to>
    <xdr:sp macro="[0]!abcd" textlink="">
      <xdr:nvSpPr>
        <xdr:cNvPr id="2" name="Rounded Rectangle 1"/>
        <xdr:cNvSpPr/>
      </xdr:nvSpPr>
      <xdr:spPr>
        <a:xfrm>
          <a:off x="7288696" y="554935"/>
          <a:ext cx="1043608" cy="637761"/>
        </a:xfrm>
        <a:prstGeom prst="roundRect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>
              <a:solidFill>
                <a:srgbClr val="FF0000"/>
              </a:solidFill>
            </a:rPr>
            <a:t>	CLEAR</a:t>
          </a:r>
          <a:r>
            <a:rPr lang="en-US" sz="1100" baseline="0">
              <a:solidFill>
                <a:srgbClr val="FF0000"/>
              </a:solidFill>
            </a:rPr>
            <a:t> FORM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95250</xdr:colOff>
      <xdr:row>0</xdr:row>
      <xdr:rowOff>19050</xdr:rowOff>
    </xdr:from>
    <xdr:to>
      <xdr:col>33</xdr:col>
      <xdr:colOff>38100</xdr:colOff>
      <xdr:row>9</xdr:row>
      <xdr:rowOff>19050</xdr:rowOff>
    </xdr:to>
    <xdr:sp macro="" textlink="">
      <xdr:nvSpPr>
        <xdr:cNvPr id="2" name="Rectangle 1"/>
        <xdr:cNvSpPr/>
      </xdr:nvSpPr>
      <xdr:spPr>
        <a:xfrm>
          <a:off x="5753100" y="19050"/>
          <a:ext cx="1200150" cy="152400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IN" sz="1100"/>
            <a:t>Only</a:t>
          </a:r>
        </a:p>
        <a:p>
          <a:pPr algn="ctr"/>
          <a:r>
            <a:rPr lang="en-IN" sz="1100"/>
            <a:t>Individuals</a:t>
          </a:r>
        </a:p>
        <a:p>
          <a:pPr algn="ctr"/>
          <a:r>
            <a:rPr lang="en-IN" sz="1100"/>
            <a:t>to affix recent</a:t>
          </a:r>
        </a:p>
        <a:p>
          <a:pPr algn="ctr"/>
          <a:r>
            <a:rPr lang="en-IN" sz="1100"/>
            <a:t>photograph</a:t>
          </a:r>
        </a:p>
        <a:p>
          <a:pPr algn="ctr"/>
          <a:r>
            <a:rPr lang="en-IN" sz="1100"/>
            <a:t>(3.5 cmx</a:t>
          </a:r>
        </a:p>
        <a:p>
          <a:pPr algn="ctr"/>
          <a:r>
            <a:rPr lang="en-IN" sz="1100"/>
            <a:t>2.5cm)</a:t>
          </a:r>
        </a:p>
      </xdr:txBody>
    </xdr:sp>
    <xdr:clientData/>
  </xdr:twoCellAnchor>
  <xdr:twoCellAnchor>
    <xdr:from>
      <xdr:col>0</xdr:col>
      <xdr:colOff>57150</xdr:colOff>
      <xdr:row>0</xdr:row>
      <xdr:rowOff>28575</xdr:rowOff>
    </xdr:from>
    <xdr:to>
      <xdr:col>6</xdr:col>
      <xdr:colOff>0</xdr:colOff>
      <xdr:row>9</xdr:row>
      <xdr:rowOff>76200</xdr:rowOff>
    </xdr:to>
    <xdr:sp macro="" textlink="">
      <xdr:nvSpPr>
        <xdr:cNvPr id="4" name="Rectangle 3"/>
        <xdr:cNvSpPr/>
      </xdr:nvSpPr>
      <xdr:spPr>
        <a:xfrm>
          <a:off x="57150" y="28575"/>
          <a:ext cx="1200150" cy="1571625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Only</a:t>
          </a:r>
          <a:endParaRPr lang="en-IN"/>
        </a:p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Individuals</a:t>
          </a:r>
          <a:endParaRPr lang="en-IN"/>
        </a:p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to affix recent</a:t>
          </a:r>
          <a:endParaRPr lang="en-IN"/>
        </a:p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photograph</a:t>
          </a:r>
          <a:endParaRPr lang="en-IN"/>
        </a:p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(3.5 cmx</a:t>
          </a:r>
          <a:endParaRPr lang="en-IN"/>
        </a:p>
        <a:p>
          <a:pPr algn="ctr"/>
          <a:r>
            <a:rPr lang="en-IN" sz="1100">
              <a:solidFill>
                <a:schemeClr val="dk1"/>
              </a:solidFill>
              <a:latin typeface="+mn-lt"/>
              <a:ea typeface="+mn-ea"/>
              <a:cs typeface="+mn-cs"/>
            </a:rPr>
            <a:t>2.5cm)</a:t>
          </a:r>
          <a:endParaRPr lang="en-IN"/>
        </a:p>
        <a:p>
          <a:pPr algn="ctr"/>
          <a:endParaRPr lang="en-IN" sz="1100"/>
        </a:p>
      </xdr:txBody>
    </xdr:sp>
    <xdr:clientData/>
  </xdr:twoCellAnchor>
  <xdr:twoCellAnchor>
    <xdr:from>
      <xdr:col>0</xdr:col>
      <xdr:colOff>0</xdr:colOff>
      <xdr:row>0</xdr:row>
      <xdr:rowOff>19049</xdr:rowOff>
    </xdr:from>
    <xdr:to>
      <xdr:col>33</xdr:col>
      <xdr:colOff>104775</xdr:colOff>
      <xdr:row>68</xdr:row>
      <xdr:rowOff>66675</xdr:rowOff>
    </xdr:to>
    <xdr:sp macro="" textlink="">
      <xdr:nvSpPr>
        <xdr:cNvPr id="5" name="Rectangle 4"/>
        <xdr:cNvSpPr/>
      </xdr:nvSpPr>
      <xdr:spPr>
        <a:xfrm>
          <a:off x="0" y="19049"/>
          <a:ext cx="7019925" cy="11258551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>
    <xdr:from>
      <xdr:col>21</xdr:col>
      <xdr:colOff>85725</xdr:colOff>
      <xdr:row>9</xdr:row>
      <xdr:rowOff>85725</xdr:rowOff>
    </xdr:from>
    <xdr:to>
      <xdr:col>33</xdr:col>
      <xdr:colOff>57150</xdr:colOff>
      <xdr:row>13</xdr:row>
      <xdr:rowOff>142875</xdr:rowOff>
    </xdr:to>
    <xdr:sp macro="" textlink="">
      <xdr:nvSpPr>
        <xdr:cNvPr id="6" name="Rectangle 5"/>
        <xdr:cNvSpPr/>
      </xdr:nvSpPr>
      <xdr:spPr>
        <a:xfrm>
          <a:off x="4486275" y="1609725"/>
          <a:ext cx="2486025" cy="81915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>
    <xdr:from>
      <xdr:col>21</xdr:col>
      <xdr:colOff>95250</xdr:colOff>
      <xdr:row>12</xdr:row>
      <xdr:rowOff>161925</xdr:rowOff>
    </xdr:from>
    <xdr:to>
      <xdr:col>33</xdr:col>
      <xdr:colOff>28575</xdr:colOff>
      <xdr:row>13</xdr:row>
      <xdr:rowOff>133350</xdr:rowOff>
    </xdr:to>
    <xdr:sp macro="" textlink="">
      <xdr:nvSpPr>
        <xdr:cNvPr id="7" name="Rectangle 6"/>
        <xdr:cNvSpPr/>
      </xdr:nvSpPr>
      <xdr:spPr>
        <a:xfrm>
          <a:off x="4495800" y="2257425"/>
          <a:ext cx="2447925" cy="161925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IN" sz="1100"/>
            <a:t>Signature</a:t>
          </a:r>
          <a:r>
            <a:rPr lang="en-IN" sz="1100" baseline="0"/>
            <a:t> / Left Thumb Impression</a:t>
          </a:r>
          <a:endParaRPr lang="en-IN" sz="1100"/>
        </a:p>
      </xdr:txBody>
    </xdr:sp>
    <xdr:clientData/>
  </xdr:twoCellAnchor>
  <xdr:twoCellAnchor>
    <xdr:from>
      <xdr:col>0</xdr:col>
      <xdr:colOff>57151</xdr:colOff>
      <xdr:row>9</xdr:row>
      <xdr:rowOff>95250</xdr:rowOff>
    </xdr:from>
    <xdr:to>
      <xdr:col>6</xdr:col>
      <xdr:colOff>1</xdr:colOff>
      <xdr:row>10</xdr:row>
      <xdr:rowOff>104775</xdr:rowOff>
    </xdr:to>
    <xdr:sp macro="" textlink="">
      <xdr:nvSpPr>
        <xdr:cNvPr id="8" name="Rectangle 7"/>
        <xdr:cNvSpPr/>
      </xdr:nvSpPr>
      <xdr:spPr>
        <a:xfrm>
          <a:off x="57151" y="1619250"/>
          <a:ext cx="1200150" cy="200025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IN" sz="700"/>
            <a:t>Sign/Left Thumb Impression across this photo</a:t>
          </a:r>
        </a:p>
      </xdr:txBody>
    </xdr:sp>
    <xdr:clientData/>
  </xdr:twoCellAnchor>
  <xdr:twoCellAnchor>
    <xdr:from>
      <xdr:col>0</xdr:col>
      <xdr:colOff>19050</xdr:colOff>
      <xdr:row>72</xdr:row>
      <xdr:rowOff>19049</xdr:rowOff>
    </xdr:from>
    <xdr:to>
      <xdr:col>33</xdr:col>
      <xdr:colOff>123825</xdr:colOff>
      <xdr:row>158</xdr:row>
      <xdr:rowOff>85724</xdr:rowOff>
    </xdr:to>
    <xdr:sp macro="" textlink="">
      <xdr:nvSpPr>
        <xdr:cNvPr id="10" name="Rectangle 9"/>
        <xdr:cNvSpPr/>
      </xdr:nvSpPr>
      <xdr:spPr>
        <a:xfrm>
          <a:off x="19050" y="11506199"/>
          <a:ext cx="7019925" cy="11277600"/>
        </a:xfrm>
        <a:prstGeom prst="rect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IN" sz="1100"/>
        </a:p>
      </xdr:txBody>
    </xdr:sp>
    <xdr:clientData/>
  </xdr:twoCellAnchor>
  <xdr:twoCellAnchor>
    <xdr:from>
      <xdr:col>38</xdr:col>
      <xdr:colOff>171450</xdr:colOff>
      <xdr:row>5</xdr:row>
      <xdr:rowOff>85725</xdr:rowOff>
    </xdr:from>
    <xdr:to>
      <xdr:col>42</xdr:col>
      <xdr:colOff>142875</xdr:colOff>
      <xdr:row>10</xdr:row>
      <xdr:rowOff>76200</xdr:rowOff>
    </xdr:to>
    <xdr:sp macro="[0]!printpage1" textlink="">
      <xdr:nvSpPr>
        <xdr:cNvPr id="9" name="Oval 8"/>
        <xdr:cNvSpPr/>
      </xdr:nvSpPr>
      <xdr:spPr>
        <a:xfrm>
          <a:off x="8134350" y="1076325"/>
          <a:ext cx="809625" cy="790575"/>
        </a:xfrm>
        <a:prstGeom prst="ellipse">
          <a:avLst/>
        </a:prstGeom>
        <a:solidFill>
          <a:schemeClr val="accent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/>
            <a:t>PRINT PG 1</a:t>
          </a:r>
        </a:p>
      </xdr:txBody>
    </xdr:sp>
    <xdr:clientData/>
  </xdr:twoCellAnchor>
  <xdr:twoCellAnchor>
    <xdr:from>
      <xdr:col>39</xdr:col>
      <xdr:colOff>0</xdr:colOff>
      <xdr:row>13</xdr:row>
      <xdr:rowOff>0</xdr:rowOff>
    </xdr:from>
    <xdr:to>
      <xdr:col>42</xdr:col>
      <xdr:colOff>180975</xdr:colOff>
      <xdr:row>18</xdr:row>
      <xdr:rowOff>47625</xdr:rowOff>
    </xdr:to>
    <xdr:sp macro="[0]!printpage2" textlink="">
      <xdr:nvSpPr>
        <xdr:cNvPr id="12" name="Oval 11"/>
        <xdr:cNvSpPr/>
      </xdr:nvSpPr>
      <xdr:spPr>
        <a:xfrm>
          <a:off x="8172450" y="2362200"/>
          <a:ext cx="809625" cy="790575"/>
        </a:xfrm>
        <a:prstGeom prst="ellipse">
          <a:avLst/>
        </a:prstGeom>
        <a:solidFill>
          <a:schemeClr val="accent5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IN" sz="1100"/>
            <a:t>PRINT PG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X119"/>
  <sheetViews>
    <sheetView showGridLines="0" tabSelected="1" zoomScale="115" zoomScaleNormal="115" workbookViewId="0"/>
  </sheetViews>
  <sheetFormatPr defaultRowHeight="13.5" x14ac:dyDescent="0.3"/>
  <cols>
    <col min="1" max="1" width="25.7109375" style="95" customWidth="1"/>
    <col min="2" max="4" width="12.7109375" style="71" customWidth="1"/>
    <col min="5" max="5" width="8.85546875" style="71" customWidth="1"/>
    <col min="6" max="6" width="7.140625" style="71" customWidth="1"/>
    <col min="7" max="7" width="10.28515625" style="71" customWidth="1"/>
    <col min="8" max="11" width="0.28515625" style="71" customWidth="1"/>
    <col min="12" max="12" width="0.28515625" style="72" customWidth="1"/>
    <col min="13" max="15" width="9.140625" style="72"/>
    <col min="16" max="16" width="11" style="72" bestFit="1" customWidth="1"/>
    <col min="17" max="26" width="4.7109375" style="72" customWidth="1"/>
    <col min="27" max="16384" width="9.140625" style="72"/>
  </cols>
  <sheetData>
    <row r="1" spans="1:50" s="70" customFormat="1" ht="14.25" thickBot="1" x14ac:dyDescent="0.35">
      <c r="A1" s="89"/>
      <c r="B1" s="69"/>
      <c r="C1" s="69"/>
      <c r="D1" s="69"/>
      <c r="E1" s="69"/>
      <c r="F1" s="69"/>
      <c r="G1" s="69"/>
      <c r="H1" s="69"/>
      <c r="I1" s="69"/>
      <c r="J1" s="69"/>
      <c r="K1" s="69"/>
      <c r="AU1" s="70" t="s">
        <v>54</v>
      </c>
      <c r="AV1" s="70" t="s">
        <v>58</v>
      </c>
      <c r="AW1" s="70" t="s">
        <v>65</v>
      </c>
      <c r="AX1" s="70" t="s">
        <v>127</v>
      </c>
    </row>
    <row r="2" spans="1:50" ht="14.25" x14ac:dyDescent="0.3">
      <c r="A2" s="68" t="s">
        <v>167</v>
      </c>
      <c r="Q2" s="73" t="s">
        <v>131</v>
      </c>
      <c r="R2" s="70"/>
      <c r="S2" s="74"/>
      <c r="T2" s="73" t="s">
        <v>164</v>
      </c>
      <c r="U2" s="74"/>
      <c r="V2" s="73" t="s">
        <v>165</v>
      </c>
      <c r="W2" s="70"/>
      <c r="X2" s="74"/>
      <c r="Y2" s="73" t="s">
        <v>166</v>
      </c>
      <c r="Z2" s="74"/>
      <c r="AU2" s="72" t="s">
        <v>55</v>
      </c>
      <c r="AV2" s="72" t="s">
        <v>59</v>
      </c>
      <c r="AW2" s="72" t="s">
        <v>66</v>
      </c>
      <c r="AX2" s="72" t="s">
        <v>128</v>
      </c>
    </row>
    <row r="3" spans="1:50" ht="14.25" thickBot="1" x14ac:dyDescent="0.35">
      <c r="A3" s="91"/>
      <c r="Q3" s="75"/>
      <c r="R3" s="75"/>
      <c r="S3" s="75"/>
      <c r="T3" s="75"/>
      <c r="U3" s="75"/>
      <c r="V3" s="75"/>
      <c r="W3" s="75"/>
      <c r="X3" s="75"/>
      <c r="Y3" s="75"/>
      <c r="Z3" s="75"/>
      <c r="AU3" s="72" t="s">
        <v>56</v>
      </c>
    </row>
    <row r="4" spans="1:50" x14ac:dyDescent="0.3">
      <c r="A4" s="90" t="s">
        <v>151</v>
      </c>
      <c r="AU4" s="72" t="s">
        <v>163</v>
      </c>
    </row>
    <row r="5" spans="1:50" x14ac:dyDescent="0.3">
      <c r="A5" s="91" t="s">
        <v>53</v>
      </c>
      <c r="B5" s="96" t="s">
        <v>54</v>
      </c>
      <c r="C5" s="96"/>
      <c r="D5" s="96"/>
      <c r="E5" s="96"/>
      <c r="F5" s="96"/>
      <c r="G5" s="96"/>
    </row>
    <row r="6" spans="1:50" x14ac:dyDescent="0.3">
      <c r="A6" s="92" t="s">
        <v>0</v>
      </c>
      <c r="B6" s="96"/>
      <c r="C6" s="96"/>
      <c r="D6" s="96"/>
      <c r="E6" s="96"/>
      <c r="F6" s="96"/>
      <c r="G6" s="96"/>
    </row>
    <row r="7" spans="1:50" x14ac:dyDescent="0.3">
      <c r="A7" s="92" t="s">
        <v>51</v>
      </c>
      <c r="B7" s="96"/>
      <c r="C7" s="96"/>
      <c r="D7" s="96"/>
      <c r="E7" s="96"/>
      <c r="F7" s="96"/>
      <c r="G7" s="96"/>
    </row>
    <row r="8" spans="1:50" x14ac:dyDescent="0.3">
      <c r="A8" s="92" t="s">
        <v>52</v>
      </c>
      <c r="B8" s="96"/>
      <c r="C8" s="96"/>
      <c r="D8" s="96"/>
      <c r="E8" s="96"/>
      <c r="F8" s="96"/>
      <c r="G8" s="96"/>
      <c r="N8" s="72" t="s">
        <v>170</v>
      </c>
    </row>
    <row r="9" spans="1:50" x14ac:dyDescent="0.3">
      <c r="A9" s="91"/>
      <c r="N9" s="72" t="s">
        <v>171</v>
      </c>
    </row>
    <row r="10" spans="1:50" x14ac:dyDescent="0.3">
      <c r="A10" s="91" t="s">
        <v>155</v>
      </c>
      <c r="B10" s="96"/>
      <c r="C10" s="96"/>
      <c r="D10" s="96"/>
      <c r="E10" s="96"/>
      <c r="F10" s="96"/>
      <c r="G10" s="96"/>
    </row>
    <row r="11" spans="1:50" x14ac:dyDescent="0.3">
      <c r="A11" s="91" t="s">
        <v>152</v>
      </c>
      <c r="H11" s="76"/>
    </row>
    <row r="12" spans="1:50" x14ac:dyDescent="0.3">
      <c r="A12" s="91" t="s">
        <v>0</v>
      </c>
      <c r="B12" s="96"/>
      <c r="C12" s="96"/>
      <c r="D12" s="96"/>
      <c r="E12" s="96"/>
      <c r="F12" s="96"/>
      <c r="G12" s="96"/>
    </row>
    <row r="13" spans="1:50" x14ac:dyDescent="0.3">
      <c r="A13" s="91" t="s">
        <v>51</v>
      </c>
      <c r="B13" s="96"/>
      <c r="C13" s="96"/>
      <c r="D13" s="96"/>
      <c r="E13" s="96"/>
      <c r="F13" s="96"/>
      <c r="G13" s="96"/>
    </row>
    <row r="14" spans="1:50" x14ac:dyDescent="0.3">
      <c r="A14" s="91" t="s">
        <v>52</v>
      </c>
      <c r="B14" s="96"/>
      <c r="C14" s="96"/>
      <c r="D14" s="96"/>
      <c r="E14" s="96"/>
      <c r="F14" s="96"/>
      <c r="G14" s="96"/>
    </row>
    <row r="15" spans="1:50" x14ac:dyDescent="0.3">
      <c r="A15" s="91" t="s">
        <v>148</v>
      </c>
      <c r="B15" s="96"/>
      <c r="C15" s="96"/>
      <c r="D15" s="96"/>
      <c r="E15" s="96"/>
      <c r="F15" s="96"/>
      <c r="G15" s="96"/>
    </row>
    <row r="16" spans="1:50" x14ac:dyDescent="0.3">
      <c r="A16" s="91"/>
    </row>
    <row r="17" spans="1:15" x14ac:dyDescent="0.3">
      <c r="A17" s="91" t="s">
        <v>57</v>
      </c>
      <c r="B17" s="96"/>
      <c r="C17" s="96"/>
      <c r="D17" s="96"/>
      <c r="E17" s="96"/>
      <c r="F17" s="96"/>
      <c r="G17" s="96"/>
      <c r="H17" s="96"/>
      <c r="I17" s="96"/>
    </row>
    <row r="18" spans="1:15" x14ac:dyDescent="0.3">
      <c r="A18" s="91"/>
    </row>
    <row r="19" spans="1:15" x14ac:dyDescent="0.3">
      <c r="A19" s="91" t="s">
        <v>153</v>
      </c>
      <c r="B19" s="97"/>
      <c r="C19" s="97"/>
      <c r="D19" s="97"/>
      <c r="M19" s="77"/>
      <c r="N19" s="78"/>
      <c r="O19" s="77"/>
    </row>
    <row r="20" spans="1:15" x14ac:dyDescent="0.3">
      <c r="A20" s="91"/>
      <c r="M20" s="77"/>
      <c r="N20" s="78"/>
      <c r="O20" s="77"/>
    </row>
    <row r="21" spans="1:15" x14ac:dyDescent="0.3">
      <c r="A21" s="91" t="s">
        <v>60</v>
      </c>
    </row>
    <row r="22" spans="1:15" x14ac:dyDescent="0.3">
      <c r="A22" s="91" t="s">
        <v>0</v>
      </c>
      <c r="B22" s="96"/>
      <c r="C22" s="96"/>
      <c r="D22" s="96"/>
      <c r="E22" s="96"/>
      <c r="F22" s="96"/>
      <c r="G22" s="96"/>
    </row>
    <row r="23" spans="1:15" x14ac:dyDescent="0.3">
      <c r="A23" s="91" t="s">
        <v>51</v>
      </c>
      <c r="B23" s="96"/>
      <c r="C23" s="96"/>
      <c r="D23" s="96"/>
      <c r="E23" s="96"/>
      <c r="F23" s="96"/>
      <c r="G23" s="96"/>
    </row>
    <row r="24" spans="1:15" x14ac:dyDescent="0.3">
      <c r="A24" s="91" t="s">
        <v>52</v>
      </c>
      <c r="B24" s="96"/>
      <c r="C24" s="96"/>
      <c r="D24" s="96"/>
      <c r="E24" s="96"/>
      <c r="F24" s="96"/>
      <c r="G24" s="96"/>
    </row>
    <row r="25" spans="1:15" x14ac:dyDescent="0.3">
      <c r="A25" s="91"/>
    </row>
    <row r="26" spans="1:15" x14ac:dyDescent="0.3">
      <c r="A26" s="91" t="s">
        <v>67</v>
      </c>
    </row>
    <row r="27" spans="1:15" x14ac:dyDescent="0.3">
      <c r="A27" s="91" t="s">
        <v>0</v>
      </c>
      <c r="B27" s="96"/>
      <c r="C27" s="96"/>
      <c r="D27" s="96"/>
      <c r="E27" s="96"/>
      <c r="F27" s="96"/>
      <c r="G27" s="96"/>
    </row>
    <row r="28" spans="1:15" x14ac:dyDescent="0.3">
      <c r="A28" s="91" t="s">
        <v>51</v>
      </c>
      <c r="B28" s="96"/>
      <c r="C28" s="96"/>
      <c r="D28" s="96"/>
      <c r="E28" s="96"/>
      <c r="F28" s="96"/>
      <c r="G28" s="96"/>
    </row>
    <row r="29" spans="1:15" x14ac:dyDescent="0.3">
      <c r="A29" s="91" t="s">
        <v>52</v>
      </c>
      <c r="B29" s="96"/>
      <c r="C29" s="96"/>
      <c r="D29" s="96"/>
      <c r="E29" s="96"/>
      <c r="F29" s="96"/>
      <c r="G29" s="96"/>
    </row>
    <row r="30" spans="1:15" x14ac:dyDescent="0.3">
      <c r="A30" s="91"/>
    </row>
    <row r="31" spans="1:15" x14ac:dyDescent="0.3">
      <c r="A31" s="91" t="s">
        <v>157</v>
      </c>
      <c r="B31" s="98"/>
      <c r="C31" s="98"/>
      <c r="D31" s="98"/>
      <c r="E31" s="98"/>
      <c r="F31" s="98"/>
      <c r="G31" s="98"/>
    </row>
    <row r="32" spans="1:15" x14ac:dyDescent="0.3">
      <c r="A32" s="91"/>
    </row>
    <row r="33" spans="1:8" x14ac:dyDescent="0.3">
      <c r="A33" s="91" t="s">
        <v>68</v>
      </c>
    </row>
    <row r="34" spans="1:8" x14ac:dyDescent="0.3">
      <c r="A34" s="93" t="s">
        <v>45</v>
      </c>
      <c r="B34" s="96"/>
      <c r="C34" s="96"/>
      <c r="D34" s="96"/>
      <c r="E34" s="96"/>
      <c r="F34" s="96"/>
      <c r="G34" s="96"/>
      <c r="H34" s="99"/>
    </row>
    <row r="35" spans="1:8" x14ac:dyDescent="0.3">
      <c r="A35" s="93" t="s">
        <v>46</v>
      </c>
      <c r="B35" s="96"/>
      <c r="C35" s="96"/>
      <c r="D35" s="96"/>
      <c r="E35" s="96"/>
      <c r="F35" s="96"/>
      <c r="G35" s="96"/>
      <c r="H35" s="99"/>
    </row>
    <row r="36" spans="1:8" x14ac:dyDescent="0.3">
      <c r="A36" s="93" t="s">
        <v>47</v>
      </c>
      <c r="B36" s="96"/>
      <c r="C36" s="96"/>
      <c r="D36" s="96"/>
      <c r="E36" s="96"/>
      <c r="F36" s="96"/>
      <c r="G36" s="96"/>
      <c r="H36" s="99"/>
    </row>
    <row r="37" spans="1:8" x14ac:dyDescent="0.3">
      <c r="A37" s="93" t="s">
        <v>48</v>
      </c>
      <c r="B37" s="96"/>
      <c r="C37" s="96"/>
      <c r="D37" s="96"/>
      <c r="E37" s="96"/>
      <c r="F37" s="96"/>
      <c r="G37" s="96"/>
      <c r="H37" s="99"/>
    </row>
    <row r="38" spans="1:8" x14ac:dyDescent="0.3">
      <c r="A38" s="93" t="s">
        <v>49</v>
      </c>
      <c r="B38" s="96"/>
      <c r="C38" s="96"/>
      <c r="D38" s="96"/>
      <c r="E38" s="96"/>
      <c r="F38" s="96"/>
      <c r="G38" s="96"/>
      <c r="H38" s="99"/>
    </row>
    <row r="39" spans="1:8" x14ac:dyDescent="0.3">
      <c r="A39" s="93" t="s">
        <v>69</v>
      </c>
      <c r="B39" s="96"/>
      <c r="C39" s="96"/>
      <c r="D39" s="96"/>
      <c r="E39" s="96"/>
      <c r="F39" s="96"/>
      <c r="G39" s="96"/>
      <c r="H39" s="99"/>
    </row>
    <row r="40" spans="1:8" x14ac:dyDescent="0.3">
      <c r="A40" s="93" t="s">
        <v>70</v>
      </c>
      <c r="B40" s="96"/>
      <c r="C40" s="96"/>
      <c r="D40" s="96"/>
      <c r="E40" s="96"/>
      <c r="F40" s="96"/>
      <c r="G40" s="96"/>
      <c r="H40" s="99"/>
    </row>
    <row r="41" spans="1:8" x14ac:dyDescent="0.3">
      <c r="A41" s="93" t="s">
        <v>125</v>
      </c>
      <c r="B41" s="98"/>
      <c r="C41" s="98"/>
      <c r="D41" s="98"/>
      <c r="E41" s="98"/>
      <c r="F41" s="98"/>
      <c r="G41" s="98"/>
      <c r="H41" s="98"/>
    </row>
    <row r="42" spans="1:8" x14ac:dyDescent="0.3">
      <c r="A42" s="91"/>
    </row>
    <row r="43" spans="1:8" x14ac:dyDescent="0.3">
      <c r="A43" s="90" t="s">
        <v>71</v>
      </c>
    </row>
    <row r="44" spans="1:8" x14ac:dyDescent="0.3">
      <c r="A44" s="93" t="s">
        <v>72</v>
      </c>
      <c r="B44" s="98"/>
      <c r="C44" s="98"/>
      <c r="D44" s="98"/>
      <c r="E44" s="98"/>
      <c r="F44" s="98"/>
      <c r="G44" s="98"/>
    </row>
    <row r="45" spans="1:8" x14ac:dyDescent="0.3">
      <c r="A45" s="93" t="s">
        <v>45</v>
      </c>
      <c r="B45" s="98"/>
      <c r="C45" s="98"/>
      <c r="D45" s="98"/>
      <c r="E45" s="98"/>
      <c r="F45" s="98"/>
      <c r="G45" s="98"/>
    </row>
    <row r="46" spans="1:8" x14ac:dyDescent="0.3">
      <c r="A46" s="93" t="s">
        <v>46</v>
      </c>
      <c r="B46" s="98"/>
      <c r="C46" s="98"/>
      <c r="D46" s="98"/>
      <c r="E46" s="98"/>
      <c r="F46" s="98"/>
      <c r="G46" s="98"/>
    </row>
    <row r="47" spans="1:8" x14ac:dyDescent="0.3">
      <c r="A47" s="93" t="s">
        <v>47</v>
      </c>
      <c r="B47" s="98"/>
      <c r="C47" s="98"/>
      <c r="D47" s="98"/>
      <c r="E47" s="98"/>
      <c r="F47" s="98"/>
      <c r="G47" s="98"/>
    </row>
    <row r="48" spans="1:8" x14ac:dyDescent="0.3">
      <c r="A48" s="93" t="s">
        <v>48</v>
      </c>
      <c r="B48" s="98"/>
      <c r="C48" s="98"/>
      <c r="D48" s="98"/>
      <c r="E48" s="98"/>
      <c r="F48" s="98"/>
      <c r="G48" s="98"/>
    </row>
    <row r="49" spans="1:15" x14ac:dyDescent="0.3">
      <c r="A49" s="93" t="s">
        <v>49</v>
      </c>
      <c r="B49" s="98"/>
      <c r="C49" s="98"/>
      <c r="D49" s="98"/>
      <c r="E49" s="98"/>
      <c r="F49" s="98"/>
      <c r="G49" s="98"/>
    </row>
    <row r="50" spans="1:15" x14ac:dyDescent="0.3">
      <c r="A50" s="93" t="s">
        <v>69</v>
      </c>
      <c r="B50" s="98"/>
      <c r="C50" s="98"/>
      <c r="D50" s="98"/>
      <c r="E50" s="98"/>
      <c r="F50" s="98"/>
      <c r="G50" s="98"/>
    </row>
    <row r="51" spans="1:15" x14ac:dyDescent="0.3">
      <c r="A51" s="93" t="s">
        <v>70</v>
      </c>
      <c r="B51" s="98"/>
      <c r="C51" s="98"/>
      <c r="D51" s="98"/>
      <c r="E51" s="98"/>
      <c r="F51" s="98"/>
      <c r="G51" s="98"/>
    </row>
    <row r="52" spans="1:15" x14ac:dyDescent="0.3">
      <c r="A52" s="93" t="s">
        <v>125</v>
      </c>
      <c r="B52" s="98"/>
      <c r="C52" s="98"/>
      <c r="D52" s="98"/>
      <c r="E52" s="98"/>
      <c r="F52" s="98"/>
      <c r="G52" s="98"/>
    </row>
    <row r="53" spans="1:15" x14ac:dyDescent="0.3">
      <c r="A53" s="91"/>
    </row>
    <row r="54" spans="1:15" x14ac:dyDescent="0.3">
      <c r="A54" s="93" t="s">
        <v>126</v>
      </c>
    </row>
    <row r="55" spans="1:15" x14ac:dyDescent="0.3">
      <c r="A55" s="91" t="s">
        <v>53</v>
      </c>
      <c r="B55" s="98"/>
      <c r="C55" s="98"/>
      <c r="D55" s="98"/>
      <c r="E55" s="98"/>
      <c r="F55" s="98"/>
      <c r="G55" s="98"/>
    </row>
    <row r="56" spans="1:15" x14ac:dyDescent="0.3">
      <c r="A56" s="91"/>
    </row>
    <row r="57" spans="1:15" x14ac:dyDescent="0.3">
      <c r="A57" s="93" t="s">
        <v>129</v>
      </c>
    </row>
    <row r="58" spans="1:15" x14ac:dyDescent="0.3">
      <c r="A58" s="93"/>
      <c r="B58" s="79" t="s">
        <v>130</v>
      </c>
      <c r="C58" s="79"/>
      <c r="D58" s="80" t="s">
        <v>131</v>
      </c>
      <c r="E58" s="81"/>
      <c r="F58" s="80" t="s">
        <v>132</v>
      </c>
      <c r="G58" s="82"/>
      <c r="H58" s="81"/>
    </row>
    <row r="59" spans="1:15" x14ac:dyDescent="0.3">
      <c r="A59" s="91"/>
      <c r="B59" s="100"/>
      <c r="C59" s="101"/>
      <c r="D59" s="100"/>
      <c r="E59" s="101"/>
      <c r="F59" s="102"/>
      <c r="G59" s="103"/>
      <c r="H59" s="104"/>
      <c r="N59" s="77"/>
      <c r="O59" s="77"/>
    </row>
    <row r="60" spans="1:15" x14ac:dyDescent="0.3">
      <c r="A60" s="91"/>
      <c r="N60" s="77"/>
      <c r="O60" s="77"/>
    </row>
    <row r="61" spans="1:15" x14ac:dyDescent="0.3">
      <c r="A61" s="91" t="s">
        <v>133</v>
      </c>
      <c r="B61" s="105"/>
      <c r="C61" s="106"/>
      <c r="D61" s="106"/>
      <c r="E61" s="106"/>
      <c r="F61" s="106"/>
      <c r="G61" s="106"/>
    </row>
    <row r="62" spans="1:15" x14ac:dyDescent="0.3">
      <c r="A62" s="91"/>
    </row>
    <row r="63" spans="1:15" x14ac:dyDescent="0.3">
      <c r="A63" s="91" t="s">
        <v>134</v>
      </c>
      <c r="B63" s="98"/>
      <c r="C63" s="98"/>
      <c r="D63" s="98"/>
      <c r="E63" s="98"/>
      <c r="F63" s="98"/>
      <c r="G63" s="98"/>
      <c r="M63" s="72" t="s">
        <v>154</v>
      </c>
    </row>
    <row r="64" spans="1:15" x14ac:dyDescent="0.3">
      <c r="A64" s="91" t="s">
        <v>173</v>
      </c>
    </row>
    <row r="65" spans="1:13" x14ac:dyDescent="0.3">
      <c r="A65" s="91" t="s">
        <v>174</v>
      </c>
    </row>
    <row r="66" spans="1:13" x14ac:dyDescent="0.3">
      <c r="A66" s="91"/>
    </row>
    <row r="67" spans="1:13" x14ac:dyDescent="0.3">
      <c r="A67" s="91" t="s">
        <v>135</v>
      </c>
      <c r="B67" s="96"/>
      <c r="C67" s="96"/>
      <c r="D67" s="96"/>
      <c r="E67" s="96"/>
      <c r="F67" s="96"/>
      <c r="G67" s="96"/>
    </row>
    <row r="68" spans="1:13" ht="14.25" thickBot="1" x14ac:dyDescent="0.35">
      <c r="A68" s="91"/>
    </row>
    <row r="69" spans="1:13" ht="14.25" thickBot="1" x14ac:dyDescent="0.35">
      <c r="A69" s="91" t="s">
        <v>156</v>
      </c>
      <c r="B69" s="107"/>
      <c r="C69" s="107"/>
      <c r="D69" s="107"/>
      <c r="E69" s="107"/>
      <c r="F69" s="107"/>
      <c r="G69" s="107"/>
      <c r="M69" s="83"/>
    </row>
    <row r="70" spans="1:13" x14ac:dyDescent="0.3">
      <c r="A70" s="91" t="s">
        <v>136</v>
      </c>
      <c r="B70" s="96"/>
      <c r="C70" s="96"/>
      <c r="D70" s="96"/>
      <c r="E70" s="96"/>
      <c r="F70" s="96"/>
      <c r="G70" s="96"/>
    </row>
    <row r="71" spans="1:13" x14ac:dyDescent="0.3">
      <c r="A71" s="91" t="s">
        <v>158</v>
      </c>
      <c r="B71" s="96"/>
      <c r="C71" s="96"/>
      <c r="D71" s="96"/>
      <c r="E71" s="96"/>
      <c r="F71" s="96"/>
      <c r="G71" s="96"/>
    </row>
    <row r="72" spans="1:13" x14ac:dyDescent="0.3">
      <c r="A72" s="91" t="s">
        <v>159</v>
      </c>
      <c r="B72" s="96"/>
      <c r="C72" s="96"/>
      <c r="D72" s="96"/>
      <c r="E72" s="96"/>
      <c r="F72" s="96"/>
      <c r="G72" s="96"/>
    </row>
    <row r="73" spans="1:13" x14ac:dyDescent="0.3">
      <c r="A73" s="91" t="s">
        <v>160</v>
      </c>
      <c r="B73" s="96"/>
      <c r="C73" s="96"/>
      <c r="D73" s="96"/>
      <c r="E73" s="96"/>
      <c r="F73" s="96"/>
      <c r="G73" s="96"/>
    </row>
    <row r="74" spans="1:13" x14ac:dyDescent="0.3">
      <c r="A74" s="91"/>
    </row>
    <row r="75" spans="1:13" x14ac:dyDescent="0.3">
      <c r="A75" s="91" t="s">
        <v>137</v>
      </c>
      <c r="B75" s="98"/>
      <c r="C75" s="98"/>
      <c r="D75" s="98"/>
      <c r="E75" s="98"/>
      <c r="F75" s="98"/>
      <c r="G75" s="98"/>
      <c r="M75" s="72" t="s">
        <v>154</v>
      </c>
    </row>
    <row r="76" spans="1:13" x14ac:dyDescent="0.3">
      <c r="A76" s="91" t="s">
        <v>172</v>
      </c>
      <c r="B76" s="84"/>
      <c r="C76" s="84"/>
      <c r="D76" s="84"/>
    </row>
    <row r="77" spans="1:13" x14ac:dyDescent="0.3">
      <c r="A77" s="91"/>
      <c r="B77" s="84"/>
      <c r="C77" s="84"/>
      <c r="D77" s="84"/>
    </row>
    <row r="78" spans="1:13" x14ac:dyDescent="0.3">
      <c r="A78" s="91" t="s">
        <v>161</v>
      </c>
      <c r="B78" s="98"/>
      <c r="C78" s="98"/>
      <c r="D78" s="98"/>
    </row>
    <row r="79" spans="1:13" x14ac:dyDescent="0.3">
      <c r="A79" s="91"/>
    </row>
    <row r="80" spans="1:13" x14ac:dyDescent="0.3">
      <c r="A80" s="91" t="s">
        <v>138</v>
      </c>
    </row>
    <row r="81" spans="1:7" x14ac:dyDescent="0.3">
      <c r="A81" s="91" t="s">
        <v>53</v>
      </c>
      <c r="B81" s="96"/>
      <c r="C81" s="96"/>
      <c r="D81" s="96"/>
      <c r="E81" s="96"/>
      <c r="F81" s="96"/>
      <c r="G81" s="96"/>
    </row>
    <row r="82" spans="1:7" x14ac:dyDescent="0.3">
      <c r="A82" s="91" t="s">
        <v>0</v>
      </c>
      <c r="B82" s="96"/>
      <c r="C82" s="96"/>
      <c r="D82" s="96"/>
      <c r="E82" s="96"/>
      <c r="F82" s="96"/>
      <c r="G82" s="96"/>
    </row>
    <row r="83" spans="1:7" x14ac:dyDescent="0.3">
      <c r="A83" s="91" t="s">
        <v>51</v>
      </c>
      <c r="B83" s="96"/>
      <c r="C83" s="96"/>
      <c r="D83" s="96"/>
      <c r="E83" s="96"/>
      <c r="F83" s="96"/>
      <c r="G83" s="96"/>
    </row>
    <row r="84" spans="1:7" x14ac:dyDescent="0.3">
      <c r="A84" s="91" t="s">
        <v>52</v>
      </c>
      <c r="B84" s="96"/>
      <c r="C84" s="96"/>
      <c r="D84" s="96"/>
      <c r="E84" s="96"/>
      <c r="F84" s="96"/>
      <c r="G84" s="96"/>
    </row>
    <row r="85" spans="1:7" x14ac:dyDescent="0.3">
      <c r="A85" s="91"/>
    </row>
    <row r="86" spans="1:7" x14ac:dyDescent="0.3">
      <c r="A86" s="91" t="s">
        <v>139</v>
      </c>
    </row>
    <row r="87" spans="1:7" x14ac:dyDescent="0.3">
      <c r="A87" s="93" t="s">
        <v>45</v>
      </c>
      <c r="B87" s="96"/>
      <c r="C87" s="96"/>
      <c r="D87" s="96"/>
      <c r="E87" s="96"/>
      <c r="F87" s="96"/>
      <c r="G87" s="96"/>
    </row>
    <row r="88" spans="1:7" x14ac:dyDescent="0.3">
      <c r="A88" s="93" t="s">
        <v>46</v>
      </c>
      <c r="B88" s="96"/>
      <c r="C88" s="96"/>
      <c r="D88" s="96"/>
      <c r="E88" s="96"/>
      <c r="F88" s="96"/>
      <c r="G88" s="96"/>
    </row>
    <row r="89" spans="1:7" x14ac:dyDescent="0.3">
      <c r="A89" s="93" t="s">
        <v>47</v>
      </c>
      <c r="B89" s="96"/>
      <c r="C89" s="96"/>
      <c r="D89" s="96"/>
      <c r="E89" s="96"/>
      <c r="F89" s="96"/>
      <c r="G89" s="96"/>
    </row>
    <row r="90" spans="1:7" x14ac:dyDescent="0.3">
      <c r="A90" s="93" t="s">
        <v>48</v>
      </c>
      <c r="B90" s="96"/>
      <c r="C90" s="96"/>
      <c r="D90" s="96"/>
      <c r="E90" s="96"/>
      <c r="F90" s="96"/>
      <c r="G90" s="96"/>
    </row>
    <row r="91" spans="1:7" x14ac:dyDescent="0.3">
      <c r="A91" s="93" t="s">
        <v>49</v>
      </c>
      <c r="B91" s="96"/>
      <c r="C91" s="96"/>
      <c r="D91" s="96"/>
      <c r="E91" s="96"/>
      <c r="F91" s="96"/>
      <c r="G91" s="96"/>
    </row>
    <row r="92" spans="1:7" x14ac:dyDescent="0.3">
      <c r="A92" s="93" t="s">
        <v>69</v>
      </c>
      <c r="B92" s="96"/>
      <c r="C92" s="96"/>
      <c r="D92" s="96"/>
      <c r="E92" s="96"/>
      <c r="F92" s="96"/>
      <c r="G92" s="96"/>
    </row>
    <row r="93" spans="1:7" x14ac:dyDescent="0.3">
      <c r="A93" s="93" t="s">
        <v>70</v>
      </c>
      <c r="B93" s="96"/>
      <c r="C93" s="96"/>
      <c r="D93" s="96"/>
      <c r="E93" s="96"/>
      <c r="F93" s="96"/>
      <c r="G93" s="96"/>
    </row>
    <row r="94" spans="1:7" x14ac:dyDescent="0.3">
      <c r="A94" s="93" t="s">
        <v>125</v>
      </c>
      <c r="B94" s="96"/>
      <c r="C94" s="96"/>
      <c r="D94" s="96"/>
      <c r="E94" s="96"/>
      <c r="F94" s="96"/>
      <c r="G94" s="96"/>
    </row>
    <row r="95" spans="1:7" x14ac:dyDescent="0.3">
      <c r="A95" s="91"/>
    </row>
    <row r="96" spans="1:7" x14ac:dyDescent="0.3">
      <c r="A96" s="91" t="s">
        <v>140</v>
      </c>
    </row>
    <row r="97" spans="1:14" x14ac:dyDescent="0.3">
      <c r="A97" s="94" t="s">
        <v>141</v>
      </c>
      <c r="B97" s="96"/>
      <c r="C97" s="96"/>
      <c r="D97" s="96"/>
      <c r="E97" s="96"/>
      <c r="F97" s="96"/>
      <c r="G97" s="96"/>
    </row>
    <row r="98" spans="1:14" x14ac:dyDescent="0.3">
      <c r="A98" s="94" t="s">
        <v>142</v>
      </c>
      <c r="B98" s="96"/>
      <c r="C98" s="96"/>
      <c r="D98" s="96"/>
      <c r="E98" s="96"/>
      <c r="F98" s="96"/>
      <c r="G98" s="96"/>
    </row>
    <row r="99" spans="1:14" x14ac:dyDescent="0.3">
      <c r="A99" s="94" t="s">
        <v>143</v>
      </c>
      <c r="B99" s="96"/>
      <c r="C99" s="96"/>
      <c r="D99" s="96"/>
      <c r="E99" s="96"/>
      <c r="F99" s="96"/>
      <c r="G99" s="96"/>
    </row>
    <row r="100" spans="1:14" x14ac:dyDescent="0.3">
      <c r="A100" s="91" t="s">
        <v>144</v>
      </c>
      <c r="B100" s="96"/>
      <c r="C100" s="96"/>
      <c r="D100" s="96"/>
      <c r="E100" s="96"/>
      <c r="F100" s="96"/>
      <c r="G100" s="96"/>
    </row>
    <row r="101" spans="1:14" x14ac:dyDescent="0.3">
      <c r="A101" s="91" t="s">
        <v>145</v>
      </c>
      <c r="B101" s="96"/>
      <c r="C101" s="96"/>
      <c r="D101" s="96"/>
      <c r="E101" s="96"/>
      <c r="F101" s="96"/>
      <c r="G101" s="96"/>
    </row>
    <row r="102" spans="1:14" x14ac:dyDescent="0.3">
      <c r="A102" s="91" t="s">
        <v>146</v>
      </c>
      <c r="B102" s="96"/>
      <c r="C102" s="96"/>
      <c r="D102" s="96"/>
      <c r="E102" s="96"/>
      <c r="F102" s="96"/>
      <c r="G102" s="96"/>
      <c r="M102" s="85" t="s">
        <v>162</v>
      </c>
    </row>
    <row r="103" spans="1:14" x14ac:dyDescent="0.3">
      <c r="A103" s="91" t="s">
        <v>147</v>
      </c>
      <c r="B103" s="97"/>
      <c r="C103" s="97"/>
      <c r="D103" s="97"/>
      <c r="N103" s="86" t="s">
        <v>150</v>
      </c>
    </row>
    <row r="104" spans="1:14" ht="5.0999999999999996" customHeight="1" x14ac:dyDescent="0.3">
      <c r="A104" s="91"/>
    </row>
    <row r="105" spans="1:14" x14ac:dyDescent="0.3">
      <c r="A105" s="91"/>
    </row>
    <row r="106" spans="1:14" x14ac:dyDescent="0.3">
      <c r="A106" s="91"/>
      <c r="B106" s="87"/>
      <c r="C106" s="87"/>
      <c r="D106" s="87"/>
    </row>
    <row r="107" spans="1:14" x14ac:dyDescent="0.3">
      <c r="A107" s="91"/>
    </row>
    <row r="108" spans="1:14" x14ac:dyDescent="0.3">
      <c r="A108" s="91"/>
    </row>
    <row r="109" spans="1:14" x14ac:dyDescent="0.3">
      <c r="A109" s="91"/>
    </row>
    <row r="110" spans="1:14" x14ac:dyDescent="0.3">
      <c r="A110" s="91"/>
    </row>
    <row r="111" spans="1:14" x14ac:dyDescent="0.3">
      <c r="A111" s="91"/>
    </row>
    <row r="112" spans="1:14" x14ac:dyDescent="0.3">
      <c r="A112" s="91"/>
      <c r="D112" s="88"/>
    </row>
    <row r="113" spans="1:1" x14ac:dyDescent="0.3">
      <c r="A113" s="91"/>
    </row>
    <row r="114" spans="1:1" x14ac:dyDescent="0.3">
      <c r="A114" s="91"/>
    </row>
    <row r="115" spans="1:1" x14ac:dyDescent="0.3">
      <c r="A115" s="91"/>
    </row>
    <row r="116" spans="1:1" x14ac:dyDescent="0.3">
      <c r="A116" s="91"/>
    </row>
    <row r="117" spans="1:1" x14ac:dyDescent="0.3">
      <c r="A117" s="91"/>
    </row>
    <row r="118" spans="1:1" x14ac:dyDescent="0.3">
      <c r="A118" s="91"/>
    </row>
    <row r="119" spans="1:1" x14ac:dyDescent="0.3">
      <c r="A119" s="91"/>
    </row>
  </sheetData>
  <mergeCells count="68">
    <mergeCell ref="B78:D78"/>
    <mergeCell ref="B82:G82"/>
    <mergeCell ref="B83:G83"/>
    <mergeCell ref="B84:G84"/>
    <mergeCell ref="B87:G87"/>
    <mergeCell ref="B81:G81"/>
    <mergeCell ref="B88:G88"/>
    <mergeCell ref="B89:G89"/>
    <mergeCell ref="B90:G90"/>
    <mergeCell ref="B91:G91"/>
    <mergeCell ref="B92:G92"/>
    <mergeCell ref="B102:G102"/>
    <mergeCell ref="B93:G93"/>
    <mergeCell ref="B94:G94"/>
    <mergeCell ref="B97:G97"/>
    <mergeCell ref="B98:G98"/>
    <mergeCell ref="B99:G99"/>
    <mergeCell ref="B100:G100"/>
    <mergeCell ref="B101:G101"/>
    <mergeCell ref="B71:G71"/>
    <mergeCell ref="B72:G72"/>
    <mergeCell ref="B73:G73"/>
    <mergeCell ref="B61:G61"/>
    <mergeCell ref="B67:G67"/>
    <mergeCell ref="B69:G69"/>
    <mergeCell ref="B70:G70"/>
    <mergeCell ref="B75:G75"/>
    <mergeCell ref="B63:G63"/>
    <mergeCell ref="B24:G24"/>
    <mergeCell ref="B7:G7"/>
    <mergeCell ref="B6:G6"/>
    <mergeCell ref="B22:G22"/>
    <mergeCell ref="B14:G14"/>
    <mergeCell ref="B13:G13"/>
    <mergeCell ref="B12:G12"/>
    <mergeCell ref="B10:G10"/>
    <mergeCell ref="B8:G8"/>
    <mergeCell ref="B15:G15"/>
    <mergeCell ref="B51:G51"/>
    <mergeCell ref="B29:G29"/>
    <mergeCell ref="B28:G28"/>
    <mergeCell ref="B27:G27"/>
    <mergeCell ref="B5:G5"/>
    <mergeCell ref="B17:I17"/>
    <mergeCell ref="B31:G31"/>
    <mergeCell ref="B41:H41"/>
    <mergeCell ref="B50:G50"/>
    <mergeCell ref="B23:G23"/>
    <mergeCell ref="B39:G39"/>
    <mergeCell ref="B40:G40"/>
    <mergeCell ref="B38:G38"/>
    <mergeCell ref="B37:G37"/>
    <mergeCell ref="B36:G36"/>
    <mergeCell ref="B35:G35"/>
    <mergeCell ref="B34:G34"/>
    <mergeCell ref="B44:G44"/>
    <mergeCell ref="B45:G45"/>
    <mergeCell ref="B46:G46"/>
    <mergeCell ref="B55:G55"/>
    <mergeCell ref="F59:H59"/>
    <mergeCell ref="F58:H58"/>
    <mergeCell ref="B52:G52"/>
    <mergeCell ref="B47:G47"/>
    <mergeCell ref="B48:G48"/>
    <mergeCell ref="B49:G49"/>
    <mergeCell ref="B59:C59"/>
    <mergeCell ref="D58:E58"/>
    <mergeCell ref="D59:E59"/>
  </mergeCells>
  <dataValidations xWindow="549" yWindow="651" count="5">
    <dataValidation type="list" allowBlank="1" showInputMessage="1" showErrorMessage="1" prompt="OFFICE_x000a_RESIDENCE" sqref="B55">
      <formula1>$AX$1:$AX$2</formula1>
    </dataValidation>
    <dataValidation type="list" allowBlank="1" showInputMessage="1" showErrorMessage="1" prompt="SHRI_x000a_SMT_x000a_KUMARI_x000a_M/S" sqref="B81 B15">
      <formula1>$AU$1:$AU$2</formula1>
    </dataValidation>
    <dataValidation type="list" allowBlank="1" showInputMessage="1" showErrorMessage="1" prompt="MALE_x000a_FEMALE_x000a_" sqref="B17">
      <formula1>$AV$1:$AV$2</formula1>
    </dataValidation>
    <dataValidation type="list" allowBlank="1" showInputMessage="1" showErrorMessage="1" sqref="B31">
      <formula1>$AW$1:$AW$2</formula1>
    </dataValidation>
    <dataValidation type="list" allowBlank="1" showInputMessage="1" showErrorMessage="1" prompt="SHRI_x000a_SMT_x000a_KUMARI_x000a_M/S" sqref="B5:G5">
      <formula1>$AU$1:$AU$4</formula1>
    </dataValidation>
  </dataValidations>
  <pageMargins left="0.11811023622047245" right="0" top="0.74803149606299213" bottom="0.74803149606299213" header="0.31496062992125984" footer="0.31496062992125984"/>
  <pageSetup paperSize="256" scale="9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60"/>
  <sheetViews>
    <sheetView showGridLines="0" showZeros="0" workbookViewId="0">
      <selection activeCell="AJ24" sqref="AJ24"/>
    </sheetView>
  </sheetViews>
  <sheetFormatPr defaultRowHeight="15" x14ac:dyDescent="0.25"/>
  <cols>
    <col min="1" max="54" width="3.140625" style="1" customWidth="1"/>
    <col min="55" max="67" width="3.7109375" style="1" customWidth="1"/>
    <col min="68" max="68" width="2.28515625" style="1" customWidth="1"/>
    <col min="69" max="16384" width="9.140625" style="1"/>
  </cols>
  <sheetData>
    <row r="1" spans="1:35" ht="18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0" t="s">
        <v>9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 x14ac:dyDescent="0.25">
      <c r="A2" s="2"/>
      <c r="B2" s="2"/>
      <c r="C2" s="2"/>
      <c r="D2" s="2"/>
      <c r="E2" s="2"/>
      <c r="F2" s="2"/>
      <c r="G2" s="2"/>
      <c r="H2" s="2"/>
      <c r="I2" s="2" t="s">
        <v>10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</row>
    <row r="3" spans="1:35" x14ac:dyDescent="0.25">
      <c r="A3" s="2"/>
      <c r="B3" s="2"/>
      <c r="C3" s="3"/>
      <c r="D3" s="3"/>
      <c r="E3" s="3"/>
      <c r="F3" s="3"/>
      <c r="G3" s="2"/>
      <c r="H3" s="4" t="s">
        <v>11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25">
      <c r="A4" s="2"/>
      <c r="B4" s="2"/>
      <c r="C4" s="3"/>
      <c r="D4" s="2"/>
      <c r="E4" s="2"/>
      <c r="F4" s="2"/>
      <c r="G4" s="2"/>
      <c r="H4" s="4"/>
      <c r="I4" s="2"/>
      <c r="J4" s="2"/>
      <c r="K4" s="2"/>
      <c r="L4" s="2"/>
      <c r="M4" s="4" t="s">
        <v>12</v>
      </c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</row>
    <row r="5" spans="1:35" x14ac:dyDescent="0.25">
      <c r="A5" s="2"/>
      <c r="B5" s="2"/>
      <c r="C5" s="2"/>
      <c r="D5" s="2"/>
      <c r="E5" s="2"/>
      <c r="F5" s="2"/>
      <c r="G5" s="2"/>
      <c r="H5" s="5" t="s">
        <v>13</v>
      </c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</row>
    <row r="6" spans="1:35" x14ac:dyDescent="0.25">
      <c r="A6" s="2"/>
      <c r="B6" s="2"/>
      <c r="C6" s="2"/>
      <c r="D6" s="2"/>
      <c r="E6" s="2"/>
      <c r="F6" s="2"/>
      <c r="G6" s="2"/>
      <c r="H6" s="5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</row>
    <row r="7" spans="1:35" x14ac:dyDescent="0.25">
      <c r="A7" s="2"/>
      <c r="B7" s="2"/>
      <c r="C7" s="2"/>
      <c r="D7" s="2"/>
      <c r="E7" s="2"/>
      <c r="F7" s="2"/>
      <c r="G7" s="6"/>
      <c r="H7" s="6" t="s">
        <v>14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2"/>
      <c r="AC7" s="2"/>
      <c r="AD7" s="2"/>
      <c r="AE7" s="2"/>
      <c r="AF7" s="2"/>
      <c r="AG7" s="2"/>
      <c r="AH7" s="2"/>
      <c r="AI7" s="2"/>
    </row>
    <row r="8" spans="1:35" ht="3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</row>
    <row r="9" spans="1:35" x14ac:dyDescent="0.25">
      <c r="A9" s="2"/>
      <c r="B9" s="2"/>
      <c r="C9" s="2"/>
      <c r="D9" s="2"/>
      <c r="E9" s="2"/>
      <c r="F9" s="2"/>
      <c r="G9" s="2"/>
      <c r="H9" s="53" t="s">
        <v>15</v>
      </c>
      <c r="I9" s="54"/>
      <c r="J9" s="55"/>
      <c r="K9" s="56" t="s">
        <v>16</v>
      </c>
      <c r="L9" s="58"/>
      <c r="M9" s="58"/>
      <c r="N9" s="57"/>
      <c r="O9" s="59" t="s">
        <v>17</v>
      </c>
      <c r="P9" s="60"/>
      <c r="Q9" s="61"/>
      <c r="R9" s="51" t="s">
        <v>18</v>
      </c>
      <c r="S9" s="5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1:35" x14ac:dyDescent="0.25">
      <c r="A10" s="2"/>
      <c r="B10" s="2"/>
      <c r="C10" s="2"/>
      <c r="D10" s="2"/>
      <c r="E10" s="2"/>
      <c r="F10" s="2"/>
      <c r="G10" s="2"/>
      <c r="H10" s="7">
        <f>Sheet2!Q3</f>
        <v>0</v>
      </c>
      <c r="I10" s="7">
        <f>Sheet2!R3</f>
        <v>0</v>
      </c>
      <c r="J10" s="7">
        <f>Sheet2!S3</f>
        <v>0</v>
      </c>
      <c r="K10" s="56">
        <f>Sheet2!T3</f>
        <v>0</v>
      </c>
      <c r="L10" s="57"/>
      <c r="M10" s="56">
        <f>Sheet2!U3</f>
        <v>0</v>
      </c>
      <c r="N10" s="57"/>
      <c r="O10" s="7">
        <f>Sheet2!V3</f>
        <v>0</v>
      </c>
      <c r="P10" s="7">
        <f>Sheet2!W3</f>
        <v>0</v>
      </c>
      <c r="Q10" s="7">
        <f>Sheet2!X3</f>
        <v>0</v>
      </c>
      <c r="R10" s="7">
        <f>Sheet2!Y3</f>
        <v>0</v>
      </c>
      <c r="S10" s="7">
        <f>Sheet2!Z3</f>
        <v>0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</row>
    <row r="11" spans="1:3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 t="s">
        <v>168</v>
      </c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</row>
    <row r="12" spans="1:35" x14ac:dyDescent="0.25">
      <c r="A12" s="2" t="s">
        <v>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 t="s">
        <v>169</v>
      </c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</row>
    <row r="13" spans="1:35" x14ac:dyDescent="0.25">
      <c r="A13" s="8" t="s">
        <v>20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</row>
    <row r="14" spans="1:35" x14ac:dyDescent="0.25">
      <c r="A14" s="8" t="s">
        <v>21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</row>
    <row r="15" spans="1:35" ht="5.0999999999999996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</row>
    <row r="16" spans="1:35" ht="20.100000000000001" customHeight="1" thickBot="1" x14ac:dyDescent="0.3">
      <c r="A16" s="9">
        <v>1</v>
      </c>
      <c r="B16" s="10" t="s">
        <v>27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2"/>
    </row>
    <row r="17" spans="1:35" ht="15" customHeight="1" thickBot="1" x14ac:dyDescent="0.3">
      <c r="A17" s="11"/>
      <c r="B17" s="12" t="s">
        <v>8</v>
      </c>
      <c r="C17" s="2"/>
      <c r="D17" s="2"/>
      <c r="E17" s="2"/>
      <c r="F17" s="13" t="s">
        <v>28</v>
      </c>
      <c r="G17" s="12" t="s">
        <v>7</v>
      </c>
      <c r="H17" s="4"/>
      <c r="I17" s="2"/>
      <c r="J17" s="14" t="str">
        <f>IF(Sheet2!B5="SHRI","P","")</f>
        <v>P</v>
      </c>
      <c r="K17" s="2" t="s">
        <v>40</v>
      </c>
      <c r="L17" s="2"/>
      <c r="M17" s="2"/>
      <c r="N17" s="14" t="str">
        <f>IF(Sheet2!B5="Smt","P","")</f>
        <v/>
      </c>
      <c r="O17" s="2" t="s">
        <v>41</v>
      </c>
      <c r="P17" s="2"/>
      <c r="Q17" s="2"/>
      <c r="R17" s="14" t="str">
        <f>IF(Sheet2!B5="Kumari","P","")</f>
        <v/>
      </c>
      <c r="S17" s="2" t="s">
        <v>42</v>
      </c>
      <c r="T17" s="2"/>
      <c r="U17" s="2"/>
      <c r="V17" s="2"/>
      <c r="W17" s="14" t="str">
        <f>IF(Sheet2!B5="M/S","P","")</f>
        <v/>
      </c>
      <c r="X17" s="2" t="s">
        <v>43</v>
      </c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</row>
    <row r="18" spans="1:35" ht="5.0999999999999996" customHeight="1" x14ac:dyDescent="0.25">
      <c r="A18" s="11"/>
      <c r="B18" s="12"/>
      <c r="C18" s="2"/>
      <c r="D18" s="2"/>
      <c r="E18" s="2"/>
      <c r="F18" s="15"/>
      <c r="G18" s="12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5" ht="15.75" x14ac:dyDescent="0.25">
      <c r="A19" s="11"/>
      <c r="B19" s="2" t="s">
        <v>1</v>
      </c>
      <c r="C19" s="2"/>
      <c r="D19" s="2"/>
      <c r="E19" s="2"/>
      <c r="F19" s="2"/>
      <c r="G19" s="2"/>
      <c r="H19" s="2"/>
      <c r="I19" s="2"/>
      <c r="J19" s="16" t="str">
        <f>MID(Sheet2!$B$6,1,1)</f>
        <v/>
      </c>
      <c r="K19" s="16" t="str">
        <f>MID(Sheet2!$B$6,2,1)</f>
        <v/>
      </c>
      <c r="L19" s="16" t="str">
        <f>MID(Sheet2!$B$6,3,1)</f>
        <v/>
      </c>
      <c r="M19" s="16" t="str">
        <f>MID(Sheet2!$B$6,4,1)</f>
        <v/>
      </c>
      <c r="N19" s="16" t="str">
        <f>MID(Sheet2!$B$6,5,1)</f>
        <v/>
      </c>
      <c r="O19" s="16" t="str">
        <f>MID(Sheet2!$B$6,6,1)</f>
        <v/>
      </c>
      <c r="P19" s="16" t="str">
        <f>MID(Sheet2!$B$6,7,1)</f>
        <v/>
      </c>
      <c r="Q19" s="16" t="str">
        <f>MID(Sheet2!$B$6,8,1)</f>
        <v/>
      </c>
      <c r="R19" s="16" t="str">
        <f>MID(Sheet2!$B$6,9,1)</f>
        <v/>
      </c>
      <c r="S19" s="16" t="str">
        <f>MID(Sheet2!$B$6,10,1)</f>
        <v/>
      </c>
      <c r="T19" s="16" t="str">
        <f>MID(Sheet2!$B$6,11,1)</f>
        <v/>
      </c>
      <c r="U19" s="16" t="str">
        <f>MID(Sheet2!$B$6,12,1)</f>
        <v/>
      </c>
      <c r="V19" s="16" t="str">
        <f>MID(Sheet2!$B$6,13,1)</f>
        <v/>
      </c>
      <c r="W19" s="16" t="str">
        <f>MID(Sheet2!$B$6,14,1)</f>
        <v/>
      </c>
      <c r="X19" s="16" t="str">
        <f>MID(Sheet2!$B$6,15,1)</f>
        <v/>
      </c>
      <c r="Y19" s="16" t="str">
        <f>MID(Sheet2!$B$6,16,1)</f>
        <v/>
      </c>
      <c r="Z19" s="16" t="str">
        <f>MID(Sheet2!$B$6,17,1)</f>
        <v/>
      </c>
      <c r="AA19" s="16" t="str">
        <f>MID(Sheet2!$B$6,18,1)</f>
        <v/>
      </c>
      <c r="AB19" s="16" t="str">
        <f>MID(Sheet2!$B$6,19,1)</f>
        <v/>
      </c>
      <c r="AC19" s="16" t="str">
        <f>MID(Sheet2!$B$6,20,1)</f>
        <v/>
      </c>
      <c r="AD19" s="16" t="str">
        <f>MID(Sheet2!$B$6,21,1)</f>
        <v/>
      </c>
      <c r="AE19" s="16" t="str">
        <f>MID(Sheet2!$B$6,22,1)</f>
        <v/>
      </c>
      <c r="AF19" s="16" t="str">
        <f>MID(Sheet2!$B$6,23,1)</f>
        <v/>
      </c>
      <c r="AG19" s="16" t="str">
        <f>MID(Sheet2!$B$6,24,1)</f>
        <v/>
      </c>
      <c r="AH19" s="2"/>
      <c r="AI19" s="2"/>
    </row>
    <row r="20" spans="1:35" ht="15.75" x14ac:dyDescent="0.25">
      <c r="A20" s="11"/>
      <c r="B20" s="2" t="s">
        <v>2</v>
      </c>
      <c r="C20" s="2"/>
      <c r="D20" s="2"/>
      <c r="E20" s="2"/>
      <c r="F20" s="2"/>
      <c r="G20" s="2"/>
      <c r="H20" s="2"/>
      <c r="I20" s="2"/>
      <c r="J20" s="16" t="str">
        <f>MID(Sheet2!$B$7,1,1)</f>
        <v/>
      </c>
      <c r="K20" s="16" t="str">
        <f>MID(Sheet2!$B$7,2,1)</f>
        <v/>
      </c>
      <c r="L20" s="16" t="str">
        <f>MID(Sheet2!$B$7,3,1)</f>
        <v/>
      </c>
      <c r="M20" s="16" t="str">
        <f>MID(Sheet2!$B$7,4,1)</f>
        <v/>
      </c>
      <c r="N20" s="16" t="str">
        <f>MID(Sheet2!$B$7,5,1)</f>
        <v/>
      </c>
      <c r="O20" s="16" t="str">
        <f>MID(Sheet2!$B$7,6,1)</f>
        <v/>
      </c>
      <c r="P20" s="16" t="str">
        <f>MID(Sheet2!$B$7,7,1)</f>
        <v/>
      </c>
      <c r="Q20" s="16" t="str">
        <f>MID(Sheet2!$B$7,8,1)</f>
        <v/>
      </c>
      <c r="R20" s="16" t="str">
        <f>MID(Sheet2!$B$7,9,1)</f>
        <v/>
      </c>
      <c r="S20" s="16" t="str">
        <f>MID(Sheet2!$B$7,10,1)</f>
        <v/>
      </c>
      <c r="T20" s="16" t="str">
        <f>MID(Sheet2!$B$7,11,1)</f>
        <v/>
      </c>
      <c r="U20" s="16" t="str">
        <f>MID(Sheet2!$B$7,12,1)</f>
        <v/>
      </c>
      <c r="V20" s="16" t="str">
        <f>MID(Sheet2!$B$7,13,1)</f>
        <v/>
      </c>
      <c r="W20" s="16" t="str">
        <f>MID(Sheet2!$B$7,14,1)</f>
        <v/>
      </c>
      <c r="X20" s="16" t="str">
        <f>MID(Sheet2!$B$7,15,1)</f>
        <v/>
      </c>
      <c r="Y20" s="16" t="str">
        <f>MID(Sheet2!$B$7,16,1)</f>
        <v/>
      </c>
      <c r="Z20" s="16" t="str">
        <f>MID(Sheet2!$B$7,17,1)</f>
        <v/>
      </c>
      <c r="AA20" s="16" t="str">
        <f>MID(Sheet2!$B$7,18,1)</f>
        <v/>
      </c>
      <c r="AB20" s="16" t="str">
        <f>MID(Sheet2!$B$7,19,1)</f>
        <v/>
      </c>
      <c r="AC20" s="16" t="str">
        <f>MID(Sheet2!$B$7,20,1)</f>
        <v/>
      </c>
      <c r="AD20" s="16" t="str">
        <f>MID(Sheet2!$B$7,21,1)</f>
        <v/>
      </c>
      <c r="AE20" s="16" t="str">
        <f>MID(Sheet2!$B$7,22,1)</f>
        <v/>
      </c>
      <c r="AF20" s="16" t="str">
        <f>MID(Sheet2!$B$7,23,1)</f>
        <v/>
      </c>
      <c r="AG20" s="16" t="str">
        <f>MID(Sheet2!$B$7,24,1)</f>
        <v/>
      </c>
      <c r="AH20" s="2"/>
      <c r="AI20" s="2"/>
    </row>
    <row r="21" spans="1:35" ht="15.75" x14ac:dyDescent="0.25">
      <c r="A21" s="11"/>
      <c r="B21" s="2" t="s">
        <v>3</v>
      </c>
      <c r="C21" s="2"/>
      <c r="D21" s="2"/>
      <c r="E21" s="2"/>
      <c r="F21" s="2"/>
      <c r="G21" s="2"/>
      <c r="H21" s="2"/>
      <c r="I21" s="2"/>
      <c r="J21" s="16" t="str">
        <f>MID(Sheet2!$B$8,1,1)</f>
        <v/>
      </c>
      <c r="K21" s="16" t="str">
        <f>MID(Sheet2!$B$8,2,1)</f>
        <v/>
      </c>
      <c r="L21" s="16" t="str">
        <f>MID(Sheet2!$B$8,3,1)</f>
        <v/>
      </c>
      <c r="M21" s="16" t="str">
        <f>MID(Sheet2!$B$8,4,1)</f>
        <v/>
      </c>
      <c r="N21" s="16" t="str">
        <f>MID(Sheet2!$B$8,5,1)</f>
        <v/>
      </c>
      <c r="O21" s="16" t="str">
        <f>MID(Sheet2!$B$8,6,1)</f>
        <v/>
      </c>
      <c r="P21" s="16" t="str">
        <f>MID(Sheet2!$B$8,7,1)</f>
        <v/>
      </c>
      <c r="Q21" s="16" t="str">
        <f>MID(Sheet2!$B$8,8,1)</f>
        <v/>
      </c>
      <c r="R21" s="16" t="str">
        <f>MID(Sheet2!$B$8,9,1)</f>
        <v/>
      </c>
      <c r="S21" s="16" t="str">
        <f>MID(Sheet2!$B$8,10,1)</f>
        <v/>
      </c>
      <c r="T21" s="16" t="str">
        <f>MID(Sheet2!$B$8,11,1)</f>
        <v/>
      </c>
      <c r="U21" s="16" t="str">
        <f>MID(Sheet2!$B$8,12,1)</f>
        <v/>
      </c>
      <c r="V21" s="16" t="str">
        <f>MID(Sheet2!$B$8,13,1)</f>
        <v/>
      </c>
      <c r="W21" s="16" t="str">
        <f>MID(Sheet2!$B$8,14,1)</f>
        <v/>
      </c>
      <c r="X21" s="16" t="str">
        <f>MID(Sheet2!$B$8,15,1)</f>
        <v/>
      </c>
      <c r="Y21" s="16" t="str">
        <f>MID(Sheet2!$B$8,16,1)</f>
        <v/>
      </c>
      <c r="Z21" s="16" t="str">
        <f>MID(Sheet2!$B$8,17,1)</f>
        <v/>
      </c>
      <c r="AA21" s="16" t="str">
        <f>MID(Sheet2!$B$8,18,1)</f>
        <v/>
      </c>
      <c r="AB21" s="16" t="str">
        <f>MID(Sheet2!$B$8,19,1)</f>
        <v/>
      </c>
      <c r="AC21" s="16" t="str">
        <f>MID(Sheet2!$B$8,20,1)</f>
        <v/>
      </c>
      <c r="AD21" s="16" t="str">
        <f>MID(Sheet2!$B$8,21,1)</f>
        <v/>
      </c>
      <c r="AE21" s="16" t="str">
        <f>MID(Sheet2!$B$8,22,1)</f>
        <v/>
      </c>
      <c r="AF21" s="16" t="str">
        <f>MID(Sheet2!$B$8,23,1)</f>
        <v/>
      </c>
      <c r="AG21" s="16" t="str">
        <f>MID(Sheet2!$B$8,24,1)</f>
        <v/>
      </c>
      <c r="AH21" s="2"/>
      <c r="AI21" s="2"/>
    </row>
    <row r="22" spans="1:35" ht="20.100000000000001" customHeight="1" x14ac:dyDescent="0.25">
      <c r="A22" s="17">
        <v>2</v>
      </c>
      <c r="B22" s="18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2"/>
    </row>
    <row r="23" spans="1:35" ht="3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1"/>
    </row>
    <row r="24" spans="1:35" ht="15.75" x14ac:dyDescent="0.25">
      <c r="A24" s="11"/>
      <c r="B24" s="16" t="str">
        <f>MID(Sheet2!$B$10,1,1)</f>
        <v/>
      </c>
      <c r="C24" s="16" t="str">
        <f>MID(Sheet2!$B$10,2,1)</f>
        <v/>
      </c>
      <c r="D24" s="16" t="str">
        <f>MID(Sheet2!$B$10,3,1)</f>
        <v/>
      </c>
      <c r="E24" s="16" t="str">
        <f>MID(Sheet2!$B$10,4,1)</f>
        <v/>
      </c>
      <c r="F24" s="16" t="str">
        <f>MID(Sheet2!$B$10,5,1)</f>
        <v/>
      </c>
      <c r="G24" s="16" t="str">
        <f>MID(Sheet2!$B$10,6,1)</f>
        <v/>
      </c>
      <c r="H24" s="16" t="str">
        <f>MID(Sheet2!$B$10,7,1)</f>
        <v/>
      </c>
      <c r="I24" s="16" t="str">
        <f>MID(Sheet2!$B$10,8,1)</f>
        <v/>
      </c>
      <c r="J24" s="16" t="str">
        <f>MID(Sheet2!$B$10,9,1)</f>
        <v/>
      </c>
      <c r="K24" s="16" t="str">
        <f>MID(Sheet2!$B$10,10,1)</f>
        <v/>
      </c>
      <c r="L24" s="16" t="str">
        <f>MID(Sheet2!$B$10,11,1)</f>
        <v/>
      </c>
      <c r="M24" s="16" t="str">
        <f>MID(Sheet2!$B$10,12,1)</f>
        <v/>
      </c>
      <c r="N24" s="16" t="str">
        <f>MID(Sheet2!$B$10,13,1)</f>
        <v/>
      </c>
      <c r="O24" s="16" t="str">
        <f>MID(Sheet2!$B$10,14,1)</f>
        <v/>
      </c>
      <c r="P24" s="16" t="str">
        <f>MID(Sheet2!$B$10,15,1)</f>
        <v/>
      </c>
      <c r="Q24" s="16" t="str">
        <f>MID(Sheet2!$B$10,16,1)</f>
        <v/>
      </c>
      <c r="R24" s="16" t="str">
        <f>MID(Sheet2!$B$10,17,1)</f>
        <v/>
      </c>
      <c r="S24" s="16" t="str">
        <f>MID(Sheet2!$B$10,18,1)</f>
        <v/>
      </c>
      <c r="T24" s="16" t="str">
        <f>MID(Sheet2!$B$10,19,1)</f>
        <v/>
      </c>
      <c r="U24" s="16" t="str">
        <f>MID(Sheet2!$B$10,20,1)</f>
        <v/>
      </c>
      <c r="V24" s="16" t="str">
        <f>MID(Sheet2!$B$10,21,1)</f>
        <v/>
      </c>
      <c r="W24" s="16" t="str">
        <f>MID(Sheet2!$B$10,22,1)</f>
        <v/>
      </c>
      <c r="X24" s="16" t="str">
        <f>MID(Sheet2!$B$10,23,1)</f>
        <v/>
      </c>
      <c r="Y24" s="16" t="str">
        <f>MID(Sheet2!$B$10,24,1)</f>
        <v/>
      </c>
      <c r="Z24" s="16" t="str">
        <f>MID(Sheet2!$B$10,25,1)</f>
        <v/>
      </c>
      <c r="AA24" s="16" t="str">
        <f>MID(Sheet2!$B$10,26,1)</f>
        <v/>
      </c>
      <c r="AB24" s="16" t="str">
        <f>MID(Sheet2!$B$10,27,1)</f>
        <v/>
      </c>
      <c r="AC24" s="16" t="str">
        <f>MID(Sheet2!$B$10,28,1)</f>
        <v/>
      </c>
      <c r="AD24" s="16" t="str">
        <f>MID(Sheet2!$B$10,29,1)</f>
        <v/>
      </c>
      <c r="AE24" s="16" t="str">
        <f>MID(Sheet2!$B$10,30,1)</f>
        <v/>
      </c>
      <c r="AF24" s="16" t="str">
        <f>MID(Sheet2!$B$10,31,1)</f>
        <v/>
      </c>
      <c r="AG24" s="16" t="str">
        <f>MID(Sheet2!$B$10,32,1)</f>
        <v/>
      </c>
      <c r="AH24" s="2"/>
      <c r="AI24" s="2"/>
    </row>
    <row r="25" spans="1:35" ht="15.75" x14ac:dyDescent="0.25">
      <c r="A25" s="11"/>
      <c r="B25" s="16" t="str">
        <f>MID(Sheet2!$B$10,33,1)</f>
        <v/>
      </c>
      <c r="C25" s="16" t="str">
        <f>MID(Sheet2!$B$10,34,1)</f>
        <v/>
      </c>
      <c r="D25" s="16" t="str">
        <f>MID(Sheet2!$B$10,35,1)</f>
        <v/>
      </c>
      <c r="E25" s="16" t="str">
        <f>MID(Sheet2!$B$10,36,1)</f>
        <v/>
      </c>
      <c r="F25" s="16" t="str">
        <f>MID(Sheet2!$B$10,37,1)</f>
        <v/>
      </c>
      <c r="G25" s="16" t="str">
        <f>MID(Sheet2!$B$10,38,1)</f>
        <v/>
      </c>
      <c r="H25" s="16" t="str">
        <f>MID(Sheet2!$B$10,39,1)</f>
        <v/>
      </c>
      <c r="I25" s="16" t="str">
        <f>MID(Sheet2!$B$10,40,1)</f>
        <v/>
      </c>
      <c r="J25" s="16" t="str">
        <f>MID(Sheet2!$B$10,41,1)</f>
        <v/>
      </c>
      <c r="K25" s="16" t="str">
        <f>MID(Sheet2!$B$10,42,1)</f>
        <v/>
      </c>
      <c r="L25" s="16" t="str">
        <f>MID(Sheet2!$B$10,43,1)</f>
        <v/>
      </c>
      <c r="M25" s="16" t="str">
        <f>MID(Sheet2!$B$10,44,1)</f>
        <v/>
      </c>
      <c r="N25" s="16" t="str">
        <f>MID(Sheet2!$B$10,45,1)</f>
        <v/>
      </c>
      <c r="O25" s="16" t="str">
        <f>MID(Sheet2!$B$10,46,1)</f>
        <v/>
      </c>
      <c r="P25" s="16" t="str">
        <f>MID(Sheet2!$B$10,47,1)</f>
        <v/>
      </c>
      <c r="Q25" s="16" t="str">
        <f>MID(Sheet2!$B$10,48,1)</f>
        <v/>
      </c>
      <c r="R25" s="16" t="str">
        <f>MID(Sheet2!$B$10,49,1)</f>
        <v/>
      </c>
      <c r="S25" s="16" t="str">
        <f>MID(Sheet2!$B$10,50,1)</f>
        <v/>
      </c>
      <c r="T25" s="16" t="str">
        <f>MID(Sheet2!$B$10,51,1)</f>
        <v/>
      </c>
      <c r="U25" s="16" t="str">
        <f>MID(Sheet2!$B$10,52,1)</f>
        <v/>
      </c>
      <c r="V25" s="16" t="str">
        <f>MID(Sheet2!$B$10,53,1)</f>
        <v/>
      </c>
      <c r="W25" s="16" t="str">
        <f>MID(Sheet2!$B$10,54,1)</f>
        <v/>
      </c>
      <c r="X25" s="16" t="str">
        <f>MID(Sheet2!$B$10,55,1)</f>
        <v/>
      </c>
      <c r="Y25" s="16" t="str">
        <f>MID(Sheet2!$B$10,56,1)</f>
        <v/>
      </c>
      <c r="Z25" s="16" t="str">
        <f>MID(Sheet2!$B$10,57,1)</f>
        <v/>
      </c>
      <c r="AA25" s="16" t="str">
        <f>MID(Sheet2!$B$10,58,1)</f>
        <v/>
      </c>
      <c r="AB25" s="16" t="str">
        <f>MID(Sheet2!$B$10,59,1)</f>
        <v/>
      </c>
      <c r="AC25" s="16" t="str">
        <f>MID(Sheet2!$B$10,60,1)</f>
        <v/>
      </c>
      <c r="AD25" s="16" t="str">
        <f>MID(Sheet2!$B$10,61,1)</f>
        <v/>
      </c>
      <c r="AE25" s="16" t="str">
        <f>MID(Sheet2!$B$10,62,1)</f>
        <v/>
      </c>
      <c r="AF25" s="16" t="str">
        <f>MID(Sheet2!$B$10,63,1)</f>
        <v/>
      </c>
      <c r="AG25" s="16" t="str">
        <f>MID(Sheet2!$B$10,64,1)</f>
        <v/>
      </c>
      <c r="AH25" s="2"/>
      <c r="AI25" s="2"/>
    </row>
    <row r="26" spans="1:35" ht="5.0999999999999996" customHeight="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</row>
    <row r="27" spans="1:35" ht="20.100000000000001" customHeight="1" x14ac:dyDescent="0.25">
      <c r="A27" s="17">
        <v>3</v>
      </c>
      <c r="B27" s="18" t="s">
        <v>30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13"/>
      <c r="S27" s="6" t="s">
        <v>31</v>
      </c>
      <c r="T27" s="6"/>
      <c r="U27" s="6"/>
      <c r="V27" s="6"/>
      <c r="W27" s="13"/>
      <c r="X27" s="6" t="s">
        <v>32</v>
      </c>
      <c r="Y27" s="6"/>
      <c r="Z27" s="6"/>
      <c r="AA27" s="20" t="s">
        <v>44</v>
      </c>
      <c r="AB27" s="6"/>
      <c r="AC27" s="20"/>
      <c r="AD27" s="6"/>
      <c r="AE27" s="6"/>
      <c r="AF27" s="6"/>
      <c r="AG27" s="6"/>
      <c r="AH27" s="6"/>
      <c r="AI27" s="2"/>
    </row>
    <row r="28" spans="1:35" ht="3" customHeight="1" thickBo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1"/>
    </row>
    <row r="29" spans="1:35" ht="15" customHeight="1" thickBot="1" x14ac:dyDescent="0.3">
      <c r="A29" s="11"/>
      <c r="B29" s="12" t="s">
        <v>8</v>
      </c>
      <c r="C29" s="2"/>
      <c r="D29" s="2"/>
      <c r="E29" s="2"/>
      <c r="F29" s="13" t="s">
        <v>28</v>
      </c>
      <c r="G29" s="12" t="s">
        <v>7</v>
      </c>
      <c r="H29" s="4"/>
      <c r="I29" s="2"/>
      <c r="J29" s="14" t="str">
        <f>IF(Sheet2!B15="SHRI","P","")</f>
        <v/>
      </c>
      <c r="K29" s="2" t="s">
        <v>40</v>
      </c>
      <c r="L29" s="2"/>
      <c r="M29" s="2"/>
      <c r="N29" s="14" t="str">
        <f>IF(Sheet2!B15="SMT","P","")</f>
        <v/>
      </c>
      <c r="O29" s="2" t="s">
        <v>41</v>
      </c>
      <c r="P29" s="2"/>
      <c r="Q29" s="2"/>
      <c r="R29" s="14" t="str">
        <f>IF(Sheet2!B15="KUMARI","P","")</f>
        <v/>
      </c>
      <c r="S29" s="2" t="s">
        <v>42</v>
      </c>
      <c r="T29" s="2"/>
      <c r="U29" s="2"/>
      <c r="V29" s="2"/>
      <c r="W29" s="14" t="str">
        <f>IF(Sheet2!B15="M/S","P","")</f>
        <v/>
      </c>
      <c r="X29" s="2" t="s">
        <v>43</v>
      </c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</row>
    <row r="30" spans="1:35" ht="5.0999999999999996" customHeight="1" x14ac:dyDescent="0.25">
      <c r="A30" s="11"/>
      <c r="B30" s="2"/>
      <c r="C30" s="2"/>
      <c r="D30" s="2"/>
      <c r="E30" s="2"/>
      <c r="F30" s="2"/>
      <c r="G30" s="2"/>
      <c r="H30" s="15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</row>
    <row r="31" spans="1:35" ht="15.75" x14ac:dyDescent="0.25">
      <c r="A31" s="11"/>
      <c r="B31" s="2" t="s">
        <v>1</v>
      </c>
      <c r="C31" s="2"/>
      <c r="D31" s="2"/>
      <c r="E31" s="2"/>
      <c r="F31" s="2"/>
      <c r="G31" s="2"/>
      <c r="H31" s="2"/>
      <c r="I31" s="2"/>
      <c r="J31" s="16" t="str">
        <f>MID(Sheet2!$B$12,1,1)</f>
        <v/>
      </c>
      <c r="K31" s="16" t="str">
        <f>MID(Sheet2!$B$12,2,1)</f>
        <v/>
      </c>
      <c r="L31" s="16" t="str">
        <f>MID(Sheet2!$B$12,3,1)</f>
        <v/>
      </c>
      <c r="M31" s="16" t="str">
        <f>MID(Sheet2!$B$12,4,1)</f>
        <v/>
      </c>
      <c r="N31" s="16" t="str">
        <f>MID(Sheet2!$B$12,5,1)</f>
        <v/>
      </c>
      <c r="O31" s="16" t="str">
        <f>MID(Sheet2!$B$12,6,1)</f>
        <v/>
      </c>
      <c r="P31" s="16" t="str">
        <f>MID(Sheet2!$B$12,7,1)</f>
        <v/>
      </c>
      <c r="Q31" s="16" t="str">
        <f>MID(Sheet2!$B$12,8,1)</f>
        <v/>
      </c>
      <c r="R31" s="16" t="str">
        <f>MID(Sheet2!$B$12,9,1)</f>
        <v/>
      </c>
      <c r="S31" s="16" t="str">
        <f>MID(Sheet2!$B$12,10,1)</f>
        <v/>
      </c>
      <c r="T31" s="16" t="str">
        <f>MID(Sheet2!$B$12,11,1)</f>
        <v/>
      </c>
      <c r="U31" s="16" t="str">
        <f>MID(Sheet2!$B$12,12,1)</f>
        <v/>
      </c>
      <c r="V31" s="16" t="str">
        <f>MID(Sheet2!$B$12,13,1)</f>
        <v/>
      </c>
      <c r="W31" s="16" t="str">
        <f>MID(Sheet2!$B$12,14,1)</f>
        <v/>
      </c>
      <c r="X31" s="16" t="str">
        <f>MID(Sheet2!$B$12,15,1)</f>
        <v/>
      </c>
      <c r="Y31" s="16" t="str">
        <f>MID(Sheet2!$B$12,16,1)</f>
        <v/>
      </c>
      <c r="Z31" s="16" t="str">
        <f>MID(Sheet2!$B$12,17,1)</f>
        <v/>
      </c>
      <c r="AA31" s="16" t="str">
        <f>MID(Sheet2!$B$12,18,1)</f>
        <v/>
      </c>
      <c r="AB31" s="16" t="str">
        <f>MID(Sheet2!$B$12,19,1)</f>
        <v/>
      </c>
      <c r="AC31" s="16" t="str">
        <f>MID(Sheet2!$B$12,20,1)</f>
        <v/>
      </c>
      <c r="AD31" s="16" t="str">
        <f>MID(Sheet2!$B$12,21,1)</f>
        <v/>
      </c>
      <c r="AE31" s="16" t="str">
        <f>MID(Sheet2!$B$12,22,1)</f>
        <v/>
      </c>
      <c r="AF31" s="16" t="str">
        <f>MID(Sheet2!$B$12,23,1)</f>
        <v/>
      </c>
      <c r="AG31" s="16" t="str">
        <f>MID(Sheet2!$B$12,24,1)</f>
        <v/>
      </c>
      <c r="AH31" s="2"/>
      <c r="AI31" s="2"/>
    </row>
    <row r="32" spans="1:35" ht="15.75" x14ac:dyDescent="0.25">
      <c r="A32" s="11"/>
      <c r="B32" s="2" t="s">
        <v>2</v>
      </c>
      <c r="C32" s="2"/>
      <c r="D32" s="2"/>
      <c r="E32" s="2"/>
      <c r="F32" s="2"/>
      <c r="G32" s="2"/>
      <c r="H32" s="2"/>
      <c r="I32" s="2"/>
      <c r="J32" s="16" t="str">
        <f>MID(Sheet2!$B$13,1,1)</f>
        <v/>
      </c>
      <c r="K32" s="16" t="str">
        <f>MID(Sheet2!$B$13,2,1)</f>
        <v/>
      </c>
      <c r="L32" s="16" t="str">
        <f>MID(Sheet2!$B$13,3,1)</f>
        <v/>
      </c>
      <c r="M32" s="16" t="str">
        <f>MID(Sheet2!$B$13,4,1)</f>
        <v/>
      </c>
      <c r="N32" s="16" t="str">
        <f>MID(Sheet2!$B$13,5,1)</f>
        <v/>
      </c>
      <c r="O32" s="16" t="str">
        <f>MID(Sheet2!$B$13,6,1)</f>
        <v/>
      </c>
      <c r="P32" s="16" t="str">
        <f>MID(Sheet2!$B$13,7,1)</f>
        <v/>
      </c>
      <c r="Q32" s="16" t="str">
        <f>MID(Sheet2!$B$13,8,1)</f>
        <v/>
      </c>
      <c r="R32" s="16" t="str">
        <f>MID(Sheet2!$B$13,9,1)</f>
        <v/>
      </c>
      <c r="S32" s="16" t="str">
        <f>MID(Sheet2!$B$13,10,1)</f>
        <v/>
      </c>
      <c r="T32" s="16" t="str">
        <f>MID(Sheet2!$B$13,11,1)</f>
        <v/>
      </c>
      <c r="U32" s="16" t="str">
        <f>MID(Sheet2!$B$13,12,1)</f>
        <v/>
      </c>
      <c r="V32" s="16" t="str">
        <f>MID(Sheet2!$B$13,13,1)</f>
        <v/>
      </c>
      <c r="W32" s="16" t="str">
        <f>MID(Sheet2!$B$13,14,1)</f>
        <v/>
      </c>
      <c r="X32" s="16" t="str">
        <f>MID(Sheet2!$B$13,15,1)</f>
        <v/>
      </c>
      <c r="Y32" s="16" t="str">
        <f>MID(Sheet2!$B$13,16,1)</f>
        <v/>
      </c>
      <c r="Z32" s="16" t="str">
        <f>MID(Sheet2!$B$13,17,1)</f>
        <v/>
      </c>
      <c r="AA32" s="16" t="str">
        <f>MID(Sheet2!$B$13,18,1)</f>
        <v/>
      </c>
      <c r="AB32" s="16" t="str">
        <f>MID(Sheet2!$B$13,19,1)</f>
        <v/>
      </c>
      <c r="AC32" s="16" t="str">
        <f>MID(Sheet2!$B$13,20,1)</f>
        <v/>
      </c>
      <c r="AD32" s="16" t="str">
        <f>MID(Sheet2!$B$13,21,1)</f>
        <v/>
      </c>
      <c r="AE32" s="16" t="str">
        <f>MID(Sheet2!$B$13,22,1)</f>
        <v/>
      </c>
      <c r="AF32" s="16" t="str">
        <f>MID(Sheet2!$B$13,23,1)</f>
        <v/>
      </c>
      <c r="AG32" s="16" t="str">
        <f>MID(Sheet2!$B$13,24,1)</f>
        <v/>
      </c>
      <c r="AH32" s="2"/>
      <c r="AI32" s="2"/>
    </row>
    <row r="33" spans="1:35" ht="15.75" x14ac:dyDescent="0.25">
      <c r="A33" s="11"/>
      <c r="B33" s="2" t="s">
        <v>3</v>
      </c>
      <c r="C33" s="2"/>
      <c r="D33" s="2"/>
      <c r="E33" s="2"/>
      <c r="F33" s="2"/>
      <c r="G33" s="2"/>
      <c r="H33" s="2"/>
      <c r="I33" s="2"/>
      <c r="J33" s="16" t="str">
        <f>MID(Sheet2!$B$14,1,1)</f>
        <v/>
      </c>
      <c r="K33" s="16" t="str">
        <f>MID(Sheet2!$B$14,2,1)</f>
        <v/>
      </c>
      <c r="L33" s="16" t="str">
        <f>MID(Sheet2!$B$14,3,1)</f>
        <v/>
      </c>
      <c r="M33" s="16" t="str">
        <f>MID(Sheet2!$B$14,4,1)</f>
        <v/>
      </c>
      <c r="N33" s="16" t="str">
        <f>MID(Sheet2!$B$14,5,1)</f>
        <v/>
      </c>
      <c r="O33" s="16" t="str">
        <f>MID(Sheet2!$B$14,6,1)</f>
        <v/>
      </c>
      <c r="P33" s="16" t="str">
        <f>MID(Sheet2!$B$14,7,1)</f>
        <v/>
      </c>
      <c r="Q33" s="16" t="str">
        <f>MID(Sheet2!$B$14,8,1)</f>
        <v/>
      </c>
      <c r="R33" s="16" t="str">
        <f>MID(Sheet2!$B$14,9,1)</f>
        <v/>
      </c>
      <c r="S33" s="16" t="str">
        <f>MID(Sheet2!$B$14,10,1)</f>
        <v/>
      </c>
      <c r="T33" s="16" t="str">
        <f>MID(Sheet2!$B$14,11,1)</f>
        <v/>
      </c>
      <c r="U33" s="16" t="str">
        <f>MID(Sheet2!$B$14,12,1)</f>
        <v/>
      </c>
      <c r="V33" s="16" t="str">
        <f>MID(Sheet2!$B$14,13,1)</f>
        <v/>
      </c>
      <c r="W33" s="16" t="str">
        <f>MID(Sheet2!$B$14,14,1)</f>
        <v/>
      </c>
      <c r="X33" s="16" t="str">
        <f>MID(Sheet2!$B$14,15,1)</f>
        <v/>
      </c>
      <c r="Y33" s="16" t="str">
        <f>MID(Sheet2!$B$14,16,1)</f>
        <v/>
      </c>
      <c r="Z33" s="16" t="str">
        <f>MID(Sheet2!$B$14,17,1)</f>
        <v/>
      </c>
      <c r="AA33" s="16" t="str">
        <f>MID(Sheet2!$B$14,18,1)</f>
        <v/>
      </c>
      <c r="AB33" s="16" t="str">
        <f>MID(Sheet2!$B$14,19,1)</f>
        <v/>
      </c>
      <c r="AC33" s="16" t="str">
        <f>MID(Sheet2!$B$14,20,1)</f>
        <v/>
      </c>
      <c r="AD33" s="16" t="str">
        <f>MID(Sheet2!$B$14,21,1)</f>
        <v/>
      </c>
      <c r="AE33" s="16" t="str">
        <f>MID(Sheet2!$B$14,22,1)</f>
        <v/>
      </c>
      <c r="AF33" s="16" t="str">
        <f>MID(Sheet2!$B$14,23,1)</f>
        <v/>
      </c>
      <c r="AG33" s="16" t="str">
        <f>MID(Sheet2!$B$14,24,1)</f>
        <v/>
      </c>
      <c r="AH33" s="2"/>
      <c r="AI33" s="2"/>
    </row>
    <row r="34" spans="1:35" ht="5.0999999999999996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</row>
    <row r="35" spans="1:35" ht="20.100000000000001" customHeight="1" x14ac:dyDescent="0.25">
      <c r="A35" s="17">
        <v>4</v>
      </c>
      <c r="B35" s="18" t="s">
        <v>34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21" t="str">
        <f>IF(Sheet2!B17="MALE","P","")</f>
        <v/>
      </c>
      <c r="P35" s="6" t="s">
        <v>35</v>
      </c>
      <c r="Q35" s="6"/>
      <c r="R35" s="6"/>
      <c r="S35" s="13" t="str">
        <f>IF(Sheet2!B17="FEMALE","P","")</f>
        <v/>
      </c>
      <c r="T35" s="6" t="s">
        <v>36</v>
      </c>
      <c r="U35" s="6"/>
      <c r="V35" s="6"/>
      <c r="W35" s="13" t="str">
        <f>IF(Sheet2!B17="TRANSGENDER","P","")</f>
        <v/>
      </c>
      <c r="X35" s="6" t="s">
        <v>149</v>
      </c>
      <c r="Y35" s="6"/>
      <c r="Z35" s="6"/>
      <c r="AA35" s="20"/>
      <c r="AB35" s="20"/>
      <c r="AC35" s="49" t="s">
        <v>44</v>
      </c>
      <c r="AD35" s="47"/>
      <c r="AE35" s="47"/>
      <c r="AF35" s="6"/>
      <c r="AG35" s="6"/>
      <c r="AH35" s="6"/>
      <c r="AI35" s="2"/>
    </row>
    <row r="36" spans="1:35" ht="3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1"/>
    </row>
    <row r="37" spans="1:35" ht="20.100000000000001" customHeight="1" x14ac:dyDescent="0.25">
      <c r="A37" s="17">
        <v>5</v>
      </c>
      <c r="B37" s="22" t="s">
        <v>33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2"/>
    </row>
    <row r="38" spans="1:35" ht="3" customHeight="1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1"/>
    </row>
    <row r="39" spans="1:35" x14ac:dyDescent="0.25">
      <c r="A39" s="11"/>
      <c r="B39" s="2"/>
      <c r="C39" s="2" t="s">
        <v>22</v>
      </c>
      <c r="D39" s="2"/>
      <c r="E39" s="2"/>
      <c r="F39" s="2" t="s">
        <v>23</v>
      </c>
      <c r="G39" s="2"/>
      <c r="H39" s="2"/>
      <c r="I39" s="2" t="s">
        <v>24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</row>
    <row r="40" spans="1:35" ht="15.75" x14ac:dyDescent="0.25">
      <c r="A40" s="11"/>
      <c r="B40" s="2"/>
      <c r="C40" s="16" t="str">
        <f>MID(Sheet2!$B$19,1,1)</f>
        <v/>
      </c>
      <c r="D40" s="16" t="str">
        <f>MID(Sheet2!$B$19,2,1)</f>
        <v/>
      </c>
      <c r="E40" s="2"/>
      <c r="F40" s="16" t="str">
        <f>MID(Sheet2!$C$19,1,1)</f>
        <v/>
      </c>
      <c r="G40" s="16" t="str">
        <f>MID(Sheet2!$C$19,2,1)</f>
        <v/>
      </c>
      <c r="H40" s="2"/>
      <c r="I40" s="16" t="str">
        <f>MID(Sheet2!$D$19,1,1)</f>
        <v/>
      </c>
      <c r="J40" s="16" t="str">
        <f>MID(Sheet2!$D$19,2,1)</f>
        <v/>
      </c>
      <c r="K40" s="16" t="str">
        <f>MID(Sheet2!$D$19,3,1)</f>
        <v/>
      </c>
      <c r="L40" s="16" t="str">
        <f>MID(Sheet2!$D$19,4,1)</f>
        <v/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</row>
    <row r="41" spans="1:35" ht="5.0999999999999996" customHeight="1" x14ac:dyDescent="0.25">
      <c r="A41" s="1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</row>
    <row r="42" spans="1:35" ht="20.100000000000001" customHeight="1" x14ac:dyDescent="0.25">
      <c r="A42" s="17">
        <v>6</v>
      </c>
      <c r="B42" s="18" t="s">
        <v>37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2"/>
    </row>
    <row r="43" spans="1:35" ht="3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1"/>
    </row>
    <row r="44" spans="1:35" x14ac:dyDescent="0.25">
      <c r="A44" s="11"/>
      <c r="B44" s="2" t="s">
        <v>38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</row>
    <row r="45" spans="1:35" ht="5.0999999999999996" customHeight="1" x14ac:dyDescent="0.25">
      <c r="A45" s="1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</row>
    <row r="46" spans="1:35" ht="15.75" x14ac:dyDescent="0.25">
      <c r="A46" s="11"/>
      <c r="B46" s="2" t="s">
        <v>1</v>
      </c>
      <c r="C46" s="2"/>
      <c r="D46" s="2"/>
      <c r="E46" s="2"/>
      <c r="F46" s="2"/>
      <c r="G46" s="2"/>
      <c r="H46" s="2"/>
      <c r="I46" s="2"/>
      <c r="J46" s="16" t="str">
        <f>MID(Sheet2!$B$22,1,1)</f>
        <v/>
      </c>
      <c r="K46" s="16" t="str">
        <f>MID(Sheet2!$B$22,2,1)</f>
        <v/>
      </c>
      <c r="L46" s="16" t="str">
        <f>MID(Sheet2!$B$22,3,1)</f>
        <v/>
      </c>
      <c r="M46" s="16" t="str">
        <f>MID(Sheet2!$B$22,4,1)</f>
        <v/>
      </c>
      <c r="N46" s="16" t="str">
        <f>MID(Sheet2!$B$22,5,1)</f>
        <v/>
      </c>
      <c r="O46" s="16" t="str">
        <f>MID(Sheet2!$B$22,6,1)</f>
        <v/>
      </c>
      <c r="P46" s="16" t="str">
        <f>MID(Sheet2!$B$22,7,1)</f>
        <v/>
      </c>
      <c r="Q46" s="16" t="str">
        <f>MID(Sheet2!$B$22,8,1)</f>
        <v/>
      </c>
      <c r="R46" s="16" t="str">
        <f>MID(Sheet2!$B$22,9,1)</f>
        <v/>
      </c>
      <c r="S46" s="16" t="str">
        <f>MID(Sheet2!$B$22,10,1)</f>
        <v/>
      </c>
      <c r="T46" s="16" t="str">
        <f>MID(Sheet2!$B$22,11,1)</f>
        <v/>
      </c>
      <c r="U46" s="16" t="str">
        <f>MID(Sheet2!$B$22,12,1)</f>
        <v/>
      </c>
      <c r="V46" s="16" t="str">
        <f>MID(Sheet2!$B$22,13,1)</f>
        <v/>
      </c>
      <c r="W46" s="16" t="str">
        <f>MID(Sheet2!$B$22,14,1)</f>
        <v/>
      </c>
      <c r="X46" s="16" t="str">
        <f>MID(Sheet2!$B$22,15,1)</f>
        <v/>
      </c>
      <c r="Y46" s="16" t="str">
        <f>MID(Sheet2!$B$22,16,1)</f>
        <v/>
      </c>
      <c r="Z46" s="16" t="str">
        <f>MID(Sheet2!$B$22,17,1)</f>
        <v/>
      </c>
      <c r="AA46" s="16" t="str">
        <f>MID(Sheet2!$B$22,18,1)</f>
        <v/>
      </c>
      <c r="AB46" s="16" t="str">
        <f>MID(Sheet2!$B$22,19,1)</f>
        <v/>
      </c>
      <c r="AC46" s="16" t="str">
        <f>MID(Sheet2!$B$22,20,1)</f>
        <v/>
      </c>
      <c r="AD46" s="16" t="str">
        <f>MID(Sheet2!$B$22,21,1)</f>
        <v/>
      </c>
      <c r="AE46" s="16" t="str">
        <f>MID(Sheet2!$B$22,22,1)</f>
        <v/>
      </c>
      <c r="AF46" s="16" t="str">
        <f>MID(Sheet2!$B$22,23,1)</f>
        <v/>
      </c>
      <c r="AG46" s="16" t="str">
        <f>MID(Sheet2!$B$22,24,1)</f>
        <v/>
      </c>
      <c r="AH46" s="2"/>
      <c r="AI46" s="2"/>
    </row>
    <row r="47" spans="1:35" ht="15.75" x14ac:dyDescent="0.25">
      <c r="A47" s="11"/>
      <c r="B47" s="2" t="s">
        <v>2</v>
      </c>
      <c r="C47" s="2"/>
      <c r="D47" s="2"/>
      <c r="E47" s="2"/>
      <c r="F47" s="2"/>
      <c r="G47" s="2"/>
      <c r="H47" s="2"/>
      <c r="I47" s="2"/>
      <c r="J47" s="16" t="str">
        <f>MID(Sheet2!$B$23,1,1)</f>
        <v/>
      </c>
      <c r="K47" s="16" t="str">
        <f>MID(Sheet2!$B$23,2,1)</f>
        <v/>
      </c>
      <c r="L47" s="16" t="str">
        <f>MID(Sheet2!$B$23,3,1)</f>
        <v/>
      </c>
      <c r="M47" s="16" t="str">
        <f>MID(Sheet2!$B$23,4,1)</f>
        <v/>
      </c>
      <c r="N47" s="16" t="str">
        <f>MID(Sheet2!$B$23,5,1)</f>
        <v/>
      </c>
      <c r="O47" s="16" t="str">
        <f>MID(Sheet2!$B$23,6,1)</f>
        <v/>
      </c>
      <c r="P47" s="16" t="str">
        <f>MID(Sheet2!$B$23,7,1)</f>
        <v/>
      </c>
      <c r="Q47" s="16" t="str">
        <f>MID(Sheet2!$B$23,8,1)</f>
        <v/>
      </c>
      <c r="R47" s="16" t="str">
        <f>MID(Sheet2!$B$23,9,1)</f>
        <v/>
      </c>
      <c r="S47" s="16" t="str">
        <f>MID(Sheet2!$B$23,10,1)</f>
        <v/>
      </c>
      <c r="T47" s="16" t="str">
        <f>MID(Sheet2!$B$23,11,1)</f>
        <v/>
      </c>
      <c r="U47" s="16" t="str">
        <f>MID(Sheet2!$B$23,12,1)</f>
        <v/>
      </c>
      <c r="V47" s="16" t="str">
        <f>MID(Sheet2!$B$23,13,1)</f>
        <v/>
      </c>
      <c r="W47" s="16" t="str">
        <f>MID(Sheet2!$B$23,14,1)</f>
        <v/>
      </c>
      <c r="X47" s="16" t="str">
        <f>MID(Sheet2!$B$23,15,1)</f>
        <v/>
      </c>
      <c r="Y47" s="16" t="str">
        <f>MID(Sheet2!$B$23,16,1)</f>
        <v/>
      </c>
      <c r="Z47" s="16" t="str">
        <f>MID(Sheet2!$B$23,17,1)</f>
        <v/>
      </c>
      <c r="AA47" s="16" t="str">
        <f>MID(Sheet2!$B$23,18,1)</f>
        <v/>
      </c>
      <c r="AB47" s="16" t="str">
        <f>MID(Sheet2!$B$23,19,1)</f>
        <v/>
      </c>
      <c r="AC47" s="16" t="str">
        <f>MID(Sheet2!$B$23,20,1)</f>
        <v/>
      </c>
      <c r="AD47" s="16" t="str">
        <f>MID(Sheet2!$B$23,21,1)</f>
        <v/>
      </c>
      <c r="AE47" s="16" t="str">
        <f>MID(Sheet2!$B$23,22,1)</f>
        <v/>
      </c>
      <c r="AF47" s="16" t="str">
        <f>MID(Sheet2!$B$23,23,1)</f>
        <v/>
      </c>
      <c r="AG47" s="16" t="str">
        <f>MID(Sheet2!$B$23,24,1)</f>
        <v/>
      </c>
      <c r="AH47" s="2"/>
      <c r="AI47" s="2"/>
    </row>
    <row r="48" spans="1:35" ht="15.75" x14ac:dyDescent="0.25">
      <c r="A48" s="11"/>
      <c r="B48" s="2" t="s">
        <v>3</v>
      </c>
      <c r="C48" s="2"/>
      <c r="D48" s="2"/>
      <c r="E48" s="2"/>
      <c r="F48" s="2"/>
      <c r="G48" s="2"/>
      <c r="H48" s="2"/>
      <c r="I48" s="2"/>
      <c r="J48" s="16" t="str">
        <f>MID(Sheet2!$B$24,1,1)</f>
        <v/>
      </c>
      <c r="K48" s="16" t="str">
        <f>MID(Sheet2!$B$24,2,1)</f>
        <v/>
      </c>
      <c r="L48" s="16" t="str">
        <f>MID(Sheet2!$B$24,3,1)</f>
        <v/>
      </c>
      <c r="M48" s="16" t="str">
        <f>MID(Sheet2!$B$24,4,1)</f>
        <v/>
      </c>
      <c r="N48" s="16" t="str">
        <f>MID(Sheet2!$B$24,5,1)</f>
        <v/>
      </c>
      <c r="O48" s="16" t="str">
        <f>MID(Sheet2!$B$24,6,1)</f>
        <v/>
      </c>
      <c r="P48" s="16" t="str">
        <f>MID(Sheet2!$B$24,7,1)</f>
        <v/>
      </c>
      <c r="Q48" s="16" t="str">
        <f>MID(Sheet2!$B$24,8,1)</f>
        <v/>
      </c>
      <c r="R48" s="16" t="str">
        <f>MID(Sheet2!$B$24,9,1)</f>
        <v/>
      </c>
      <c r="S48" s="16" t="str">
        <f>MID(Sheet2!$B$24,10,1)</f>
        <v/>
      </c>
      <c r="T48" s="16" t="str">
        <f>MID(Sheet2!$B$24,11,1)</f>
        <v/>
      </c>
      <c r="U48" s="16" t="str">
        <f>MID(Sheet2!$B$24,12,1)</f>
        <v/>
      </c>
      <c r="V48" s="16" t="str">
        <f>MID(Sheet2!$B$24,13,1)</f>
        <v/>
      </c>
      <c r="W48" s="16" t="str">
        <f>MID(Sheet2!$B$24,14,1)</f>
        <v/>
      </c>
      <c r="X48" s="16" t="str">
        <f>MID(Sheet2!$B$24,15,1)</f>
        <v/>
      </c>
      <c r="Y48" s="16" t="str">
        <f>MID(Sheet2!$B$24,16,1)</f>
        <v/>
      </c>
      <c r="Z48" s="16" t="str">
        <f>MID(Sheet2!$B$24,17,1)</f>
        <v/>
      </c>
      <c r="AA48" s="16" t="str">
        <f>MID(Sheet2!$B$24,18,1)</f>
        <v/>
      </c>
      <c r="AB48" s="16" t="str">
        <f>MID(Sheet2!$B$24,19,1)</f>
        <v/>
      </c>
      <c r="AC48" s="16" t="str">
        <f>MID(Sheet2!$B$24,20,1)</f>
        <v/>
      </c>
      <c r="AD48" s="16" t="str">
        <f>MID(Sheet2!$B$24,21,1)</f>
        <v/>
      </c>
      <c r="AE48" s="16" t="str">
        <f>MID(Sheet2!$B$24,22,1)</f>
        <v/>
      </c>
      <c r="AF48" s="16" t="str">
        <f>MID(Sheet2!$B$24,23,1)</f>
        <v/>
      </c>
      <c r="AG48" s="16" t="str">
        <f>MID(Sheet2!$B$24,24,1)</f>
        <v/>
      </c>
      <c r="AH48" s="2"/>
      <c r="AI48" s="2"/>
    </row>
    <row r="49" spans="1:35" ht="8.1" customHeight="1" x14ac:dyDescent="0.25">
      <c r="A49" s="11"/>
      <c r="B49" s="2"/>
      <c r="C49" s="2"/>
      <c r="D49" s="2"/>
      <c r="E49" s="2"/>
      <c r="F49" s="2"/>
      <c r="G49" s="2"/>
      <c r="H49" s="2"/>
      <c r="I49" s="2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"/>
      <c r="AI49" s="2"/>
    </row>
    <row r="50" spans="1:35" x14ac:dyDescent="0.25">
      <c r="A50" s="11"/>
      <c r="B50" s="2" t="s">
        <v>39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5.0999999999999996" customHeight="1" x14ac:dyDescent="0.25">
      <c r="A51" s="1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x14ac:dyDescent="0.25">
      <c r="A52" s="11"/>
      <c r="B52" s="2" t="s">
        <v>1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15.75" x14ac:dyDescent="0.25">
      <c r="A53" s="11"/>
      <c r="B53" s="2" t="s">
        <v>2</v>
      </c>
      <c r="C53" s="2"/>
      <c r="D53" s="2"/>
      <c r="E53" s="2"/>
      <c r="F53" s="2"/>
      <c r="G53" s="2"/>
      <c r="H53" s="2"/>
      <c r="I53" s="2"/>
      <c r="J53" s="16" t="str">
        <f>MID(Sheet2!$B$27,1,1)</f>
        <v/>
      </c>
      <c r="K53" s="16" t="str">
        <f>MID(Sheet2!$B$27,2,1)</f>
        <v/>
      </c>
      <c r="L53" s="16" t="str">
        <f>MID(Sheet2!$B$27,3,1)</f>
        <v/>
      </c>
      <c r="M53" s="16" t="str">
        <f>MID(Sheet2!$B$27,4,1)</f>
        <v/>
      </c>
      <c r="N53" s="16" t="str">
        <f>MID(Sheet2!$B$27,5,1)</f>
        <v/>
      </c>
      <c r="O53" s="16" t="str">
        <f>MID(Sheet2!$B$27,6,1)</f>
        <v/>
      </c>
      <c r="P53" s="16" t="str">
        <f>MID(Sheet2!$B$27,7,1)</f>
        <v/>
      </c>
      <c r="Q53" s="16" t="str">
        <f>MID(Sheet2!$B$27,8,1)</f>
        <v/>
      </c>
      <c r="R53" s="16" t="str">
        <f>MID(Sheet2!$B$27,9,1)</f>
        <v/>
      </c>
      <c r="S53" s="16" t="str">
        <f>MID(Sheet2!$B$27,10,1)</f>
        <v/>
      </c>
      <c r="T53" s="16" t="str">
        <f>MID(Sheet2!$B$27,11,1)</f>
        <v/>
      </c>
      <c r="U53" s="16" t="str">
        <f>MID(Sheet2!$B$27,12,1)</f>
        <v/>
      </c>
      <c r="V53" s="16" t="str">
        <f>MID(Sheet2!$B$27,13,1)</f>
        <v/>
      </c>
      <c r="W53" s="16" t="str">
        <f>MID(Sheet2!$B$27,14,1)</f>
        <v/>
      </c>
      <c r="X53" s="16" t="str">
        <f>MID(Sheet2!$B$27,15,1)</f>
        <v/>
      </c>
      <c r="Y53" s="16" t="str">
        <f>MID(Sheet2!$B$27,16,1)</f>
        <v/>
      </c>
      <c r="Z53" s="16" t="str">
        <f>MID(Sheet2!$B$27,17,1)</f>
        <v/>
      </c>
      <c r="AA53" s="16" t="str">
        <f>MID(Sheet2!$B$27,18,1)</f>
        <v/>
      </c>
      <c r="AB53" s="16" t="str">
        <f>MID(Sheet2!$B$27,19,1)</f>
        <v/>
      </c>
      <c r="AC53" s="16" t="str">
        <f>MID(Sheet2!$B$27,20,1)</f>
        <v/>
      </c>
      <c r="AD53" s="16" t="str">
        <f>MID(Sheet2!$B$27,21,1)</f>
        <v/>
      </c>
      <c r="AE53" s="16" t="str">
        <f>MID(Sheet2!$B$27,22,1)</f>
        <v/>
      </c>
      <c r="AF53" s="16" t="str">
        <f>MID(Sheet2!$B$27,23,1)</f>
        <v/>
      </c>
      <c r="AG53" s="16" t="str">
        <f>MID(Sheet2!$B$27,24,1)</f>
        <v/>
      </c>
      <c r="AH53" s="2"/>
      <c r="AI53" s="2"/>
    </row>
    <row r="54" spans="1:35" ht="15.75" x14ac:dyDescent="0.25">
      <c r="A54" s="11"/>
      <c r="B54" s="2" t="s">
        <v>3</v>
      </c>
      <c r="C54" s="2"/>
      <c r="D54" s="2"/>
      <c r="E54" s="2"/>
      <c r="F54" s="2"/>
      <c r="G54" s="2"/>
      <c r="H54" s="2"/>
      <c r="I54" s="2"/>
      <c r="J54" s="16" t="str">
        <f>MID(Sheet2!$B$28,1,1)</f>
        <v/>
      </c>
      <c r="K54" s="16" t="str">
        <f>MID(Sheet2!$B$28,2,1)</f>
        <v/>
      </c>
      <c r="L54" s="16" t="str">
        <f>MID(Sheet2!$B$28,3,1)</f>
        <v/>
      </c>
      <c r="M54" s="16" t="str">
        <f>MID(Sheet2!$B$28,4,1)</f>
        <v/>
      </c>
      <c r="N54" s="16" t="str">
        <f>MID(Sheet2!$B$28,5,1)</f>
        <v/>
      </c>
      <c r="O54" s="16" t="str">
        <f>MID(Sheet2!$B$28,6,1)</f>
        <v/>
      </c>
      <c r="P54" s="16" t="str">
        <f>MID(Sheet2!$B$28,7,1)</f>
        <v/>
      </c>
      <c r="Q54" s="16" t="str">
        <f>MID(Sheet2!$B$28,8,1)</f>
        <v/>
      </c>
      <c r="R54" s="16" t="str">
        <f>MID(Sheet2!$B$28,9,1)</f>
        <v/>
      </c>
      <c r="S54" s="16" t="str">
        <f>MID(Sheet2!$B$28,10,1)</f>
        <v/>
      </c>
      <c r="T54" s="16" t="str">
        <f>MID(Sheet2!$B$28,11,1)</f>
        <v/>
      </c>
      <c r="U54" s="16" t="str">
        <f>MID(Sheet2!$B$28,12,1)</f>
        <v/>
      </c>
      <c r="V54" s="16" t="str">
        <f>MID(Sheet2!$B$28,13,1)</f>
        <v/>
      </c>
      <c r="W54" s="16" t="str">
        <f>MID(Sheet2!$B$28,14,1)</f>
        <v/>
      </c>
      <c r="X54" s="16" t="str">
        <f>MID(Sheet2!$B$28,15,1)</f>
        <v/>
      </c>
      <c r="Y54" s="16" t="str">
        <f>MID(Sheet2!$B$28,16,1)</f>
        <v/>
      </c>
      <c r="Z54" s="16" t="str">
        <f>MID(Sheet2!$B$28,17,1)</f>
        <v/>
      </c>
      <c r="AA54" s="16" t="str">
        <f>MID(Sheet2!$B$28,18,1)</f>
        <v/>
      </c>
      <c r="AB54" s="16" t="str">
        <f>MID(Sheet2!$B$28,19,1)</f>
        <v/>
      </c>
      <c r="AC54" s="16" t="str">
        <f>MID(Sheet2!$B$28,20,1)</f>
        <v/>
      </c>
      <c r="AD54" s="16" t="str">
        <f>MID(Sheet2!$B$28,21,1)</f>
        <v/>
      </c>
      <c r="AE54" s="16" t="str">
        <f>MID(Sheet2!$B$28,22,1)</f>
        <v/>
      </c>
      <c r="AF54" s="16" t="str">
        <f>MID(Sheet2!$B$28,23,1)</f>
        <v/>
      </c>
      <c r="AG54" s="16" t="str">
        <f>MID(Sheet2!$B$28,24,1)</f>
        <v/>
      </c>
      <c r="AH54" s="2"/>
      <c r="AI54" s="2"/>
    </row>
    <row r="55" spans="1:35" ht="15.75" x14ac:dyDescent="0.25">
      <c r="A55" s="11"/>
      <c r="B55" s="2" t="s">
        <v>4</v>
      </c>
      <c r="C55" s="2"/>
      <c r="D55" s="2"/>
      <c r="E55" s="2"/>
      <c r="F55" s="2"/>
      <c r="G55" s="2"/>
      <c r="H55" s="2"/>
      <c r="I55" s="2"/>
      <c r="J55" s="16" t="str">
        <f>MID(Sheet2!$B$29,1,1)</f>
        <v/>
      </c>
      <c r="K55" s="16" t="str">
        <f>MID(Sheet2!$B$29,2,1)</f>
        <v/>
      </c>
      <c r="L55" s="16" t="str">
        <f>MID(Sheet2!$B$29,3,1)</f>
        <v/>
      </c>
      <c r="M55" s="16" t="str">
        <f>MID(Sheet2!$B$29,4,1)</f>
        <v/>
      </c>
      <c r="N55" s="16" t="str">
        <f>MID(Sheet2!$B$29,5,1)</f>
        <v/>
      </c>
      <c r="O55" s="16" t="str">
        <f>MID(Sheet2!$B$29,6,1)</f>
        <v/>
      </c>
      <c r="P55" s="16" t="str">
        <f>MID(Sheet2!$B$29,7,1)</f>
        <v/>
      </c>
      <c r="Q55" s="16" t="str">
        <f>MID(Sheet2!$B$29,8,1)</f>
        <v/>
      </c>
      <c r="R55" s="16" t="str">
        <f>MID(Sheet2!$B$29,9,1)</f>
        <v/>
      </c>
      <c r="S55" s="16" t="str">
        <f>MID(Sheet2!$B$29,10,1)</f>
        <v/>
      </c>
      <c r="T55" s="16" t="str">
        <f>MID(Sheet2!$B$29,11,1)</f>
        <v/>
      </c>
      <c r="U55" s="16" t="str">
        <f>MID(Sheet2!$B$29,12,1)</f>
        <v/>
      </c>
      <c r="V55" s="16" t="str">
        <f>MID(Sheet2!$B$29,13,1)</f>
        <v/>
      </c>
      <c r="W55" s="16" t="str">
        <f>MID(Sheet2!$B$29,14,1)</f>
        <v/>
      </c>
      <c r="X55" s="16" t="str">
        <f>MID(Sheet2!$B$29,15,1)</f>
        <v/>
      </c>
      <c r="Y55" s="16" t="str">
        <f>MID(Sheet2!$B$29,16,1)</f>
        <v/>
      </c>
      <c r="Z55" s="16" t="str">
        <f>MID(Sheet2!$B$29,17,1)</f>
        <v/>
      </c>
      <c r="AA55" s="16" t="str">
        <f>MID(Sheet2!$B$29,18,1)</f>
        <v/>
      </c>
      <c r="AB55" s="16" t="str">
        <f>MID(Sheet2!$B$29,19,1)</f>
        <v/>
      </c>
      <c r="AC55" s="16" t="str">
        <f>MID(Sheet2!$B$29,20,1)</f>
        <v/>
      </c>
      <c r="AD55" s="16" t="str">
        <f>MID(Sheet2!$B$29,21,1)</f>
        <v/>
      </c>
      <c r="AE55" s="16" t="str">
        <f>MID(Sheet2!$B$29,22,1)</f>
        <v/>
      </c>
      <c r="AF55" s="16" t="str">
        <f>MID(Sheet2!$B$29,23,1)</f>
        <v/>
      </c>
      <c r="AG55" s="16" t="str">
        <f>MID(Sheet2!$B$29,24,1)</f>
        <v/>
      </c>
      <c r="AH55" s="2"/>
      <c r="AI55" s="2"/>
    </row>
    <row r="56" spans="1:35" x14ac:dyDescent="0.25">
      <c r="A56" s="11"/>
      <c r="B56" s="2" t="s">
        <v>61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</row>
    <row r="57" spans="1:35" x14ac:dyDescent="0.25">
      <c r="A57" s="11"/>
      <c r="B57" s="2"/>
      <c r="C57" s="2"/>
      <c r="D57" s="2"/>
      <c r="E57" s="2"/>
      <c r="F57" s="2"/>
      <c r="G57" s="2"/>
      <c r="H57" s="2"/>
      <c r="I57" s="2"/>
      <c r="J57" s="2"/>
      <c r="K57" s="2"/>
      <c r="L57" s="13" t="str">
        <f>IF(Sheet2!B31="FATHER","P","")</f>
        <v/>
      </c>
      <c r="M57" s="2" t="s">
        <v>62</v>
      </c>
      <c r="N57" s="2"/>
      <c r="O57" s="2"/>
      <c r="P57" s="2"/>
      <c r="Q57" s="2"/>
      <c r="R57" s="2"/>
      <c r="S57" s="2"/>
      <c r="T57" s="13" t="str">
        <f>IF(Sheet2!B31="MOTHER","P","")</f>
        <v/>
      </c>
      <c r="U57" s="2" t="s">
        <v>63</v>
      </c>
      <c r="V57" s="2"/>
      <c r="W57" s="2"/>
      <c r="X57" s="2"/>
      <c r="Y57" s="2"/>
      <c r="Z57" s="2"/>
      <c r="AA57" s="4" t="s">
        <v>64</v>
      </c>
      <c r="AB57" s="2"/>
      <c r="AC57" s="2"/>
      <c r="AD57" s="2"/>
      <c r="AE57" s="2"/>
      <c r="AF57" s="2"/>
      <c r="AG57" s="2"/>
      <c r="AH57" s="2"/>
      <c r="AI57" s="2"/>
    </row>
    <row r="58" spans="1:35" ht="20.100000000000001" customHeight="1" x14ac:dyDescent="0.25">
      <c r="A58" s="17">
        <v>7</v>
      </c>
      <c r="B58" s="6" t="s">
        <v>5</v>
      </c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2"/>
    </row>
    <row r="59" spans="1:35" ht="3" customHeight="1" x14ac:dyDescent="0.25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1"/>
    </row>
    <row r="60" spans="1:35" x14ac:dyDescent="0.25">
      <c r="A60" s="11"/>
      <c r="B60" s="2" t="s">
        <v>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35" ht="15.75" x14ac:dyDescent="0.25">
      <c r="A61" s="11"/>
      <c r="B61" s="24" t="s">
        <v>45</v>
      </c>
      <c r="C61" s="2"/>
      <c r="D61" s="2"/>
      <c r="E61" s="2"/>
      <c r="F61" s="2"/>
      <c r="G61" s="2"/>
      <c r="H61" s="2"/>
      <c r="I61" s="2"/>
      <c r="J61" s="16" t="str">
        <f>MID(Sheet2!$B$34,1,1)</f>
        <v/>
      </c>
      <c r="K61" s="16" t="str">
        <f>MID(Sheet2!$B$34,2,1)</f>
        <v/>
      </c>
      <c r="L61" s="16" t="str">
        <f>MID(Sheet2!$B$34,3,1)</f>
        <v/>
      </c>
      <c r="M61" s="16" t="str">
        <f>MID(Sheet2!$B$34,4,1)</f>
        <v/>
      </c>
      <c r="N61" s="16" t="str">
        <f>MID(Sheet2!$B$34,5,1)</f>
        <v/>
      </c>
      <c r="O61" s="16" t="str">
        <f>MID(Sheet2!$B$34,6,1)</f>
        <v/>
      </c>
      <c r="P61" s="16" t="str">
        <f>MID(Sheet2!$B$34,7,1)</f>
        <v/>
      </c>
      <c r="Q61" s="16" t="str">
        <f>MID(Sheet2!$B$34,8,1)</f>
        <v/>
      </c>
      <c r="R61" s="16" t="str">
        <f>MID(Sheet2!$B$34,9,1)</f>
        <v/>
      </c>
      <c r="S61" s="16" t="str">
        <f>MID(Sheet2!$B$34,10,1)</f>
        <v/>
      </c>
      <c r="T61" s="16" t="str">
        <f>MID(Sheet2!$B$34,11,1)</f>
        <v/>
      </c>
      <c r="U61" s="16" t="str">
        <f>MID(Sheet2!$B$34,12,1)</f>
        <v/>
      </c>
      <c r="V61" s="16" t="str">
        <f>MID(Sheet2!$B$34,13,1)</f>
        <v/>
      </c>
      <c r="W61" s="16" t="str">
        <f>MID(Sheet2!$B$34,14,1)</f>
        <v/>
      </c>
      <c r="X61" s="16" t="str">
        <f>MID(Sheet2!$B$34,15,1)</f>
        <v/>
      </c>
      <c r="Y61" s="16" t="str">
        <f>MID(Sheet2!$B$34,16,1)</f>
        <v/>
      </c>
      <c r="Z61" s="16" t="str">
        <f>MID(Sheet2!$B$34,17,1)</f>
        <v/>
      </c>
      <c r="AA61" s="16" t="str">
        <f>MID(Sheet2!$B$34,18,1)</f>
        <v/>
      </c>
      <c r="AB61" s="16" t="str">
        <f>MID(Sheet2!$B$34,19,1)</f>
        <v/>
      </c>
      <c r="AC61" s="16" t="str">
        <f>MID(Sheet2!$B$34,20,1)</f>
        <v/>
      </c>
      <c r="AD61" s="16" t="str">
        <f>MID(Sheet2!$B$34,21,1)</f>
        <v/>
      </c>
      <c r="AE61" s="16" t="str">
        <f>MID(Sheet2!$B$34,22,1)</f>
        <v/>
      </c>
      <c r="AF61" s="16" t="str">
        <f>MID(Sheet2!$B$34,23,1)</f>
        <v/>
      </c>
      <c r="AG61" s="16" t="str">
        <f>MID(Sheet2!$B$34,24,1)</f>
        <v/>
      </c>
      <c r="AH61" s="2"/>
      <c r="AI61" s="2"/>
    </row>
    <row r="62" spans="1:35" ht="15.75" x14ac:dyDescent="0.25">
      <c r="A62" s="11"/>
      <c r="B62" s="24" t="s">
        <v>46</v>
      </c>
      <c r="C62" s="2"/>
      <c r="D62" s="2"/>
      <c r="E62" s="2"/>
      <c r="F62" s="2"/>
      <c r="G62" s="2"/>
      <c r="H62" s="2"/>
      <c r="I62" s="2"/>
      <c r="J62" s="16" t="str">
        <f>MID(Sheet2!$B$35,1,1)</f>
        <v/>
      </c>
      <c r="K62" s="16" t="str">
        <f>MID(Sheet2!$B$35,2,1)</f>
        <v/>
      </c>
      <c r="L62" s="16" t="str">
        <f>MID(Sheet2!$B$35,3,1)</f>
        <v/>
      </c>
      <c r="M62" s="16" t="str">
        <f>MID(Sheet2!$B$35,4,1)</f>
        <v/>
      </c>
      <c r="N62" s="16" t="str">
        <f>MID(Sheet2!$B$35,5,1)</f>
        <v/>
      </c>
      <c r="O62" s="16" t="str">
        <f>MID(Sheet2!$B$35,6,1)</f>
        <v/>
      </c>
      <c r="P62" s="16" t="str">
        <f>MID(Sheet2!$B$35,7,1)</f>
        <v/>
      </c>
      <c r="Q62" s="16" t="str">
        <f>MID(Sheet2!$B$35,8,1)</f>
        <v/>
      </c>
      <c r="R62" s="16" t="str">
        <f>MID(Sheet2!$B$35,9,1)</f>
        <v/>
      </c>
      <c r="S62" s="16" t="str">
        <f>MID(Sheet2!$B$35,10,1)</f>
        <v/>
      </c>
      <c r="T62" s="16" t="str">
        <f>MID(Sheet2!$B$35,11,1)</f>
        <v/>
      </c>
      <c r="U62" s="16" t="str">
        <f>MID(Sheet2!$B$35,12,1)</f>
        <v/>
      </c>
      <c r="V62" s="16" t="str">
        <f>MID(Sheet2!$B$35,13,1)</f>
        <v/>
      </c>
      <c r="W62" s="16" t="str">
        <f>MID(Sheet2!$B$35,14,1)</f>
        <v/>
      </c>
      <c r="X62" s="16" t="str">
        <f>MID(Sheet2!$B$35,15,1)</f>
        <v/>
      </c>
      <c r="Y62" s="16" t="str">
        <f>MID(Sheet2!$B$35,16,1)</f>
        <v/>
      </c>
      <c r="Z62" s="16" t="str">
        <f>MID(Sheet2!$B$35,17,1)</f>
        <v/>
      </c>
      <c r="AA62" s="16" t="str">
        <f>MID(Sheet2!$B$35,18,1)</f>
        <v/>
      </c>
      <c r="AB62" s="16" t="str">
        <f>MID(Sheet2!$B$35,19,1)</f>
        <v/>
      </c>
      <c r="AC62" s="16" t="str">
        <f>MID(Sheet2!$B$35,20,1)</f>
        <v/>
      </c>
      <c r="AD62" s="16" t="str">
        <f>MID(Sheet2!$B$35,21,1)</f>
        <v/>
      </c>
      <c r="AE62" s="16" t="str">
        <f>MID(Sheet2!$B$35,22,1)</f>
        <v/>
      </c>
      <c r="AF62" s="16" t="str">
        <f>MID(Sheet2!$B$35,23,1)</f>
        <v/>
      </c>
      <c r="AG62" s="16" t="str">
        <f>MID(Sheet2!$B$35,24,1)</f>
        <v/>
      </c>
      <c r="AH62" s="2"/>
      <c r="AI62" s="2"/>
    </row>
    <row r="63" spans="1:35" ht="15.75" x14ac:dyDescent="0.25">
      <c r="A63" s="11"/>
      <c r="B63" s="24" t="s">
        <v>47</v>
      </c>
      <c r="C63" s="2"/>
      <c r="D63" s="2"/>
      <c r="E63" s="2"/>
      <c r="F63" s="2"/>
      <c r="G63" s="2"/>
      <c r="H63" s="2"/>
      <c r="I63" s="2"/>
      <c r="J63" s="16" t="str">
        <f>MID(Sheet2!$B$36,1,1)</f>
        <v/>
      </c>
      <c r="K63" s="16" t="str">
        <f>MID(Sheet2!$B$36,2,1)</f>
        <v/>
      </c>
      <c r="L63" s="16" t="str">
        <f>MID(Sheet2!$B$36,3,1)</f>
        <v/>
      </c>
      <c r="M63" s="16" t="str">
        <f>MID(Sheet2!$B$36,4,1)</f>
        <v/>
      </c>
      <c r="N63" s="16" t="str">
        <f>MID(Sheet2!$B$36,5,1)</f>
        <v/>
      </c>
      <c r="O63" s="16" t="str">
        <f>MID(Sheet2!$B$36,6,1)</f>
        <v/>
      </c>
      <c r="P63" s="16" t="str">
        <f>MID(Sheet2!$B$36,7,1)</f>
        <v/>
      </c>
      <c r="Q63" s="16" t="str">
        <f>MID(Sheet2!$B$36,8,1)</f>
        <v/>
      </c>
      <c r="R63" s="16" t="str">
        <f>MID(Sheet2!$B$36,9,1)</f>
        <v/>
      </c>
      <c r="S63" s="16" t="str">
        <f>MID(Sheet2!$B$36,10,1)</f>
        <v/>
      </c>
      <c r="T63" s="16" t="str">
        <f>MID(Sheet2!$B$36,11,1)</f>
        <v/>
      </c>
      <c r="U63" s="16" t="str">
        <f>MID(Sheet2!$B$36,12,1)</f>
        <v/>
      </c>
      <c r="V63" s="16" t="str">
        <f>MID(Sheet2!$B$36,13,1)</f>
        <v/>
      </c>
      <c r="W63" s="16" t="str">
        <f>MID(Sheet2!$B$36,14,1)</f>
        <v/>
      </c>
      <c r="X63" s="16" t="str">
        <f>MID(Sheet2!$B$36,15,1)</f>
        <v/>
      </c>
      <c r="Y63" s="16" t="str">
        <f>MID(Sheet2!$B$36,16,1)</f>
        <v/>
      </c>
      <c r="Z63" s="16" t="str">
        <f>MID(Sheet2!$B$36,17,1)</f>
        <v/>
      </c>
      <c r="AA63" s="16" t="str">
        <f>MID(Sheet2!$B$36,18,1)</f>
        <v/>
      </c>
      <c r="AB63" s="16" t="str">
        <f>MID(Sheet2!$B$36,19,1)</f>
        <v/>
      </c>
      <c r="AC63" s="16" t="str">
        <f>MID(Sheet2!$B$36,20,1)</f>
        <v/>
      </c>
      <c r="AD63" s="16" t="str">
        <f>MID(Sheet2!$B$36,21,1)</f>
        <v/>
      </c>
      <c r="AE63" s="16" t="str">
        <f>MID(Sheet2!$B$36,22,1)</f>
        <v/>
      </c>
      <c r="AF63" s="16" t="str">
        <f>MID(Sheet2!$B$36,23,1)</f>
        <v/>
      </c>
      <c r="AG63" s="16" t="str">
        <f>MID(Sheet2!$B$36,24,1)</f>
        <v/>
      </c>
      <c r="AH63" s="2"/>
      <c r="AI63" s="2"/>
    </row>
    <row r="64" spans="1:35" ht="15.75" x14ac:dyDescent="0.25">
      <c r="A64" s="11"/>
      <c r="B64" s="24" t="s">
        <v>48</v>
      </c>
      <c r="C64" s="2"/>
      <c r="D64" s="2"/>
      <c r="E64" s="2"/>
      <c r="F64" s="2"/>
      <c r="G64" s="2"/>
      <c r="H64" s="2"/>
      <c r="I64" s="2"/>
      <c r="J64" s="16" t="str">
        <f>MID(Sheet2!$B$37,1,1)</f>
        <v/>
      </c>
      <c r="K64" s="16" t="str">
        <f>MID(Sheet2!$B$37,2,1)</f>
        <v/>
      </c>
      <c r="L64" s="16" t="str">
        <f>MID(Sheet2!$B$37,3,1)</f>
        <v/>
      </c>
      <c r="M64" s="16" t="str">
        <f>MID(Sheet2!$B$37,4,1)</f>
        <v/>
      </c>
      <c r="N64" s="16" t="str">
        <f>MID(Sheet2!$B$37,5,1)</f>
        <v/>
      </c>
      <c r="O64" s="16" t="str">
        <f>MID(Sheet2!$B$37,6,1)</f>
        <v/>
      </c>
      <c r="P64" s="16" t="str">
        <f>MID(Sheet2!$B$37,7,1)</f>
        <v/>
      </c>
      <c r="Q64" s="16" t="str">
        <f>MID(Sheet2!$B$37,8,1)</f>
        <v/>
      </c>
      <c r="R64" s="16" t="str">
        <f>MID(Sheet2!$B$37,9,1)</f>
        <v/>
      </c>
      <c r="S64" s="16" t="str">
        <f>MID(Sheet2!$B$37,10,1)</f>
        <v/>
      </c>
      <c r="T64" s="16" t="str">
        <f>MID(Sheet2!$B$37,11,1)</f>
        <v/>
      </c>
      <c r="U64" s="16" t="str">
        <f>MID(Sheet2!$B$37,12,1)</f>
        <v/>
      </c>
      <c r="V64" s="16" t="str">
        <f>MID(Sheet2!$B$37,13,1)</f>
        <v/>
      </c>
      <c r="W64" s="16" t="str">
        <f>MID(Sheet2!$B$37,14,1)</f>
        <v/>
      </c>
      <c r="X64" s="16" t="str">
        <f>MID(Sheet2!$B$37,15,1)</f>
        <v/>
      </c>
      <c r="Y64" s="16" t="str">
        <f>MID(Sheet2!$B$37,16,1)</f>
        <v/>
      </c>
      <c r="Z64" s="16" t="str">
        <f>MID(Sheet2!$B$37,17,1)</f>
        <v/>
      </c>
      <c r="AA64" s="16" t="str">
        <f>MID(Sheet2!$B$37,18,1)</f>
        <v/>
      </c>
      <c r="AB64" s="16" t="str">
        <f>MID(Sheet2!$B$37,19,1)</f>
        <v/>
      </c>
      <c r="AC64" s="16" t="str">
        <f>MID(Sheet2!$B$37,20,1)</f>
        <v/>
      </c>
      <c r="AD64" s="16" t="str">
        <f>MID(Sheet2!$B$37,21,1)</f>
        <v/>
      </c>
      <c r="AE64" s="16" t="str">
        <f>MID(Sheet2!$B$37,22,1)</f>
        <v/>
      </c>
      <c r="AF64" s="16" t="str">
        <f>MID(Sheet2!$B$37,23,1)</f>
        <v/>
      </c>
      <c r="AG64" s="16" t="str">
        <f>MID(Sheet2!$B$37,24,1)</f>
        <v/>
      </c>
      <c r="AH64" s="2"/>
      <c r="AI64" s="2"/>
    </row>
    <row r="65" spans="1:35" ht="15.75" x14ac:dyDescent="0.25">
      <c r="A65" s="11"/>
      <c r="B65" s="24" t="s">
        <v>49</v>
      </c>
      <c r="C65" s="2"/>
      <c r="D65" s="2"/>
      <c r="E65" s="2"/>
      <c r="F65" s="2"/>
      <c r="G65" s="2"/>
      <c r="H65" s="2"/>
      <c r="I65" s="2"/>
      <c r="J65" s="16" t="str">
        <f>MID(Sheet2!$B$38,1,1)</f>
        <v/>
      </c>
      <c r="K65" s="16" t="str">
        <f>MID(Sheet2!$B$38,2,1)</f>
        <v/>
      </c>
      <c r="L65" s="16" t="str">
        <f>MID(Sheet2!$B$38,3,1)</f>
        <v/>
      </c>
      <c r="M65" s="16" t="str">
        <f>MID(Sheet2!$B$38,4,1)</f>
        <v/>
      </c>
      <c r="N65" s="16" t="str">
        <f>MID(Sheet2!$B$38,5,1)</f>
        <v/>
      </c>
      <c r="O65" s="16" t="str">
        <f>MID(Sheet2!$B$38,6,1)</f>
        <v/>
      </c>
      <c r="P65" s="16" t="str">
        <f>MID(Sheet2!$B$38,7,1)</f>
        <v/>
      </c>
      <c r="Q65" s="16" t="str">
        <f>MID(Sheet2!$B$38,8,1)</f>
        <v/>
      </c>
      <c r="R65" s="16" t="str">
        <f>MID(Sheet2!$B$38,9,1)</f>
        <v/>
      </c>
      <c r="S65" s="16" t="str">
        <f>MID(Sheet2!$B$38,10,1)</f>
        <v/>
      </c>
      <c r="T65" s="16" t="str">
        <f>MID(Sheet2!$B$38,11,1)</f>
        <v/>
      </c>
      <c r="U65" s="16" t="str">
        <f>MID(Sheet2!$B$38,12,1)</f>
        <v/>
      </c>
      <c r="V65" s="16" t="str">
        <f>MID(Sheet2!$B$38,13,1)</f>
        <v/>
      </c>
      <c r="W65" s="16" t="str">
        <f>MID(Sheet2!$B$38,14,1)</f>
        <v/>
      </c>
      <c r="X65" s="16" t="str">
        <f>MID(Sheet2!$B$38,15,1)</f>
        <v/>
      </c>
      <c r="Y65" s="16" t="str">
        <f>MID(Sheet2!$B$38,16,1)</f>
        <v/>
      </c>
      <c r="Z65" s="16" t="str">
        <f>MID(Sheet2!$B$38,17,1)</f>
        <v/>
      </c>
      <c r="AA65" s="16" t="str">
        <f>MID(Sheet2!$B$38,18,1)</f>
        <v/>
      </c>
      <c r="AB65" s="16" t="str">
        <f>MID(Sheet2!$B$38,19,1)</f>
        <v/>
      </c>
      <c r="AC65" s="16" t="str">
        <f>MID(Sheet2!$B$38,20,1)</f>
        <v/>
      </c>
      <c r="AD65" s="16" t="str">
        <f>MID(Sheet2!$B$38,21,1)</f>
        <v/>
      </c>
      <c r="AE65" s="16" t="str">
        <f>MID(Sheet2!$B$38,22,1)</f>
        <v/>
      </c>
      <c r="AF65" s="16" t="str">
        <f>MID(Sheet2!$B$38,23,1)</f>
        <v/>
      </c>
      <c r="AG65" s="16" t="str">
        <f>MID(Sheet2!$B$38,24,1)</f>
        <v/>
      </c>
      <c r="AH65" s="2"/>
      <c r="AI65" s="2"/>
    </row>
    <row r="66" spans="1:35" ht="3" customHeight="1" x14ac:dyDescent="0.25">
      <c r="A66" s="11"/>
      <c r="B66" s="2"/>
      <c r="C66" s="2"/>
      <c r="D66" s="2"/>
      <c r="E66" s="2"/>
      <c r="F66" s="2"/>
      <c r="G66" s="2"/>
      <c r="H66" s="2"/>
      <c r="I66" s="2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"/>
      <c r="AI66" s="2"/>
    </row>
    <row r="67" spans="1:35" x14ac:dyDescent="0.25">
      <c r="A67" s="11"/>
      <c r="B67" s="2" t="s">
        <v>50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 t="s">
        <v>25</v>
      </c>
      <c r="R67" s="2"/>
      <c r="S67" s="2"/>
      <c r="T67" s="2"/>
      <c r="U67" s="2"/>
      <c r="V67" s="2"/>
      <c r="W67" s="2"/>
      <c r="X67" s="2"/>
      <c r="Y67" s="2" t="s">
        <v>26</v>
      </c>
      <c r="Z67" s="2"/>
      <c r="AA67" s="2"/>
      <c r="AB67" s="2"/>
      <c r="AC67" s="2"/>
      <c r="AD67" s="2"/>
      <c r="AE67" s="2"/>
      <c r="AF67" s="2"/>
      <c r="AG67" s="2"/>
      <c r="AH67" s="2"/>
      <c r="AI67" s="2"/>
    </row>
    <row r="68" spans="1:35" ht="15.75" x14ac:dyDescent="0.25">
      <c r="A68" s="11"/>
      <c r="B68" s="64">
        <f>Sheet2!B39</f>
        <v>0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3"/>
      <c r="Q68" s="16" t="str">
        <f>MID(Sheet2!$B$40,1,1)</f>
        <v/>
      </c>
      <c r="R68" s="16" t="str">
        <f>MID(Sheet2!$B$40,2,1)</f>
        <v/>
      </c>
      <c r="S68" s="16" t="str">
        <f>MID(Sheet2!$B$40,3,1)</f>
        <v/>
      </c>
      <c r="T68" s="16" t="str">
        <f>MID(Sheet2!$B$40,4,1)</f>
        <v/>
      </c>
      <c r="U68" s="16" t="str">
        <f>MID(Sheet2!$B$40,5,1)</f>
        <v/>
      </c>
      <c r="V68" s="16" t="str">
        <f>MID(Sheet2!$B$40,6,1)</f>
        <v/>
      </c>
      <c r="W68" s="16" t="str">
        <f>MID(Sheet2!$B$40,7,1)</f>
        <v/>
      </c>
      <c r="X68" s="65">
        <f>Sheet2!B41</f>
        <v>0</v>
      </c>
      <c r="Y68" s="66"/>
      <c r="Z68" s="66"/>
      <c r="AA68" s="66"/>
      <c r="AB68" s="66"/>
      <c r="AC68" s="66"/>
      <c r="AD68" s="66"/>
      <c r="AE68" s="66"/>
      <c r="AF68" s="66"/>
      <c r="AG68" s="67"/>
      <c r="AH68" s="2"/>
      <c r="AI68" s="2"/>
    </row>
    <row r="69" spans="1:35" ht="15.75" x14ac:dyDescent="0.25">
      <c r="A69" s="11"/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"/>
      <c r="AI69" s="2"/>
    </row>
    <row r="70" spans="1:35" ht="0.9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</row>
    <row r="71" spans="1:35" ht="0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</row>
    <row r="72" spans="1:35" ht="0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</row>
    <row r="73" spans="1:35" x14ac:dyDescent="0.25">
      <c r="A73" s="2"/>
      <c r="B73" s="2" t="s">
        <v>71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</row>
    <row r="74" spans="1:35" ht="15.75" x14ac:dyDescent="0.25">
      <c r="A74" s="2"/>
      <c r="B74" s="24" t="s">
        <v>72</v>
      </c>
      <c r="C74" s="2"/>
      <c r="D74" s="2"/>
      <c r="E74" s="2"/>
      <c r="F74" s="2"/>
      <c r="G74" s="2"/>
      <c r="H74" s="2"/>
      <c r="I74" s="2"/>
      <c r="J74" s="16" t="str">
        <f>MID(Sheet2!$B$44,1,1)</f>
        <v/>
      </c>
      <c r="K74" s="16" t="str">
        <f>MID(Sheet2!$B$44,2,1)</f>
        <v/>
      </c>
      <c r="L74" s="16" t="str">
        <f>MID(Sheet2!$B$44,3,1)</f>
        <v/>
      </c>
      <c r="M74" s="16" t="str">
        <f>MID(Sheet2!$B$44,4,1)</f>
        <v/>
      </c>
      <c r="N74" s="16" t="str">
        <f>MID(Sheet2!$B$44,5,1)</f>
        <v/>
      </c>
      <c r="O74" s="16" t="str">
        <f>MID(Sheet2!$B$44,6,1)</f>
        <v/>
      </c>
      <c r="P74" s="16" t="str">
        <f>MID(Sheet2!$B$44,7,1)</f>
        <v/>
      </c>
      <c r="Q74" s="16" t="str">
        <f>MID(Sheet2!$B$44,8,1)</f>
        <v/>
      </c>
      <c r="R74" s="16" t="str">
        <f>MID(Sheet2!$B$44,9,1)</f>
        <v/>
      </c>
      <c r="S74" s="16" t="str">
        <f>MID(Sheet2!$B$44,10,1)</f>
        <v/>
      </c>
      <c r="T74" s="16" t="str">
        <f>MID(Sheet2!$B$44,11,1)</f>
        <v/>
      </c>
      <c r="U74" s="16" t="str">
        <f>MID(Sheet2!$B$44,12,1)</f>
        <v/>
      </c>
      <c r="V74" s="16" t="str">
        <f>MID(Sheet2!$B$44,13,1)</f>
        <v/>
      </c>
      <c r="W74" s="16" t="str">
        <f>MID(Sheet2!$B$44,14,1)</f>
        <v/>
      </c>
      <c r="X74" s="16" t="str">
        <f>MID(Sheet2!$B$44,15,1)</f>
        <v/>
      </c>
      <c r="Y74" s="16" t="str">
        <f>MID(Sheet2!$B$44,16,1)</f>
        <v/>
      </c>
      <c r="Z74" s="16" t="str">
        <f>MID(Sheet2!$B$44,17,1)</f>
        <v/>
      </c>
      <c r="AA74" s="16" t="str">
        <f>MID(Sheet2!$B$44,18,1)</f>
        <v/>
      </c>
      <c r="AB74" s="16" t="str">
        <f>MID(Sheet2!$B$44,19,1)</f>
        <v/>
      </c>
      <c r="AC74" s="16" t="str">
        <f>MID(Sheet2!$B$44,20,1)</f>
        <v/>
      </c>
      <c r="AD74" s="16" t="str">
        <f>MID(Sheet2!$B$44,21,1)</f>
        <v/>
      </c>
      <c r="AE74" s="16" t="str">
        <f>MID(Sheet2!$B$44,22,1)</f>
        <v/>
      </c>
      <c r="AF74" s="16" t="str">
        <f>MID(Sheet2!$B$44,23,1)</f>
        <v/>
      </c>
      <c r="AG74" s="16" t="str">
        <f>MID(Sheet2!$B$44,24,1)</f>
        <v/>
      </c>
      <c r="AH74" s="2"/>
      <c r="AI74" s="2"/>
    </row>
    <row r="75" spans="1:35" ht="15.75" x14ac:dyDescent="0.25">
      <c r="A75" s="2"/>
      <c r="B75" s="24" t="s">
        <v>45</v>
      </c>
      <c r="C75" s="2"/>
      <c r="D75" s="2"/>
      <c r="E75" s="2"/>
      <c r="F75" s="2"/>
      <c r="G75" s="2"/>
      <c r="H75" s="2"/>
      <c r="I75" s="2"/>
      <c r="J75" s="16" t="str">
        <f>MID(Sheet2!$B$45,1,1)</f>
        <v/>
      </c>
      <c r="K75" s="16" t="str">
        <f>MID(Sheet2!$B$45,2,1)</f>
        <v/>
      </c>
      <c r="L75" s="16" t="str">
        <f>MID(Sheet2!$B$45,3,1)</f>
        <v/>
      </c>
      <c r="M75" s="16" t="str">
        <f>MID(Sheet2!$B$45,4,1)</f>
        <v/>
      </c>
      <c r="N75" s="16" t="str">
        <f>MID(Sheet2!$B$45,5,1)</f>
        <v/>
      </c>
      <c r="O75" s="16" t="str">
        <f>MID(Sheet2!$B$45,6,1)</f>
        <v/>
      </c>
      <c r="P75" s="16" t="str">
        <f>MID(Sheet2!$B$45,7,1)</f>
        <v/>
      </c>
      <c r="Q75" s="16" t="str">
        <f>MID(Sheet2!$B$45,8,1)</f>
        <v/>
      </c>
      <c r="R75" s="16" t="str">
        <f>MID(Sheet2!$B$45,9,1)</f>
        <v/>
      </c>
      <c r="S75" s="16" t="str">
        <f>MID(Sheet2!$B$45,10,1)</f>
        <v/>
      </c>
      <c r="T75" s="16" t="str">
        <f>MID(Sheet2!$B$45,11,1)</f>
        <v/>
      </c>
      <c r="U75" s="16" t="str">
        <f>MID(Sheet2!$B$45,12,1)</f>
        <v/>
      </c>
      <c r="V75" s="16" t="str">
        <f>MID(Sheet2!$B$45,13,1)</f>
        <v/>
      </c>
      <c r="W75" s="16" t="str">
        <f>MID(Sheet2!$B$45,14,1)</f>
        <v/>
      </c>
      <c r="X75" s="16" t="str">
        <f>MID(Sheet2!$B$45,15,1)</f>
        <v/>
      </c>
      <c r="Y75" s="16" t="str">
        <f>MID(Sheet2!$B$45,16,1)</f>
        <v/>
      </c>
      <c r="Z75" s="16" t="str">
        <f>MID(Sheet2!$B$45,17,1)</f>
        <v/>
      </c>
      <c r="AA75" s="16" t="str">
        <f>MID(Sheet2!$B$45,18,1)</f>
        <v/>
      </c>
      <c r="AB75" s="16" t="str">
        <f>MID(Sheet2!$B$45,19,1)</f>
        <v/>
      </c>
      <c r="AC75" s="16" t="str">
        <f>MID(Sheet2!$B$45,20,1)</f>
        <v/>
      </c>
      <c r="AD75" s="16" t="str">
        <f>MID(Sheet2!$B$45,21,1)</f>
        <v/>
      </c>
      <c r="AE75" s="16" t="str">
        <f>MID(Sheet2!$B$45,22,1)</f>
        <v/>
      </c>
      <c r="AF75" s="16" t="str">
        <f>MID(Sheet2!$B$45,23,1)</f>
        <v/>
      </c>
      <c r="AG75" s="16" t="str">
        <f>MID(Sheet2!$B$45,24,1)</f>
        <v/>
      </c>
      <c r="AH75" s="2"/>
      <c r="AI75" s="2"/>
    </row>
    <row r="76" spans="1:35" ht="15.75" x14ac:dyDescent="0.25">
      <c r="A76" s="2"/>
      <c r="B76" s="24" t="s">
        <v>46</v>
      </c>
      <c r="C76" s="2"/>
      <c r="D76" s="2"/>
      <c r="E76" s="2"/>
      <c r="F76" s="2"/>
      <c r="G76" s="2"/>
      <c r="H76" s="2"/>
      <c r="I76" s="2"/>
      <c r="J76" s="16" t="str">
        <f>MID(Sheet2!$B$46,1,1)</f>
        <v/>
      </c>
      <c r="K76" s="16" t="str">
        <f>MID(Sheet2!$B$46,2,1)</f>
        <v/>
      </c>
      <c r="L76" s="16" t="str">
        <f>MID(Sheet2!$B$46,3,1)</f>
        <v/>
      </c>
      <c r="M76" s="16" t="str">
        <f>MID(Sheet2!$B$46,4,1)</f>
        <v/>
      </c>
      <c r="N76" s="16" t="str">
        <f>MID(Sheet2!$B$46,5,1)</f>
        <v/>
      </c>
      <c r="O76" s="16" t="str">
        <f>MID(Sheet2!$B$46,6,1)</f>
        <v/>
      </c>
      <c r="P76" s="16" t="str">
        <f>MID(Sheet2!$B$46,7,1)</f>
        <v/>
      </c>
      <c r="Q76" s="16" t="str">
        <f>MID(Sheet2!$B$46,8,1)</f>
        <v/>
      </c>
      <c r="R76" s="16" t="str">
        <f>MID(Sheet2!$B$46,9,1)</f>
        <v/>
      </c>
      <c r="S76" s="16" t="str">
        <f>MID(Sheet2!$B$46,10,1)</f>
        <v/>
      </c>
      <c r="T76" s="16" t="str">
        <f>MID(Sheet2!$B$46,11,1)</f>
        <v/>
      </c>
      <c r="U76" s="16" t="str">
        <f>MID(Sheet2!$B$46,12,1)</f>
        <v/>
      </c>
      <c r="V76" s="16" t="str">
        <f>MID(Sheet2!$B$46,13,1)</f>
        <v/>
      </c>
      <c r="W76" s="16" t="str">
        <f>MID(Sheet2!$B$46,14,1)</f>
        <v/>
      </c>
      <c r="X76" s="16" t="str">
        <f>MID(Sheet2!$B$46,15,1)</f>
        <v/>
      </c>
      <c r="Y76" s="16" t="str">
        <f>MID(Sheet2!$B$46,16,1)</f>
        <v/>
      </c>
      <c r="Z76" s="16" t="str">
        <f>MID(Sheet2!$B$46,17,1)</f>
        <v/>
      </c>
      <c r="AA76" s="16" t="str">
        <f>MID(Sheet2!$B$46,18,1)</f>
        <v/>
      </c>
      <c r="AB76" s="16" t="str">
        <f>MID(Sheet2!$B$46,19,1)</f>
        <v/>
      </c>
      <c r="AC76" s="16" t="str">
        <f>MID(Sheet2!$B$46,20,1)</f>
        <v/>
      </c>
      <c r="AD76" s="16" t="str">
        <f>MID(Sheet2!$B$46,21,1)</f>
        <v/>
      </c>
      <c r="AE76" s="16" t="str">
        <f>MID(Sheet2!$B$46,22,1)</f>
        <v/>
      </c>
      <c r="AF76" s="16" t="str">
        <f>MID(Sheet2!$B$46,23,1)</f>
        <v/>
      </c>
      <c r="AG76" s="16" t="str">
        <f>MID(Sheet2!$B$46,24,1)</f>
        <v/>
      </c>
      <c r="AH76" s="2"/>
      <c r="AI76" s="2"/>
    </row>
    <row r="77" spans="1:35" ht="15.75" x14ac:dyDescent="0.25">
      <c r="A77" s="2"/>
      <c r="B77" s="24" t="s">
        <v>47</v>
      </c>
      <c r="C77" s="2"/>
      <c r="D77" s="2"/>
      <c r="E77" s="2"/>
      <c r="F77" s="2"/>
      <c r="G77" s="2"/>
      <c r="H77" s="2"/>
      <c r="I77" s="2"/>
      <c r="J77" s="16" t="str">
        <f>MID(Sheet2!$B$47,1,1)</f>
        <v/>
      </c>
      <c r="K77" s="16" t="str">
        <f>MID(Sheet2!$B$47,2,1)</f>
        <v/>
      </c>
      <c r="L77" s="16" t="str">
        <f>MID(Sheet2!$B$47,3,1)</f>
        <v/>
      </c>
      <c r="M77" s="16" t="str">
        <f>MID(Sheet2!$B$47,4,1)</f>
        <v/>
      </c>
      <c r="N77" s="16" t="str">
        <f>MID(Sheet2!$B$47,5,1)</f>
        <v/>
      </c>
      <c r="O77" s="16" t="str">
        <f>MID(Sheet2!$B$47,6,1)</f>
        <v/>
      </c>
      <c r="P77" s="16" t="str">
        <f>MID(Sheet2!$B$47,7,1)</f>
        <v/>
      </c>
      <c r="Q77" s="16" t="str">
        <f>MID(Sheet2!$B$47,8,1)</f>
        <v/>
      </c>
      <c r="R77" s="16" t="str">
        <f>MID(Sheet2!$B$47,9,1)</f>
        <v/>
      </c>
      <c r="S77" s="16" t="str">
        <f>MID(Sheet2!$B$47,10,1)</f>
        <v/>
      </c>
      <c r="T77" s="16" t="str">
        <f>MID(Sheet2!$B$47,11,1)</f>
        <v/>
      </c>
      <c r="U77" s="16" t="str">
        <f>MID(Sheet2!$B$47,12,1)</f>
        <v/>
      </c>
      <c r="V77" s="16" t="str">
        <f>MID(Sheet2!$B$47,13,1)</f>
        <v/>
      </c>
      <c r="W77" s="16" t="str">
        <f>MID(Sheet2!$B$47,14,1)</f>
        <v/>
      </c>
      <c r="X77" s="16" t="str">
        <f>MID(Sheet2!$B$47,15,1)</f>
        <v/>
      </c>
      <c r="Y77" s="16" t="str">
        <f>MID(Sheet2!$B$47,16,1)</f>
        <v/>
      </c>
      <c r="Z77" s="16" t="str">
        <f>MID(Sheet2!$B$47,17,1)</f>
        <v/>
      </c>
      <c r="AA77" s="16" t="str">
        <f>MID(Sheet2!$B$47,18,1)</f>
        <v/>
      </c>
      <c r="AB77" s="16" t="str">
        <f>MID(Sheet2!$B$47,19,1)</f>
        <v/>
      </c>
      <c r="AC77" s="16" t="str">
        <f>MID(Sheet2!$B$47,20,1)</f>
        <v/>
      </c>
      <c r="AD77" s="16" t="str">
        <f>MID(Sheet2!$B$47,21,1)</f>
        <v/>
      </c>
      <c r="AE77" s="16" t="str">
        <f>MID(Sheet2!$B$47,22,1)</f>
        <v/>
      </c>
      <c r="AF77" s="16" t="str">
        <f>MID(Sheet2!$B$47,23,1)</f>
        <v/>
      </c>
      <c r="AG77" s="16" t="str">
        <f>MID(Sheet2!$B$47,24,1)</f>
        <v/>
      </c>
      <c r="AH77" s="2"/>
      <c r="AI77" s="2"/>
    </row>
    <row r="78" spans="1:35" ht="15.75" x14ac:dyDescent="0.25">
      <c r="A78" s="2"/>
      <c r="B78" s="24" t="s">
        <v>48</v>
      </c>
      <c r="C78" s="2"/>
      <c r="D78" s="2"/>
      <c r="E78" s="2"/>
      <c r="F78" s="2"/>
      <c r="G78" s="2"/>
      <c r="H78" s="2"/>
      <c r="I78" s="2"/>
      <c r="J78" s="16" t="str">
        <f>MID(Sheet2!$B$48,1,1)</f>
        <v/>
      </c>
      <c r="K78" s="16" t="str">
        <f>MID(Sheet2!$B$48,2,1)</f>
        <v/>
      </c>
      <c r="L78" s="16" t="str">
        <f>MID(Sheet2!$B$48,3,1)</f>
        <v/>
      </c>
      <c r="M78" s="16" t="str">
        <f>MID(Sheet2!$B$48,4,1)</f>
        <v/>
      </c>
      <c r="N78" s="16" t="str">
        <f>MID(Sheet2!$B$48,5,1)</f>
        <v/>
      </c>
      <c r="O78" s="16" t="str">
        <f>MID(Sheet2!$B$48,6,1)</f>
        <v/>
      </c>
      <c r="P78" s="16" t="str">
        <f>MID(Sheet2!$B$48,7,1)</f>
        <v/>
      </c>
      <c r="Q78" s="16" t="str">
        <f>MID(Sheet2!$B$48,8,1)</f>
        <v/>
      </c>
      <c r="R78" s="16" t="str">
        <f>MID(Sheet2!$B$48,9,1)</f>
        <v/>
      </c>
      <c r="S78" s="16" t="str">
        <f>MID(Sheet2!$B$48,10,1)</f>
        <v/>
      </c>
      <c r="T78" s="16" t="str">
        <f>MID(Sheet2!$B$48,11,1)</f>
        <v/>
      </c>
      <c r="U78" s="16" t="str">
        <f>MID(Sheet2!$B$48,12,1)</f>
        <v/>
      </c>
      <c r="V78" s="16" t="str">
        <f>MID(Sheet2!$B$48,13,1)</f>
        <v/>
      </c>
      <c r="W78" s="16" t="str">
        <f>MID(Sheet2!$B$48,14,1)</f>
        <v/>
      </c>
      <c r="X78" s="16" t="str">
        <f>MID(Sheet2!$B$48,15,1)</f>
        <v/>
      </c>
      <c r="Y78" s="16" t="str">
        <f>MID(Sheet2!$B$48,16,1)</f>
        <v/>
      </c>
      <c r="Z78" s="16" t="str">
        <f>MID(Sheet2!$B$48,17,1)</f>
        <v/>
      </c>
      <c r="AA78" s="16" t="str">
        <f>MID(Sheet2!$B$48,18,1)</f>
        <v/>
      </c>
      <c r="AB78" s="16" t="str">
        <f>MID(Sheet2!$B$48,19,1)</f>
        <v/>
      </c>
      <c r="AC78" s="16" t="str">
        <f>MID(Sheet2!$B$48,20,1)</f>
        <v/>
      </c>
      <c r="AD78" s="16" t="str">
        <f>MID(Sheet2!$B$48,21,1)</f>
        <v/>
      </c>
      <c r="AE78" s="16" t="str">
        <f>MID(Sheet2!$B$48,22,1)</f>
        <v/>
      </c>
      <c r="AF78" s="16" t="str">
        <f>MID(Sheet2!$B$48,23,1)</f>
        <v/>
      </c>
      <c r="AG78" s="16" t="str">
        <f>MID(Sheet2!$B$48,24,1)</f>
        <v/>
      </c>
      <c r="AH78" s="2"/>
      <c r="AI78" s="2"/>
    </row>
    <row r="79" spans="1:35" ht="15.75" x14ac:dyDescent="0.25">
      <c r="A79" s="2"/>
      <c r="B79" s="24" t="s">
        <v>49</v>
      </c>
      <c r="C79" s="2"/>
      <c r="D79" s="2"/>
      <c r="E79" s="2"/>
      <c r="F79" s="2"/>
      <c r="G79" s="2"/>
      <c r="H79" s="2"/>
      <c r="I79" s="2"/>
      <c r="J79" s="16" t="str">
        <f>MID(Sheet2!$B$49,1,1)</f>
        <v/>
      </c>
      <c r="K79" s="16" t="str">
        <f>MID(Sheet2!$B$49,2,1)</f>
        <v/>
      </c>
      <c r="L79" s="16" t="str">
        <f>MID(Sheet2!$B$49,3,1)</f>
        <v/>
      </c>
      <c r="M79" s="16" t="str">
        <f>MID(Sheet2!$B$49,4,1)</f>
        <v/>
      </c>
      <c r="N79" s="16" t="str">
        <f>MID(Sheet2!$B$49,5,1)</f>
        <v/>
      </c>
      <c r="O79" s="16" t="str">
        <f>MID(Sheet2!$B$49,6,1)</f>
        <v/>
      </c>
      <c r="P79" s="16" t="str">
        <f>MID(Sheet2!$B$49,7,1)</f>
        <v/>
      </c>
      <c r="Q79" s="16" t="str">
        <f>MID(Sheet2!$B$49,8,1)</f>
        <v/>
      </c>
      <c r="R79" s="16" t="str">
        <f>MID(Sheet2!$B$49,9,1)</f>
        <v/>
      </c>
      <c r="S79" s="16" t="str">
        <f>MID(Sheet2!$B$49,10,1)</f>
        <v/>
      </c>
      <c r="T79" s="16" t="str">
        <f>MID(Sheet2!$B$49,11,1)</f>
        <v/>
      </c>
      <c r="U79" s="16" t="str">
        <f>MID(Sheet2!$B$49,12,1)</f>
        <v/>
      </c>
      <c r="V79" s="16" t="str">
        <f>MID(Sheet2!$B$49,13,1)</f>
        <v/>
      </c>
      <c r="W79" s="16" t="str">
        <f>MID(Sheet2!$B$49,14,1)</f>
        <v/>
      </c>
      <c r="X79" s="16" t="str">
        <f>MID(Sheet2!$B$49,15,1)</f>
        <v/>
      </c>
      <c r="Y79" s="16" t="str">
        <f>MID(Sheet2!$B$49,16,1)</f>
        <v/>
      </c>
      <c r="Z79" s="16" t="str">
        <f>MID(Sheet2!$B$49,17,1)</f>
        <v/>
      </c>
      <c r="AA79" s="16" t="str">
        <f>MID(Sheet2!$B$49,18,1)</f>
        <v/>
      </c>
      <c r="AB79" s="16" t="str">
        <f>MID(Sheet2!$B$49,19,1)</f>
        <v/>
      </c>
      <c r="AC79" s="16" t="str">
        <f>MID(Sheet2!$B$49,20,1)</f>
        <v/>
      </c>
      <c r="AD79" s="16" t="str">
        <f>MID(Sheet2!$B$49,21,1)</f>
        <v/>
      </c>
      <c r="AE79" s="16" t="str">
        <f>MID(Sheet2!$B$49,22,1)</f>
        <v/>
      </c>
      <c r="AF79" s="16" t="str">
        <f>MID(Sheet2!$B$49,23,1)</f>
        <v/>
      </c>
      <c r="AG79" s="16" t="str">
        <f>MID(Sheet2!$B$49,24,1)</f>
        <v/>
      </c>
      <c r="AH79" s="2"/>
      <c r="AI79" s="2"/>
    </row>
    <row r="80" spans="1:35" ht="2.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"/>
      <c r="AI80" s="2"/>
    </row>
    <row r="81" spans="1:35" x14ac:dyDescent="0.25">
      <c r="A81" s="2"/>
      <c r="B81" s="2" t="s">
        <v>50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 t="s">
        <v>25</v>
      </c>
      <c r="R81" s="2"/>
      <c r="S81" s="2"/>
      <c r="T81" s="2"/>
      <c r="U81" s="2"/>
      <c r="V81" s="2"/>
      <c r="W81" s="2"/>
      <c r="X81" s="2"/>
      <c r="Y81" s="2" t="s">
        <v>26</v>
      </c>
      <c r="Z81" s="2"/>
      <c r="AA81" s="2"/>
      <c r="AB81" s="2"/>
      <c r="AC81" s="2"/>
      <c r="AD81" s="2"/>
      <c r="AE81" s="2"/>
      <c r="AF81" s="2"/>
      <c r="AG81" s="2"/>
      <c r="AH81" s="2"/>
      <c r="AI81" s="2"/>
    </row>
    <row r="82" spans="1:35" ht="15.75" x14ac:dyDescent="0.25">
      <c r="A82" s="2"/>
      <c r="B82" s="64">
        <f>Sheet2!B50</f>
        <v>0</v>
      </c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3"/>
      <c r="Q82" s="16" t="str">
        <f>MID(Sheet2!$B$51,1,1)</f>
        <v/>
      </c>
      <c r="R82" s="16" t="str">
        <f>MID(Sheet2!$B$51,2,1)</f>
        <v/>
      </c>
      <c r="S82" s="16" t="str">
        <f>MID(Sheet2!$B$51,3,1)</f>
        <v/>
      </c>
      <c r="T82" s="16" t="str">
        <f>MID(Sheet2!$B$51,4,1)</f>
        <v/>
      </c>
      <c r="U82" s="16" t="str">
        <f>MID(Sheet2!$B$51,5,1)</f>
        <v/>
      </c>
      <c r="V82" s="16" t="str">
        <f>MID(Sheet2!$B$51,6,1)</f>
        <v/>
      </c>
      <c r="W82" s="25" t="str">
        <f>MID(Sheet2!$B$51,7,1)</f>
        <v/>
      </c>
      <c r="X82" s="65">
        <f>Sheet2!B52</f>
        <v>0</v>
      </c>
      <c r="Y82" s="66"/>
      <c r="Z82" s="66"/>
      <c r="AA82" s="66"/>
      <c r="AB82" s="66"/>
      <c r="AC82" s="66"/>
      <c r="AD82" s="66"/>
      <c r="AE82" s="66"/>
      <c r="AF82" s="66"/>
      <c r="AG82" s="67"/>
      <c r="AH82" s="2"/>
      <c r="AI82" s="2"/>
    </row>
    <row r="83" spans="1:35" ht="3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</row>
    <row r="84" spans="1:35" x14ac:dyDescent="0.25">
      <c r="A84" s="17">
        <v>8</v>
      </c>
      <c r="B84" s="6" t="s">
        <v>73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13" t="str">
        <f>IF(Sheet2!B55="RESIDENCE","P","")</f>
        <v/>
      </c>
      <c r="S84" s="6" t="s">
        <v>6</v>
      </c>
      <c r="T84" s="6"/>
      <c r="U84" s="6"/>
      <c r="V84" s="6"/>
      <c r="W84" s="13" t="str">
        <f>IF(Sheet2!B55="OFFICE","P","")</f>
        <v/>
      </c>
      <c r="X84" s="6" t="s">
        <v>74</v>
      </c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2"/>
    </row>
    <row r="85" spans="1:35" ht="2.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</row>
    <row r="86" spans="1:35" x14ac:dyDescent="0.25">
      <c r="A86" s="17">
        <v>9</v>
      </c>
      <c r="B86" s="6" t="s">
        <v>75</v>
      </c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2"/>
    </row>
    <row r="87" spans="1:35" ht="12" customHeight="1" x14ac:dyDescent="0.25">
      <c r="A87" s="2"/>
      <c r="B87" s="2"/>
      <c r="C87" s="2"/>
      <c r="D87" s="4" t="s">
        <v>76</v>
      </c>
      <c r="E87" s="2"/>
      <c r="F87" s="2"/>
      <c r="G87" s="2"/>
      <c r="H87" s="2"/>
      <c r="I87" s="4" t="s">
        <v>77</v>
      </c>
      <c r="J87" s="2"/>
      <c r="K87" s="2"/>
      <c r="L87" s="2"/>
      <c r="M87" s="2"/>
      <c r="N87" s="2"/>
      <c r="O87" s="2"/>
      <c r="P87" s="2"/>
      <c r="Q87" s="2"/>
      <c r="R87" s="4" t="s">
        <v>78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</row>
    <row r="88" spans="1:35" ht="15.75" x14ac:dyDescent="0.25">
      <c r="A88" s="2"/>
      <c r="B88" s="2"/>
      <c r="C88" s="2"/>
      <c r="D88" s="16" t="str">
        <f>MID(Sheet2!$B$59,1,1)</f>
        <v/>
      </c>
      <c r="E88" s="16" t="str">
        <f>MID(Sheet2!$B$59,2,1)</f>
        <v/>
      </c>
      <c r="F88" s="16" t="str">
        <f>MID(Sheet2!$B$59,3,1)</f>
        <v/>
      </c>
      <c r="G88" s="2"/>
      <c r="H88" s="2"/>
      <c r="I88" s="16" t="str">
        <f>MID(Sheet2!$E$59,1,1)</f>
        <v/>
      </c>
      <c r="J88" s="16" t="str">
        <f>MID(Sheet2!$E$59,2,1)</f>
        <v/>
      </c>
      <c r="K88" s="16" t="str">
        <f>MID(Sheet2!$E$59,3,1)</f>
        <v/>
      </c>
      <c r="L88" s="16" t="str">
        <f>MID(Sheet2!$E$59,4,1)</f>
        <v/>
      </c>
      <c r="M88" s="16" t="str">
        <f>MID(Sheet2!$E$59,5,1)</f>
        <v/>
      </c>
      <c r="N88" s="16" t="str">
        <f>MID(Sheet2!$E$59,6,1)</f>
        <v/>
      </c>
      <c r="O88" s="16" t="str">
        <f>MID(Sheet2!$E$59,7,1)</f>
        <v/>
      </c>
      <c r="P88" s="2"/>
      <c r="Q88" s="2"/>
      <c r="R88" s="16" t="str">
        <f>MID(Sheet2!$F$59,1,1)</f>
        <v/>
      </c>
      <c r="S88" s="16" t="str">
        <f>MID(Sheet2!$F$59,2,1)</f>
        <v/>
      </c>
      <c r="T88" s="16" t="str">
        <f>MID(Sheet2!$F$59,3,1)</f>
        <v/>
      </c>
      <c r="U88" s="16" t="str">
        <f>MID(Sheet2!$F$59,4,1)</f>
        <v/>
      </c>
      <c r="V88" s="16" t="str">
        <f>MID(Sheet2!$F$59,5,1)</f>
        <v/>
      </c>
      <c r="W88" s="16" t="str">
        <f>MID(Sheet2!$F$59,6,1)</f>
        <v/>
      </c>
      <c r="X88" s="16" t="str">
        <f>MID(Sheet2!$F$59,7,1)</f>
        <v/>
      </c>
      <c r="Y88" s="16" t="str">
        <f>MID(Sheet2!$F$59,8,1)</f>
        <v/>
      </c>
      <c r="Z88" s="16" t="str">
        <f>MID(Sheet2!$F$59,9,1)</f>
        <v/>
      </c>
      <c r="AA88" s="16" t="str">
        <f>MID(Sheet2!$F$59,10,1)</f>
        <v/>
      </c>
      <c r="AB88" s="16" t="str">
        <f>MID(Sheet2!$F$59,11,1)</f>
        <v/>
      </c>
      <c r="AC88" s="16" t="str">
        <f>MID(Sheet2!$F$59,12,1)</f>
        <v/>
      </c>
      <c r="AD88" s="16" t="str">
        <f>MID(Sheet2!$F$59,13,1)</f>
        <v/>
      </c>
      <c r="AE88" s="2"/>
      <c r="AF88" s="2"/>
      <c r="AG88" s="2"/>
      <c r="AH88" s="2"/>
      <c r="AI88" s="2"/>
    </row>
    <row r="89" spans="1:35" ht="2.1" customHeight="1" x14ac:dyDescent="0.25">
      <c r="A89" s="2"/>
      <c r="B89" s="2"/>
      <c r="C89" s="2"/>
      <c r="D89" s="26"/>
      <c r="E89" s="26"/>
      <c r="F89" s="26"/>
      <c r="G89" s="2"/>
      <c r="H89" s="2"/>
      <c r="I89" s="26"/>
      <c r="J89" s="26"/>
      <c r="K89" s="26"/>
      <c r="L89" s="26"/>
      <c r="M89" s="26"/>
      <c r="N89" s="26"/>
      <c r="O89" s="26"/>
      <c r="P89" s="2"/>
      <c r="Q89" s="2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"/>
      <c r="AF89" s="2"/>
      <c r="AG89" s="2"/>
      <c r="AH89" s="2"/>
      <c r="AI89" s="2"/>
    </row>
    <row r="90" spans="1:35" ht="15.75" x14ac:dyDescent="0.25">
      <c r="A90" s="2"/>
      <c r="B90" s="2"/>
      <c r="C90" s="2"/>
      <c r="D90" s="2" t="s">
        <v>79</v>
      </c>
      <c r="E90" s="2"/>
      <c r="F90" s="2"/>
      <c r="G90" s="2"/>
      <c r="H90" s="2"/>
      <c r="I90" s="27"/>
      <c r="J90" s="62">
        <f>Sheet2!B61</f>
        <v>0</v>
      </c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3"/>
      <c r="AE90" s="2"/>
      <c r="AF90" s="2"/>
      <c r="AG90" s="2"/>
      <c r="AH90" s="2"/>
      <c r="AI90" s="2"/>
    </row>
    <row r="91" spans="1:35" ht="2.1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</row>
    <row r="92" spans="1:35" x14ac:dyDescent="0.25">
      <c r="A92" s="28">
        <v>10</v>
      </c>
      <c r="B92" s="6" t="s">
        <v>80</v>
      </c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2"/>
    </row>
    <row r="93" spans="1:35" ht="12" customHeight="1" x14ac:dyDescent="0.25">
      <c r="A93" s="2"/>
      <c r="B93" s="8" t="s">
        <v>81</v>
      </c>
      <c r="C93" s="8"/>
      <c r="D93" s="8"/>
      <c r="E93" s="8"/>
      <c r="F93" s="8"/>
      <c r="G93" s="8"/>
      <c r="H93" s="8"/>
      <c r="I93" s="29" t="s">
        <v>28</v>
      </c>
      <c r="J93" s="8" t="s">
        <v>7</v>
      </c>
      <c r="K93" s="8"/>
      <c r="L93" s="8"/>
      <c r="M93" s="8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13" t="str">
        <f>IF(Sheet2!B63=6,"P","")</f>
        <v/>
      </c>
      <c r="AC93" s="8" t="s">
        <v>90</v>
      </c>
      <c r="AD93" s="2"/>
      <c r="AE93" s="2"/>
      <c r="AF93" s="2"/>
      <c r="AG93" s="2"/>
      <c r="AH93" s="2"/>
      <c r="AI93" s="2"/>
    </row>
    <row r="94" spans="1:35" ht="2.1" customHeight="1" x14ac:dyDescent="0.25">
      <c r="A94" s="2"/>
      <c r="B94" s="2"/>
      <c r="C94" s="2"/>
      <c r="D94" s="2"/>
      <c r="E94" s="2"/>
      <c r="F94" s="2"/>
      <c r="G94" s="2"/>
      <c r="H94" s="2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7"/>
      <c r="AC94" s="8"/>
      <c r="AD94" s="2"/>
      <c r="AE94" s="2"/>
      <c r="AF94" s="2"/>
      <c r="AG94" s="2"/>
      <c r="AH94" s="2"/>
      <c r="AI94" s="2"/>
    </row>
    <row r="95" spans="1:35" ht="12" customHeight="1" x14ac:dyDescent="0.25">
      <c r="A95" s="2"/>
      <c r="B95" s="13" t="str">
        <f>IF(Sheet2!B63=1,"P","")</f>
        <v/>
      </c>
      <c r="C95" s="8" t="s">
        <v>82</v>
      </c>
      <c r="D95" s="2"/>
      <c r="E95" s="2"/>
      <c r="F95" s="13" t="str">
        <f>IF(Sheet2!B63=2,"P","")</f>
        <v/>
      </c>
      <c r="G95" s="8" t="s">
        <v>84</v>
      </c>
      <c r="H95" s="2"/>
      <c r="I95" s="2"/>
      <c r="J95" s="2"/>
      <c r="K95" s="2"/>
      <c r="L95" s="2"/>
      <c r="M95" s="13" t="str">
        <f>IF(Sheet2!B63=3,"P","")</f>
        <v/>
      </c>
      <c r="N95" s="8" t="s">
        <v>86</v>
      </c>
      <c r="O95" s="2"/>
      <c r="P95" s="2"/>
      <c r="Q95" s="2"/>
      <c r="R95" s="2"/>
      <c r="S95" s="13" t="str">
        <f>IF(Sheet2!B63=4,"P","")</f>
        <v/>
      </c>
      <c r="T95" s="8" t="s">
        <v>88</v>
      </c>
      <c r="U95" s="2"/>
      <c r="V95" s="2"/>
      <c r="W95" s="2"/>
      <c r="X95" s="2"/>
      <c r="Y95" s="2"/>
      <c r="Z95" s="2"/>
      <c r="AA95" s="2"/>
      <c r="AB95" s="13" t="str">
        <f>IF(Sheet2!B63=5,"P","")</f>
        <v/>
      </c>
      <c r="AC95" s="8" t="s">
        <v>91</v>
      </c>
      <c r="AD95" s="2"/>
      <c r="AE95" s="2"/>
      <c r="AF95" s="2"/>
      <c r="AG95" s="2"/>
      <c r="AH95" s="2"/>
      <c r="AI95" s="2"/>
    </row>
    <row r="96" spans="1:35" ht="2.1" customHeight="1" x14ac:dyDescent="0.25">
      <c r="A96" s="2"/>
      <c r="B96" s="7"/>
      <c r="C96" s="8"/>
      <c r="D96" s="2"/>
      <c r="E96" s="2"/>
      <c r="F96" s="7"/>
      <c r="G96" s="8"/>
      <c r="H96" s="2"/>
      <c r="I96" s="2"/>
      <c r="J96" s="2"/>
      <c r="K96" s="2"/>
      <c r="L96" s="2"/>
      <c r="M96" s="7"/>
      <c r="N96" s="8"/>
      <c r="O96" s="2"/>
      <c r="P96" s="2"/>
      <c r="Q96" s="2"/>
      <c r="R96" s="2"/>
      <c r="S96" s="7"/>
      <c r="T96" s="8"/>
      <c r="U96" s="2"/>
      <c r="V96" s="2"/>
      <c r="W96" s="2"/>
      <c r="X96" s="2"/>
      <c r="Y96" s="2"/>
      <c r="Z96" s="2"/>
      <c r="AA96" s="2"/>
      <c r="AB96" s="7"/>
      <c r="AC96" s="8"/>
      <c r="AD96" s="2"/>
      <c r="AE96" s="2"/>
      <c r="AF96" s="2"/>
      <c r="AG96" s="2"/>
      <c r="AH96" s="2"/>
      <c r="AI96" s="2"/>
    </row>
    <row r="97" spans="1:35" ht="12" customHeight="1" x14ac:dyDescent="0.25">
      <c r="A97" s="2"/>
      <c r="B97" s="13" t="str">
        <f>IF(Sheet2!B63=7,"P","")</f>
        <v/>
      </c>
      <c r="C97" s="8" t="s">
        <v>83</v>
      </c>
      <c r="D97" s="2"/>
      <c r="E97" s="2"/>
      <c r="F97" s="13" t="str">
        <f>IF(Sheet2!B63=8,"P","")</f>
        <v/>
      </c>
      <c r="G97" s="8" t="s">
        <v>85</v>
      </c>
      <c r="H97" s="2"/>
      <c r="I97" s="2"/>
      <c r="J97" s="2"/>
      <c r="K97" s="2"/>
      <c r="L97" s="2"/>
      <c r="M97" s="13" t="str">
        <f>IF(Sheet2!B63=9,"P","")</f>
        <v/>
      </c>
      <c r="N97" s="8" t="s">
        <v>87</v>
      </c>
      <c r="O97" s="2"/>
      <c r="P97" s="2"/>
      <c r="Q97" s="2"/>
      <c r="R97" s="2"/>
      <c r="S97" s="13" t="str">
        <f>IF(Sheet2!B63=10,"P","")</f>
        <v/>
      </c>
      <c r="T97" s="8" t="s">
        <v>89</v>
      </c>
      <c r="U97" s="2"/>
      <c r="V97" s="2"/>
      <c r="W97" s="2"/>
      <c r="X97" s="2"/>
      <c r="Y97" s="2"/>
      <c r="Z97" s="2"/>
      <c r="AA97" s="2"/>
      <c r="AB97" s="13" t="str">
        <f>IF(Sheet2!B63=11,"P","")</f>
        <v/>
      </c>
      <c r="AC97" s="24" t="s">
        <v>92</v>
      </c>
      <c r="AD97" s="2"/>
      <c r="AE97" s="2"/>
      <c r="AF97" s="2"/>
      <c r="AG97" s="2"/>
      <c r="AH97" s="2"/>
      <c r="AI97" s="2"/>
    </row>
    <row r="98" spans="1:35" ht="2.1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</row>
    <row r="99" spans="1:35" x14ac:dyDescent="0.25">
      <c r="A99" s="28">
        <v>11</v>
      </c>
      <c r="B99" s="6" t="s">
        <v>93</v>
      </c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2"/>
    </row>
    <row r="100" spans="1:35" ht="2.1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</row>
    <row r="101" spans="1:35" ht="15.75" x14ac:dyDescent="0.25">
      <c r="A101" s="2"/>
      <c r="B101" s="16" t="str">
        <f>MID(Sheet2!$B$67,1,1)</f>
        <v/>
      </c>
      <c r="C101" s="16" t="str">
        <f>MID(Sheet2!$B$67,2,1)</f>
        <v/>
      </c>
      <c r="D101" s="16" t="str">
        <f>MID(Sheet2!$B$67,3,1)</f>
        <v/>
      </c>
      <c r="E101" s="16" t="str">
        <f>MID(Sheet2!$B$67,4,1)</f>
        <v/>
      </c>
      <c r="F101" s="16" t="str">
        <f>MID(Sheet2!$B$67,5,1)</f>
        <v/>
      </c>
      <c r="G101" s="16" t="str">
        <f>MID(Sheet2!$B$67,6,1)</f>
        <v/>
      </c>
      <c r="H101" s="16" t="str">
        <f>MID(Sheet2!$B$67,7,1)</f>
        <v/>
      </c>
      <c r="I101" s="16" t="str">
        <f>MID(Sheet2!$B$67,8,1)</f>
        <v/>
      </c>
      <c r="J101" s="16" t="str">
        <f>MID(Sheet2!$B$67,9,1)</f>
        <v/>
      </c>
      <c r="K101" s="16" t="str">
        <f>MID(Sheet2!$B$67,10,1)</f>
        <v/>
      </c>
      <c r="L101" s="16" t="str">
        <f>MID(Sheet2!$B$67,11,1)</f>
        <v/>
      </c>
      <c r="M101" s="16" t="str">
        <f>MID(Sheet2!$B$67,12,1)</f>
        <v/>
      </c>
      <c r="N101" s="16" t="str">
        <f>MID(Sheet2!$B$67,13,1)</f>
        <v/>
      </c>
      <c r="O101" s="16" t="str">
        <f>MID(Sheet2!$B$67,14,1)</f>
        <v/>
      </c>
      <c r="P101" s="16" t="str">
        <f>MID(Sheet2!$B$67,15,1)</f>
        <v/>
      </c>
      <c r="Q101" s="16" t="str">
        <f>MID(Sheet2!$B$67,16,1)</f>
        <v/>
      </c>
      <c r="R101" s="16" t="str">
        <f>MID(Sheet2!$B$67,17,1)</f>
        <v/>
      </c>
      <c r="S101" s="16" t="str">
        <f>MID(Sheet2!$B$67,18,1)</f>
        <v/>
      </c>
      <c r="T101" s="16" t="str">
        <f>MID(Sheet2!$B$67,19,1)</f>
        <v/>
      </c>
      <c r="U101" s="16" t="str">
        <f>MID(Sheet2!$B$67,20,1)</f>
        <v/>
      </c>
      <c r="V101" s="16" t="str">
        <f>MID(Sheet2!$B$67,21,1)</f>
        <v/>
      </c>
      <c r="W101" s="16" t="str">
        <f>MID(Sheet2!$B$67,22,1)</f>
        <v/>
      </c>
      <c r="X101" s="16" t="str">
        <f>MID(Sheet2!$B$67,23,1)</f>
        <v/>
      </c>
      <c r="Y101" s="16" t="str">
        <f>MID(Sheet2!$B$67,24,1)</f>
        <v/>
      </c>
      <c r="Z101" s="16" t="str">
        <f>MID(Sheet2!$B$67,25,1)</f>
        <v/>
      </c>
      <c r="AA101" s="16" t="str">
        <f>MID(Sheet2!$B$67,26,1)</f>
        <v/>
      </c>
      <c r="AB101" s="16" t="str">
        <f>MID(Sheet2!$B$67,27,1)</f>
        <v/>
      </c>
      <c r="AC101" s="16" t="str">
        <f>MID(Sheet2!$B$67,28,1)</f>
        <v/>
      </c>
      <c r="AD101" s="16" t="str">
        <f>MID(Sheet2!$B$67,29,1)</f>
        <v/>
      </c>
      <c r="AE101" s="16" t="str">
        <f>MID(Sheet2!$B$67,30,1)</f>
        <v/>
      </c>
      <c r="AF101" s="16" t="str">
        <f>MID(Sheet2!$B$67,31,1)</f>
        <v/>
      </c>
      <c r="AG101" s="16" t="str">
        <f>MID(Sheet2!$B$67,32,1)</f>
        <v/>
      </c>
      <c r="AH101" s="16" t="str">
        <f>MID(Sheet2!$B$67,33,1)</f>
        <v/>
      </c>
      <c r="AI101" s="2"/>
    </row>
    <row r="102" spans="1:35" ht="2.1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</row>
    <row r="103" spans="1:35" x14ac:dyDescent="0.25">
      <c r="A103" s="28">
        <v>12</v>
      </c>
      <c r="B103" s="20" t="s">
        <v>94</v>
      </c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2"/>
    </row>
    <row r="104" spans="1:35" ht="2.1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</row>
    <row r="105" spans="1:35" ht="15.75" x14ac:dyDescent="0.25">
      <c r="A105" s="2"/>
      <c r="B105" s="2" t="s">
        <v>95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16" t="str">
        <f>MID(Sheet2!$B$69,1,1)</f>
        <v/>
      </c>
      <c r="T105" s="16" t="str">
        <f>MID(Sheet2!$B$69,2,1)</f>
        <v/>
      </c>
      <c r="U105" s="16" t="str">
        <f>MID(Sheet2!$B$69,3,1)</f>
        <v/>
      </c>
      <c r="V105" s="16" t="str">
        <f>MID(Sheet2!$B$69,4,1)</f>
        <v/>
      </c>
      <c r="W105" s="16" t="str">
        <f>MID(Sheet2!$B$69,5,1)</f>
        <v/>
      </c>
      <c r="X105" s="16" t="str">
        <f>MID(Sheet2!$B$69,6,1)</f>
        <v/>
      </c>
      <c r="Y105" s="16" t="str">
        <f>MID(Sheet2!$B$69,7,1)</f>
        <v/>
      </c>
      <c r="Z105" s="16" t="str">
        <f>MID(Sheet2!$B$69,8,1)</f>
        <v/>
      </c>
      <c r="AA105" s="16" t="str">
        <f>MID(Sheet2!$B$69,9,1)</f>
        <v/>
      </c>
      <c r="AB105" s="16" t="str">
        <f>MID(Sheet2!$B$69,10,1)</f>
        <v/>
      </c>
      <c r="AC105" s="16" t="str">
        <f>MID(Sheet2!$B$69,11,1)</f>
        <v/>
      </c>
      <c r="AD105" s="16" t="str">
        <f>MID(Sheet2!$B$69,12,1)</f>
        <v/>
      </c>
      <c r="AE105" s="2"/>
      <c r="AF105" s="2"/>
      <c r="AG105" s="2"/>
      <c r="AH105" s="2"/>
      <c r="AI105" s="2"/>
    </row>
    <row r="106" spans="1:35" ht="2.1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</row>
    <row r="107" spans="1:35" x14ac:dyDescent="0.25">
      <c r="A107" s="2"/>
      <c r="B107" s="2" t="s">
        <v>96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</row>
    <row r="108" spans="1:35" ht="2.1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</row>
    <row r="109" spans="1:35" ht="15.75" x14ac:dyDescent="0.25">
      <c r="A109" s="2"/>
      <c r="B109" s="2"/>
      <c r="C109" s="2"/>
      <c r="D109" s="2"/>
      <c r="E109" s="2"/>
      <c r="F109" s="2"/>
      <c r="G109" s="16" t="str">
        <f>MID(Sheet2!$B$70,1,1)</f>
        <v/>
      </c>
      <c r="H109" s="16" t="str">
        <f>MID(Sheet2!$B$70,2,1)</f>
        <v/>
      </c>
      <c r="I109" s="16" t="str">
        <f>MID(Sheet2!$B$70,3,1)</f>
        <v/>
      </c>
      <c r="J109" s="16" t="str">
        <f>MID(Sheet2!$B$70,4,1)</f>
        <v/>
      </c>
      <c r="K109" s="16" t="str">
        <f>MID(Sheet2!$B$70,5,1)</f>
        <v/>
      </c>
      <c r="L109" s="16" t="str">
        <f>MID(Sheet2!$B$70,6,1)</f>
        <v/>
      </c>
      <c r="M109" s="16" t="str">
        <f>MID(Sheet2!$B$70,7,1)</f>
        <v/>
      </c>
      <c r="N109" s="16" t="str">
        <f>MID(Sheet2!$B$70,8,1)</f>
        <v/>
      </c>
      <c r="O109" s="16" t="str">
        <f>MID(Sheet2!$B$70,9,1)</f>
        <v/>
      </c>
      <c r="P109" s="16" t="str">
        <f>MID(Sheet2!$B$70,10,1)</f>
        <v/>
      </c>
      <c r="Q109" s="16" t="str">
        <f>MID(Sheet2!$B$70,11,1)</f>
        <v/>
      </c>
      <c r="R109" s="16" t="str">
        <f>MID(Sheet2!$B$70,12,1)</f>
        <v/>
      </c>
      <c r="S109" s="16" t="str">
        <f>MID(Sheet2!$B$70,13,1)</f>
        <v/>
      </c>
      <c r="T109" s="16" t="str">
        <f>MID(Sheet2!$B$70,14,1)</f>
        <v/>
      </c>
      <c r="U109" s="16" t="str">
        <f>MID(Sheet2!$B$70,15,1)</f>
        <v/>
      </c>
      <c r="V109" s="16" t="str">
        <f>MID(Sheet2!$B$70,16,1)</f>
        <v/>
      </c>
      <c r="W109" s="16" t="str">
        <f>MID(Sheet2!$B$70,17,1)</f>
        <v/>
      </c>
      <c r="X109" s="16" t="str">
        <f>MID(Sheet2!$B$70,18,1)</f>
        <v/>
      </c>
      <c r="Y109" s="16" t="str">
        <f>MID(Sheet2!$B$70,19,1)</f>
        <v/>
      </c>
      <c r="Z109" s="16" t="str">
        <f>MID(Sheet2!$B$70,20,1)</f>
        <v/>
      </c>
      <c r="AA109" s="16" t="str">
        <f>MID(Sheet2!$B$70,21,1)</f>
        <v/>
      </c>
      <c r="AB109" s="16" t="str">
        <f>MID(Sheet2!$B$70,22,1)</f>
        <v/>
      </c>
      <c r="AC109" s="16" t="str">
        <f>MID(Sheet2!$B$70,23,1)</f>
        <v/>
      </c>
      <c r="AD109" s="16" t="str">
        <f>MID(Sheet2!$B$70,24,1)</f>
        <v/>
      </c>
      <c r="AE109" s="2"/>
      <c r="AF109" s="2"/>
      <c r="AG109" s="2"/>
      <c r="AH109" s="2"/>
      <c r="AI109" s="2"/>
    </row>
    <row r="110" spans="1:35" ht="2.1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</row>
    <row r="111" spans="1:35" x14ac:dyDescent="0.25">
      <c r="A111" s="2"/>
      <c r="B111" s="2" t="s">
        <v>97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</row>
    <row r="112" spans="1:35" ht="15.7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16" t="str">
        <f>MID(Sheet2!$B$71,1,1)</f>
        <v/>
      </c>
      <c r="K112" s="16" t="str">
        <f>MID(Sheet2!$B$71,2,1)</f>
        <v/>
      </c>
      <c r="L112" s="16" t="str">
        <f>MID(Sheet2!$B$71,3,1)</f>
        <v/>
      </c>
      <c r="M112" s="16" t="str">
        <f>MID(Sheet2!$B$71,4,1)</f>
        <v/>
      </c>
      <c r="N112" s="16" t="str">
        <f>MID(Sheet2!$B$71,5,1)</f>
        <v/>
      </c>
      <c r="O112" s="16" t="str">
        <f>MID(Sheet2!$B$71,6,1)</f>
        <v/>
      </c>
      <c r="P112" s="16" t="str">
        <f>MID(Sheet2!$B$71,7,1)</f>
        <v/>
      </c>
      <c r="Q112" s="16" t="str">
        <f>MID(Sheet2!$B$71,8,1)</f>
        <v/>
      </c>
      <c r="R112" s="16" t="str">
        <f>MID(Sheet2!$B$71,9,1)</f>
        <v/>
      </c>
      <c r="S112" s="16" t="str">
        <f>MID(Sheet2!$B$71,10,1)</f>
        <v/>
      </c>
      <c r="T112" s="16" t="str">
        <f>MID(Sheet2!$B$71,11,1)</f>
        <v/>
      </c>
      <c r="U112" s="16" t="str">
        <f>MID(Sheet2!$B$71,12,1)</f>
        <v/>
      </c>
      <c r="V112" s="16" t="str">
        <f>MID(Sheet2!$B$71,13,1)</f>
        <v/>
      </c>
      <c r="W112" s="16" t="str">
        <f>MID(Sheet2!$B$71,14,1)</f>
        <v/>
      </c>
      <c r="X112" s="16" t="str">
        <f>MID(Sheet2!$B$71,15,1)</f>
        <v/>
      </c>
      <c r="Y112" s="16" t="str">
        <f>MID(Sheet2!$B$71,16,1)</f>
        <v/>
      </c>
      <c r="Z112" s="16" t="str">
        <f>MID(Sheet2!$B$71,17,1)</f>
        <v/>
      </c>
      <c r="AA112" s="16" t="str">
        <f>MID(Sheet2!$B$71,18,1)</f>
        <v/>
      </c>
      <c r="AB112" s="16" t="str">
        <f>MID(Sheet2!$B$71,19,1)</f>
        <v/>
      </c>
      <c r="AC112" s="16" t="str">
        <f>MID(Sheet2!$B$71,20,1)</f>
        <v/>
      </c>
      <c r="AD112" s="16" t="str">
        <f>MID(Sheet2!$B$71,21,1)</f>
        <v/>
      </c>
      <c r="AE112" s="16" t="str">
        <f>MID(Sheet2!$B$71,22,1)</f>
        <v/>
      </c>
      <c r="AF112" s="16" t="str">
        <f>MID(Sheet2!$B$71,23,1)</f>
        <v/>
      </c>
      <c r="AG112" s="16" t="str">
        <f>MID(Sheet2!$B$71,24,1)</f>
        <v/>
      </c>
      <c r="AH112" s="2"/>
      <c r="AI112" s="2"/>
    </row>
    <row r="113" spans="1:35" ht="15.7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16" t="str">
        <f>MID(Sheet2!$B$72,1,1)</f>
        <v/>
      </c>
      <c r="K113" s="16" t="str">
        <f>MID(Sheet2!$B$72,2,1)</f>
        <v/>
      </c>
      <c r="L113" s="16" t="str">
        <f>MID(Sheet2!$B$72,3,1)</f>
        <v/>
      </c>
      <c r="M113" s="16" t="str">
        <f>MID(Sheet2!$B$72,4,1)</f>
        <v/>
      </c>
      <c r="N113" s="16" t="str">
        <f>MID(Sheet2!$B$72,5,1)</f>
        <v/>
      </c>
      <c r="O113" s="16" t="str">
        <f>MID(Sheet2!$B$72,6,1)</f>
        <v/>
      </c>
      <c r="P113" s="16" t="str">
        <f>MID(Sheet2!$B$72,7,1)</f>
        <v/>
      </c>
      <c r="Q113" s="16" t="str">
        <f>MID(Sheet2!$B$72,8,1)</f>
        <v/>
      </c>
      <c r="R113" s="16" t="str">
        <f>MID(Sheet2!$B$72,9,1)</f>
        <v/>
      </c>
      <c r="S113" s="16" t="str">
        <f>MID(Sheet2!$B$72,10,1)</f>
        <v/>
      </c>
      <c r="T113" s="16" t="str">
        <f>MID(Sheet2!$B$72,11,1)</f>
        <v/>
      </c>
      <c r="U113" s="16" t="str">
        <f>MID(Sheet2!$B$72,12,1)</f>
        <v/>
      </c>
      <c r="V113" s="16" t="str">
        <f>MID(Sheet2!$B$72,13,1)</f>
        <v/>
      </c>
      <c r="W113" s="16" t="str">
        <f>MID(Sheet2!$B$72,14,1)</f>
        <v/>
      </c>
      <c r="X113" s="16" t="str">
        <f>MID(Sheet2!$B$72,15,1)</f>
        <v/>
      </c>
      <c r="Y113" s="16" t="str">
        <f>MID(Sheet2!$B$72,16,1)</f>
        <v/>
      </c>
      <c r="Z113" s="16" t="str">
        <f>MID(Sheet2!$B$72,17,1)</f>
        <v/>
      </c>
      <c r="AA113" s="16" t="str">
        <f>MID(Sheet2!$B$72,18,1)</f>
        <v/>
      </c>
      <c r="AB113" s="16" t="str">
        <f>MID(Sheet2!$B$72,19,1)</f>
        <v/>
      </c>
      <c r="AC113" s="16" t="str">
        <f>MID(Sheet2!$B$72,20,1)</f>
        <v/>
      </c>
      <c r="AD113" s="16" t="str">
        <f>MID(Sheet2!$B$72,21,1)</f>
        <v/>
      </c>
      <c r="AE113" s="16" t="str">
        <f>MID(Sheet2!$B$72,22,1)</f>
        <v/>
      </c>
      <c r="AF113" s="16" t="str">
        <f>MID(Sheet2!$B$72,23,1)</f>
        <v/>
      </c>
      <c r="AG113" s="16" t="str">
        <f>MID(Sheet2!$B$72,24,1)</f>
        <v/>
      </c>
      <c r="AH113" s="2"/>
      <c r="AI113" s="2"/>
    </row>
    <row r="114" spans="1:35" ht="15.7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16" t="str">
        <f>MID(Sheet2!$B$73,1,1)</f>
        <v/>
      </c>
      <c r="K114" s="16" t="str">
        <f>MID(Sheet2!$B$73,2,1)</f>
        <v/>
      </c>
      <c r="L114" s="16" t="str">
        <f>MID(Sheet2!$B$73,3,1)</f>
        <v/>
      </c>
      <c r="M114" s="16" t="str">
        <f>MID(Sheet2!$B$73,4,1)</f>
        <v/>
      </c>
      <c r="N114" s="16" t="str">
        <f>MID(Sheet2!$B$73,5,1)</f>
        <v/>
      </c>
      <c r="O114" s="16" t="str">
        <f>MID(Sheet2!$B$73,6,1)</f>
        <v/>
      </c>
      <c r="P114" s="16" t="str">
        <f>MID(Sheet2!$B$73,7,1)</f>
        <v/>
      </c>
      <c r="Q114" s="16" t="str">
        <f>MID(Sheet2!$B$73,8,1)</f>
        <v/>
      </c>
      <c r="R114" s="16" t="str">
        <f>MID(Sheet2!$B$73,9,1)</f>
        <v/>
      </c>
      <c r="S114" s="16" t="str">
        <f>MID(Sheet2!$B$73,10,1)</f>
        <v/>
      </c>
      <c r="T114" s="16" t="str">
        <f>MID(Sheet2!$B$73,11,1)</f>
        <v/>
      </c>
      <c r="U114" s="16" t="str">
        <f>MID(Sheet2!$B$73,12,1)</f>
        <v/>
      </c>
      <c r="V114" s="16" t="str">
        <f>MID(Sheet2!$B$73,13,1)</f>
        <v/>
      </c>
      <c r="W114" s="16" t="str">
        <f>MID(Sheet2!$B$73,14,1)</f>
        <v/>
      </c>
      <c r="X114" s="16" t="str">
        <f>MID(Sheet2!$B$73,15,1)</f>
        <v/>
      </c>
      <c r="Y114" s="16" t="str">
        <f>MID(Sheet2!$B$73,16,1)</f>
        <v/>
      </c>
      <c r="Z114" s="16" t="str">
        <f>MID(Sheet2!$B$73,17,1)</f>
        <v/>
      </c>
      <c r="AA114" s="16" t="str">
        <f>MID(Sheet2!$B$73,18,1)</f>
        <v/>
      </c>
      <c r="AB114" s="16" t="str">
        <f>MID(Sheet2!$B$73,19,1)</f>
        <v/>
      </c>
      <c r="AC114" s="16" t="str">
        <f>MID(Sheet2!$B$73,20,1)</f>
        <v/>
      </c>
      <c r="AD114" s="16" t="str">
        <f>MID(Sheet2!$B$73,21,1)</f>
        <v/>
      </c>
      <c r="AE114" s="16" t="str">
        <f>MID(Sheet2!$B$73,22,1)</f>
        <v/>
      </c>
      <c r="AF114" s="16" t="str">
        <f>MID(Sheet2!$B$73,23,1)</f>
        <v/>
      </c>
      <c r="AG114" s="16" t="str">
        <f>MID(Sheet2!$B$73,24,1)</f>
        <v/>
      </c>
      <c r="AH114" s="2"/>
      <c r="AI114" s="2"/>
    </row>
    <row r="115" spans="1:35" ht="2.1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</row>
    <row r="116" spans="1:35" x14ac:dyDescent="0.25">
      <c r="A116" s="28">
        <v>13</v>
      </c>
      <c r="B116" s="30" t="s">
        <v>98</v>
      </c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2"/>
    </row>
    <row r="117" spans="1:35" ht="12" customHeight="1" x14ac:dyDescent="0.25">
      <c r="A117" s="2"/>
      <c r="B117" s="13" t="str">
        <f>IF(Sheet2!B75=1,"P","")</f>
        <v/>
      </c>
      <c r="C117" s="8" t="s">
        <v>99</v>
      </c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13" t="str">
        <f>IF(Sheet2!B75=4,"P","")</f>
        <v/>
      </c>
      <c r="AC117" s="8" t="s">
        <v>103</v>
      </c>
      <c r="AD117" s="8"/>
      <c r="AE117" s="2"/>
      <c r="AF117" s="2"/>
      <c r="AG117" s="2"/>
      <c r="AH117" s="2"/>
      <c r="AI117" s="2"/>
    </row>
    <row r="118" spans="1:35" ht="2.1" customHeight="1" x14ac:dyDescent="0.25">
      <c r="A118" s="2"/>
      <c r="B118" s="7"/>
      <c r="C118" s="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7"/>
      <c r="AC118" s="8"/>
      <c r="AD118" s="8"/>
      <c r="AE118" s="2"/>
      <c r="AF118" s="2"/>
      <c r="AG118" s="2"/>
      <c r="AH118" s="2"/>
      <c r="AI118" s="2"/>
    </row>
    <row r="119" spans="1:35" ht="12" customHeight="1" x14ac:dyDescent="0.25">
      <c r="A119" s="2"/>
      <c r="B119" s="13" t="str">
        <f>IF(Sheet2!B75=2,"P","")</f>
        <v/>
      </c>
      <c r="C119" s="8" t="s">
        <v>100</v>
      </c>
      <c r="D119" s="2"/>
      <c r="E119" s="2"/>
      <c r="F119" s="2"/>
      <c r="G119" s="2"/>
      <c r="H119" s="2"/>
      <c r="I119" s="2"/>
      <c r="J119" s="2"/>
      <c r="K119" s="2"/>
      <c r="L119" s="2"/>
      <c r="M119" s="8" t="s">
        <v>102</v>
      </c>
      <c r="N119" s="8"/>
      <c r="O119" s="8"/>
      <c r="P119" s="2"/>
      <c r="Q119" s="2"/>
      <c r="R119" s="2"/>
      <c r="S119" s="2"/>
      <c r="T119" s="16" t="str">
        <f>MID(Sheet2!$B$78,1,1)</f>
        <v/>
      </c>
      <c r="U119" s="31" t="str">
        <f>MID(Sheet2!$B$78,2,1)</f>
        <v/>
      </c>
      <c r="V119" s="32" t="s">
        <v>106</v>
      </c>
      <c r="W119" s="33"/>
      <c r="X119" s="2"/>
      <c r="Y119" s="2"/>
      <c r="Z119" s="2"/>
      <c r="AA119" s="2"/>
      <c r="AB119" s="13" t="str">
        <f>IF(Sheet2!B75=5,"P","")</f>
        <v/>
      </c>
      <c r="AC119" s="12" t="s">
        <v>104</v>
      </c>
      <c r="AD119" s="8"/>
      <c r="AE119" s="2"/>
      <c r="AF119" s="2"/>
      <c r="AG119" s="2"/>
      <c r="AH119" s="2"/>
      <c r="AI119" s="2"/>
    </row>
    <row r="120" spans="1:35" ht="2.1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</row>
    <row r="121" spans="1:35" ht="12" customHeight="1" x14ac:dyDescent="0.25">
      <c r="A121" s="2"/>
      <c r="B121" s="13" t="str">
        <f>IF(Sheet2!B75=3,"P","")</f>
        <v/>
      </c>
      <c r="C121" s="8" t="s">
        <v>101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4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13" t="str">
        <f>IF(Sheet2!B75=6,"P","")</f>
        <v/>
      </c>
      <c r="AC121" s="8" t="s">
        <v>105</v>
      </c>
      <c r="AD121" s="8"/>
      <c r="AE121" s="2"/>
      <c r="AF121" s="2"/>
      <c r="AG121" s="2"/>
      <c r="AH121" s="2"/>
      <c r="AI121" s="2"/>
    </row>
    <row r="122" spans="1:35" ht="2.1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</row>
    <row r="123" spans="1:35" x14ac:dyDescent="0.25">
      <c r="A123" s="28">
        <v>14</v>
      </c>
      <c r="B123" s="30" t="s">
        <v>107</v>
      </c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2"/>
    </row>
    <row r="124" spans="1:35" ht="9" customHeight="1" x14ac:dyDescent="0.25">
      <c r="A124" s="2"/>
      <c r="B124" s="34" t="s">
        <v>108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</row>
    <row r="125" spans="1:35" ht="9" customHeight="1" x14ac:dyDescent="0.25">
      <c r="A125" s="2"/>
      <c r="B125" s="34" t="s">
        <v>109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</row>
    <row r="126" spans="1:35" x14ac:dyDescent="0.25">
      <c r="A126" s="30"/>
      <c r="B126" s="30" t="s">
        <v>110</v>
      </c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2"/>
    </row>
    <row r="127" spans="1:35" ht="2.1" customHeight="1" thickBo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</row>
    <row r="128" spans="1:35" ht="15.75" thickBot="1" x14ac:dyDescent="0.3">
      <c r="A128" s="2"/>
      <c r="B128" s="12" t="s">
        <v>8</v>
      </c>
      <c r="C128" s="2"/>
      <c r="D128" s="2"/>
      <c r="E128" s="2"/>
      <c r="F128" s="13" t="s">
        <v>28</v>
      </c>
      <c r="G128" s="12" t="s">
        <v>7</v>
      </c>
      <c r="H128" s="4"/>
      <c r="I128" s="2"/>
      <c r="J128" s="14" t="str">
        <f>IF(Sheet2!B81="SHRI","P","")</f>
        <v/>
      </c>
      <c r="K128" s="2" t="s">
        <v>40</v>
      </c>
      <c r="L128" s="2"/>
      <c r="M128" s="2"/>
      <c r="N128" s="14" t="str">
        <f>IF(Sheet2!B81="Smt","P","")</f>
        <v/>
      </c>
      <c r="O128" s="2" t="s">
        <v>41</v>
      </c>
      <c r="P128" s="2"/>
      <c r="Q128" s="2"/>
      <c r="R128" s="14" t="str">
        <f>IF(Sheet2!B81="Kumari","P","")</f>
        <v/>
      </c>
      <c r="S128" s="2" t="s">
        <v>42</v>
      </c>
      <c r="T128" s="2"/>
      <c r="U128" s="2"/>
      <c r="V128" s="2"/>
      <c r="W128" s="14" t="str">
        <f>IF(Sheet2!B81="M/S","P","")</f>
        <v/>
      </c>
      <c r="X128" s="2" t="s">
        <v>43</v>
      </c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</row>
    <row r="129" spans="1:35" ht="2.1" customHeight="1" x14ac:dyDescent="0.25">
      <c r="A129" s="2"/>
      <c r="B129" s="12"/>
      <c r="C129" s="2"/>
      <c r="D129" s="2"/>
      <c r="E129" s="2"/>
      <c r="F129" s="15"/>
      <c r="G129" s="12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</row>
    <row r="130" spans="1:35" ht="15.75" x14ac:dyDescent="0.25">
      <c r="A130" s="2"/>
      <c r="B130" s="2" t="s">
        <v>1</v>
      </c>
      <c r="C130" s="2"/>
      <c r="D130" s="2"/>
      <c r="E130" s="2"/>
      <c r="F130" s="2"/>
      <c r="G130" s="2"/>
      <c r="H130" s="2"/>
      <c r="I130" s="2"/>
      <c r="J130" s="16" t="str">
        <f>MID(Sheet2!$B$82,1,1)</f>
        <v/>
      </c>
      <c r="K130" s="16" t="str">
        <f>MID(Sheet2!$B$82,2,1)</f>
        <v/>
      </c>
      <c r="L130" s="16" t="str">
        <f>MID(Sheet2!$B$82,3,1)</f>
        <v/>
      </c>
      <c r="M130" s="16" t="str">
        <f>MID(Sheet2!$B$82,4,1)</f>
        <v/>
      </c>
      <c r="N130" s="16" t="str">
        <f>MID(Sheet2!$B$82,5,1)</f>
        <v/>
      </c>
      <c r="O130" s="16" t="str">
        <f>MID(Sheet2!$B$82,6,1)</f>
        <v/>
      </c>
      <c r="P130" s="16" t="str">
        <f>MID(Sheet2!$B$82,7,1)</f>
        <v/>
      </c>
      <c r="Q130" s="16" t="str">
        <f>MID(Sheet2!$B$82,8,1)</f>
        <v/>
      </c>
      <c r="R130" s="16" t="str">
        <f>MID(Sheet2!$B$82,9,1)</f>
        <v/>
      </c>
      <c r="S130" s="16" t="str">
        <f>MID(Sheet2!$B$82,10,1)</f>
        <v/>
      </c>
      <c r="T130" s="16" t="str">
        <f>MID(Sheet2!$B$82,11,1)</f>
        <v/>
      </c>
      <c r="U130" s="16" t="str">
        <f>MID(Sheet2!$B$82,12,1)</f>
        <v/>
      </c>
      <c r="V130" s="16" t="str">
        <f>MID(Sheet2!$B$82,13,1)</f>
        <v/>
      </c>
      <c r="W130" s="16" t="str">
        <f>MID(Sheet2!$B$82,14,1)</f>
        <v/>
      </c>
      <c r="X130" s="16" t="str">
        <f>MID(Sheet2!$B$82,15,1)</f>
        <v/>
      </c>
      <c r="Y130" s="16" t="str">
        <f>MID(Sheet2!$B$82,16,1)</f>
        <v/>
      </c>
      <c r="Z130" s="16" t="str">
        <f>MID(Sheet2!$B$82,17,1)</f>
        <v/>
      </c>
      <c r="AA130" s="16" t="str">
        <f>MID(Sheet2!$B$82,18,1)</f>
        <v/>
      </c>
      <c r="AB130" s="16" t="str">
        <f>MID(Sheet2!$B$82,19,1)</f>
        <v/>
      </c>
      <c r="AC130" s="16" t="str">
        <f>MID(Sheet2!$B$82,20,1)</f>
        <v/>
      </c>
      <c r="AD130" s="16" t="str">
        <f>MID(Sheet2!$B$82,21,1)</f>
        <v/>
      </c>
      <c r="AE130" s="16" t="str">
        <f>MID(Sheet2!$B$82,22,1)</f>
        <v/>
      </c>
      <c r="AF130" s="16" t="str">
        <f>MID(Sheet2!$B$82,23,1)</f>
        <v/>
      </c>
      <c r="AG130" s="16" t="str">
        <f>MID(Sheet2!$B$82,24,1)</f>
        <v/>
      </c>
      <c r="AH130" s="2"/>
      <c r="AI130" s="2"/>
    </row>
    <row r="131" spans="1:35" ht="15.75" x14ac:dyDescent="0.25">
      <c r="A131" s="2"/>
      <c r="B131" s="2" t="s">
        <v>2</v>
      </c>
      <c r="C131" s="2"/>
      <c r="D131" s="2"/>
      <c r="E131" s="2"/>
      <c r="F131" s="2"/>
      <c r="G131" s="2"/>
      <c r="H131" s="2"/>
      <c r="I131" s="2"/>
      <c r="J131" s="16" t="str">
        <f>MID(Sheet2!$B$83,1,1)</f>
        <v/>
      </c>
      <c r="K131" s="16" t="str">
        <f>MID(Sheet2!$B$83,2,1)</f>
        <v/>
      </c>
      <c r="L131" s="16" t="str">
        <f>MID(Sheet2!$B$83,3,1)</f>
        <v/>
      </c>
      <c r="M131" s="16" t="str">
        <f>MID(Sheet2!$B$83,4,1)</f>
        <v/>
      </c>
      <c r="N131" s="16" t="str">
        <f>MID(Sheet2!$B$83,5,1)</f>
        <v/>
      </c>
      <c r="O131" s="16" t="str">
        <f>MID(Sheet2!$B$83,6,1)</f>
        <v/>
      </c>
      <c r="P131" s="16" t="str">
        <f>MID(Sheet2!$B$83,7,1)</f>
        <v/>
      </c>
      <c r="Q131" s="16" t="str">
        <f>MID(Sheet2!$B$83,8,1)</f>
        <v/>
      </c>
      <c r="R131" s="16" t="str">
        <f>MID(Sheet2!$B$83,9,1)</f>
        <v/>
      </c>
      <c r="S131" s="16" t="str">
        <f>MID(Sheet2!$B$83,10,1)</f>
        <v/>
      </c>
      <c r="T131" s="16" t="str">
        <f>MID(Sheet2!$B$83,11,1)</f>
        <v/>
      </c>
      <c r="U131" s="16" t="str">
        <f>MID(Sheet2!$B$83,12,1)</f>
        <v/>
      </c>
      <c r="V131" s="16" t="str">
        <f>MID(Sheet2!$B$83,13,1)</f>
        <v/>
      </c>
      <c r="W131" s="16" t="str">
        <f>MID(Sheet2!$B$83,14,1)</f>
        <v/>
      </c>
      <c r="X131" s="16" t="str">
        <f>MID(Sheet2!$B$83,15,1)</f>
        <v/>
      </c>
      <c r="Y131" s="16" t="str">
        <f>MID(Sheet2!$B$83,16,1)</f>
        <v/>
      </c>
      <c r="Z131" s="16" t="str">
        <f>MID(Sheet2!$B$83,17,1)</f>
        <v/>
      </c>
      <c r="AA131" s="16" t="str">
        <f>MID(Sheet2!$B$83,18,1)</f>
        <v/>
      </c>
      <c r="AB131" s="16" t="str">
        <f>MID(Sheet2!$B$83,19,1)</f>
        <v/>
      </c>
      <c r="AC131" s="16" t="str">
        <f>MID(Sheet2!$B$83,20,1)</f>
        <v/>
      </c>
      <c r="AD131" s="16" t="str">
        <f>MID(Sheet2!$B$83,21,1)</f>
        <v/>
      </c>
      <c r="AE131" s="16" t="str">
        <f>MID(Sheet2!$B$83,22,1)</f>
        <v/>
      </c>
      <c r="AF131" s="16" t="str">
        <f>MID(Sheet2!$B$83,23,1)</f>
        <v/>
      </c>
      <c r="AG131" s="16" t="str">
        <f>MID(Sheet2!$B$83,24,1)</f>
        <v/>
      </c>
      <c r="AH131" s="2"/>
      <c r="AI131" s="2"/>
    </row>
    <row r="132" spans="1:35" ht="15.75" x14ac:dyDescent="0.25">
      <c r="A132" s="2"/>
      <c r="B132" s="2" t="s">
        <v>3</v>
      </c>
      <c r="C132" s="2"/>
      <c r="D132" s="2"/>
      <c r="E132" s="2"/>
      <c r="F132" s="2"/>
      <c r="G132" s="2"/>
      <c r="H132" s="2"/>
      <c r="I132" s="2"/>
      <c r="J132" s="16" t="str">
        <f>MID(Sheet2!$B$84,1,1)</f>
        <v/>
      </c>
      <c r="K132" s="16" t="str">
        <f>MID(Sheet2!$B$84,2,1)</f>
        <v/>
      </c>
      <c r="L132" s="16" t="str">
        <f>MID(Sheet2!$B$84,3,1)</f>
        <v/>
      </c>
      <c r="M132" s="16" t="str">
        <f>MID(Sheet2!$B$84,4,1)</f>
        <v/>
      </c>
      <c r="N132" s="16" t="str">
        <f>MID(Sheet2!$B$84,5,1)</f>
        <v/>
      </c>
      <c r="O132" s="16" t="str">
        <f>MID(Sheet2!$B$84,6,1)</f>
        <v/>
      </c>
      <c r="P132" s="16" t="str">
        <f>MID(Sheet2!$B$84,7,1)</f>
        <v/>
      </c>
      <c r="Q132" s="16" t="str">
        <f>MID(Sheet2!$B$84,8,1)</f>
        <v/>
      </c>
      <c r="R132" s="16" t="str">
        <f>MID(Sheet2!$B$84,9,1)</f>
        <v/>
      </c>
      <c r="S132" s="16" t="str">
        <f>MID(Sheet2!$B$84,10,1)</f>
        <v/>
      </c>
      <c r="T132" s="16" t="str">
        <f>MID(Sheet2!$B$84,11,1)</f>
        <v/>
      </c>
      <c r="U132" s="16" t="str">
        <f>MID(Sheet2!$B$84,12,1)</f>
        <v/>
      </c>
      <c r="V132" s="16" t="str">
        <f>MID(Sheet2!$B$84,13,1)</f>
        <v/>
      </c>
      <c r="W132" s="16" t="str">
        <f>MID(Sheet2!$B$84,14,1)</f>
        <v/>
      </c>
      <c r="X132" s="16" t="str">
        <f>MID(Sheet2!$B$84,15,1)</f>
        <v/>
      </c>
      <c r="Y132" s="16" t="str">
        <f>MID(Sheet2!$B$84,16,1)</f>
        <v/>
      </c>
      <c r="Z132" s="16" t="str">
        <f>MID(Sheet2!$B$84,17,1)</f>
        <v/>
      </c>
      <c r="AA132" s="16" t="str">
        <f>MID(Sheet2!$B$84,18,1)</f>
        <v/>
      </c>
      <c r="AB132" s="16" t="str">
        <f>MID(Sheet2!$B$84,19,1)</f>
        <v/>
      </c>
      <c r="AC132" s="16" t="str">
        <f>MID(Sheet2!$B$84,20,1)</f>
        <v/>
      </c>
      <c r="AD132" s="16" t="str">
        <f>MID(Sheet2!$B$84,21,1)</f>
        <v/>
      </c>
      <c r="AE132" s="16" t="str">
        <f>MID(Sheet2!$B$84,22,1)</f>
        <v/>
      </c>
      <c r="AF132" s="16" t="str">
        <f>MID(Sheet2!$B$84,23,1)</f>
        <v/>
      </c>
      <c r="AG132" s="16" t="str">
        <f>MID(Sheet2!$B$84,24,1)</f>
        <v/>
      </c>
      <c r="AH132" s="2"/>
      <c r="AI132" s="2"/>
    </row>
    <row r="133" spans="1:35" ht="2.1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"/>
      <c r="AI133" s="2"/>
    </row>
    <row r="134" spans="1:35" x14ac:dyDescent="0.25">
      <c r="A134" s="30"/>
      <c r="B134" s="30" t="s">
        <v>5</v>
      </c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2"/>
    </row>
    <row r="135" spans="1:35" ht="2.1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</row>
    <row r="136" spans="1:35" ht="15.75" x14ac:dyDescent="0.25">
      <c r="A136" s="2"/>
      <c r="B136" s="24" t="s">
        <v>45</v>
      </c>
      <c r="C136" s="2"/>
      <c r="D136" s="2"/>
      <c r="E136" s="2"/>
      <c r="F136" s="2"/>
      <c r="G136" s="2"/>
      <c r="H136" s="2"/>
      <c r="I136" s="2"/>
      <c r="J136" s="16" t="str">
        <f>MID(Sheet2!$B$87,1,1)</f>
        <v/>
      </c>
      <c r="K136" s="16" t="str">
        <f>MID(Sheet2!$B$87,2,1)</f>
        <v/>
      </c>
      <c r="L136" s="16" t="str">
        <f>MID(Sheet2!$B$87,3,1)</f>
        <v/>
      </c>
      <c r="M136" s="16" t="str">
        <f>MID(Sheet2!$B$87,4,1)</f>
        <v/>
      </c>
      <c r="N136" s="16" t="str">
        <f>MID(Sheet2!$B$87,5,1)</f>
        <v/>
      </c>
      <c r="O136" s="16" t="str">
        <f>MID(Sheet2!$B$87,6,1)</f>
        <v/>
      </c>
      <c r="P136" s="16" t="str">
        <f>MID(Sheet2!$B$87,7,1)</f>
        <v/>
      </c>
      <c r="Q136" s="16" t="str">
        <f>MID(Sheet2!$B$87,8,1)</f>
        <v/>
      </c>
      <c r="R136" s="16" t="str">
        <f>MID(Sheet2!$B$87,9,1)</f>
        <v/>
      </c>
      <c r="S136" s="16" t="str">
        <f>MID(Sheet2!$B$87,10,1)</f>
        <v/>
      </c>
      <c r="T136" s="16" t="str">
        <f>MID(Sheet2!$B$87,11,1)</f>
        <v/>
      </c>
      <c r="U136" s="16" t="str">
        <f>MID(Sheet2!$B$87,12,1)</f>
        <v/>
      </c>
      <c r="V136" s="16" t="str">
        <f>MID(Sheet2!$B$87,13,1)</f>
        <v/>
      </c>
      <c r="W136" s="16" t="str">
        <f>MID(Sheet2!$B$87,14,1)</f>
        <v/>
      </c>
      <c r="X136" s="16" t="str">
        <f>MID(Sheet2!$B$87,15,1)</f>
        <v/>
      </c>
      <c r="Y136" s="16" t="str">
        <f>MID(Sheet2!$B$87,16,1)</f>
        <v/>
      </c>
      <c r="Z136" s="16" t="str">
        <f>MID(Sheet2!$B$87,17,1)</f>
        <v/>
      </c>
      <c r="AA136" s="16" t="str">
        <f>MID(Sheet2!$B$87,18,1)</f>
        <v/>
      </c>
      <c r="AB136" s="16" t="str">
        <f>MID(Sheet2!$B$87,19,1)</f>
        <v/>
      </c>
      <c r="AC136" s="16" t="str">
        <f>MID(Sheet2!$B$87,20,1)</f>
        <v/>
      </c>
      <c r="AD136" s="16" t="str">
        <f>MID(Sheet2!$B$87,21,1)</f>
        <v/>
      </c>
      <c r="AE136" s="16" t="str">
        <f>MID(Sheet2!$B$87,22,1)</f>
        <v/>
      </c>
      <c r="AF136" s="16" t="str">
        <f>MID(Sheet2!$B$87,23,1)</f>
        <v/>
      </c>
      <c r="AG136" s="16" t="str">
        <f>MID(Sheet2!$B$87,24,1)</f>
        <v/>
      </c>
      <c r="AH136" s="2"/>
      <c r="AI136" s="2"/>
    </row>
    <row r="137" spans="1:35" ht="15.75" x14ac:dyDescent="0.25">
      <c r="A137" s="2"/>
      <c r="B137" s="24" t="s">
        <v>46</v>
      </c>
      <c r="C137" s="2"/>
      <c r="D137" s="2"/>
      <c r="E137" s="2"/>
      <c r="F137" s="2"/>
      <c r="G137" s="2"/>
      <c r="H137" s="2"/>
      <c r="I137" s="2"/>
      <c r="J137" s="16" t="str">
        <f>MID(Sheet2!$B$88,1,1)</f>
        <v/>
      </c>
      <c r="K137" s="16" t="str">
        <f>MID(Sheet2!$B$88,2,1)</f>
        <v/>
      </c>
      <c r="L137" s="16" t="str">
        <f>MID(Sheet2!$B$88,3,1)</f>
        <v/>
      </c>
      <c r="M137" s="16" t="str">
        <f>MID(Sheet2!$B$88,4,1)</f>
        <v/>
      </c>
      <c r="N137" s="16" t="str">
        <f>MID(Sheet2!$B$88,5,1)</f>
        <v/>
      </c>
      <c r="O137" s="16" t="str">
        <f>MID(Sheet2!$B$88,6,1)</f>
        <v/>
      </c>
      <c r="P137" s="16" t="str">
        <f>MID(Sheet2!$B$88,7,1)</f>
        <v/>
      </c>
      <c r="Q137" s="16" t="str">
        <f>MID(Sheet2!$B$88,8,1)</f>
        <v/>
      </c>
      <c r="R137" s="16" t="str">
        <f>MID(Sheet2!$B$88,9,1)</f>
        <v/>
      </c>
      <c r="S137" s="16" t="str">
        <f>MID(Sheet2!$B$88,10,1)</f>
        <v/>
      </c>
      <c r="T137" s="16" t="str">
        <f>MID(Sheet2!$B$88,11,1)</f>
        <v/>
      </c>
      <c r="U137" s="16" t="str">
        <f>MID(Sheet2!$B$88,12,1)</f>
        <v/>
      </c>
      <c r="V137" s="16" t="str">
        <f>MID(Sheet2!$B$88,13,1)</f>
        <v/>
      </c>
      <c r="W137" s="16" t="str">
        <f>MID(Sheet2!$B$88,14,1)</f>
        <v/>
      </c>
      <c r="X137" s="16" t="str">
        <f>MID(Sheet2!$B$88,15,1)</f>
        <v/>
      </c>
      <c r="Y137" s="16" t="str">
        <f>MID(Sheet2!$B$88,16,1)</f>
        <v/>
      </c>
      <c r="Z137" s="16" t="str">
        <f>MID(Sheet2!$B$88,17,1)</f>
        <v/>
      </c>
      <c r="AA137" s="16" t="str">
        <f>MID(Sheet2!$B$88,18,1)</f>
        <v/>
      </c>
      <c r="AB137" s="16" t="str">
        <f>MID(Sheet2!$B$88,19,1)</f>
        <v/>
      </c>
      <c r="AC137" s="16" t="str">
        <f>MID(Sheet2!$B$88,20,1)</f>
        <v/>
      </c>
      <c r="AD137" s="16" t="str">
        <f>MID(Sheet2!$B$88,21,1)</f>
        <v/>
      </c>
      <c r="AE137" s="16" t="str">
        <f>MID(Sheet2!$B$88,22,1)</f>
        <v/>
      </c>
      <c r="AF137" s="16" t="str">
        <f>MID(Sheet2!$B$88,23,1)</f>
        <v/>
      </c>
      <c r="AG137" s="16" t="str">
        <f>MID(Sheet2!$B$88,24,1)</f>
        <v/>
      </c>
      <c r="AH137" s="2"/>
      <c r="AI137" s="2"/>
    </row>
    <row r="138" spans="1:35" ht="15.75" x14ac:dyDescent="0.25">
      <c r="A138" s="2"/>
      <c r="B138" s="24" t="s">
        <v>47</v>
      </c>
      <c r="C138" s="2"/>
      <c r="D138" s="2"/>
      <c r="E138" s="2"/>
      <c r="F138" s="2"/>
      <c r="G138" s="2"/>
      <c r="H138" s="2"/>
      <c r="I138" s="2"/>
      <c r="J138" s="16" t="str">
        <f>MID(Sheet2!$B$89,1,1)</f>
        <v/>
      </c>
      <c r="K138" s="16" t="str">
        <f>MID(Sheet2!$B$89,2,1)</f>
        <v/>
      </c>
      <c r="L138" s="16" t="str">
        <f>MID(Sheet2!$B$89,3,1)</f>
        <v/>
      </c>
      <c r="M138" s="16" t="str">
        <f>MID(Sheet2!$B$89,4,1)</f>
        <v/>
      </c>
      <c r="N138" s="16" t="str">
        <f>MID(Sheet2!$B$89,5,1)</f>
        <v/>
      </c>
      <c r="O138" s="16" t="str">
        <f>MID(Sheet2!$B$89,6,1)</f>
        <v/>
      </c>
      <c r="P138" s="16" t="str">
        <f>MID(Sheet2!$B$89,7,1)</f>
        <v/>
      </c>
      <c r="Q138" s="16" t="str">
        <f>MID(Sheet2!$B$89,8,1)</f>
        <v/>
      </c>
      <c r="R138" s="16" t="str">
        <f>MID(Sheet2!$B$89,9,1)</f>
        <v/>
      </c>
      <c r="S138" s="16" t="str">
        <f>MID(Sheet2!$B$89,10,1)</f>
        <v/>
      </c>
      <c r="T138" s="16" t="str">
        <f>MID(Sheet2!$B$89,11,1)</f>
        <v/>
      </c>
      <c r="U138" s="16" t="str">
        <f>MID(Sheet2!$B$89,12,1)</f>
        <v/>
      </c>
      <c r="V138" s="16" t="str">
        <f>MID(Sheet2!$B$89,13,1)</f>
        <v/>
      </c>
      <c r="W138" s="16" t="str">
        <f>MID(Sheet2!$B$89,14,1)</f>
        <v/>
      </c>
      <c r="X138" s="16" t="str">
        <f>MID(Sheet2!$B$89,15,1)</f>
        <v/>
      </c>
      <c r="Y138" s="16" t="str">
        <f>MID(Sheet2!$B$89,16,1)</f>
        <v/>
      </c>
      <c r="Z138" s="16" t="str">
        <f>MID(Sheet2!$B$89,17,1)</f>
        <v/>
      </c>
      <c r="AA138" s="16" t="str">
        <f>MID(Sheet2!$B$89,18,1)</f>
        <v/>
      </c>
      <c r="AB138" s="16" t="str">
        <f>MID(Sheet2!$B$89,19,1)</f>
        <v/>
      </c>
      <c r="AC138" s="16" t="str">
        <f>MID(Sheet2!$B$89,20,1)</f>
        <v/>
      </c>
      <c r="AD138" s="16" t="str">
        <f>MID(Sheet2!$B$89,21,1)</f>
        <v/>
      </c>
      <c r="AE138" s="16" t="str">
        <f>MID(Sheet2!$B$89,22,1)</f>
        <v/>
      </c>
      <c r="AF138" s="16" t="str">
        <f>MID(Sheet2!$B$89,23,1)</f>
        <v/>
      </c>
      <c r="AG138" s="16" t="str">
        <f>MID(Sheet2!$B$89,24,1)</f>
        <v/>
      </c>
      <c r="AH138" s="2"/>
      <c r="AI138" s="2"/>
    </row>
    <row r="139" spans="1:35" ht="15.75" x14ac:dyDescent="0.25">
      <c r="A139" s="2"/>
      <c r="B139" s="24" t="s">
        <v>48</v>
      </c>
      <c r="C139" s="2"/>
      <c r="D139" s="2"/>
      <c r="E139" s="2"/>
      <c r="F139" s="2"/>
      <c r="G139" s="2"/>
      <c r="H139" s="2"/>
      <c r="I139" s="2"/>
      <c r="J139" s="16" t="str">
        <f>MID(Sheet2!$B$90,1,1)</f>
        <v/>
      </c>
      <c r="K139" s="16" t="str">
        <f>MID(Sheet2!$B$90,2,1)</f>
        <v/>
      </c>
      <c r="L139" s="16" t="str">
        <f>MID(Sheet2!$B$90,3,1)</f>
        <v/>
      </c>
      <c r="M139" s="16" t="str">
        <f>MID(Sheet2!$B$90,4,1)</f>
        <v/>
      </c>
      <c r="N139" s="16" t="str">
        <f>MID(Sheet2!$B$90,5,1)</f>
        <v/>
      </c>
      <c r="O139" s="16" t="str">
        <f>MID(Sheet2!$B$90,6,1)</f>
        <v/>
      </c>
      <c r="P139" s="16" t="str">
        <f>MID(Sheet2!$B$90,7,1)</f>
        <v/>
      </c>
      <c r="Q139" s="16" t="str">
        <f>MID(Sheet2!$B$90,8,1)</f>
        <v/>
      </c>
      <c r="R139" s="16" t="str">
        <f>MID(Sheet2!$B$90,9,1)</f>
        <v/>
      </c>
      <c r="S139" s="16" t="str">
        <f>MID(Sheet2!$B$90,10,1)</f>
        <v/>
      </c>
      <c r="T139" s="16" t="str">
        <f>MID(Sheet2!$B$90,11,1)</f>
        <v/>
      </c>
      <c r="U139" s="16" t="str">
        <f>MID(Sheet2!$B$90,12,1)</f>
        <v/>
      </c>
      <c r="V139" s="16" t="str">
        <f>MID(Sheet2!$B$90,13,1)</f>
        <v/>
      </c>
      <c r="W139" s="16" t="str">
        <f>MID(Sheet2!$B$90,14,1)</f>
        <v/>
      </c>
      <c r="X139" s="16" t="str">
        <f>MID(Sheet2!$B$90,15,1)</f>
        <v/>
      </c>
      <c r="Y139" s="16" t="str">
        <f>MID(Sheet2!$B$90,16,1)</f>
        <v/>
      </c>
      <c r="Z139" s="16" t="str">
        <f>MID(Sheet2!$B$90,17,1)</f>
        <v/>
      </c>
      <c r="AA139" s="16" t="str">
        <f>MID(Sheet2!$B$90,18,1)</f>
        <v/>
      </c>
      <c r="AB139" s="16" t="str">
        <f>MID(Sheet2!$B$90,19,1)</f>
        <v/>
      </c>
      <c r="AC139" s="16" t="str">
        <f>MID(Sheet2!$B$90,20,1)</f>
        <v/>
      </c>
      <c r="AD139" s="16" t="str">
        <f>MID(Sheet2!$B$90,21,1)</f>
        <v/>
      </c>
      <c r="AE139" s="16" t="str">
        <f>MID(Sheet2!$B$90,22,1)</f>
        <v/>
      </c>
      <c r="AF139" s="16" t="str">
        <f>MID(Sheet2!$B$90,23,1)</f>
        <v/>
      </c>
      <c r="AG139" s="16" t="str">
        <f>MID(Sheet2!$B$90,24,1)</f>
        <v/>
      </c>
      <c r="AH139" s="2"/>
      <c r="AI139" s="2"/>
    </row>
    <row r="140" spans="1:35" ht="15.75" x14ac:dyDescent="0.25">
      <c r="A140" s="2"/>
      <c r="B140" s="24" t="s">
        <v>49</v>
      </c>
      <c r="C140" s="2"/>
      <c r="D140" s="2"/>
      <c r="E140" s="2"/>
      <c r="F140" s="2"/>
      <c r="G140" s="2"/>
      <c r="H140" s="2"/>
      <c r="I140" s="2"/>
      <c r="J140" s="16" t="str">
        <f>MID(Sheet2!$B$91,1,1)</f>
        <v/>
      </c>
      <c r="K140" s="16" t="str">
        <f>MID(Sheet2!$B$91,2,1)</f>
        <v/>
      </c>
      <c r="L140" s="16" t="str">
        <f>MID(Sheet2!$B$91,3,1)</f>
        <v/>
      </c>
      <c r="M140" s="16" t="str">
        <f>MID(Sheet2!$B$91,4,1)</f>
        <v/>
      </c>
      <c r="N140" s="16" t="str">
        <f>MID(Sheet2!$B$91,5,1)</f>
        <v/>
      </c>
      <c r="O140" s="16" t="str">
        <f>MID(Sheet2!$B$91,6,1)</f>
        <v/>
      </c>
      <c r="P140" s="16" t="str">
        <f>MID(Sheet2!$B$91,7,1)</f>
        <v/>
      </c>
      <c r="Q140" s="16" t="str">
        <f>MID(Sheet2!$B$91,8,1)</f>
        <v/>
      </c>
      <c r="R140" s="16" t="str">
        <f>MID(Sheet2!$B$91,9,1)</f>
        <v/>
      </c>
      <c r="S140" s="16" t="str">
        <f>MID(Sheet2!$B$91,10,1)</f>
        <v/>
      </c>
      <c r="T140" s="16" t="str">
        <f>MID(Sheet2!$B$91,11,1)</f>
        <v/>
      </c>
      <c r="U140" s="16" t="str">
        <f>MID(Sheet2!$B$91,12,1)</f>
        <v/>
      </c>
      <c r="V140" s="16" t="str">
        <f>MID(Sheet2!$B$91,13,1)</f>
        <v/>
      </c>
      <c r="W140" s="16" t="str">
        <f>MID(Sheet2!$B$91,14,1)</f>
        <v/>
      </c>
      <c r="X140" s="16" t="str">
        <f>MID(Sheet2!$B$91,15,1)</f>
        <v/>
      </c>
      <c r="Y140" s="16" t="str">
        <f>MID(Sheet2!$B$91,16,1)</f>
        <v/>
      </c>
      <c r="Z140" s="16" t="str">
        <f>MID(Sheet2!$B$91,17,1)</f>
        <v/>
      </c>
      <c r="AA140" s="16" t="str">
        <f>MID(Sheet2!$B$91,18,1)</f>
        <v/>
      </c>
      <c r="AB140" s="16" t="str">
        <f>MID(Sheet2!$B$91,19,1)</f>
        <v/>
      </c>
      <c r="AC140" s="16" t="str">
        <f>MID(Sheet2!$B$91,20,1)</f>
        <v/>
      </c>
      <c r="AD140" s="16" t="str">
        <f>MID(Sheet2!$B$91,21,1)</f>
        <v/>
      </c>
      <c r="AE140" s="16" t="str">
        <f>MID(Sheet2!$B$91,22,1)</f>
        <v/>
      </c>
      <c r="AF140" s="16" t="str">
        <f>MID(Sheet2!$B$91,23,1)</f>
        <v/>
      </c>
      <c r="AG140" s="16" t="str">
        <f>MID(Sheet2!$B$91,24,1)</f>
        <v/>
      </c>
      <c r="AH140" s="2"/>
      <c r="AI140" s="2"/>
    </row>
    <row r="141" spans="1:35" ht="2.1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"/>
      <c r="AI141" s="2"/>
    </row>
    <row r="142" spans="1:35" x14ac:dyDescent="0.25">
      <c r="A142" s="2"/>
      <c r="B142" s="2" t="s">
        <v>50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 t="s">
        <v>25</v>
      </c>
      <c r="R142" s="2"/>
      <c r="S142" s="2"/>
      <c r="T142" s="2"/>
      <c r="U142" s="2"/>
      <c r="V142" s="2"/>
      <c r="W142" s="2"/>
      <c r="X142" s="2"/>
      <c r="Y142" s="2" t="s">
        <v>26</v>
      </c>
      <c r="Z142" s="2"/>
      <c r="AA142" s="2"/>
      <c r="AB142" s="2"/>
      <c r="AC142" s="2"/>
      <c r="AD142" s="2"/>
      <c r="AE142" s="2"/>
      <c r="AF142" s="2"/>
      <c r="AG142" s="2"/>
      <c r="AH142" s="2"/>
      <c r="AI142" s="2"/>
    </row>
    <row r="143" spans="1:35" ht="15.75" x14ac:dyDescent="0.25">
      <c r="A143" s="2"/>
      <c r="B143" s="64">
        <f>Sheet2!B92</f>
        <v>0</v>
      </c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  <c r="P143" s="63"/>
      <c r="Q143" s="16" t="str">
        <f>MID(Sheet2!$B$93,1,1)</f>
        <v/>
      </c>
      <c r="R143" s="16" t="str">
        <f>MID(Sheet2!$B$93,2,1)</f>
        <v/>
      </c>
      <c r="S143" s="16" t="str">
        <f>MID(Sheet2!$B$93,3,1)</f>
        <v/>
      </c>
      <c r="T143" s="16" t="str">
        <f>MID(Sheet2!$B$93,4,1)</f>
        <v/>
      </c>
      <c r="U143" s="16" t="str">
        <f>MID(Sheet2!$B$93,5,1)</f>
        <v/>
      </c>
      <c r="V143" s="16" t="str">
        <f>MID(Sheet2!$B$93,6,1)</f>
        <v/>
      </c>
      <c r="W143" s="16" t="str">
        <f>MID(Sheet2!$B$93,7,1)</f>
        <v/>
      </c>
      <c r="X143" s="65">
        <f>Sheet2!B94</f>
        <v>0</v>
      </c>
      <c r="Y143" s="66"/>
      <c r="Z143" s="66"/>
      <c r="AA143" s="66"/>
      <c r="AB143" s="66"/>
      <c r="AC143" s="66"/>
      <c r="AD143" s="66"/>
      <c r="AE143" s="66"/>
      <c r="AF143" s="66"/>
      <c r="AG143" s="67"/>
      <c r="AH143" s="2"/>
      <c r="AI143" s="2"/>
    </row>
    <row r="144" spans="1:35" ht="0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</row>
    <row r="145" spans="1:35" x14ac:dyDescent="0.25">
      <c r="A145" s="28">
        <v>15</v>
      </c>
      <c r="B145" s="30" t="s">
        <v>111</v>
      </c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2"/>
    </row>
    <row r="146" spans="1:35" x14ac:dyDescent="0.25">
      <c r="A146" s="2"/>
      <c r="B146" s="4" t="s">
        <v>112</v>
      </c>
      <c r="C146" s="2"/>
      <c r="D146" s="2"/>
      <c r="E146" s="2"/>
      <c r="F146" s="2"/>
      <c r="G146" s="56">
        <f>Sheet2!B97</f>
        <v>0</v>
      </c>
      <c r="H146" s="58"/>
      <c r="I146" s="58"/>
      <c r="J146" s="58"/>
      <c r="K146" s="58"/>
      <c r="L146" s="58"/>
      <c r="M146" s="58"/>
      <c r="N146" s="58"/>
      <c r="O146" s="58"/>
      <c r="P146" s="58"/>
      <c r="Q146" s="57"/>
      <c r="R146" s="4" t="s">
        <v>113</v>
      </c>
      <c r="S146" s="2"/>
      <c r="T146" s="2"/>
      <c r="U146" s="2"/>
      <c r="V146" s="2"/>
      <c r="W146" s="56">
        <f>Sheet2!B98</f>
        <v>0</v>
      </c>
      <c r="X146" s="58"/>
      <c r="Y146" s="58"/>
      <c r="Z146" s="58"/>
      <c r="AA146" s="58"/>
      <c r="AB146" s="58"/>
      <c r="AC146" s="58"/>
      <c r="AD146" s="58"/>
      <c r="AE146" s="58"/>
      <c r="AF146" s="58"/>
      <c r="AG146" s="57"/>
      <c r="AH146" s="2"/>
      <c r="AI146" s="2"/>
    </row>
    <row r="147" spans="1:35" ht="1.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</row>
    <row r="148" spans="1:35" x14ac:dyDescent="0.25">
      <c r="A148" s="2"/>
      <c r="B148" s="4" t="s">
        <v>114</v>
      </c>
      <c r="C148" s="2"/>
      <c r="D148" s="2"/>
      <c r="E148" s="2"/>
      <c r="F148" s="2"/>
      <c r="G148" s="2"/>
      <c r="H148" s="2"/>
      <c r="I148" s="56">
        <f>Sheet2!B99</f>
        <v>0</v>
      </c>
      <c r="J148" s="58"/>
      <c r="K148" s="58"/>
      <c r="L148" s="58"/>
      <c r="M148" s="58"/>
      <c r="N148" s="58"/>
      <c r="O148" s="58"/>
      <c r="P148" s="58"/>
      <c r="Q148" s="58"/>
      <c r="R148" s="58"/>
      <c r="S148" s="57"/>
      <c r="T148" s="2"/>
      <c r="U148" s="4" t="s">
        <v>115</v>
      </c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</row>
    <row r="149" spans="1:35" ht="9" customHeight="1" x14ac:dyDescent="0.25">
      <c r="A149" s="2"/>
      <c r="B149" s="24" t="s">
        <v>116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</row>
    <row r="150" spans="1:35" ht="9" customHeight="1" x14ac:dyDescent="0.25">
      <c r="A150" s="2"/>
      <c r="B150" s="24" t="s">
        <v>117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</row>
    <row r="151" spans="1:35" x14ac:dyDescent="0.25">
      <c r="A151" s="35">
        <v>16</v>
      </c>
      <c r="B151" s="4" t="s">
        <v>118</v>
      </c>
      <c r="C151" s="2"/>
      <c r="D151" s="56">
        <f>Sheet2!B100</f>
        <v>0</v>
      </c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7"/>
      <c r="R151" s="24" t="s">
        <v>119</v>
      </c>
      <c r="S151" s="24"/>
      <c r="T151" s="2"/>
      <c r="U151" s="2"/>
      <c r="V151" s="2"/>
      <c r="W151" s="2"/>
      <c r="X151" s="2"/>
      <c r="Y151" s="2"/>
      <c r="Z151" s="56">
        <f>Sheet2!B101</f>
        <v>0</v>
      </c>
      <c r="AA151" s="58"/>
      <c r="AB151" s="58"/>
      <c r="AC151" s="58"/>
      <c r="AD151" s="58"/>
      <c r="AE151" s="58"/>
      <c r="AF151" s="58"/>
      <c r="AG151" s="57"/>
      <c r="AH151" s="2"/>
      <c r="AI151" s="2"/>
    </row>
    <row r="152" spans="1:35" ht="2.1" customHeight="1" x14ac:dyDescent="0.25">
      <c r="A152" s="35"/>
      <c r="B152" s="4"/>
      <c r="C152" s="2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4"/>
      <c r="S152" s="24"/>
      <c r="T152" s="2"/>
      <c r="U152" s="2"/>
      <c r="V152" s="2"/>
      <c r="W152" s="2"/>
      <c r="X152" s="2"/>
      <c r="Y152" s="2"/>
      <c r="Z152" s="36"/>
      <c r="AA152" s="36"/>
      <c r="AB152" s="36"/>
      <c r="AC152" s="36"/>
      <c r="AD152" s="36"/>
      <c r="AE152" s="36"/>
      <c r="AF152" s="36"/>
      <c r="AG152" s="37"/>
      <c r="AH152" s="2"/>
      <c r="AI152" s="2"/>
    </row>
    <row r="153" spans="1:35" x14ac:dyDescent="0.25">
      <c r="A153" s="2"/>
      <c r="B153" s="24" t="s">
        <v>120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38"/>
      <c r="X153" s="36"/>
      <c r="Y153" s="36"/>
      <c r="Z153" s="36"/>
      <c r="AA153" s="36"/>
      <c r="AB153" s="36"/>
      <c r="AC153" s="36"/>
      <c r="AD153" s="36"/>
      <c r="AE153" s="36"/>
      <c r="AF153" s="36"/>
      <c r="AG153" s="37"/>
      <c r="AH153" s="23"/>
      <c r="AI153" s="2"/>
    </row>
    <row r="154" spans="1:35" ht="12" customHeight="1" x14ac:dyDescent="0.25">
      <c r="A154" s="2"/>
      <c r="B154" s="2" t="s">
        <v>121</v>
      </c>
      <c r="C154" s="2"/>
      <c r="D154" s="2"/>
      <c r="E154" s="56">
        <f>Sheet2!B102</f>
        <v>0</v>
      </c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7"/>
      <c r="R154" s="2"/>
      <c r="S154" s="2"/>
      <c r="T154" s="2"/>
      <c r="U154" s="2"/>
      <c r="V154" s="2"/>
      <c r="W154" s="39"/>
      <c r="X154" s="23"/>
      <c r="Y154" s="23"/>
      <c r="Z154" s="23"/>
      <c r="AA154" s="23"/>
      <c r="AB154" s="23"/>
      <c r="AC154" s="23"/>
      <c r="AD154" s="23"/>
      <c r="AE154" s="23"/>
      <c r="AF154" s="23"/>
      <c r="AG154" s="40"/>
      <c r="AH154" s="23"/>
      <c r="AI154" s="2"/>
    </row>
    <row r="155" spans="1:35" ht="2.1" customHeight="1" x14ac:dyDescent="0.25">
      <c r="A155" s="2"/>
      <c r="B155" s="2"/>
      <c r="C155" s="2"/>
      <c r="D155" s="2"/>
      <c r="E155" s="23"/>
      <c r="F155" s="23"/>
      <c r="G155" s="23"/>
      <c r="H155" s="23"/>
      <c r="I155" s="41"/>
      <c r="J155" s="41"/>
      <c r="K155" s="41"/>
      <c r="L155" s="41"/>
      <c r="M155" s="41"/>
      <c r="N155" s="41"/>
      <c r="O155" s="41"/>
      <c r="P155" s="41"/>
      <c r="Q155" s="23"/>
      <c r="R155" s="2"/>
      <c r="S155" s="2"/>
      <c r="T155" s="2"/>
      <c r="U155" s="2"/>
      <c r="V155" s="2"/>
      <c r="W155" s="39"/>
      <c r="X155" s="23"/>
      <c r="Y155" s="23"/>
      <c r="Z155" s="23"/>
      <c r="AA155" s="23"/>
      <c r="AB155" s="23"/>
      <c r="AC155" s="23"/>
      <c r="AD155" s="23"/>
      <c r="AE155" s="23"/>
      <c r="AF155" s="23"/>
      <c r="AG155" s="40"/>
      <c r="AH155" s="23"/>
      <c r="AI155" s="2"/>
    </row>
    <row r="156" spans="1:35" ht="15.75" x14ac:dyDescent="0.25">
      <c r="A156" s="2"/>
      <c r="B156" s="2" t="s">
        <v>122</v>
      </c>
      <c r="C156" s="2"/>
      <c r="D156" s="2"/>
      <c r="E156" s="2"/>
      <c r="F156" s="2"/>
      <c r="G156" s="2"/>
      <c r="H156" s="2"/>
      <c r="I156" s="16" t="str">
        <f>MID(Sheet2!$B$103,1,1)</f>
        <v/>
      </c>
      <c r="J156" s="16" t="str">
        <f>MID(Sheet2!$B$103,2,1)</f>
        <v/>
      </c>
      <c r="K156" s="16" t="str">
        <f>MID(Sheet2!$C$103,1,1)</f>
        <v/>
      </c>
      <c r="L156" s="16" t="str">
        <f>MID(Sheet2!$C$103,2,1)</f>
        <v/>
      </c>
      <c r="M156" s="16" t="str">
        <f>MID(Sheet2!$D$103,1,1)</f>
        <v/>
      </c>
      <c r="N156" s="16" t="str">
        <f>MID(Sheet2!$D$103,2,1)</f>
        <v/>
      </c>
      <c r="O156" s="16" t="str">
        <f>MID(Sheet2!$D$103,3,1)</f>
        <v/>
      </c>
      <c r="P156" s="16" t="str">
        <f>MID(Sheet2!$D$103,4,1)</f>
        <v/>
      </c>
      <c r="Q156" s="2"/>
      <c r="R156" s="2"/>
      <c r="S156" s="2"/>
      <c r="T156" s="2"/>
      <c r="U156" s="2"/>
      <c r="V156" s="2"/>
      <c r="W156" s="42"/>
      <c r="X156" s="43"/>
      <c r="Y156" s="43"/>
      <c r="Z156" s="43"/>
      <c r="AA156" s="43"/>
      <c r="AB156" s="43"/>
      <c r="AC156" s="43"/>
      <c r="AD156" s="43"/>
      <c r="AE156" s="43"/>
      <c r="AF156" s="43"/>
      <c r="AG156" s="44"/>
      <c r="AH156" s="23"/>
      <c r="AI156" s="2"/>
    </row>
    <row r="157" spans="1:35" ht="8.1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39"/>
      <c r="X157" s="45" t="s">
        <v>123</v>
      </c>
      <c r="Y157" s="23"/>
      <c r="Z157" s="23"/>
      <c r="AA157" s="23"/>
      <c r="AB157" s="23"/>
      <c r="AC157" s="23"/>
      <c r="AD157" s="23"/>
      <c r="AE157" s="23"/>
      <c r="AF157" s="23"/>
      <c r="AG157" s="40"/>
      <c r="AH157" s="23"/>
      <c r="AI157" s="2"/>
    </row>
    <row r="158" spans="1:35" ht="8.1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42"/>
      <c r="X158" s="46" t="s">
        <v>124</v>
      </c>
      <c r="Y158" s="43"/>
      <c r="Z158" s="43"/>
      <c r="AA158" s="43"/>
      <c r="AB158" s="43"/>
      <c r="AC158" s="43"/>
      <c r="AD158" s="43"/>
      <c r="AE158" s="43"/>
      <c r="AF158" s="43"/>
      <c r="AG158" s="44"/>
      <c r="AH158" s="23"/>
      <c r="AI158" s="2"/>
    </row>
    <row r="159" spans="1:3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</row>
    <row r="160" spans="1:3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</row>
  </sheetData>
  <sheetProtection algorithmName="SHA-512" hashValue="IzXSxgJ02CEidJpvGAg2dn3bf7jTsn6SYUOrR4cqDw/s4a430N7tTpwS5xGz4SZWOYz2OOnfRPWY0D+8eucXcw==" saltValue="Aq1R0nOs+1bLRp9i1Lg/YQ==" spinCount="100000" sheet="1" objects="1" scenarios="1" selectLockedCells="1"/>
  <mergeCells count="19">
    <mergeCell ref="E154:Q154"/>
    <mergeCell ref="G146:Q146"/>
    <mergeCell ref="W146:AG146"/>
    <mergeCell ref="I148:S148"/>
    <mergeCell ref="D151:Q151"/>
    <mergeCell ref="Z151:AG151"/>
    <mergeCell ref="J90:AD90"/>
    <mergeCell ref="B143:P143"/>
    <mergeCell ref="B68:P68"/>
    <mergeCell ref="B82:P82"/>
    <mergeCell ref="X143:AG143"/>
    <mergeCell ref="X82:AG82"/>
    <mergeCell ref="X68:AG68"/>
    <mergeCell ref="R9:S9"/>
    <mergeCell ref="H9:J9"/>
    <mergeCell ref="K10:L10"/>
    <mergeCell ref="M10:N10"/>
    <mergeCell ref="K9:N9"/>
    <mergeCell ref="O9:Q9"/>
  </mergeCells>
  <pageMargins left="0.39370078740157483" right="0" top="0.47244094488188981" bottom="7.874015748031496E-2" header="0.31496062992125984" footer="0.31496062992125984"/>
  <pageSetup paperSize="9" scale="90" orientation="portrait" r:id="rId1"/>
  <rowBreaks count="1" manualBreakCount="1">
    <brk id="7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FORM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SERVER</cp:lastModifiedBy>
  <cp:lastPrinted>2018-10-13T05:09:58Z</cp:lastPrinted>
  <dcterms:created xsi:type="dcterms:W3CDTF">2006-09-16T00:00:00Z</dcterms:created>
  <dcterms:modified xsi:type="dcterms:W3CDTF">2018-10-22T04:56:43Z</dcterms:modified>
</cp:coreProperties>
</file>