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RANA Motors\WS Monthly Reporting Formats\"/>
    </mc:Choice>
  </mc:AlternateContent>
  <bookViews>
    <workbookView xWindow="0" yWindow="0" windowWidth="20490" windowHeight="7755"/>
  </bookViews>
  <sheets>
    <sheet name="NAME" sheetId="1" r:id="rId1"/>
    <sheet name="Sheet1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F25" i="1" l="1"/>
  <c r="F24" i="1"/>
  <c r="F23" i="1"/>
  <c r="F22" i="1"/>
  <c r="F21" i="1"/>
  <c r="F20" i="1"/>
  <c r="F19" i="1"/>
  <c r="F18" i="1"/>
  <c r="F17" i="1"/>
  <c r="F16" i="1"/>
  <c r="F15" i="1"/>
  <c r="F14" i="1"/>
  <c r="O26" i="1" l="1"/>
  <c r="K36" i="1" s="1"/>
  <c r="K37" i="1" l="1"/>
  <c r="K40" i="1" l="1"/>
  <c r="N26" i="1" l="1"/>
  <c r="P39" i="1" s="1"/>
  <c r="K26" i="1"/>
  <c r="K34" i="1" s="1"/>
  <c r="J26" i="1"/>
  <c r="K35" i="1" s="1"/>
  <c r="I26" i="1"/>
  <c r="K33" i="1" s="1"/>
  <c r="G26" i="1"/>
  <c r="J31" i="1" s="1"/>
  <c r="E26" i="1"/>
  <c r="D26" i="1"/>
  <c r="J29" i="1" s="1"/>
  <c r="C26" i="1"/>
  <c r="K28" i="1" s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P14" i="1" l="1"/>
  <c r="P16" i="1"/>
  <c r="P18" i="1"/>
  <c r="P20" i="1"/>
  <c r="P22" i="1"/>
  <c r="P15" i="1"/>
  <c r="P17" i="1"/>
  <c r="P19" i="1"/>
  <c r="P21" i="1"/>
  <c r="P23" i="1"/>
  <c r="P24" i="1"/>
  <c r="P25" i="1"/>
  <c r="F26" i="1"/>
  <c r="J30" i="1" s="1"/>
  <c r="K30" i="1" s="1"/>
  <c r="H26" i="1"/>
  <c r="M26" i="1"/>
  <c r="E38" i="1" s="1"/>
  <c r="K32" i="1"/>
  <c r="L26" i="1"/>
  <c r="P26" i="1" l="1"/>
  <c r="K38" i="1"/>
  <c r="K42" i="1" s="1"/>
  <c r="O28" i="1"/>
  <c r="P31" i="1" s="1"/>
  <c r="P32" i="1" l="1"/>
  <c r="P33" i="1" s="1"/>
  <c r="P34" i="1" l="1"/>
  <c r="P35" i="1" s="1"/>
  <c r="P36" i="1" l="1"/>
  <c r="P37" i="1" s="1"/>
  <c r="P38" i="1" l="1"/>
  <c r="P40" i="1" s="1"/>
  <c r="P42" i="1" s="1"/>
</calcChain>
</file>

<file path=xl/comments1.xml><?xml version="1.0" encoding="utf-8"?>
<comments xmlns="http://schemas.openxmlformats.org/spreadsheetml/2006/main">
  <authors>
    <author>admin</author>
  </authors>
  <commentList>
    <comment ref="P7" authorId="0" shapeId="0">
      <text>
        <r>
          <rPr>
            <b/>
            <sz val="9"/>
            <color indexed="81"/>
            <rFont val="Tahoma"/>
            <charset val="1"/>
          </rPr>
          <t>DS:</t>
        </r>
        <r>
          <rPr>
            <sz val="9"/>
            <color indexed="81"/>
            <rFont val="Tahoma"/>
            <charset val="1"/>
          </rPr>
          <t xml:space="preserve">
NO. OF YEARS COMPLETED AT ANY TIME DURING THE FINANCIAL YEAR 2018-19</t>
        </r>
      </text>
    </comment>
    <comment ref="O8" authorId="0" shapeId="0">
      <text>
        <r>
          <rPr>
            <b/>
            <sz val="9"/>
            <color indexed="81"/>
            <rFont val="Tahoma"/>
            <charset val="1"/>
          </rPr>
          <t>DS:</t>
        </r>
        <r>
          <rPr>
            <sz val="9"/>
            <color indexed="81"/>
            <rFont val="Tahoma"/>
            <charset val="1"/>
          </rPr>
          <t xml:space="preserve">
PAN OF LANDLORD REQUIRED, IF RENT PAID DURING THE YEAR IS MORE THAN 100000.</t>
        </r>
      </text>
    </comment>
  </commentList>
</comments>
</file>

<file path=xl/sharedStrings.xml><?xml version="1.0" encoding="utf-8"?>
<sst xmlns="http://schemas.openxmlformats.org/spreadsheetml/2006/main" count="106" uniqueCount="98">
  <si>
    <t>Note:-</t>
  </si>
  <si>
    <t>NAME</t>
  </si>
  <si>
    <t>PAN</t>
  </si>
  <si>
    <t>PF APPLICABLE (YES/NO)</t>
  </si>
  <si>
    <t>DESIGNATION</t>
  </si>
  <si>
    <t>LOCATION (IN CO.)</t>
  </si>
  <si>
    <t>STAFF CODE</t>
  </si>
  <si>
    <t>AGE (YEARS)</t>
  </si>
  <si>
    <t>ADDRESS</t>
  </si>
  <si>
    <t>LANDLORD'S PAN</t>
  </si>
  <si>
    <t>MONTH</t>
  </si>
  <si>
    <t>BASIC SALARY</t>
  </si>
  <si>
    <t>HOUSE RENT ALLOWANCE</t>
  </si>
  <si>
    <t>CONVEYANCE ALLOWANCE</t>
  </si>
  <si>
    <t>OTHER ALLOWANCES GIVEN</t>
  </si>
  <si>
    <t>ARREAR OF SALARY/ LEAVE SALARY</t>
  </si>
  <si>
    <t>BONUS/GIFT/ INCENTIVE ETC.</t>
  </si>
  <si>
    <t>TOTAL GROSS SALARY</t>
  </si>
  <si>
    <t>EPF 12% OF BASIC SALARY</t>
  </si>
  <si>
    <t>NET SALARY PAID</t>
  </si>
  <si>
    <t>HRA RECD FROM COMPANY</t>
  </si>
  <si>
    <t>RENT PAID BY STAFF</t>
  </si>
  <si>
    <t>HRA EXEMPT</t>
  </si>
  <si>
    <t>PAID</t>
  </si>
  <si>
    <t>EXEMPT</t>
  </si>
  <si>
    <t>TOTAL</t>
  </si>
  <si>
    <t>INVESTMENTS</t>
  </si>
  <si>
    <t xml:space="preserve">DEDUCTION U/S 80 C </t>
  </si>
  <si>
    <t>1. BASIC SALARY</t>
  </si>
  <si>
    <t>PROVIDENT FUND</t>
  </si>
  <si>
    <t>2. HRA RECEIVED</t>
  </si>
  <si>
    <t>DEDUCTION U/S 80 D</t>
  </si>
  <si>
    <t>LESS: EXEMPT</t>
  </si>
  <si>
    <t>DEDUCTION U/S</t>
  </si>
  <si>
    <t>80CCD(1B)/80G</t>
  </si>
  <si>
    <t>CHILDREN'S TUTION FEES</t>
  </si>
  <si>
    <t>3. CONVEYANCE ALLOWANCE</t>
  </si>
  <si>
    <t>TOTAL DEDUCTIONS</t>
  </si>
  <si>
    <t>NSC PURCHASED</t>
  </si>
  <si>
    <t>NET  INCOME</t>
  </si>
  <si>
    <t>PPF DEPOSIT</t>
  </si>
  <si>
    <t>4. SPL ALLOWANCE</t>
  </si>
  <si>
    <t>5. BONUS &amp; EXGRATIA &amp; INCENTIVE</t>
  </si>
  <si>
    <t xml:space="preserve">TAX PAYBLE </t>
  </si>
  <si>
    <t>REPAYMENT OF HOME LOAN</t>
  </si>
  <si>
    <t>6. ARREAR OF SALARY/ LEAVE SALARY (IF ANY)</t>
  </si>
  <si>
    <t>LESS: REBATE U/S 87A</t>
  </si>
  <si>
    <t>OTHERS (SPECIFY)</t>
  </si>
  <si>
    <t>SALARY INCOME</t>
  </si>
  <si>
    <t xml:space="preserve">TOTAL TAX PAYBLE </t>
  </si>
  <si>
    <t>DEDUCTION U/S 80 D - MEDICLAIM INSURANCE</t>
  </si>
  <si>
    <t>8.INCOME FROM HOUSE PROPERTY</t>
  </si>
  <si>
    <t>TDS DEDUCTED / ADVANCE TAX</t>
  </si>
  <si>
    <t>AMOUNT PAID</t>
  </si>
  <si>
    <t>Interest paid on Home Loan</t>
  </si>
  <si>
    <t>BALANCE TAX PAYABLE</t>
  </si>
  <si>
    <t>FOR SELF OR FAMILY</t>
  </si>
  <si>
    <t>9. OTHER INCOME RECD.</t>
  </si>
  <si>
    <t>NO. OF MONTHS REMAIN IN THIS F.Y.</t>
  </si>
  <si>
    <t>FOR PARENTS</t>
  </si>
  <si>
    <t>AGE</t>
  </si>
  <si>
    <t>GROSS  TOTAL INCOME</t>
  </si>
  <si>
    <t>AVERAGE MONTHLY TDS</t>
  </si>
  <si>
    <t>STAMP DUTY on Home</t>
  </si>
  <si>
    <t>ELSS</t>
  </si>
  <si>
    <t>ADD: SURCHARGE</t>
  </si>
  <si>
    <t>DELHI</t>
  </si>
  <si>
    <t>OTHER</t>
  </si>
  <si>
    <t>YES</t>
  </si>
  <si>
    <t>NO</t>
  </si>
  <si>
    <r>
      <t xml:space="preserve">COMPANY NAME </t>
    </r>
    <r>
      <rPr>
        <b/>
        <sz val="20"/>
        <color indexed="60"/>
        <rFont val="Copperplate Gothic Bold"/>
        <family val="2"/>
      </rPr>
      <t xml:space="preserve">-  </t>
    </r>
    <r>
      <rPr>
        <b/>
        <u/>
        <sz val="20"/>
        <color rgb="FFFFFF00"/>
        <rFont val="Copperplate Gothic Bold"/>
        <family val="2"/>
      </rPr>
      <t>-------------------------------------------------------------------</t>
    </r>
  </si>
  <si>
    <t>SALARIED/ OTHER</t>
  </si>
  <si>
    <t>NET  INCOME (SALARIED/ NON SALARIED)</t>
  </si>
  <si>
    <t>SALARY</t>
  </si>
  <si>
    <t>LIC PAID / Other Life Insurance Premium</t>
  </si>
  <si>
    <t>ADD: EDUCATION + HEALTH CESS 4%</t>
  </si>
  <si>
    <t>7. MEDICAL REIMBURSEMENT</t>
  </si>
  <si>
    <t>8. STANDARD DEDUCTION</t>
  </si>
  <si>
    <t>CALCULATION OF INCOME TAX (TDS) FOR THE FY 2018-19, i.e. 01-04-2018 TO 31-03-2019 (AY 2019-20)</t>
  </si>
  <si>
    <t>TDS DEDUCTED</t>
  </si>
  <si>
    <t>MEDICAL REIMBURSEMENT</t>
  </si>
  <si>
    <t>COMPUTATION FOR FY 2018-2019</t>
  </si>
  <si>
    <t>FOR more UPDATES, PLS SUBSCRIBE our YouTube Channel – https://www.youtube.com/c/CADIVYANSHUSENGAR</t>
  </si>
  <si>
    <t>Fill YELLOW HIGHLIGHTED cells only, Please do not change other cells &amp; follow comments.</t>
  </si>
  <si>
    <t>METRO</t>
  </si>
  <si>
    <t>RESIDENCE (METRO/OTHER)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</si>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</sst>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20"/>
      <color indexed="60"/>
      <name val="Copperplate Gothic Bold"/>
      <family val="2"/>
    </font>
    <font>
      <u/>
      <sz val="11"/>
      <color indexed="12"/>
      <name val="Calibri"/>
      <family val="2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u/>
      <sz val="20"/>
      <color rgb="FFFFFF00"/>
      <name val="Copperplate Gothic Bold"/>
      <family val="2"/>
    </font>
    <font>
      <b/>
      <sz val="20"/>
      <color indexed="60"/>
      <name val="Copperplate Gothic Bold"/>
      <family val="2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 tint="4.9989318521683403E-2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" fillId="0" borderId="0"/>
    <xf numFmtId="0" fontId="1" fillId="0" borderId="0"/>
    <xf numFmtId="43" fontId="10" fillId="0" borderId="0" applyFont="0" applyFill="0" applyBorder="0" applyAlignment="0" applyProtection="0"/>
  </cellStyleXfs>
  <cellXfs count="156">
    <xf numFmtId="0" fontId="0" fillId="0" borderId="0" xfId="0"/>
    <xf numFmtId="165" fontId="0" fillId="0" borderId="0" xfId="0" applyNumberFormat="1"/>
    <xf numFmtId="0" fontId="2" fillId="0" borderId="16" xfId="0" applyFont="1" applyFill="1" applyBorder="1" applyProtection="1">
      <protection locked="0" hidden="1"/>
    </xf>
    <xf numFmtId="0" fontId="5" fillId="2" borderId="5" xfId="1" applyFont="1" applyFill="1" applyBorder="1" applyAlignment="1" applyProtection="1">
      <protection locked="0" hidden="1"/>
    </xf>
    <xf numFmtId="0" fontId="6" fillId="2" borderId="6" xfId="1" applyFont="1" applyFill="1" applyBorder="1" applyAlignment="1" applyProtection="1">
      <alignment horizontal="center"/>
      <protection locked="0" hidden="1"/>
    </xf>
    <xf numFmtId="0" fontId="5" fillId="2" borderId="6" xfId="0" applyFont="1" applyFill="1" applyBorder="1" applyProtection="1">
      <protection locked="0" hidden="1"/>
    </xf>
    <xf numFmtId="0" fontId="7" fillId="2" borderId="6" xfId="0" applyFont="1" applyFill="1" applyBorder="1" applyProtection="1">
      <protection locked="0" hidden="1"/>
    </xf>
    <xf numFmtId="0" fontId="5" fillId="2" borderId="6" xfId="0" applyFont="1" applyFill="1" applyBorder="1" applyAlignment="1" applyProtection="1">
      <protection locked="0" hidden="1"/>
    </xf>
    <xf numFmtId="0" fontId="8" fillId="2" borderId="6" xfId="0" applyFont="1" applyFill="1" applyBorder="1" applyProtection="1">
      <protection locked="0" hidden="1"/>
    </xf>
    <xf numFmtId="0" fontId="5" fillId="5" borderId="35" xfId="0" applyFont="1" applyFill="1" applyBorder="1" applyAlignment="1" applyProtection="1">
      <alignment horizontal="center"/>
      <protection locked="0" hidden="1"/>
    </xf>
    <xf numFmtId="0" fontId="5" fillId="2" borderId="5" xfId="0" applyFont="1" applyFill="1" applyBorder="1" applyProtection="1">
      <protection locked="0" hidden="1"/>
    </xf>
    <xf numFmtId="165" fontId="7" fillId="2" borderId="10" xfId="2" applyNumberFormat="1" applyFont="1" applyFill="1" applyBorder="1" applyAlignment="1" applyProtection="1">
      <alignment horizontal="right"/>
      <protection locked="0" hidden="1"/>
    </xf>
    <xf numFmtId="165" fontId="7" fillId="5" borderId="6" xfId="2" applyNumberFormat="1" applyFont="1" applyFill="1" applyBorder="1" applyProtection="1">
      <protection locked="0" hidden="1"/>
    </xf>
    <xf numFmtId="165" fontId="7" fillId="5" borderId="6" xfId="2" applyNumberFormat="1" applyFont="1" applyFill="1" applyBorder="1" applyAlignment="1" applyProtection="1">
      <alignment horizontal="right"/>
      <protection locked="0" hidden="1"/>
    </xf>
    <xf numFmtId="165" fontId="1" fillId="2" borderId="6" xfId="2" applyNumberFormat="1" applyFont="1" applyFill="1" applyBorder="1" applyProtection="1">
      <protection locked="0" hidden="1"/>
    </xf>
    <xf numFmtId="165" fontId="7" fillId="2" borderId="6" xfId="2" applyNumberFormat="1" applyFont="1" applyFill="1" applyBorder="1" applyAlignment="1" applyProtection="1">
      <alignment horizontal="right"/>
      <protection locked="0" hidden="1"/>
    </xf>
    <xf numFmtId="165" fontId="7" fillId="2" borderId="6" xfId="2" applyNumberFormat="1" applyFont="1" applyFill="1" applyBorder="1" applyAlignment="1" applyProtection="1">
      <protection locked="0" hidden="1"/>
    </xf>
    <xf numFmtId="165" fontId="7" fillId="5" borderId="24" xfId="2" applyNumberFormat="1" applyFont="1" applyFill="1" applyBorder="1" applyAlignment="1" applyProtection="1">
      <alignment horizontal="right"/>
      <protection locked="0" hidden="1"/>
    </xf>
    <xf numFmtId="165" fontId="22" fillId="2" borderId="36" xfId="2" applyNumberFormat="1" applyFont="1" applyFill="1" applyBorder="1" applyAlignment="1" applyProtection="1">
      <protection locked="0" hidden="1"/>
    </xf>
    <xf numFmtId="0" fontId="11" fillId="2" borderId="14" xfId="0" applyFont="1" applyFill="1" applyBorder="1" applyAlignment="1" applyProtection="1">
      <protection locked="0" hidden="1"/>
    </xf>
    <xf numFmtId="0" fontId="11" fillId="2" borderId="0" xfId="0" applyFont="1" applyFill="1" applyBorder="1" applyAlignment="1" applyProtection="1">
      <protection locked="0" hidden="1"/>
    </xf>
    <xf numFmtId="0" fontId="7" fillId="2" borderId="15" xfId="0" applyFont="1" applyFill="1" applyBorder="1" applyProtection="1">
      <protection locked="0" hidden="1"/>
    </xf>
    <xf numFmtId="0" fontId="7" fillId="2" borderId="14" xfId="0" applyFont="1" applyFill="1" applyBorder="1" applyAlignment="1" applyProtection="1">
      <protection locked="0" hidden="1"/>
    </xf>
    <xf numFmtId="0" fontId="7" fillId="2" borderId="0" xfId="0" applyFont="1" applyFill="1" applyBorder="1" applyAlignment="1" applyProtection="1">
      <protection locked="0" hidden="1"/>
    </xf>
    <xf numFmtId="0" fontId="7" fillId="2" borderId="0" xfId="0" applyFont="1" applyFill="1" applyBorder="1" applyAlignment="1" applyProtection="1">
      <alignment horizontal="right"/>
      <protection locked="0" hidden="1"/>
    </xf>
    <xf numFmtId="165" fontId="7" fillId="2" borderId="0" xfId="2" applyNumberFormat="1" applyFont="1" applyFill="1" applyBorder="1" applyProtection="1">
      <protection locked="0" hidden="1"/>
    </xf>
    <xf numFmtId="165" fontId="7" fillId="2" borderId="15" xfId="2" applyNumberFormat="1" applyFont="1" applyFill="1" applyBorder="1" applyAlignment="1" applyProtection="1">
      <alignment horizontal="right" shrinkToFit="1"/>
      <protection locked="0" hidden="1"/>
    </xf>
    <xf numFmtId="0" fontId="7" fillId="2" borderId="16" xfId="0" applyFont="1" applyFill="1" applyBorder="1" applyAlignment="1" applyProtection="1">
      <alignment horizontal="left"/>
      <protection locked="0" hidden="1"/>
    </xf>
    <xf numFmtId="0" fontId="7" fillId="2" borderId="0" xfId="0" applyFont="1" applyFill="1" applyBorder="1" applyProtection="1">
      <protection locked="0" hidden="1"/>
    </xf>
    <xf numFmtId="165" fontId="7" fillId="2" borderId="15" xfId="2" applyNumberFormat="1" applyFont="1" applyFill="1" applyBorder="1" applyProtection="1">
      <protection locked="0" hidden="1"/>
    </xf>
    <xf numFmtId="0" fontId="7" fillId="2" borderId="14" xfId="0" applyFont="1" applyFill="1" applyBorder="1" applyAlignment="1" applyProtection="1">
      <alignment horizontal="left"/>
      <protection locked="0" hidden="1"/>
    </xf>
    <xf numFmtId="165" fontId="7" fillId="5" borderId="15" xfId="2" applyNumberFormat="1" applyFont="1" applyFill="1" applyBorder="1" applyAlignment="1" applyProtection="1">
      <alignment horizontal="right"/>
      <protection locked="0" hidden="1"/>
    </xf>
    <xf numFmtId="2" fontId="7" fillId="2" borderId="0" xfId="0" applyNumberFormat="1" applyFont="1" applyFill="1" applyBorder="1" applyProtection="1">
      <protection locked="0" hidden="1"/>
    </xf>
    <xf numFmtId="165" fontId="5" fillId="2" borderId="15" xfId="2" applyNumberFormat="1" applyFont="1" applyFill="1" applyBorder="1" applyAlignment="1" applyProtection="1">
      <alignment horizontal="right"/>
      <protection locked="0" hidden="1"/>
    </xf>
    <xf numFmtId="0" fontId="7" fillId="2" borderId="14" xfId="0" applyFont="1" applyFill="1" applyBorder="1" applyAlignment="1" applyProtection="1">
      <alignment horizontal="left" indent="2"/>
      <protection locked="0" hidden="1"/>
    </xf>
    <xf numFmtId="165" fontId="7" fillId="2" borderId="17" xfId="2" applyNumberFormat="1" applyFont="1" applyFill="1" applyBorder="1" applyProtection="1">
      <protection locked="0" hidden="1"/>
    </xf>
    <xf numFmtId="0" fontId="7" fillId="5" borderId="14" xfId="0" applyFont="1" applyFill="1" applyBorder="1" applyAlignment="1" applyProtection="1">
      <protection locked="0" hidden="1"/>
    </xf>
    <xf numFmtId="165" fontId="7" fillId="5" borderId="17" xfId="2" applyNumberFormat="1" applyFont="1" applyFill="1" applyBorder="1" applyProtection="1">
      <protection locked="0" hidden="1"/>
    </xf>
    <xf numFmtId="0" fontId="7" fillId="2" borderId="0" xfId="0" applyFont="1" applyFill="1" applyBorder="1" applyAlignment="1" applyProtection="1">
      <alignment horizontal="left"/>
      <protection locked="0" hidden="1"/>
    </xf>
    <xf numFmtId="165" fontId="7" fillId="2" borderId="18" xfId="2" applyNumberFormat="1" applyFont="1" applyFill="1" applyBorder="1" applyProtection="1">
      <protection locked="0" hidden="1"/>
    </xf>
    <xf numFmtId="165" fontId="5" fillId="2" borderId="0" xfId="2" applyNumberFormat="1" applyFont="1" applyFill="1" applyBorder="1" applyProtection="1">
      <protection locked="0" hidden="1"/>
    </xf>
    <xf numFmtId="165" fontId="7" fillId="2" borderId="18" xfId="2" applyNumberFormat="1" applyFont="1" applyFill="1" applyBorder="1" applyAlignment="1" applyProtection="1">
      <alignment horizontal="right"/>
      <protection locked="0" hidden="1"/>
    </xf>
    <xf numFmtId="0" fontId="5" fillId="2" borderId="14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Border="1" applyAlignment="1" applyProtection="1">
      <alignment horizontal="left"/>
      <protection locked="0" hidden="1"/>
    </xf>
    <xf numFmtId="165" fontId="5" fillId="2" borderId="15" xfId="2" applyNumberFormat="1" applyFont="1" applyFill="1" applyBorder="1" applyProtection="1">
      <protection locked="0" hidden="1"/>
    </xf>
    <xf numFmtId="0" fontId="7" fillId="2" borderId="0" xfId="0" applyFont="1" applyFill="1" applyBorder="1" applyAlignment="1" applyProtection="1">
      <alignment horizontal="center"/>
      <protection locked="0" hidden="1"/>
    </xf>
    <xf numFmtId="0" fontId="7" fillId="5" borderId="0" xfId="0" applyFont="1" applyFill="1" applyBorder="1" applyProtection="1">
      <protection locked="0" hidden="1"/>
    </xf>
    <xf numFmtId="165" fontId="7" fillId="2" borderId="18" xfId="2" applyNumberFormat="1" applyFont="1" applyFill="1" applyBorder="1" applyAlignment="1" applyProtection="1">
      <alignment horizontal="right" shrinkToFit="1"/>
      <protection locked="0" hidden="1"/>
    </xf>
    <xf numFmtId="165" fontId="7" fillId="2" borderId="15" xfId="2" applyNumberFormat="1" applyFont="1" applyFill="1" applyBorder="1" applyAlignment="1" applyProtection="1">
      <alignment horizontal="right"/>
      <protection locked="0" hidden="1"/>
    </xf>
    <xf numFmtId="165" fontId="5" fillId="2" borderId="19" xfId="2" applyNumberFormat="1" applyFont="1" applyFill="1" applyBorder="1" applyAlignment="1" applyProtection="1">
      <alignment horizontal="right"/>
      <protection locked="0" hidden="1"/>
    </xf>
    <xf numFmtId="0" fontId="5" fillId="2" borderId="14" xfId="0" applyFont="1" applyFill="1" applyBorder="1" applyProtection="1">
      <protection locked="0" hidden="1"/>
    </xf>
    <xf numFmtId="0" fontId="5" fillId="2" borderId="0" xfId="0" applyFont="1" applyFill="1" applyBorder="1" applyAlignment="1" applyProtection="1">
      <protection locked="0" hidden="1"/>
    </xf>
    <xf numFmtId="0" fontId="5" fillId="2" borderId="0" xfId="0" applyFont="1" applyFill="1" applyBorder="1" applyAlignment="1" applyProtection="1">
      <alignment horizontal="right"/>
      <protection locked="0" hidden="1"/>
    </xf>
    <xf numFmtId="0" fontId="13" fillId="2" borderId="14" xfId="0" applyFont="1" applyFill="1" applyBorder="1" applyAlignment="1" applyProtection="1">
      <alignment horizontal="left"/>
      <protection locked="0" hidden="1"/>
    </xf>
    <xf numFmtId="165" fontId="13" fillId="2" borderId="15" xfId="2" applyNumberFormat="1" applyFont="1" applyFill="1" applyBorder="1" applyAlignment="1" applyProtection="1">
      <alignment horizontal="right"/>
      <protection locked="0" hidden="1"/>
    </xf>
    <xf numFmtId="165" fontId="7" fillId="5" borderId="0" xfId="2" applyNumberFormat="1" applyFont="1" applyFill="1" applyBorder="1" applyAlignment="1" applyProtection="1">
      <alignment horizontal="right"/>
      <protection locked="0" hidden="1"/>
    </xf>
    <xf numFmtId="0" fontId="5" fillId="2" borderId="14" xfId="0" applyFont="1" applyFill="1" applyBorder="1" applyAlignment="1" applyProtection="1">
      <protection locked="0" hidden="1"/>
    </xf>
    <xf numFmtId="9" fontId="7" fillId="2" borderId="0" xfId="0" applyNumberFormat="1" applyFont="1" applyFill="1" applyBorder="1" applyAlignment="1" applyProtection="1">
      <protection locked="0" hidden="1"/>
    </xf>
    <xf numFmtId="0" fontId="12" fillId="2" borderId="0" xfId="0" applyFont="1" applyFill="1" applyBorder="1" applyAlignment="1" applyProtection="1">
      <alignment horizontal="right"/>
      <protection locked="0" hidden="1"/>
    </xf>
    <xf numFmtId="165" fontId="7" fillId="5" borderId="17" xfId="2" applyNumberFormat="1" applyFont="1" applyFill="1" applyBorder="1" applyAlignment="1" applyProtection="1">
      <alignment horizontal="right"/>
      <protection locked="0" hidden="1"/>
    </xf>
    <xf numFmtId="165" fontId="7" fillId="5" borderId="15" xfId="2" applyNumberFormat="1" applyFont="1" applyFill="1" applyBorder="1" applyAlignment="1" applyProtection="1">
      <alignment horizontal="right" shrinkToFit="1"/>
      <protection locked="0" hidden="1"/>
    </xf>
    <xf numFmtId="165" fontId="5" fillId="5" borderId="15" xfId="2" applyNumberFormat="1" applyFont="1" applyFill="1" applyBorder="1" applyAlignment="1" applyProtection="1">
      <alignment horizontal="right"/>
      <protection locked="0" hidden="1"/>
    </xf>
    <xf numFmtId="0" fontId="7" fillId="2" borderId="20" xfId="0" applyFont="1" applyFill="1" applyBorder="1" applyAlignment="1" applyProtection="1">
      <protection locked="0" hidden="1"/>
    </xf>
    <xf numFmtId="0" fontId="5" fillId="2" borderId="21" xfId="0" applyFont="1" applyFill="1" applyBorder="1" applyAlignment="1" applyProtection="1">
      <alignment horizontal="right"/>
      <protection locked="0" hidden="1"/>
    </xf>
    <xf numFmtId="0" fontId="12" fillId="2" borderId="21" xfId="0" applyFont="1" applyFill="1" applyBorder="1" applyAlignment="1" applyProtection="1">
      <alignment horizontal="left"/>
      <protection locked="0" hidden="1"/>
    </xf>
    <xf numFmtId="0" fontId="12" fillId="2" borderId="21" xfId="0" applyFont="1" applyFill="1" applyBorder="1" applyAlignment="1" applyProtection="1">
      <alignment horizontal="center"/>
      <protection locked="0" hidden="1"/>
    </xf>
    <xf numFmtId="165" fontId="7" fillId="2" borderId="21" xfId="2" applyNumberFormat="1" applyFont="1" applyFill="1" applyBorder="1" applyProtection="1">
      <protection locked="0" hidden="1"/>
    </xf>
    <xf numFmtId="165" fontId="7" fillId="2" borderId="22" xfId="2" applyNumberFormat="1" applyFont="1" applyFill="1" applyBorder="1" applyAlignment="1" applyProtection="1">
      <alignment horizontal="right"/>
      <protection locked="0" hidden="1"/>
    </xf>
    <xf numFmtId="0" fontId="7" fillId="2" borderId="21" xfId="0" applyFont="1" applyFill="1" applyBorder="1" applyAlignment="1" applyProtection="1">
      <protection locked="0" hidden="1"/>
    </xf>
    <xf numFmtId="165" fontId="14" fillId="2" borderId="22" xfId="2" applyNumberFormat="1" applyFont="1" applyFill="1" applyBorder="1" applyAlignment="1" applyProtection="1">
      <alignment horizontal="right"/>
      <protection locked="0" hidden="1"/>
    </xf>
    <xf numFmtId="0" fontId="8" fillId="2" borderId="27" xfId="0" applyFont="1" applyFill="1" applyBorder="1" applyProtection="1">
      <protection locked="0" hidden="1"/>
    </xf>
    <xf numFmtId="0" fontId="8" fillId="2" borderId="28" xfId="0" applyFont="1" applyFill="1" applyBorder="1" applyProtection="1">
      <protection locked="0" hidden="1"/>
    </xf>
    <xf numFmtId="165" fontId="5" fillId="2" borderId="29" xfId="2" applyNumberFormat="1" applyFont="1" applyFill="1" applyBorder="1" applyAlignment="1" applyProtection="1">
      <alignment horizontal="right"/>
      <protection locked="0" hidden="1"/>
    </xf>
    <xf numFmtId="165" fontId="5" fillId="2" borderId="7" xfId="2" applyNumberFormat="1" applyFont="1" applyFill="1" applyBorder="1" applyAlignment="1" applyProtection="1">
      <alignment horizontal="right"/>
      <protection locked="0" hidden="1"/>
    </xf>
    <xf numFmtId="165" fontId="22" fillId="2" borderId="31" xfId="2" applyNumberFormat="1" applyFont="1" applyFill="1" applyBorder="1" applyAlignment="1" applyProtection="1">
      <protection locked="0" hidden="1"/>
    </xf>
    <xf numFmtId="165" fontId="7" fillId="5" borderId="2" xfId="2" applyNumberFormat="1" applyFont="1" applyFill="1" applyBorder="1" applyProtection="1">
      <protection locked="0" hidden="1"/>
    </xf>
    <xf numFmtId="165" fontId="7" fillId="5" borderId="2" xfId="2" applyNumberFormat="1" applyFont="1" applyFill="1" applyBorder="1" applyAlignment="1" applyProtection="1">
      <alignment horizontal="right"/>
      <protection locked="0" hidden="1"/>
    </xf>
    <xf numFmtId="165" fontId="1" fillId="2" borderId="2" xfId="2" applyNumberFormat="1" applyFont="1" applyFill="1" applyBorder="1" applyProtection="1">
      <protection locked="0" hidden="1"/>
    </xf>
    <xf numFmtId="165" fontId="7" fillId="2" borderId="2" xfId="2" applyNumberFormat="1" applyFont="1" applyFill="1" applyBorder="1" applyAlignment="1" applyProtection="1">
      <alignment horizontal="right"/>
      <protection locked="0" hidden="1"/>
    </xf>
    <xf numFmtId="165" fontId="7" fillId="2" borderId="2" xfId="2" applyNumberFormat="1" applyFont="1" applyFill="1" applyBorder="1" applyAlignment="1" applyProtection="1">
      <protection locked="0" hidden="1"/>
    </xf>
    <xf numFmtId="165" fontId="7" fillId="5" borderId="23" xfId="2" applyNumberFormat="1" applyFont="1" applyFill="1" applyBorder="1" applyAlignment="1" applyProtection="1">
      <alignment horizontal="right"/>
      <protection locked="0" hidden="1"/>
    </xf>
    <xf numFmtId="165" fontId="22" fillId="2" borderId="38" xfId="2" applyNumberFormat="1" applyFont="1" applyFill="1" applyBorder="1" applyAlignment="1" applyProtection="1">
      <protection locked="0" hidden="1"/>
    </xf>
    <xf numFmtId="165" fontId="7" fillId="5" borderId="28" xfId="2" applyNumberFormat="1" applyFont="1" applyFill="1" applyBorder="1" applyProtection="1">
      <protection locked="0" hidden="1"/>
    </xf>
    <xf numFmtId="165" fontId="7" fillId="5" borderId="28" xfId="2" applyNumberFormat="1" applyFont="1" applyFill="1" applyBorder="1" applyAlignment="1" applyProtection="1">
      <alignment horizontal="right"/>
      <protection locked="0" hidden="1"/>
    </xf>
    <xf numFmtId="165" fontId="1" fillId="2" borderId="28" xfId="2" applyNumberFormat="1" applyFont="1" applyFill="1" applyBorder="1" applyProtection="1">
      <protection locked="0" hidden="1"/>
    </xf>
    <xf numFmtId="165" fontId="7" fillId="2" borderId="28" xfId="2" applyNumberFormat="1" applyFont="1" applyFill="1" applyBorder="1" applyAlignment="1" applyProtection="1">
      <alignment horizontal="right"/>
      <protection locked="0" hidden="1"/>
    </xf>
    <xf numFmtId="165" fontId="7" fillId="2" borderId="28" xfId="2" applyNumberFormat="1" applyFont="1" applyFill="1" applyBorder="1" applyAlignment="1" applyProtection="1">
      <protection locked="0" hidden="1"/>
    </xf>
    <xf numFmtId="165" fontId="7" fillId="5" borderId="30" xfId="2" applyNumberFormat="1" applyFont="1" applyFill="1" applyBorder="1" applyAlignment="1" applyProtection="1">
      <alignment horizontal="right"/>
      <protection locked="0" hidden="1"/>
    </xf>
    <xf numFmtId="165" fontId="22" fillId="2" borderId="39" xfId="2" applyNumberFormat="1" applyFont="1" applyFill="1" applyBorder="1" applyAlignment="1" applyProtection="1">
      <protection locked="0" hidden="1"/>
    </xf>
    <xf numFmtId="165" fontId="7" fillId="5" borderId="40" xfId="2" applyNumberFormat="1" applyFont="1" applyFill="1" applyBorder="1" applyProtection="1">
      <protection locked="0" hidden="1"/>
    </xf>
    <xf numFmtId="165" fontId="7" fillId="5" borderId="32" xfId="2" applyNumberFormat="1" applyFont="1" applyFill="1" applyBorder="1" applyProtection="1">
      <protection locked="0" hidden="1"/>
    </xf>
    <xf numFmtId="165" fontId="5" fillId="2" borderId="8" xfId="2" applyNumberFormat="1" applyFont="1" applyFill="1" applyBorder="1" applyAlignment="1" applyProtection="1">
      <alignment horizontal="right"/>
      <protection locked="0" hidden="1"/>
    </xf>
    <xf numFmtId="0" fontId="9" fillId="2" borderId="38" xfId="0" quotePrefix="1" applyFont="1" applyFill="1" applyBorder="1" applyAlignment="1" applyProtection="1">
      <alignment horizontal="center"/>
      <protection locked="0" hidden="1"/>
    </xf>
    <xf numFmtId="0" fontId="9" fillId="2" borderId="36" xfId="0" quotePrefix="1" applyFont="1" applyFill="1" applyBorder="1" applyAlignment="1" applyProtection="1">
      <alignment horizontal="center"/>
      <protection locked="0" hidden="1"/>
    </xf>
    <xf numFmtId="17" fontId="9" fillId="2" borderId="39" xfId="0" quotePrefix="1" applyNumberFormat="1" applyFont="1" applyFill="1" applyBorder="1" applyAlignment="1" applyProtection="1">
      <alignment horizontal="center"/>
      <protection locked="0" hidden="1"/>
    </xf>
    <xf numFmtId="0" fontId="9" fillId="2" borderId="31" xfId="0" applyFont="1" applyFill="1" applyBorder="1" applyAlignment="1" applyProtection="1">
      <alignment horizontal="center"/>
      <protection locked="0" hidden="1"/>
    </xf>
    <xf numFmtId="0" fontId="7" fillId="5" borderId="5" xfId="0" applyFont="1" applyFill="1" applyBorder="1" applyProtection="1">
      <protection locked="0" hidden="1"/>
    </xf>
    <xf numFmtId="2" fontId="7" fillId="5" borderId="35" xfId="2" applyNumberFormat="1" applyFont="1" applyFill="1" applyBorder="1" applyProtection="1">
      <protection locked="0" hidden="1"/>
    </xf>
    <xf numFmtId="0" fontId="7" fillId="5" borderId="27" xfId="0" applyFont="1" applyFill="1" applyBorder="1" applyProtection="1">
      <protection locked="0" hidden="1"/>
    </xf>
    <xf numFmtId="2" fontId="7" fillId="5" borderId="37" xfId="2" applyNumberFormat="1" applyFont="1" applyFill="1" applyBorder="1" applyProtection="1">
      <protection locked="0" hidden="1"/>
    </xf>
    <xf numFmtId="0" fontId="5" fillId="2" borderId="1" xfId="0" applyFont="1" applyFill="1" applyBorder="1" applyAlignment="1" applyProtection="1">
      <alignment horizontal="center"/>
      <protection locked="0" hidden="1"/>
    </xf>
    <xf numFmtId="0" fontId="5" fillId="2" borderId="42" xfId="0" applyFont="1" applyFill="1" applyBorder="1" applyAlignment="1" applyProtection="1">
      <alignment horizontal="right"/>
      <protection locked="0" hidden="1"/>
    </xf>
    <xf numFmtId="0" fontId="25" fillId="6" borderId="11" xfId="0" applyFont="1" applyFill="1" applyBorder="1" applyAlignment="1" applyProtection="1">
      <alignment horizontal="center"/>
      <protection locked="0" hidden="1"/>
    </xf>
    <xf numFmtId="0" fontId="25" fillId="6" borderId="12" xfId="0" applyFont="1" applyFill="1" applyBorder="1" applyAlignment="1" applyProtection="1">
      <alignment horizontal="center"/>
      <protection locked="0" hidden="1"/>
    </xf>
    <xf numFmtId="0" fontId="25" fillId="6" borderId="13" xfId="0" applyFont="1" applyFill="1" applyBorder="1" applyAlignment="1" applyProtection="1">
      <alignment horizontal="center"/>
      <protection locked="0" hidden="1"/>
    </xf>
    <xf numFmtId="0" fontId="2" fillId="0" borderId="33" xfId="0" applyFont="1" applyFill="1" applyBorder="1" applyAlignment="1" applyProtection="1">
      <alignment horizontal="left"/>
      <protection locked="0" hidden="1"/>
    </xf>
    <xf numFmtId="0" fontId="2" fillId="0" borderId="34" xfId="0" applyFont="1" applyFill="1" applyBorder="1" applyAlignment="1" applyProtection="1">
      <alignment horizontal="left"/>
      <protection locked="0" hidden="1"/>
    </xf>
    <xf numFmtId="0" fontId="0" fillId="4" borderId="0" xfId="0" applyFill="1" applyAlignment="1">
      <alignment horizontal="center"/>
    </xf>
    <xf numFmtId="0" fontId="7" fillId="4" borderId="0" xfId="0" applyFont="1" applyFill="1" applyAlignment="1" applyProtection="1">
      <alignment horizontal="center"/>
      <protection locked="0"/>
    </xf>
    <xf numFmtId="0" fontId="0" fillId="4" borderId="14" xfId="0" applyFill="1" applyBorder="1" applyAlignment="1">
      <alignment horizontal="center"/>
    </xf>
    <xf numFmtId="0" fontId="23" fillId="0" borderId="11" xfId="0" applyFont="1" applyFill="1" applyBorder="1" applyAlignment="1" applyProtection="1">
      <alignment horizontal="center"/>
      <protection locked="0" hidden="1"/>
    </xf>
    <xf numFmtId="0" fontId="23" fillId="0" borderId="12" xfId="0" applyFont="1" applyFill="1" applyBorder="1" applyAlignment="1" applyProtection="1">
      <alignment horizontal="center"/>
      <protection locked="0" hidden="1"/>
    </xf>
    <xf numFmtId="0" fontId="23" fillId="0" borderId="13" xfId="0" applyFont="1" applyFill="1" applyBorder="1" applyAlignment="1" applyProtection="1">
      <alignment horizontal="center"/>
      <protection locked="0" hidden="1"/>
    </xf>
    <xf numFmtId="0" fontId="23" fillId="0" borderId="21" xfId="0" applyFont="1" applyFill="1" applyBorder="1" applyAlignment="1" applyProtection="1">
      <alignment horizontal="center"/>
      <protection locked="0" hidden="1"/>
    </xf>
    <xf numFmtId="0" fontId="23" fillId="0" borderId="22" xfId="0" applyFont="1" applyFill="1" applyBorder="1" applyAlignment="1" applyProtection="1">
      <alignment horizontal="center"/>
      <protection locked="0" hidden="1"/>
    </xf>
    <xf numFmtId="0" fontId="5" fillId="2" borderId="6" xfId="0" applyFont="1" applyFill="1" applyBorder="1" applyAlignment="1" applyProtection="1">
      <alignment horizontal="center" vertical="center" wrapText="1"/>
      <protection locked="0" hidden="1"/>
    </xf>
    <xf numFmtId="0" fontId="5" fillId="2" borderId="28" xfId="0" applyFont="1" applyFill="1" applyBorder="1" applyAlignment="1" applyProtection="1">
      <alignment horizontal="center" vertical="center" wrapText="1"/>
      <protection locked="0" hidden="1"/>
    </xf>
    <xf numFmtId="0" fontId="5" fillId="2" borderId="9" xfId="0" applyFont="1" applyFill="1" applyBorder="1" applyAlignment="1" applyProtection="1">
      <alignment horizontal="center" vertical="center" wrapText="1"/>
      <protection locked="0" hidden="1"/>
    </xf>
    <xf numFmtId="0" fontId="5" fillId="2" borderId="29" xfId="0" applyFont="1" applyFill="1" applyBorder="1" applyAlignment="1" applyProtection="1">
      <alignment horizontal="center" vertical="center" wrapText="1"/>
      <protection locked="0" hidden="1"/>
    </xf>
    <xf numFmtId="0" fontId="5" fillId="2" borderId="2" xfId="0" applyFont="1" applyFill="1" applyBorder="1" applyAlignment="1" applyProtection="1">
      <alignment horizontal="center" vertical="center" wrapText="1"/>
      <protection locked="0" hidden="1"/>
    </xf>
    <xf numFmtId="0" fontId="5" fillId="2" borderId="23" xfId="0" applyFont="1" applyFill="1" applyBorder="1" applyAlignment="1" applyProtection="1">
      <alignment horizontal="center" vertical="center" wrapText="1"/>
      <protection locked="0" hidden="1"/>
    </xf>
    <xf numFmtId="0" fontId="5" fillId="2" borderId="24" xfId="0" applyFont="1" applyFill="1" applyBorder="1" applyAlignment="1" applyProtection="1">
      <alignment horizontal="center" vertical="center" wrapText="1"/>
      <protection locked="0" hidden="1"/>
    </xf>
    <xf numFmtId="0" fontId="5" fillId="2" borderId="30" xfId="0" applyFont="1" applyFill="1" applyBorder="1" applyAlignment="1" applyProtection="1">
      <alignment horizontal="center" vertical="center" wrapText="1"/>
      <protection locked="0" hidden="1"/>
    </xf>
    <xf numFmtId="0" fontId="21" fillId="2" borderId="2" xfId="0" applyFont="1" applyFill="1" applyBorder="1" applyAlignment="1" applyProtection="1">
      <alignment horizontal="center" vertical="center" wrapText="1"/>
      <protection locked="0" hidden="1"/>
    </xf>
    <xf numFmtId="0" fontId="21" fillId="2" borderId="6" xfId="0" applyFont="1" applyFill="1" applyBorder="1" applyAlignment="1" applyProtection="1">
      <alignment horizontal="center" vertical="center" wrapText="1"/>
      <protection locked="0" hidden="1"/>
    </xf>
    <xf numFmtId="0" fontId="21" fillId="2" borderId="28" xfId="0" applyFont="1" applyFill="1" applyBorder="1" applyAlignment="1" applyProtection="1">
      <alignment horizontal="center" vertical="center" wrapText="1"/>
      <protection locked="0" hidden="1"/>
    </xf>
    <xf numFmtId="0" fontId="13" fillId="2" borderId="25" xfId="0" applyFont="1" applyFill="1" applyBorder="1" applyAlignment="1" applyProtection="1">
      <alignment horizontal="center" vertical="center" wrapText="1"/>
      <protection locked="0" hidden="1"/>
    </xf>
    <xf numFmtId="0" fontId="13" fillId="2" borderId="26" xfId="0" applyFont="1" applyFill="1" applyBorder="1" applyAlignment="1" applyProtection="1">
      <alignment horizontal="center" vertical="center" wrapText="1"/>
      <protection locked="0" hidden="1"/>
    </xf>
    <xf numFmtId="0" fontId="13" fillId="2" borderId="31" xfId="0" applyFont="1" applyFill="1" applyBorder="1" applyAlignment="1" applyProtection="1">
      <alignment horizontal="center" vertical="center" wrapText="1"/>
      <protection locked="0" hidden="1"/>
    </xf>
    <xf numFmtId="0" fontId="5" fillId="5" borderId="28" xfId="0" applyFont="1" applyFill="1" applyBorder="1" applyAlignment="1" applyProtection="1">
      <alignment horizontal="left" vertical="center"/>
      <protection locked="0" hidden="1"/>
    </xf>
    <xf numFmtId="0" fontId="5" fillId="2" borderId="28" xfId="0" applyFont="1" applyFill="1" applyBorder="1" applyAlignment="1" applyProtection="1">
      <alignment horizontal="left" vertical="center"/>
      <protection locked="0" hidden="1"/>
    </xf>
    <xf numFmtId="0" fontId="5" fillId="5" borderId="28" xfId="0" applyFont="1" applyFill="1" applyBorder="1" applyAlignment="1" applyProtection="1">
      <alignment horizontal="right" vertical="center"/>
      <protection locked="0" hidden="1"/>
    </xf>
    <xf numFmtId="0" fontId="5" fillId="5" borderId="37" xfId="0" applyFont="1" applyFill="1" applyBorder="1" applyAlignment="1" applyProtection="1">
      <alignment horizontal="right" vertical="center"/>
      <protection locked="0" hidden="1"/>
    </xf>
    <xf numFmtId="0" fontId="24" fillId="0" borderId="14" xfId="0" applyFont="1" applyFill="1" applyBorder="1" applyAlignment="1" applyProtection="1">
      <alignment horizontal="center"/>
      <protection locked="0" hidden="1"/>
    </xf>
    <xf numFmtId="0" fontId="24" fillId="0" borderId="0" xfId="0" applyFont="1" applyFill="1" applyBorder="1" applyAlignment="1" applyProtection="1">
      <alignment horizontal="center"/>
      <protection locked="0" hidden="1"/>
    </xf>
    <xf numFmtId="0" fontId="24" fillId="0" borderId="15" xfId="0" applyFont="1" applyFill="1" applyBorder="1" applyAlignment="1" applyProtection="1">
      <alignment horizontal="center"/>
      <protection locked="0" hidden="1"/>
    </xf>
    <xf numFmtId="0" fontId="5" fillId="2" borderId="38" xfId="0" applyFont="1" applyFill="1" applyBorder="1" applyAlignment="1" applyProtection="1">
      <alignment horizontal="center" vertical="center" wrapText="1"/>
      <protection locked="0" hidden="1"/>
    </xf>
    <xf numFmtId="0" fontId="5" fillId="2" borderId="36" xfId="0" applyFont="1" applyFill="1" applyBorder="1" applyAlignment="1" applyProtection="1">
      <alignment horizontal="center" vertical="center" wrapText="1"/>
      <protection locked="0" hidden="1"/>
    </xf>
    <xf numFmtId="0" fontId="5" fillId="2" borderId="39" xfId="0" applyFont="1" applyFill="1" applyBorder="1" applyAlignment="1" applyProtection="1">
      <alignment horizontal="center" vertical="center" wrapText="1"/>
      <protection locked="0" hidden="1"/>
    </xf>
    <xf numFmtId="0" fontId="5" fillId="2" borderId="40" xfId="0" applyFont="1" applyFill="1" applyBorder="1" applyAlignment="1" applyProtection="1">
      <alignment horizontal="center" vertical="center" wrapText="1"/>
      <protection locked="0" hidden="1"/>
    </xf>
    <xf numFmtId="0" fontId="5" fillId="2" borderId="32" xfId="0" applyFont="1" applyFill="1" applyBorder="1" applyAlignment="1" applyProtection="1">
      <alignment horizontal="center" vertical="center" wrapText="1"/>
      <protection locked="0" hidden="1"/>
    </xf>
    <xf numFmtId="0" fontId="5" fillId="2" borderId="41" xfId="0" applyFont="1" applyFill="1" applyBorder="1" applyAlignment="1" applyProtection="1">
      <alignment horizontal="center" vertical="center" wrapText="1"/>
      <protection locked="0" hidden="1"/>
    </xf>
    <xf numFmtId="0" fontId="5" fillId="2" borderId="3" xfId="0" applyFont="1" applyFill="1" applyBorder="1" applyAlignment="1" applyProtection="1">
      <alignment horizontal="center" vertical="center" wrapText="1"/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locked="0" hidden="1"/>
    </xf>
    <xf numFmtId="0" fontId="5" fillId="2" borderId="7" xfId="0" applyFont="1" applyFill="1" applyBorder="1" applyAlignment="1" applyProtection="1">
      <alignment horizontal="center" vertical="center" wrapText="1"/>
      <protection locked="0" hidden="1"/>
    </xf>
    <xf numFmtId="0" fontId="5" fillId="2" borderId="8" xfId="0" applyFont="1" applyFill="1" applyBorder="1" applyAlignment="1" applyProtection="1">
      <alignment horizontal="center" vertical="center" wrapText="1"/>
      <protection locked="0" hidden="1"/>
    </xf>
    <xf numFmtId="0" fontId="3" fillId="5" borderId="16" xfId="0" applyFont="1" applyFill="1" applyBorder="1" applyAlignment="1" applyProtection="1">
      <alignment horizontal="center"/>
      <protection locked="0" hidden="1"/>
    </xf>
    <xf numFmtId="0" fontId="3" fillId="5" borderId="33" xfId="0" applyFont="1" applyFill="1" applyBorder="1" applyAlignment="1" applyProtection="1">
      <alignment horizontal="center"/>
      <protection locked="0" hidden="1"/>
    </xf>
    <xf numFmtId="0" fontId="3" fillId="5" borderId="34" xfId="0" applyFont="1" applyFill="1" applyBorder="1" applyAlignment="1" applyProtection="1">
      <alignment horizontal="center"/>
      <protection locked="0" hidden="1"/>
    </xf>
    <xf numFmtId="0" fontId="5" fillId="5" borderId="6" xfId="0" applyFont="1" applyFill="1" applyBorder="1" applyAlignment="1" applyProtection="1">
      <alignment horizontal="left"/>
      <protection locked="0" hidden="1"/>
    </xf>
    <xf numFmtId="0" fontId="5" fillId="5" borderId="6" xfId="0" applyFont="1" applyFill="1" applyBorder="1" applyAlignment="1" applyProtection="1">
      <alignment horizontal="right"/>
      <protection locked="0" hidden="1"/>
    </xf>
    <xf numFmtId="0" fontId="5" fillId="5" borderId="6" xfId="0" applyFont="1" applyFill="1" applyBorder="1" applyAlignment="1" applyProtection="1">
      <protection locked="0" hidden="1"/>
    </xf>
    <xf numFmtId="0" fontId="8" fillId="5" borderId="6" xfId="0" applyFont="1" applyFill="1" applyBorder="1" applyAlignment="1" applyProtection="1">
      <alignment horizontal="right"/>
      <protection locked="0" hidden="1"/>
    </xf>
    <xf numFmtId="0" fontId="7" fillId="3" borderId="24" xfId="0" applyFont="1" applyFill="1" applyBorder="1" applyAlignment="1" applyProtection="1">
      <alignment horizontal="center"/>
      <protection locked="0" hidden="1"/>
    </xf>
    <xf numFmtId="0" fontId="7" fillId="3" borderId="32" xfId="0" applyFont="1" applyFill="1" applyBorder="1" applyAlignment="1" applyProtection="1">
      <alignment horizontal="center"/>
      <protection locked="0" hidden="1"/>
    </xf>
    <xf numFmtId="0" fontId="5" fillId="5" borderId="6" xfId="0" applyFont="1" applyFill="1" applyBorder="1" applyAlignment="1" applyProtection="1">
      <alignment horizontal="center"/>
      <protection locked="0" hidden="1"/>
    </xf>
  </cellXfs>
  <cellStyles count="9">
    <cellStyle name="Comma 2" xfId="2"/>
    <cellStyle name="Comma 2 2" xfId="4"/>
    <cellStyle name="Comma 2 3" xfId="8"/>
    <cellStyle name="Comma 2 4" xfId="3"/>
    <cellStyle name="Comma 3" xfId="5"/>
    <cellStyle name="Hyperlink" xfId="1" builtinId="8"/>
    <cellStyle name="Normal" xfId="0" builtinId="0"/>
    <cellStyle name="Normal 2" xfId="6"/>
    <cellStyle name="Normal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tabSelected="1" zoomScaleNormal="100" zoomScaleSheetLayoutView="70" workbookViewId="0">
      <selection activeCell="C15" sqref="C15"/>
    </sheetView>
  </sheetViews>
  <sheetFormatPr defaultRowHeight="15" x14ac:dyDescent="0.25"/>
  <cols>
    <col min="1" max="1" width="3.28515625" customWidth="1"/>
    <col min="2" max="2" width="13.140625" customWidth="1"/>
    <col min="3" max="3" width="18.140625" customWidth="1"/>
    <col min="4" max="4" width="18" customWidth="1"/>
    <col min="5" max="5" width="18.140625" customWidth="1"/>
    <col min="6" max="6" width="14.42578125" customWidth="1"/>
    <col min="7" max="7" width="13.140625" customWidth="1"/>
    <col min="8" max="8" width="10.5703125" customWidth="1"/>
    <col min="9" max="9" width="15.85546875" customWidth="1"/>
    <col min="10" max="10" width="14.140625" customWidth="1"/>
    <col min="11" max="11" width="15.42578125" customWidth="1"/>
    <col min="12" max="12" width="15.85546875" customWidth="1"/>
    <col min="13" max="13" width="14" customWidth="1"/>
    <col min="14" max="14" width="16.5703125" customWidth="1"/>
    <col min="15" max="15" width="14" customWidth="1"/>
    <col min="16" max="16" width="18.28515625" customWidth="1"/>
    <col min="17" max="17" width="3.28515625" customWidth="1"/>
    <col min="29" max="29" width="9.140625" hidden="1" customWidth="1"/>
  </cols>
  <sheetData>
    <row r="1" spans="1:29" ht="15.75" thickBot="1" x14ac:dyDescent="0.3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29" ht="24" thickBot="1" x14ac:dyDescent="0.4">
      <c r="A2" s="107"/>
      <c r="B2" s="2" t="s">
        <v>0</v>
      </c>
      <c r="C2" s="105" t="s">
        <v>83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109"/>
      <c r="AC2" t="s">
        <v>66</v>
      </c>
    </row>
    <row r="3" spans="1:29" ht="27" thickBot="1" x14ac:dyDescent="0.45">
      <c r="A3" s="107"/>
      <c r="B3" s="102" t="s">
        <v>82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4"/>
      <c r="Q3" s="109"/>
    </row>
    <row r="4" spans="1:29" ht="25.5" x14ac:dyDescent="0.35">
      <c r="A4" s="107"/>
      <c r="B4" s="146" t="s">
        <v>70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8"/>
      <c r="Q4" s="109"/>
      <c r="AC4" t="s">
        <v>67</v>
      </c>
    </row>
    <row r="5" spans="1:29" x14ac:dyDescent="0.25">
      <c r="A5" s="107"/>
      <c r="B5" s="3" t="s">
        <v>1</v>
      </c>
      <c r="C5" s="4"/>
      <c r="D5" s="149"/>
      <c r="E5" s="149"/>
      <c r="F5" s="149"/>
      <c r="G5" s="149"/>
      <c r="H5" s="5" t="s">
        <v>2</v>
      </c>
      <c r="I5" s="6"/>
      <c r="J5" s="150"/>
      <c r="K5" s="150"/>
      <c r="L5" s="150"/>
      <c r="M5" s="7" t="s">
        <v>3</v>
      </c>
      <c r="N5" s="7"/>
      <c r="O5" s="8"/>
      <c r="P5" s="9" t="s">
        <v>68</v>
      </c>
      <c r="Q5" s="109"/>
    </row>
    <row r="6" spans="1:29" x14ac:dyDescent="0.25">
      <c r="A6" s="107"/>
      <c r="B6" s="3" t="s">
        <v>4</v>
      </c>
      <c r="C6" s="4"/>
      <c r="D6" s="149"/>
      <c r="E6" s="149"/>
      <c r="F6" s="149"/>
      <c r="G6" s="149"/>
      <c r="H6" s="8" t="s">
        <v>71</v>
      </c>
      <c r="I6" s="8"/>
      <c r="J6" s="155" t="s">
        <v>73</v>
      </c>
      <c r="K6" s="153"/>
      <c r="L6" s="154"/>
      <c r="M6" s="5" t="s">
        <v>85</v>
      </c>
      <c r="N6" s="5"/>
      <c r="O6" s="5"/>
      <c r="P6" s="9" t="s">
        <v>84</v>
      </c>
      <c r="Q6" s="109"/>
      <c r="AC6" t="s">
        <v>68</v>
      </c>
    </row>
    <row r="7" spans="1:29" x14ac:dyDescent="0.25">
      <c r="A7" s="107"/>
      <c r="B7" s="10" t="s">
        <v>5</v>
      </c>
      <c r="C7" s="8"/>
      <c r="D7" s="151"/>
      <c r="E7" s="151"/>
      <c r="F7" s="151"/>
      <c r="G7" s="151"/>
      <c r="H7" s="8" t="s">
        <v>6</v>
      </c>
      <c r="I7" s="8"/>
      <c r="J7" s="152"/>
      <c r="K7" s="152"/>
      <c r="L7" s="152"/>
      <c r="M7" s="5" t="s">
        <v>7</v>
      </c>
      <c r="N7" s="5"/>
      <c r="O7" s="5"/>
      <c r="P7" s="9">
        <v>28</v>
      </c>
      <c r="Q7" s="109"/>
      <c r="AC7" t="s">
        <v>69</v>
      </c>
    </row>
    <row r="8" spans="1:29" ht="15.75" thickBot="1" x14ac:dyDescent="0.3">
      <c r="A8" s="107"/>
      <c r="B8" s="70" t="s">
        <v>8</v>
      </c>
      <c r="C8" s="71"/>
      <c r="D8" s="129"/>
      <c r="E8" s="129"/>
      <c r="F8" s="129"/>
      <c r="G8" s="129"/>
      <c r="H8" s="129"/>
      <c r="I8" s="129"/>
      <c r="J8" s="129"/>
      <c r="K8" s="129"/>
      <c r="L8" s="129"/>
      <c r="M8" s="130" t="s">
        <v>9</v>
      </c>
      <c r="N8" s="130"/>
      <c r="O8" s="131"/>
      <c r="P8" s="132"/>
      <c r="Q8" s="109"/>
    </row>
    <row r="9" spans="1:29" ht="16.5" thickBot="1" x14ac:dyDescent="0.3">
      <c r="A9" s="107"/>
      <c r="B9" s="133" t="s">
        <v>78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5"/>
      <c r="Q9" s="109"/>
    </row>
    <row r="10" spans="1:29" ht="15" customHeight="1" x14ac:dyDescent="0.25">
      <c r="A10" s="107"/>
      <c r="B10" s="136" t="s">
        <v>10</v>
      </c>
      <c r="C10" s="139" t="s">
        <v>11</v>
      </c>
      <c r="D10" s="119" t="s">
        <v>12</v>
      </c>
      <c r="E10" s="119"/>
      <c r="F10" s="119"/>
      <c r="G10" s="142" t="s">
        <v>13</v>
      </c>
      <c r="H10" s="143"/>
      <c r="I10" s="123" t="s">
        <v>14</v>
      </c>
      <c r="J10" s="119" t="s">
        <v>15</v>
      </c>
      <c r="K10" s="119" t="s">
        <v>16</v>
      </c>
      <c r="L10" s="119" t="s">
        <v>17</v>
      </c>
      <c r="M10" s="119" t="s">
        <v>18</v>
      </c>
      <c r="N10" s="120" t="s">
        <v>79</v>
      </c>
      <c r="O10" s="123" t="s">
        <v>80</v>
      </c>
      <c r="P10" s="126" t="s">
        <v>19</v>
      </c>
      <c r="Q10" s="109"/>
    </row>
    <row r="11" spans="1:29" ht="15.75" thickBot="1" x14ac:dyDescent="0.3">
      <c r="A11" s="107"/>
      <c r="B11" s="137"/>
      <c r="C11" s="140"/>
      <c r="D11" s="115" t="s">
        <v>20</v>
      </c>
      <c r="E11" s="115" t="s">
        <v>21</v>
      </c>
      <c r="F11" s="115" t="s">
        <v>22</v>
      </c>
      <c r="G11" s="144"/>
      <c r="H11" s="145"/>
      <c r="I11" s="124"/>
      <c r="J11" s="115"/>
      <c r="K11" s="115"/>
      <c r="L11" s="115"/>
      <c r="M11" s="115"/>
      <c r="N11" s="121"/>
      <c r="O11" s="124"/>
      <c r="P11" s="127"/>
      <c r="Q11" s="109"/>
    </row>
    <row r="12" spans="1:29" x14ac:dyDescent="0.25">
      <c r="A12" s="107"/>
      <c r="B12" s="137"/>
      <c r="C12" s="140"/>
      <c r="D12" s="115"/>
      <c r="E12" s="115"/>
      <c r="F12" s="115"/>
      <c r="G12" s="117" t="s">
        <v>23</v>
      </c>
      <c r="H12" s="117" t="s">
        <v>24</v>
      </c>
      <c r="I12" s="124"/>
      <c r="J12" s="115"/>
      <c r="K12" s="115"/>
      <c r="L12" s="115"/>
      <c r="M12" s="115"/>
      <c r="N12" s="121"/>
      <c r="O12" s="124"/>
      <c r="P12" s="127"/>
      <c r="Q12" s="109"/>
    </row>
    <row r="13" spans="1:29" ht="15.75" thickBot="1" x14ac:dyDescent="0.3">
      <c r="A13" s="107"/>
      <c r="B13" s="138"/>
      <c r="C13" s="141"/>
      <c r="D13" s="116"/>
      <c r="E13" s="116"/>
      <c r="F13" s="116"/>
      <c r="G13" s="118"/>
      <c r="H13" s="118"/>
      <c r="I13" s="125"/>
      <c r="J13" s="116"/>
      <c r="K13" s="116"/>
      <c r="L13" s="116"/>
      <c r="M13" s="116"/>
      <c r="N13" s="122"/>
      <c r="O13" s="125"/>
      <c r="P13" s="128"/>
      <c r="Q13" s="109"/>
    </row>
    <row r="14" spans="1:29" ht="15.75" x14ac:dyDescent="0.25">
      <c r="A14" s="107"/>
      <c r="B14" s="92" t="s">
        <v>86</v>
      </c>
      <c r="C14" s="89"/>
      <c r="D14" s="75"/>
      <c r="E14" s="76"/>
      <c r="F14" s="77">
        <f t="shared" ref="F14:F25" si="0">MIN((IF($P$6="METRO",0.5*C14,0.4*C14)),(IF(E14-0.1*C14&lt;0,0,IF(E14=0,0,E14-0.1*C14))),D14)</f>
        <v>0</v>
      </c>
      <c r="G14" s="75"/>
      <c r="H14" s="78">
        <v>0</v>
      </c>
      <c r="I14" s="75"/>
      <c r="J14" s="75"/>
      <c r="K14" s="76"/>
      <c r="L14" s="79">
        <f>C14+D14+G14+I14+K14+J14</f>
        <v>0</v>
      </c>
      <c r="M14" s="79">
        <f t="shared" ref="M14:M25" si="1">ROUND(IF($Q$6="YES",IF(C14&lt;15000,12%*C14),0),0)</f>
        <v>0</v>
      </c>
      <c r="N14" s="80"/>
      <c r="O14" s="75"/>
      <c r="P14" s="81">
        <f t="shared" ref="P14:P25" si="2">+L14-M14-N14</f>
        <v>0</v>
      </c>
      <c r="Q14" s="109"/>
    </row>
    <row r="15" spans="1:29" ht="15.75" x14ac:dyDescent="0.25">
      <c r="A15" s="107"/>
      <c r="B15" s="93" t="s">
        <v>87</v>
      </c>
      <c r="C15" s="90"/>
      <c r="D15" s="12"/>
      <c r="E15" s="13"/>
      <c r="F15" s="14">
        <f t="shared" si="0"/>
        <v>0</v>
      </c>
      <c r="G15" s="12"/>
      <c r="H15" s="15">
        <v>0</v>
      </c>
      <c r="I15" s="12"/>
      <c r="J15" s="12"/>
      <c r="K15" s="13"/>
      <c r="L15" s="16">
        <f t="shared" ref="L15:L24" si="3">C15+D15+G15+I15+K15+J15</f>
        <v>0</v>
      </c>
      <c r="M15" s="16">
        <f t="shared" si="1"/>
        <v>0</v>
      </c>
      <c r="N15" s="17"/>
      <c r="O15" s="12"/>
      <c r="P15" s="18">
        <f t="shared" si="2"/>
        <v>0</v>
      </c>
      <c r="Q15" s="109"/>
    </row>
    <row r="16" spans="1:29" ht="15.75" x14ac:dyDescent="0.25">
      <c r="A16" s="107"/>
      <c r="B16" s="93" t="s">
        <v>88</v>
      </c>
      <c r="C16" s="90"/>
      <c r="D16" s="12"/>
      <c r="E16" s="13"/>
      <c r="F16" s="14">
        <f t="shared" si="0"/>
        <v>0</v>
      </c>
      <c r="G16" s="12"/>
      <c r="H16" s="15">
        <v>0</v>
      </c>
      <c r="I16" s="12"/>
      <c r="J16" s="12"/>
      <c r="K16" s="13"/>
      <c r="L16" s="16">
        <f t="shared" si="3"/>
        <v>0</v>
      </c>
      <c r="M16" s="16">
        <f t="shared" si="1"/>
        <v>0</v>
      </c>
      <c r="N16" s="17"/>
      <c r="O16" s="12"/>
      <c r="P16" s="18">
        <f t="shared" si="2"/>
        <v>0</v>
      </c>
      <c r="Q16" s="109"/>
    </row>
    <row r="17" spans="1:17" ht="15.75" x14ac:dyDescent="0.25">
      <c r="A17" s="107"/>
      <c r="B17" s="93" t="s">
        <v>89</v>
      </c>
      <c r="C17" s="90"/>
      <c r="D17" s="12"/>
      <c r="E17" s="13"/>
      <c r="F17" s="14">
        <f t="shared" si="0"/>
        <v>0</v>
      </c>
      <c r="G17" s="12"/>
      <c r="H17" s="15">
        <v>0</v>
      </c>
      <c r="I17" s="12"/>
      <c r="J17" s="12"/>
      <c r="K17" s="13"/>
      <c r="L17" s="16">
        <f t="shared" si="3"/>
        <v>0</v>
      </c>
      <c r="M17" s="16">
        <f t="shared" si="1"/>
        <v>0</v>
      </c>
      <c r="N17" s="17"/>
      <c r="O17" s="12"/>
      <c r="P17" s="18">
        <f t="shared" si="2"/>
        <v>0</v>
      </c>
      <c r="Q17" s="109"/>
    </row>
    <row r="18" spans="1:17" ht="15.75" x14ac:dyDescent="0.25">
      <c r="A18" s="107"/>
      <c r="B18" s="93" t="s">
        <v>90</v>
      </c>
      <c r="C18" s="90"/>
      <c r="D18" s="12"/>
      <c r="E18" s="13"/>
      <c r="F18" s="14">
        <f t="shared" si="0"/>
        <v>0</v>
      </c>
      <c r="G18" s="12"/>
      <c r="H18" s="15">
        <v>0</v>
      </c>
      <c r="I18" s="12"/>
      <c r="J18" s="12"/>
      <c r="K18" s="13"/>
      <c r="L18" s="16">
        <f t="shared" si="3"/>
        <v>0</v>
      </c>
      <c r="M18" s="16">
        <f t="shared" si="1"/>
        <v>0</v>
      </c>
      <c r="N18" s="17"/>
      <c r="O18" s="12"/>
      <c r="P18" s="18">
        <f t="shared" si="2"/>
        <v>0</v>
      </c>
      <c r="Q18" s="109"/>
    </row>
    <row r="19" spans="1:17" ht="15.75" x14ac:dyDescent="0.25">
      <c r="A19" s="107"/>
      <c r="B19" s="93" t="s">
        <v>91</v>
      </c>
      <c r="C19" s="90"/>
      <c r="D19" s="12"/>
      <c r="E19" s="13"/>
      <c r="F19" s="14">
        <f t="shared" si="0"/>
        <v>0</v>
      </c>
      <c r="G19" s="12"/>
      <c r="H19" s="15">
        <v>0</v>
      </c>
      <c r="I19" s="12"/>
      <c r="J19" s="12"/>
      <c r="K19" s="13"/>
      <c r="L19" s="16">
        <f t="shared" si="3"/>
        <v>0</v>
      </c>
      <c r="M19" s="16">
        <f t="shared" si="1"/>
        <v>0</v>
      </c>
      <c r="N19" s="17"/>
      <c r="O19" s="12"/>
      <c r="P19" s="18">
        <f t="shared" si="2"/>
        <v>0</v>
      </c>
      <c r="Q19" s="109"/>
    </row>
    <row r="20" spans="1:17" ht="15.75" x14ac:dyDescent="0.25">
      <c r="A20" s="107"/>
      <c r="B20" s="93" t="s">
        <v>92</v>
      </c>
      <c r="C20" s="90"/>
      <c r="D20" s="12"/>
      <c r="E20" s="13"/>
      <c r="F20" s="14">
        <f t="shared" si="0"/>
        <v>0</v>
      </c>
      <c r="G20" s="12"/>
      <c r="H20" s="15">
        <v>0</v>
      </c>
      <c r="I20" s="12"/>
      <c r="J20" s="12"/>
      <c r="K20" s="13"/>
      <c r="L20" s="16">
        <f t="shared" si="3"/>
        <v>0</v>
      </c>
      <c r="M20" s="16">
        <f t="shared" si="1"/>
        <v>0</v>
      </c>
      <c r="N20" s="17"/>
      <c r="O20" s="12"/>
      <c r="P20" s="18">
        <f t="shared" si="2"/>
        <v>0</v>
      </c>
      <c r="Q20" s="109"/>
    </row>
    <row r="21" spans="1:17" ht="15.75" x14ac:dyDescent="0.25">
      <c r="A21" s="107"/>
      <c r="B21" s="93" t="s">
        <v>93</v>
      </c>
      <c r="C21" s="90"/>
      <c r="D21" s="12"/>
      <c r="E21" s="13"/>
      <c r="F21" s="14">
        <f t="shared" si="0"/>
        <v>0</v>
      </c>
      <c r="G21" s="12"/>
      <c r="H21" s="15">
        <v>0</v>
      </c>
      <c r="I21" s="12"/>
      <c r="J21" s="12"/>
      <c r="K21" s="13"/>
      <c r="L21" s="16">
        <f t="shared" si="3"/>
        <v>0</v>
      </c>
      <c r="M21" s="16">
        <f t="shared" si="1"/>
        <v>0</v>
      </c>
      <c r="N21" s="17"/>
      <c r="O21" s="12"/>
      <c r="P21" s="18">
        <f t="shared" si="2"/>
        <v>0</v>
      </c>
      <c r="Q21" s="109"/>
    </row>
    <row r="22" spans="1:17" ht="15.75" x14ac:dyDescent="0.25">
      <c r="A22" s="107"/>
      <c r="B22" s="93" t="s">
        <v>94</v>
      </c>
      <c r="C22" s="90"/>
      <c r="D22" s="12"/>
      <c r="E22" s="13"/>
      <c r="F22" s="14">
        <f t="shared" si="0"/>
        <v>0</v>
      </c>
      <c r="G22" s="12"/>
      <c r="H22" s="15">
        <v>0</v>
      </c>
      <c r="I22" s="12"/>
      <c r="J22" s="12"/>
      <c r="K22" s="13"/>
      <c r="L22" s="16">
        <f t="shared" si="3"/>
        <v>0</v>
      </c>
      <c r="M22" s="16">
        <f t="shared" si="1"/>
        <v>0</v>
      </c>
      <c r="N22" s="17"/>
      <c r="O22" s="12"/>
      <c r="P22" s="18">
        <f t="shared" si="2"/>
        <v>0</v>
      </c>
      <c r="Q22" s="109"/>
    </row>
    <row r="23" spans="1:17" ht="15.75" x14ac:dyDescent="0.25">
      <c r="A23" s="107"/>
      <c r="B23" s="93" t="s">
        <v>95</v>
      </c>
      <c r="C23" s="90"/>
      <c r="D23" s="12"/>
      <c r="E23" s="13"/>
      <c r="F23" s="14">
        <f t="shared" si="0"/>
        <v>0</v>
      </c>
      <c r="G23" s="12"/>
      <c r="H23" s="15">
        <v>0</v>
      </c>
      <c r="I23" s="12"/>
      <c r="J23" s="12"/>
      <c r="K23" s="13"/>
      <c r="L23" s="16">
        <f t="shared" si="3"/>
        <v>0</v>
      </c>
      <c r="M23" s="16">
        <f t="shared" si="1"/>
        <v>0</v>
      </c>
      <c r="N23" s="17"/>
      <c r="O23" s="12"/>
      <c r="P23" s="18">
        <f t="shared" si="2"/>
        <v>0</v>
      </c>
      <c r="Q23" s="109"/>
    </row>
    <row r="24" spans="1:17" ht="15.75" x14ac:dyDescent="0.25">
      <c r="A24" s="107"/>
      <c r="B24" s="93" t="s">
        <v>96</v>
      </c>
      <c r="C24" s="90"/>
      <c r="D24" s="12"/>
      <c r="E24" s="13"/>
      <c r="F24" s="14">
        <f t="shared" si="0"/>
        <v>0</v>
      </c>
      <c r="G24" s="12"/>
      <c r="H24" s="15">
        <v>0</v>
      </c>
      <c r="I24" s="12"/>
      <c r="J24" s="12"/>
      <c r="K24" s="13"/>
      <c r="L24" s="16">
        <f t="shared" si="3"/>
        <v>0</v>
      </c>
      <c r="M24" s="16">
        <f t="shared" si="1"/>
        <v>0</v>
      </c>
      <c r="N24" s="17"/>
      <c r="O24" s="12"/>
      <c r="P24" s="18">
        <f t="shared" si="2"/>
        <v>0</v>
      </c>
      <c r="Q24" s="109"/>
    </row>
    <row r="25" spans="1:17" ht="16.5" thickBot="1" x14ac:dyDescent="0.3">
      <c r="A25" s="107"/>
      <c r="B25" s="94" t="s">
        <v>97</v>
      </c>
      <c r="C25" s="90"/>
      <c r="D25" s="82"/>
      <c r="E25" s="83"/>
      <c r="F25" s="84">
        <f t="shared" si="0"/>
        <v>0</v>
      </c>
      <c r="G25" s="82"/>
      <c r="H25" s="85">
        <v>0</v>
      </c>
      <c r="I25" s="82"/>
      <c r="J25" s="82"/>
      <c r="K25" s="83"/>
      <c r="L25" s="86">
        <f>C25+D25+G25+I25+K25+J25</f>
        <v>0</v>
      </c>
      <c r="M25" s="86">
        <f t="shared" si="1"/>
        <v>0</v>
      </c>
      <c r="N25" s="87"/>
      <c r="O25" s="82"/>
      <c r="P25" s="88">
        <f t="shared" si="2"/>
        <v>0</v>
      </c>
      <c r="Q25" s="109"/>
    </row>
    <row r="26" spans="1:17" ht="16.5" thickBot="1" x14ac:dyDescent="0.3">
      <c r="A26" s="107"/>
      <c r="B26" s="95" t="s">
        <v>25</v>
      </c>
      <c r="C26" s="91">
        <f t="shared" ref="C26:N26" si="4">SUM(C14:C25)</f>
        <v>0</v>
      </c>
      <c r="D26" s="72">
        <f t="shared" si="4"/>
        <v>0</v>
      </c>
      <c r="E26" s="11">
        <f>SUM(E14:E25)</f>
        <v>0</v>
      </c>
      <c r="F26" s="72">
        <f t="shared" si="4"/>
        <v>0</v>
      </c>
      <c r="G26" s="72">
        <f t="shared" si="4"/>
        <v>0</v>
      </c>
      <c r="H26" s="72">
        <f t="shared" si="4"/>
        <v>0</v>
      </c>
      <c r="I26" s="72">
        <f t="shared" si="4"/>
        <v>0</v>
      </c>
      <c r="J26" s="72">
        <f t="shared" si="4"/>
        <v>0</v>
      </c>
      <c r="K26" s="72">
        <f t="shared" si="4"/>
        <v>0</v>
      </c>
      <c r="L26" s="72">
        <f t="shared" si="4"/>
        <v>0</v>
      </c>
      <c r="M26" s="72">
        <f t="shared" si="4"/>
        <v>0</v>
      </c>
      <c r="N26" s="73">
        <f t="shared" si="4"/>
        <v>0</v>
      </c>
      <c r="O26" s="72">
        <f t="shared" ref="O26" si="5">SUM(O14:O25)</f>
        <v>0</v>
      </c>
      <c r="P26" s="74">
        <f>SUM(P14:P25)</f>
        <v>0</v>
      </c>
      <c r="Q26" s="109"/>
    </row>
    <row r="27" spans="1:17" ht="16.5" thickBot="1" x14ac:dyDescent="0.3">
      <c r="A27" s="107"/>
      <c r="B27" s="110" t="s">
        <v>26</v>
      </c>
      <c r="C27" s="111"/>
      <c r="D27" s="111"/>
      <c r="E27" s="112"/>
      <c r="F27" s="110" t="s">
        <v>81</v>
      </c>
      <c r="G27" s="111"/>
      <c r="H27" s="111"/>
      <c r="I27" s="111"/>
      <c r="J27" s="111"/>
      <c r="K27" s="111"/>
      <c r="L27" s="111"/>
      <c r="M27" s="111"/>
      <c r="N27" s="111"/>
      <c r="O27" s="113"/>
      <c r="P27" s="114"/>
      <c r="Q27" s="109"/>
    </row>
    <row r="28" spans="1:17" x14ac:dyDescent="0.25">
      <c r="A28" s="107"/>
      <c r="B28" s="19" t="s">
        <v>27</v>
      </c>
      <c r="C28" s="20"/>
      <c r="D28" s="20"/>
      <c r="E28" s="21"/>
      <c r="F28" s="22" t="s">
        <v>28</v>
      </c>
      <c r="G28" s="23"/>
      <c r="H28" s="24"/>
      <c r="I28" s="24"/>
      <c r="J28" s="25"/>
      <c r="K28" s="26">
        <f>C26</f>
        <v>0</v>
      </c>
      <c r="L28" s="27" t="s">
        <v>27</v>
      </c>
      <c r="M28" s="23"/>
      <c r="N28" s="28"/>
      <c r="O28" s="28">
        <f>MIN(E38,150000)</f>
        <v>0</v>
      </c>
      <c r="P28" s="29"/>
      <c r="Q28" s="109"/>
    </row>
    <row r="29" spans="1:17" x14ac:dyDescent="0.25">
      <c r="A29" s="107"/>
      <c r="B29" s="30" t="s">
        <v>29</v>
      </c>
      <c r="C29" s="23"/>
      <c r="D29" s="28"/>
      <c r="E29" s="31"/>
      <c r="F29" s="22" t="s">
        <v>30</v>
      </c>
      <c r="G29" s="23"/>
      <c r="H29" s="24"/>
      <c r="I29" s="24"/>
      <c r="J29" s="25">
        <f>D26</f>
        <v>0</v>
      </c>
      <c r="K29" s="26"/>
      <c r="L29" s="22" t="s">
        <v>31</v>
      </c>
      <c r="M29" s="22"/>
      <c r="N29" s="22"/>
      <c r="O29" s="32">
        <f>IF(E41&gt;0,MIN(E41,IF(P7&gt;=60,50000,25000)),0)+IF(E42&gt;0,MIN(E42,IF(D42&gt;=60,50000,25000)),0)</f>
        <v>0</v>
      </c>
      <c r="P29" s="33"/>
      <c r="Q29" s="109"/>
    </row>
    <row r="30" spans="1:17" x14ac:dyDescent="0.25">
      <c r="A30" s="107"/>
      <c r="B30" s="30" t="s">
        <v>74</v>
      </c>
      <c r="C30" s="23"/>
      <c r="D30" s="28"/>
      <c r="E30" s="31"/>
      <c r="F30" s="34" t="s">
        <v>32</v>
      </c>
      <c r="G30" s="23"/>
      <c r="H30" s="24"/>
      <c r="I30" s="24"/>
      <c r="J30" s="35">
        <f>F26</f>
        <v>0</v>
      </c>
      <c r="K30" s="26">
        <f>J29-J30</f>
        <v>0</v>
      </c>
      <c r="L30" s="22" t="s">
        <v>33</v>
      </c>
      <c r="M30" s="23"/>
      <c r="N30" s="36" t="s">
        <v>34</v>
      </c>
      <c r="O30" s="37"/>
      <c r="P30" s="33"/>
      <c r="Q30" s="109"/>
    </row>
    <row r="31" spans="1:17" x14ac:dyDescent="0.25">
      <c r="A31" s="107"/>
      <c r="B31" s="30" t="s">
        <v>35</v>
      </c>
      <c r="C31" s="23"/>
      <c r="D31" s="28"/>
      <c r="E31" s="31"/>
      <c r="F31" s="22" t="s">
        <v>36</v>
      </c>
      <c r="G31" s="23"/>
      <c r="H31" s="24"/>
      <c r="I31" s="24"/>
      <c r="J31" s="25">
        <f>G26</f>
        <v>0</v>
      </c>
      <c r="K31" s="26"/>
      <c r="L31" s="30" t="s">
        <v>37</v>
      </c>
      <c r="M31" s="38"/>
      <c r="N31" s="38"/>
      <c r="O31" s="25"/>
      <c r="P31" s="39">
        <f>SUM(O28:O30)</f>
        <v>0</v>
      </c>
      <c r="Q31" s="109"/>
    </row>
    <row r="32" spans="1:17" x14ac:dyDescent="0.25">
      <c r="A32" s="107"/>
      <c r="B32" s="30" t="s">
        <v>38</v>
      </c>
      <c r="C32" s="23"/>
      <c r="D32" s="28"/>
      <c r="E32" s="31"/>
      <c r="F32" s="34" t="s">
        <v>32</v>
      </c>
      <c r="G32" s="23"/>
      <c r="H32" s="24"/>
      <c r="I32" s="24"/>
      <c r="J32" s="35">
        <v>0</v>
      </c>
      <c r="K32" s="26">
        <f>J31-J32</f>
        <v>0</v>
      </c>
      <c r="L32" s="30" t="s">
        <v>39</v>
      </c>
      <c r="M32" s="38"/>
      <c r="N32" s="38"/>
      <c r="O32" s="40"/>
      <c r="P32" s="33">
        <f>IF(K42&lt;P31,0,K42-P31)</f>
        <v>0</v>
      </c>
      <c r="Q32" s="109"/>
    </row>
    <row r="33" spans="1:18" x14ac:dyDescent="0.25">
      <c r="A33" s="107"/>
      <c r="B33" s="30" t="s">
        <v>40</v>
      </c>
      <c r="C33" s="23"/>
      <c r="D33" s="28"/>
      <c r="E33" s="31"/>
      <c r="F33" s="22" t="s">
        <v>41</v>
      </c>
      <c r="G33" s="23"/>
      <c r="H33" s="24"/>
      <c r="I33" s="24"/>
      <c r="J33" s="25"/>
      <c r="K33" s="26">
        <f>I26</f>
        <v>0</v>
      </c>
      <c r="L33" s="30" t="s">
        <v>72</v>
      </c>
      <c r="M33" s="38"/>
      <c r="N33" s="38"/>
      <c r="O33" s="28"/>
      <c r="P33" s="41">
        <f>ROUND(P32,0)</f>
        <v>0</v>
      </c>
      <c r="Q33" s="109"/>
    </row>
    <row r="34" spans="1:18" x14ac:dyDescent="0.25">
      <c r="A34" s="107"/>
      <c r="B34" s="30" t="s">
        <v>63</v>
      </c>
      <c r="C34" s="23"/>
      <c r="D34" s="28"/>
      <c r="E34" s="31"/>
      <c r="F34" s="22" t="s">
        <v>42</v>
      </c>
      <c r="G34" s="23"/>
      <c r="H34" s="24"/>
      <c r="I34" s="24"/>
      <c r="J34" s="25"/>
      <c r="K34" s="26">
        <f>K26</f>
        <v>0</v>
      </c>
      <c r="L34" s="42" t="s">
        <v>43</v>
      </c>
      <c r="M34" s="43"/>
      <c r="N34" s="43"/>
      <c r="O34" s="25"/>
      <c r="P34" s="44">
        <f>ROUND(IF(P7&gt;79,(IF(P33&lt;=500000,0,IF(P33&lt;=1000000,((P33-500000)*0.2),(((P33-1000000)*0.3)+100000)))),IF(AND(P7&lt;=79,P7&gt;59),(IF(P33&lt;=300000,0,IF(P33&lt;=500000,((P33-300000)*0.05),IF(P33&lt;=1000000,((P33-500000)*0.2+10000),(((P33-1000000)*0.3)+110000))))),(IF(P33&lt;=250000,0,IF(P33&lt;=500000,((P33-250000)*0.05),IF(P33&lt;=1000000,((P33-500000)*0.2+12500),(((P33-1000000)*0.3)+112500))))))),0)</f>
        <v>0</v>
      </c>
      <c r="Q34" s="109"/>
    </row>
    <row r="35" spans="1:18" x14ac:dyDescent="0.25">
      <c r="A35" s="107"/>
      <c r="B35" s="30" t="s">
        <v>44</v>
      </c>
      <c r="C35" s="23"/>
      <c r="D35" s="28"/>
      <c r="E35" s="31"/>
      <c r="F35" s="22" t="s">
        <v>45</v>
      </c>
      <c r="G35" s="23"/>
      <c r="H35" s="24"/>
      <c r="I35" s="24"/>
      <c r="J35" s="25"/>
      <c r="K35" s="26">
        <f>J26</f>
        <v>0</v>
      </c>
      <c r="L35" s="22" t="s">
        <v>46</v>
      </c>
      <c r="M35" s="45"/>
      <c r="N35" s="45"/>
      <c r="O35" s="25"/>
      <c r="P35" s="44">
        <f>IF(P33&lt;=350000,-MIN(P34,2500),0)</f>
        <v>0</v>
      </c>
      <c r="Q35" s="109"/>
    </row>
    <row r="36" spans="1:18" x14ac:dyDescent="0.25">
      <c r="A36" s="107"/>
      <c r="B36" s="30" t="s">
        <v>64</v>
      </c>
      <c r="C36" s="23"/>
      <c r="D36" s="28"/>
      <c r="E36" s="31"/>
      <c r="F36" s="22" t="s">
        <v>76</v>
      </c>
      <c r="G36" s="23"/>
      <c r="H36" s="24"/>
      <c r="I36" s="24"/>
      <c r="J36" s="25"/>
      <c r="K36" s="26">
        <f>O26</f>
        <v>0</v>
      </c>
      <c r="L36" s="22" t="s">
        <v>65</v>
      </c>
      <c r="M36" s="45"/>
      <c r="N36" s="45"/>
      <c r="O36" s="25"/>
      <c r="P36" s="44">
        <f>IF(P33&gt;10000000,(MIN((P34+P35)*0.15,((P33-10000000)*0.7+(P34+P35)*0.1-(P33-10000000)*0.3*0.1))),IF(P33&gt;5000000,MIN(((P34+P35)*0.1),(P33-5000000)*0.7),0))</f>
        <v>0</v>
      </c>
      <c r="Q36" s="109"/>
    </row>
    <row r="37" spans="1:18" x14ac:dyDescent="0.25">
      <c r="A37" s="107"/>
      <c r="B37" s="30" t="s">
        <v>47</v>
      </c>
      <c r="C37" s="23"/>
      <c r="D37" s="46"/>
      <c r="E37" s="31"/>
      <c r="F37" s="22" t="s">
        <v>77</v>
      </c>
      <c r="G37" s="23"/>
      <c r="H37" s="24"/>
      <c r="I37" s="24"/>
      <c r="J37" s="25"/>
      <c r="K37" s="47">
        <f>IF(J6="SALARY",-40000,0)</f>
        <v>-40000</v>
      </c>
      <c r="L37" s="22" t="s">
        <v>75</v>
      </c>
      <c r="M37" s="23"/>
      <c r="N37" s="24"/>
      <c r="O37" s="25"/>
      <c r="P37" s="48">
        <f>ROUND(SUM(P34:P36)*0.04,0)</f>
        <v>0</v>
      </c>
      <c r="Q37" s="109"/>
    </row>
    <row r="38" spans="1:18" ht="21" x14ac:dyDescent="0.35">
      <c r="A38" s="107"/>
      <c r="B38" s="22" t="s">
        <v>25</v>
      </c>
      <c r="C38" s="23"/>
      <c r="D38" s="28"/>
      <c r="E38" s="49">
        <f>SUM(E29:E37)</f>
        <v>0</v>
      </c>
      <c r="F38" s="50" t="s">
        <v>48</v>
      </c>
      <c r="G38" s="51"/>
      <c r="H38" s="52"/>
      <c r="I38" s="52"/>
      <c r="J38" s="25"/>
      <c r="K38" s="26">
        <f>SUM(K28:K37)</f>
        <v>-40000</v>
      </c>
      <c r="L38" s="53" t="s">
        <v>49</v>
      </c>
      <c r="M38" s="43"/>
      <c r="N38" s="43"/>
      <c r="O38" s="25"/>
      <c r="P38" s="54">
        <f>SUM(P34:P37)</f>
        <v>0</v>
      </c>
      <c r="Q38" s="109"/>
    </row>
    <row r="39" spans="1:18" ht="15.75" thickBot="1" x14ac:dyDescent="0.3">
      <c r="A39" s="107"/>
      <c r="B39" s="19" t="s">
        <v>50</v>
      </c>
      <c r="C39" s="20"/>
      <c r="D39" s="20"/>
      <c r="E39" s="21"/>
      <c r="F39" s="22" t="s">
        <v>51</v>
      </c>
      <c r="G39" s="23"/>
      <c r="H39" s="28"/>
      <c r="I39" s="24"/>
      <c r="J39" s="55"/>
      <c r="K39" s="48"/>
      <c r="L39" s="22" t="s">
        <v>52</v>
      </c>
      <c r="M39" s="23"/>
      <c r="N39" s="23"/>
      <c r="O39" s="25"/>
      <c r="P39" s="48">
        <f>+N26</f>
        <v>0</v>
      </c>
      <c r="Q39" s="109"/>
      <c r="R39" s="1"/>
    </row>
    <row r="40" spans="1:18" x14ac:dyDescent="0.25">
      <c r="A40" s="107"/>
      <c r="B40" s="56"/>
      <c r="C40" s="23"/>
      <c r="D40" s="100" t="s">
        <v>60</v>
      </c>
      <c r="E40" s="101" t="s">
        <v>53</v>
      </c>
      <c r="F40" s="23"/>
      <c r="G40" s="57" t="s">
        <v>54</v>
      </c>
      <c r="H40" s="28"/>
      <c r="I40" s="58"/>
      <c r="J40" s="59"/>
      <c r="K40" s="41">
        <f>IF(SUM(J39-J40)&lt;=(-200000),-200000,SUM(J39-J40))</f>
        <v>0</v>
      </c>
      <c r="L40" s="22" t="s">
        <v>55</v>
      </c>
      <c r="M40" s="23"/>
      <c r="N40" s="23"/>
      <c r="O40" s="25"/>
      <c r="P40" s="33">
        <f>+P38-P39</f>
        <v>0</v>
      </c>
      <c r="Q40" s="109"/>
    </row>
    <row r="41" spans="1:18" x14ac:dyDescent="0.25">
      <c r="A41" s="107"/>
      <c r="B41" s="22" t="s">
        <v>56</v>
      </c>
      <c r="C41" s="20"/>
      <c r="D41" s="96"/>
      <c r="E41" s="97"/>
      <c r="F41" s="23" t="s">
        <v>57</v>
      </c>
      <c r="G41" s="23"/>
      <c r="H41" s="24"/>
      <c r="I41" s="24"/>
      <c r="J41" s="25"/>
      <c r="K41" s="60">
        <v>0</v>
      </c>
      <c r="L41" s="22" t="s">
        <v>58</v>
      </c>
      <c r="M41" s="23"/>
      <c r="N41" s="23"/>
      <c r="O41" s="25"/>
      <c r="P41" s="61">
        <v>12</v>
      </c>
      <c r="Q41" s="109"/>
    </row>
    <row r="42" spans="1:18" ht="15.75" thickBot="1" x14ac:dyDescent="0.3">
      <c r="A42" s="107"/>
      <c r="B42" s="62" t="s">
        <v>59</v>
      </c>
      <c r="C42" s="63"/>
      <c r="D42" s="98"/>
      <c r="E42" s="99"/>
      <c r="F42" s="64" t="s">
        <v>61</v>
      </c>
      <c r="G42" s="64"/>
      <c r="H42" s="64"/>
      <c r="I42" s="65"/>
      <c r="J42" s="66"/>
      <c r="K42" s="67">
        <f>SUM(K38:K41)</f>
        <v>-40000</v>
      </c>
      <c r="L42" s="62" t="s">
        <v>62</v>
      </c>
      <c r="M42" s="68"/>
      <c r="N42" s="68"/>
      <c r="O42" s="66"/>
      <c r="P42" s="69">
        <f>P40/P41</f>
        <v>0</v>
      </c>
      <c r="Q42" s="109"/>
    </row>
    <row r="43" spans="1:18" x14ac:dyDescent="0.25">
      <c r="A43" s="107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</row>
  </sheetData>
  <sheetProtection password="CC79" sheet="1" objects="1" scenarios="1"/>
  <mergeCells count="36">
    <mergeCell ref="B4:P4"/>
    <mergeCell ref="D5:G5"/>
    <mergeCell ref="J5:L5"/>
    <mergeCell ref="D6:G6"/>
    <mergeCell ref="D7:G7"/>
    <mergeCell ref="J7:L7"/>
    <mergeCell ref="K6:L6"/>
    <mergeCell ref="N10:N13"/>
    <mergeCell ref="O10:O13"/>
    <mergeCell ref="P10:P13"/>
    <mergeCell ref="D8:L8"/>
    <mergeCell ref="M8:N8"/>
    <mergeCell ref="O8:P8"/>
    <mergeCell ref="B9:P9"/>
    <mergeCell ref="B10:B13"/>
    <mergeCell ref="C10:C13"/>
    <mergeCell ref="D10:F10"/>
    <mergeCell ref="G10:H11"/>
    <mergeCell ref="I10:I13"/>
    <mergeCell ref="J10:J13"/>
    <mergeCell ref="B3:P3"/>
    <mergeCell ref="C2:P2"/>
    <mergeCell ref="A1:Q1"/>
    <mergeCell ref="A2:A43"/>
    <mergeCell ref="B43:Q43"/>
    <mergeCell ref="Q2:Q42"/>
    <mergeCell ref="B27:E27"/>
    <mergeCell ref="F27:P27"/>
    <mergeCell ref="D11:D13"/>
    <mergeCell ref="E11:E13"/>
    <mergeCell ref="F11:F13"/>
    <mergeCell ref="G12:G13"/>
    <mergeCell ref="H12:H13"/>
    <mergeCell ref="K10:K13"/>
    <mergeCell ref="L10:L13"/>
    <mergeCell ref="M10:M13"/>
  </mergeCells>
  <dataValidations count="1">
    <dataValidation type="list" allowBlank="1" showInputMessage="1" showErrorMessage="1" sqref="P5">
      <formula1>$AC6:$AC7</formula1>
    </dataValidation>
  </dataValidations>
  <pageMargins left="0.11811023622047245" right="0.11811023622047245" top="0.15748031496062992" bottom="0.15748031496062992" header="0.19685039370078741" footer="0.11811023622047245"/>
  <pageSetup scale="6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Sheet1!$B:$B</xm:f>
          </x14:formula1>
          <xm:sqref>P6</xm:sqref>
        </x14:dataValidation>
        <x14:dataValidation type="list" allowBlank="1" showInputMessage="1" showErrorMessage="1">
          <x14:formula1>
            <xm:f>Sheet1!$A:$A</xm:f>
          </x14:formula1>
          <xm:sqref>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73</v>
      </c>
      <c r="B1" t="s">
        <v>84</v>
      </c>
    </row>
    <row r="2" spans="1:2" x14ac:dyDescent="0.25">
      <c r="A2" t="s">
        <v>67</v>
      </c>
      <c r="B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NAME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DIVYANSHU</dc:creator>
  <cp:keywords>INCOMETAX;DIVYANSHU</cp:keywords>
  <cp:lastModifiedBy>admin</cp:lastModifiedBy>
  <cp:lastPrinted>2017-05-03T07:35:25Z</cp:lastPrinted>
  <dcterms:created xsi:type="dcterms:W3CDTF">2017-04-12T07:32:39Z</dcterms:created>
  <dcterms:modified xsi:type="dcterms:W3CDTF">2018-02-08T21:17:27Z</dcterms:modified>
</cp:coreProperties>
</file>