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14805" windowHeight="8010"/>
  </bookViews>
  <sheets>
    <sheet name="Sheet2" sheetId="4" r:id="rId1"/>
    <sheet name="FORM" sheetId="1" r:id="rId2"/>
  </sheets>
  <calcPr calcId="124519"/>
</workbook>
</file>

<file path=xl/calcChain.xml><?xml version="1.0" encoding="utf-8"?>
<calcChain xmlns="http://schemas.openxmlformats.org/spreadsheetml/2006/main">
  <c r="T66" i="1"/>
  <c r="L66"/>
  <c r="R21"/>
  <c r="R23"/>
  <c r="R152"/>
  <c r="R150"/>
  <c r="P180"/>
  <c r="O180"/>
  <c r="N180"/>
  <c r="M180"/>
  <c r="L180"/>
  <c r="K180"/>
  <c r="J180"/>
  <c r="I180"/>
  <c r="E178"/>
  <c r="Z175"/>
  <c r="D175"/>
  <c r="I172"/>
  <c r="W170"/>
  <c r="G170"/>
  <c r="X81"/>
  <c r="X98"/>
  <c r="X167"/>
  <c r="W167"/>
  <c r="V167"/>
  <c r="U167"/>
  <c r="T167"/>
  <c r="S167"/>
  <c r="R167"/>
  <c r="Q167"/>
  <c r="B98"/>
  <c r="B81"/>
  <c r="B167"/>
  <c r="AG164"/>
  <c r="AF164"/>
  <c r="AE164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L164"/>
  <c r="K164"/>
  <c r="J164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AG160"/>
  <c r="AF160"/>
  <c r="AE160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AG158"/>
  <c r="AF158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AG156"/>
  <c r="AF156"/>
  <c r="AE156"/>
  <c r="AD156"/>
  <c r="AC156"/>
  <c r="AB156"/>
  <c r="AA156"/>
  <c r="Z156"/>
  <c r="Y156"/>
  <c r="X156"/>
  <c r="W156"/>
  <c r="V156"/>
  <c r="U156"/>
  <c r="T156"/>
  <c r="S156"/>
  <c r="R156"/>
  <c r="Q156"/>
  <c r="P156"/>
  <c r="O156"/>
  <c r="N156"/>
  <c r="M156"/>
  <c r="L156"/>
  <c r="K156"/>
  <c r="J156"/>
  <c r="AG152"/>
  <c r="AF152"/>
  <c r="AE152"/>
  <c r="AD152"/>
  <c r="AC152"/>
  <c r="AB152"/>
  <c r="AA152"/>
  <c r="Z152"/>
  <c r="Y152"/>
  <c r="X152"/>
  <c r="W152"/>
  <c r="V152"/>
  <c r="U152"/>
  <c r="T152"/>
  <c r="S152"/>
  <c r="Q152"/>
  <c r="P152"/>
  <c r="O152"/>
  <c r="N152"/>
  <c r="M152"/>
  <c r="L152"/>
  <c r="K152"/>
  <c r="J152"/>
  <c r="AG150"/>
  <c r="AF150"/>
  <c r="AE150"/>
  <c r="AD150"/>
  <c r="AC150"/>
  <c r="AB150"/>
  <c r="AA150"/>
  <c r="Z150"/>
  <c r="Y150"/>
  <c r="X150"/>
  <c r="W150"/>
  <c r="V150"/>
  <c r="U150"/>
  <c r="T150"/>
  <c r="S150"/>
  <c r="Q150"/>
  <c r="P150"/>
  <c r="O150"/>
  <c r="N150"/>
  <c r="M150"/>
  <c r="L150"/>
  <c r="K150"/>
  <c r="J150"/>
  <c r="AG148"/>
  <c r="AF148"/>
  <c r="AE148"/>
  <c r="AD148"/>
  <c r="AC148"/>
  <c r="AB148"/>
  <c r="AA148"/>
  <c r="Z148"/>
  <c r="Y148"/>
  <c r="X148"/>
  <c r="W148"/>
  <c r="V148"/>
  <c r="U148"/>
  <c r="T148"/>
  <c r="S148"/>
  <c r="R148"/>
  <c r="Q148"/>
  <c r="P148"/>
  <c r="O148"/>
  <c r="N148"/>
  <c r="M148"/>
  <c r="L148"/>
  <c r="K148"/>
  <c r="J148"/>
  <c r="W146"/>
  <c r="R146"/>
  <c r="N146"/>
  <c r="J146"/>
  <c r="U137"/>
  <c r="T137"/>
  <c r="AB139"/>
  <c r="AB137"/>
  <c r="AB135"/>
  <c r="B139"/>
  <c r="B137"/>
  <c r="B135"/>
  <c r="B111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AG128"/>
  <c r="AF128"/>
  <c r="AE128"/>
  <c r="AD128"/>
  <c r="AC128"/>
  <c r="AB128"/>
  <c r="AA128"/>
  <c r="Z128"/>
  <c r="Y128"/>
  <c r="X128"/>
  <c r="W128"/>
  <c r="V128"/>
  <c r="U128"/>
  <c r="T128"/>
  <c r="S128"/>
  <c r="R128"/>
  <c r="Q128"/>
  <c r="P128"/>
  <c r="O128"/>
  <c r="N128"/>
  <c r="M128"/>
  <c r="L128"/>
  <c r="K128"/>
  <c r="J128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AD125"/>
  <c r="AC125"/>
  <c r="AB125"/>
  <c r="AA125"/>
  <c r="Z125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AD121"/>
  <c r="AC121"/>
  <c r="AB121"/>
  <c r="AA121"/>
  <c r="Z121"/>
  <c r="Y121"/>
  <c r="X121"/>
  <c r="W121"/>
  <c r="V121"/>
  <c r="U121"/>
  <c r="T121"/>
  <c r="S121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AB113"/>
  <c r="S113"/>
  <c r="M113"/>
  <c r="F113"/>
  <c r="B113"/>
  <c r="AB109"/>
  <c r="AB111"/>
  <c r="S111"/>
  <c r="M111"/>
  <c r="F111"/>
  <c r="J106"/>
  <c r="AD104"/>
  <c r="AC104"/>
  <c r="AB104"/>
  <c r="AA104"/>
  <c r="Z104"/>
  <c r="Y104"/>
  <c r="X104"/>
  <c r="W104"/>
  <c r="V104"/>
  <c r="U104"/>
  <c r="T104"/>
  <c r="S104"/>
  <c r="R104"/>
  <c r="O104"/>
  <c r="N104"/>
  <c r="M104"/>
  <c r="L104"/>
  <c r="K104"/>
  <c r="J104"/>
  <c r="I104"/>
  <c r="F104"/>
  <c r="E104"/>
  <c r="D104"/>
  <c r="W100"/>
  <c r="R100"/>
  <c r="R40"/>
  <c r="W40"/>
  <c r="J32"/>
  <c r="W98"/>
  <c r="V98"/>
  <c r="U98"/>
  <c r="T98"/>
  <c r="S98"/>
  <c r="R98"/>
  <c r="Q98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W32"/>
  <c r="R32"/>
  <c r="N32"/>
  <c r="J17"/>
  <c r="W81"/>
  <c r="V81"/>
  <c r="U81"/>
  <c r="T81"/>
  <c r="S81"/>
  <c r="R81"/>
  <c r="Q81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L45"/>
  <c r="K45"/>
  <c r="J45"/>
  <c r="I45"/>
  <c r="G45"/>
  <c r="F45"/>
  <c r="D45"/>
  <c r="C45"/>
  <c r="W17"/>
  <c r="R17"/>
  <c r="N17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Z26"/>
  <c r="AA26"/>
  <c r="AB26"/>
  <c r="AC26"/>
  <c r="AD26"/>
  <c r="AE26"/>
  <c r="AF26"/>
  <c r="AG26"/>
  <c r="J26"/>
  <c r="Y26"/>
  <c r="X26"/>
  <c r="W26"/>
  <c r="V26"/>
  <c r="U26"/>
  <c r="T26"/>
  <c r="S26"/>
  <c r="R26"/>
  <c r="Q26"/>
  <c r="P26"/>
  <c r="O26"/>
  <c r="N26"/>
  <c r="M26"/>
  <c r="L26"/>
  <c r="K26"/>
  <c r="I26"/>
  <c r="H26"/>
  <c r="G26"/>
  <c r="F26"/>
  <c r="E26"/>
  <c r="D26"/>
  <c r="C26"/>
  <c r="B26"/>
  <c r="J23"/>
  <c r="AG23"/>
  <c r="AF23"/>
  <c r="AE23"/>
  <c r="AD23"/>
  <c r="AC23"/>
  <c r="AB23"/>
  <c r="AA23"/>
  <c r="Z23"/>
  <c r="Y23"/>
  <c r="X23"/>
  <c r="W23"/>
  <c r="V23"/>
  <c r="U23"/>
  <c r="T23"/>
  <c r="S23"/>
  <c r="Q23"/>
  <c r="P23"/>
  <c r="O23"/>
  <c r="N23"/>
  <c r="M23"/>
  <c r="L23"/>
  <c r="K23"/>
  <c r="AG21"/>
  <c r="AF21"/>
  <c r="AE21"/>
  <c r="AD21"/>
  <c r="AC21"/>
  <c r="AB21"/>
  <c r="AA21"/>
  <c r="Z21"/>
  <c r="Y21"/>
  <c r="X21"/>
  <c r="W21"/>
  <c r="V21"/>
  <c r="U21"/>
  <c r="T21"/>
  <c r="S21"/>
  <c r="Q21"/>
  <c r="P21"/>
  <c r="O21"/>
  <c r="N21"/>
  <c r="M21"/>
  <c r="L21"/>
  <c r="K21"/>
  <c r="J21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</calcChain>
</file>

<file path=xl/sharedStrings.xml><?xml version="1.0" encoding="utf-8"?>
<sst xmlns="http://schemas.openxmlformats.org/spreadsheetml/2006/main" count="253" uniqueCount="166">
  <si>
    <t>LAST NAME</t>
  </si>
  <si>
    <t>Last Name / Sur Name</t>
  </si>
  <si>
    <t>First Name</t>
  </si>
  <si>
    <t>Middle Name</t>
  </si>
  <si>
    <t>Select</t>
  </si>
  <si>
    <t>Address</t>
  </si>
  <si>
    <t>Residence</t>
  </si>
  <si>
    <t>as applicable</t>
  </si>
  <si>
    <t>Please Select title.</t>
  </si>
  <si>
    <t>Form No. 49A</t>
  </si>
  <si>
    <t>Application for Allotment of Permanent Account Number</t>
  </si>
  <si>
    <t>[In the case of Indian Citizens/Indian Companies/Entities Incorporated in India/</t>
  </si>
  <si>
    <t>Unincorporated entities formed in india]</t>
  </si>
  <si>
    <t>To avoid mistake(s), please follow the accompanying instructions and examples before filling up the form</t>
  </si>
  <si>
    <t>Assessing Officer (AO code)</t>
  </si>
  <si>
    <t>Area Code</t>
  </si>
  <si>
    <t>AO Type</t>
  </si>
  <si>
    <t>Range Code</t>
  </si>
  <si>
    <t>AO No.</t>
  </si>
  <si>
    <t>Sir,</t>
  </si>
  <si>
    <t>I/We hereby request that a permanent account number be alloted to me/us.</t>
  </si>
  <si>
    <t>I/We give below necessary particulars:</t>
  </si>
  <si>
    <t>Day</t>
  </si>
  <si>
    <t>Month</t>
  </si>
  <si>
    <t>Year</t>
  </si>
  <si>
    <t>Pincode / Zip Code</t>
  </si>
  <si>
    <t>Country Name</t>
  </si>
  <si>
    <t>Full Name (Full expanded name to be mentioned as appearing in proof of indentity/date of birth/address documents: intials are not permitted)</t>
  </si>
  <si>
    <t>P</t>
  </si>
  <si>
    <t>Abberviation of the above name, as you would like it, to be printed on the PAN card</t>
  </si>
  <si>
    <t>Have you ever been known by any other name ?</t>
  </si>
  <si>
    <t>Yes</t>
  </si>
  <si>
    <t>No</t>
  </si>
  <si>
    <t>Date of Birth/Incorporation/Agreement/Partnership of Trust Deed/Formation of Body of Individuals or Associationof Person.</t>
  </si>
  <si>
    <t>Gender (for Individual applicants only)</t>
  </si>
  <si>
    <t>Male</t>
  </si>
  <si>
    <t>Female</t>
  </si>
  <si>
    <t>Details of Parents (applicable only for individual applicants)</t>
  </si>
  <si>
    <t>Father's name (Mandatory, Even married women should fill in father's name only)</t>
  </si>
  <si>
    <t>Mother's Name (optional)</t>
  </si>
  <si>
    <t>Shri</t>
  </si>
  <si>
    <t>Smt.</t>
  </si>
  <si>
    <t>Kumari</t>
  </si>
  <si>
    <t>M/s.</t>
  </si>
  <si>
    <t>please tick as applicable</t>
  </si>
  <si>
    <t>Flat/Room/Door /Block No.</t>
  </si>
  <si>
    <t>Name of Premises/Building/Village</t>
  </si>
  <si>
    <t>Road / Street / Lane / Post Office</t>
  </si>
  <si>
    <t>Area/Locality/Taluka/Sub-Division</t>
  </si>
  <si>
    <t>Town/City/District</t>
  </si>
  <si>
    <t>State / Union Territory</t>
  </si>
  <si>
    <t>FIRST NAME</t>
  </si>
  <si>
    <t>MIDDLE NAME</t>
  </si>
  <si>
    <t>1. FULL NAME</t>
  </si>
  <si>
    <t>2 Abbreviations</t>
  </si>
  <si>
    <t>Plsease Select</t>
  </si>
  <si>
    <t>SHRI</t>
  </si>
  <si>
    <t>SMT</t>
  </si>
  <si>
    <t>KUMARI</t>
  </si>
  <si>
    <t>M/S</t>
  </si>
  <si>
    <t>3. OTHER NAME</t>
  </si>
  <si>
    <t>4. GENDER</t>
  </si>
  <si>
    <t>MALE</t>
  </si>
  <si>
    <t>FEMALE</t>
  </si>
  <si>
    <t>5. DATE OF BIRTH [DD / MM / YYYY]</t>
  </si>
  <si>
    <t>6. FATHER NAME</t>
  </si>
  <si>
    <t>(Incase no option is provided then PAN card will be issued with father's name)</t>
  </si>
  <si>
    <t>Father's Name</t>
  </si>
  <si>
    <t>Mother's name</t>
  </si>
  <si>
    <t>(Please tick as applicable)</t>
  </si>
  <si>
    <t>TICK FATHER MOTHER</t>
  </si>
  <si>
    <t>FATHER</t>
  </si>
  <si>
    <t>MOTHER</t>
  </si>
  <si>
    <t>MOTHER NAME</t>
  </si>
  <si>
    <t>7. ADDRESS</t>
  </si>
  <si>
    <t>STATE</t>
  </si>
  <si>
    <t>PINCODE</t>
  </si>
  <si>
    <t>Office Address</t>
  </si>
  <si>
    <t>Name of Office</t>
  </si>
  <si>
    <t>Address for Communication</t>
  </si>
  <si>
    <t>Office</t>
  </si>
  <si>
    <t>Telephone Number &amp; Email ID details</t>
  </si>
  <si>
    <t>Country Code</t>
  </si>
  <si>
    <t>Area/STDS Code</t>
  </si>
  <si>
    <t>Telephone / Mobile Number</t>
  </si>
  <si>
    <t>Email Id</t>
  </si>
  <si>
    <t>Status f applicant</t>
  </si>
  <si>
    <t>Please select status</t>
  </si>
  <si>
    <t>Individual</t>
  </si>
  <si>
    <t>Trust</t>
  </si>
  <si>
    <t>Hindu undivided family</t>
  </si>
  <si>
    <t>Body of Individuals</t>
  </si>
  <si>
    <t>Company</t>
  </si>
  <si>
    <t>Local Authority</t>
  </si>
  <si>
    <t>Partnership Firm</t>
  </si>
  <si>
    <t>Artificial Juridical Persons</t>
  </si>
  <si>
    <t>Government</t>
  </si>
  <si>
    <t>Association of Person</t>
  </si>
  <si>
    <t>Limited Liability Partnership</t>
  </si>
  <si>
    <t>Registration Number (for company, firms, LLPs etc.)</t>
  </si>
  <si>
    <t>In case of a person, who is required to quote Aadhar number or the Enrolment ID of Aadhar application form as per section 139AA</t>
  </si>
  <si>
    <t>Please mention your AADHAR number (if alloted)</t>
  </si>
  <si>
    <t>If AADHAR number is not alloted, please mention the enrolment ID of Aadhar application form</t>
  </si>
  <si>
    <t>Name as per AADHAR letter or card or as per the Enrolment ID of Aadhar application form</t>
  </si>
  <si>
    <t>Source of Income</t>
  </si>
  <si>
    <t>Salary</t>
  </si>
  <si>
    <t>Income from Business / Profession</t>
  </si>
  <si>
    <t>Income from House property</t>
  </si>
  <si>
    <t>Business/Profession code</t>
  </si>
  <si>
    <t>Capital Gains</t>
  </si>
  <si>
    <t>Income from Other Sources</t>
  </si>
  <si>
    <t>No Income</t>
  </si>
  <si>
    <t>[for Code : Refer Instructions]]</t>
  </si>
  <si>
    <t>Representative Assessee (RA)</t>
  </si>
  <si>
    <t>Full name, address of the Representative Assessee, who is assessible under the Income Tax Act in respect of the person, whose particulars have</t>
  </si>
  <si>
    <t>been given in the column 1-13.</t>
  </si>
  <si>
    <t>Full Name (Full expanded name : Intials are not permitted)</t>
  </si>
  <si>
    <t>Documents submitted as Proof of Indentity (POI), Proof of Address (POA), and Proof of Date of Birth (POB)</t>
  </si>
  <si>
    <t>I/We have encloded</t>
  </si>
  <si>
    <t xml:space="preserve">as proof of indenty, </t>
  </si>
  <si>
    <t>as proof of address and</t>
  </si>
  <si>
    <t>as proof of date of birth.</t>
  </si>
  <si>
    <t>[Please refere to the instruction (as specified in Rule 114 of I.T., Rules, 1962) for list of mandatory certified documents to be submitted as applicable]</t>
  </si>
  <si>
    <t>[Annexure A, Annexure B &amp; Annexure C are to be used whereever applicable]</t>
  </si>
  <si>
    <t>I/ We</t>
  </si>
  <si>
    <t>, the applicant, in the capacity of</t>
  </si>
  <si>
    <t>do hereby declare that what is stated above is true to the best of my/our information and belief.</t>
  </si>
  <si>
    <t>Place:</t>
  </si>
  <si>
    <r>
      <t xml:space="preserve">Date: </t>
    </r>
    <r>
      <rPr>
        <sz val="8"/>
        <color theme="1"/>
        <rFont val="Arial"/>
        <family val="2"/>
      </rPr>
      <t>[DD MM YYYY]</t>
    </r>
  </si>
  <si>
    <t>Signature/Left Thumb Impression of</t>
  </si>
  <si>
    <t>Applicant (inside the box)</t>
  </si>
  <si>
    <t>COUNTRY NAME</t>
  </si>
  <si>
    <t>8 Address for Communication</t>
  </si>
  <si>
    <t>RESIDENCE</t>
  </si>
  <si>
    <t>OFFICE</t>
  </si>
  <si>
    <t>9 Telephone Number &amp; Email</t>
  </si>
  <si>
    <t>COUNTRY CODE</t>
  </si>
  <si>
    <t>AREA CODE</t>
  </si>
  <si>
    <t>TEL/MOBILE NO</t>
  </si>
  <si>
    <t>Email ID</t>
  </si>
  <si>
    <t>10 Status of Applicant</t>
  </si>
  <si>
    <t xml:space="preserve"> 8 Body Of Indivudual 9, Local Authority, 10  Artificial Juridical Persons, 11 Limited Liability Partnership</t>
  </si>
  <si>
    <t>1. Salary  , 2  Huf, 3 Company, 4 Partnership Firm, 5 Association Of Person, 6 Government, 7 Trust,</t>
  </si>
  <si>
    <t>&lt;&lt;&lt;- WRITE ONLY NUMBER AS PER BELOW</t>
  </si>
  <si>
    <t>11 Registration No</t>
  </si>
  <si>
    <t>12 Aadhar</t>
  </si>
  <si>
    <t>12 Aadhar Enrollment ID</t>
  </si>
  <si>
    <t>NAME AS PER AADHAR</t>
  </si>
  <si>
    <t>13 Source of Income</t>
  </si>
  <si>
    <t>1. Salary, 2 Business, 3 House Property, 4 Capital Gain, 5 Income from Other Source, 6 No Income</t>
  </si>
  <si>
    <t>Business Code</t>
  </si>
  <si>
    <t>14. Representative Assessee (RA)</t>
  </si>
  <si>
    <t xml:space="preserve"> ADDRESS</t>
  </si>
  <si>
    <t>15. Document</t>
  </si>
  <si>
    <t>ID Proof</t>
  </si>
  <si>
    <t>Address Proof</t>
  </si>
  <si>
    <t>DOB</t>
  </si>
  <si>
    <t>16. Name of Declarant</t>
  </si>
  <si>
    <t>Capacity</t>
  </si>
  <si>
    <t>Place</t>
  </si>
  <si>
    <t>Date</t>
  </si>
  <si>
    <t>please select</t>
  </si>
  <si>
    <t>SANJAY I THACKER</t>
  </si>
  <si>
    <t>M. 9428897981</t>
  </si>
  <si>
    <t>RS. 100/- FOR THIS FORM</t>
  </si>
  <si>
    <t>SANJAY ISHWARLAL THACKER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</si>
</sst>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6.5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Arial"/>
      <family val="2"/>
    </font>
    <font>
      <b/>
      <sz val="9"/>
      <color theme="1"/>
      <name val="Times New Roman"/>
      <family val="1"/>
    </font>
    <font>
      <sz val="11"/>
      <color theme="1"/>
      <name val="Wingdings 2"/>
      <family val="1"/>
      <charset val="2"/>
    </font>
    <font>
      <sz val="11"/>
      <color theme="1"/>
      <name val="Arial"/>
      <family val="2"/>
    </font>
    <font>
      <sz val="6"/>
      <color theme="1"/>
      <name val="Arial"/>
      <family val="2"/>
    </font>
    <font>
      <sz val="5.5"/>
      <color theme="1"/>
      <name val="Arial"/>
      <family val="2"/>
    </font>
    <font>
      <sz val="8.5"/>
      <color theme="1"/>
      <name val="Arial"/>
      <family val="2"/>
    </font>
    <font>
      <sz val="10"/>
      <color theme="1"/>
      <name val="Wingdings 2"/>
      <family val="1"/>
      <charset val="2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13" fillId="0" borderId="0" xfId="0" applyFont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49" fontId="0" fillId="4" borderId="14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8" fillId="5" borderId="2" xfId="0" applyFont="1" applyFill="1" applyBorder="1"/>
    <xf numFmtId="0" fontId="0" fillId="5" borderId="3" xfId="0" applyFill="1" applyBorder="1"/>
    <xf numFmtId="0" fontId="0" fillId="5" borderId="9" xfId="0" applyFont="1" applyFill="1" applyBorder="1"/>
    <xf numFmtId="0" fontId="0" fillId="5" borderId="0" xfId="0" applyFill="1" applyBorder="1"/>
    <xf numFmtId="0" fontId="0" fillId="5" borderId="9" xfId="0" applyFill="1" applyBorder="1"/>
    <xf numFmtId="0" fontId="13" fillId="5" borderId="3" xfId="0" applyFont="1" applyFill="1" applyBorder="1"/>
    <xf numFmtId="0" fontId="0" fillId="5" borderId="2" xfId="0" applyFill="1" applyBorder="1"/>
    <xf numFmtId="0" fontId="4" fillId="5" borderId="9" xfId="0" applyFont="1" applyFill="1" applyBorder="1" applyAlignment="1">
      <alignment vertical="center"/>
    </xf>
    <xf numFmtId="0" fontId="0" fillId="5" borderId="11" xfId="0" applyFill="1" applyBorder="1"/>
    <xf numFmtId="0" fontId="0" fillId="5" borderId="12" xfId="0" applyFill="1" applyBorder="1"/>
    <xf numFmtId="0" fontId="13" fillId="5" borderId="12" xfId="0" applyFont="1" applyFill="1" applyBorder="1"/>
    <xf numFmtId="0" fontId="13" fillId="5" borderId="0" xfId="0" applyFont="1" applyFill="1" applyBorder="1"/>
    <xf numFmtId="0" fontId="19" fillId="5" borderId="9" xfId="0" applyFont="1" applyFill="1" applyBorder="1"/>
    <xf numFmtId="0" fontId="4" fillId="5" borderId="6" xfId="0" applyFont="1" applyFill="1" applyBorder="1" applyAlignment="1">
      <alignment vertical="center"/>
    </xf>
    <xf numFmtId="0" fontId="0" fillId="5" borderId="7" xfId="0" applyFill="1" applyBorder="1"/>
    <xf numFmtId="0" fontId="13" fillId="5" borderId="7" xfId="0" applyFont="1" applyFill="1" applyBorder="1"/>
    <xf numFmtId="0" fontId="0" fillId="5" borderId="6" xfId="0" applyFill="1" applyBorder="1"/>
    <xf numFmtId="0" fontId="13" fillId="5" borderId="4" xfId="0" applyFont="1" applyFill="1" applyBorder="1"/>
    <xf numFmtId="0" fontId="0" fillId="5" borderId="0" xfId="0" applyFill="1"/>
    <xf numFmtId="0" fontId="14" fillId="5" borderId="7" xfId="0" applyFont="1" applyFill="1" applyBorder="1"/>
    <xf numFmtId="0" fontId="21" fillId="5" borderId="9" xfId="0" applyFont="1" applyFill="1" applyBorder="1"/>
    <xf numFmtId="0" fontId="21" fillId="5" borderId="0" xfId="0" applyFont="1" applyFill="1" applyBorder="1"/>
    <xf numFmtId="0" fontId="18" fillId="5" borderId="0" xfId="0" applyFont="1" applyFill="1" applyBorder="1"/>
    <xf numFmtId="0" fontId="21" fillId="5" borderId="11" xfId="0" applyFont="1" applyFill="1" applyBorder="1"/>
    <xf numFmtId="0" fontId="21" fillId="5" borderId="12" xfId="0" applyFont="1" applyFill="1" applyBorder="1"/>
    <xf numFmtId="0" fontId="18" fillId="5" borderId="12" xfId="0" applyFont="1" applyFill="1" applyBorder="1"/>
    <xf numFmtId="0" fontId="0" fillId="5" borderId="0" xfId="0" applyFill="1" applyBorder="1" applyAlignment="1">
      <alignment horizontal="center"/>
    </xf>
    <xf numFmtId="0" fontId="14" fillId="5" borderId="0" xfId="0" applyFont="1" applyFill="1" applyBorder="1"/>
    <xf numFmtId="0" fontId="14" fillId="5" borderId="1" xfId="0" applyFont="1" applyFill="1" applyBorder="1"/>
    <xf numFmtId="0" fontId="0" fillId="5" borderId="6" xfId="0" applyFont="1" applyFill="1" applyBorder="1"/>
    <xf numFmtId="0" fontId="14" fillId="5" borderId="6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0" fillId="5" borderId="4" xfId="0" applyFill="1" applyBorder="1"/>
    <xf numFmtId="0" fontId="13" fillId="5" borderId="0" xfId="0" applyFont="1" applyFill="1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2" borderId="0" xfId="0" applyFont="1" applyFill="1" applyAlignment="1" applyProtection="1">
      <alignment horizontal="center" vertical="center"/>
    </xf>
    <xf numFmtId="0" fontId="1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10" fillId="2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9" fillId="2" borderId="0" xfId="0" applyFont="1" applyFill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4" fillId="2" borderId="0" xfId="0" applyFont="1" applyFill="1" applyAlignment="1" applyProtection="1">
      <alignment horizontal="center" vertical="center"/>
    </xf>
    <xf numFmtId="0" fontId="18" fillId="0" borderId="1" xfId="0" applyFont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0" fillId="4" borderId="6" xfId="1" applyFill="1" applyBorder="1" applyAlignment="1" applyProtection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3" xfId="0" applyFill="1" applyBorder="1" applyAlignment="1"/>
    <xf numFmtId="49" fontId="0" fillId="4" borderId="11" xfId="0" applyNumberFormat="1" applyFill="1" applyBorder="1" applyAlignment="1">
      <alignment horizontal="center"/>
    </xf>
    <xf numFmtId="49" fontId="0" fillId="4" borderId="12" xfId="0" applyNumberFormat="1" applyFill="1" applyBorder="1" applyAlignment="1">
      <alignment horizontal="center"/>
    </xf>
    <xf numFmtId="49" fontId="0" fillId="4" borderId="13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9" fontId="0" fillId="4" borderId="2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533400</xdr:colOff>
      <xdr:row>5</xdr:row>
      <xdr:rowOff>9525</xdr:rowOff>
    </xdr:from>
    <xdr:to>
      <xdr:col>16</xdr:col>
      <xdr:colOff>428625</xdr:colOff>
      <xdr:row>8</xdr:row>
      <xdr:rowOff>57150</xdr:rowOff>
    </xdr:to>
    <xdr:sp macro="[0]!Module1.cleardata" textlink="">
      <xdr:nvSpPr>
        <xdr:cNvPr id="2" name="Rectangle 1"/>
        <xdr:cNvSpPr/>
      </xdr:nvSpPr>
      <xdr:spPr>
        <a:xfrm>
          <a:off x="8181975" y="962025"/>
          <a:ext cx="1114425" cy="6191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CLEAR</a:t>
          </a:r>
          <a:r>
            <a:rPr lang="en-IN" sz="1100" baseline="0"/>
            <a:t> FORM</a:t>
          </a:r>
          <a:endParaRPr lang="en-IN" sz="1100"/>
        </a:p>
      </xdr:txBody>
    </xdr:sp>
    <xdr:clientData/>
  </xdr:twoCellAnchor>
  <xdr:twoCellAnchor>
    <xdr:from>
      <xdr:col>12</xdr:col>
      <xdr:colOff>400050</xdr:colOff>
      <xdr:row>88</xdr:row>
      <xdr:rowOff>0</xdr:rowOff>
    </xdr:from>
    <xdr:to>
      <xdr:col>13</xdr:col>
      <xdr:colOff>514350</xdr:colOff>
      <xdr:row>89</xdr:row>
      <xdr:rowOff>171450</xdr:rowOff>
    </xdr:to>
    <xdr:sp macro="[0]!Module1.abcd" textlink="">
      <xdr:nvSpPr>
        <xdr:cNvPr id="3" name="Rectangle 2"/>
        <xdr:cNvSpPr/>
      </xdr:nvSpPr>
      <xdr:spPr>
        <a:xfrm>
          <a:off x="6829425" y="16764000"/>
          <a:ext cx="723900" cy="3619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AUTOFIL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95250</xdr:colOff>
      <xdr:row>0</xdr:row>
      <xdr:rowOff>19050</xdr:rowOff>
    </xdr:from>
    <xdr:to>
      <xdr:col>33</xdr:col>
      <xdr:colOff>38100</xdr:colOff>
      <xdr:row>9</xdr:row>
      <xdr:rowOff>19050</xdr:rowOff>
    </xdr:to>
    <xdr:sp macro="" textlink="">
      <xdr:nvSpPr>
        <xdr:cNvPr id="2" name="Rectangle 1"/>
        <xdr:cNvSpPr/>
      </xdr:nvSpPr>
      <xdr:spPr>
        <a:xfrm>
          <a:off x="5753100" y="19050"/>
          <a:ext cx="1200150" cy="15240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Only</a:t>
          </a:r>
        </a:p>
        <a:p>
          <a:pPr algn="ctr"/>
          <a:r>
            <a:rPr lang="en-IN" sz="1100"/>
            <a:t>Individuals</a:t>
          </a:r>
        </a:p>
        <a:p>
          <a:pPr algn="ctr"/>
          <a:r>
            <a:rPr lang="en-IN" sz="1100"/>
            <a:t>to affix recent</a:t>
          </a:r>
        </a:p>
        <a:p>
          <a:pPr algn="ctr"/>
          <a:r>
            <a:rPr lang="en-IN" sz="1100"/>
            <a:t>photograph</a:t>
          </a:r>
        </a:p>
        <a:p>
          <a:pPr algn="ctr"/>
          <a:r>
            <a:rPr lang="en-IN" sz="1100"/>
            <a:t>(3.5 cmx</a:t>
          </a:r>
        </a:p>
        <a:p>
          <a:pPr algn="ctr"/>
          <a:r>
            <a:rPr lang="en-IN" sz="1100"/>
            <a:t>2.5cm)</a:t>
          </a:r>
        </a:p>
      </xdr:txBody>
    </xdr:sp>
    <xdr:clientData/>
  </xdr:twoCellAnchor>
  <xdr:twoCellAnchor>
    <xdr:from>
      <xdr:col>0</xdr:col>
      <xdr:colOff>57150</xdr:colOff>
      <xdr:row>0</xdr:row>
      <xdr:rowOff>28575</xdr:rowOff>
    </xdr:from>
    <xdr:to>
      <xdr:col>6</xdr:col>
      <xdr:colOff>0</xdr:colOff>
      <xdr:row>9</xdr:row>
      <xdr:rowOff>76200</xdr:rowOff>
    </xdr:to>
    <xdr:sp macro="" textlink="">
      <xdr:nvSpPr>
        <xdr:cNvPr id="4" name="Rectangle 3"/>
        <xdr:cNvSpPr/>
      </xdr:nvSpPr>
      <xdr:spPr>
        <a:xfrm>
          <a:off x="57150" y="28575"/>
          <a:ext cx="1200150" cy="15716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Only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Individuals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to affix recent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photograph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(3.5 cmx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2.5cm)</a:t>
          </a:r>
          <a:endParaRPr lang="en-IN"/>
        </a:p>
        <a:p>
          <a:pPr algn="ctr"/>
          <a:endParaRPr lang="en-IN" sz="1100"/>
        </a:p>
      </xdr:txBody>
    </xdr:sp>
    <xdr:clientData/>
  </xdr:twoCellAnchor>
  <xdr:twoCellAnchor>
    <xdr:from>
      <xdr:col>0</xdr:col>
      <xdr:colOff>0</xdr:colOff>
      <xdr:row>0</xdr:row>
      <xdr:rowOff>19049</xdr:rowOff>
    </xdr:from>
    <xdr:to>
      <xdr:col>33</xdr:col>
      <xdr:colOff>104775</xdr:colOff>
      <xdr:row>81</xdr:row>
      <xdr:rowOff>161925</xdr:rowOff>
    </xdr:to>
    <xdr:sp macro="" textlink="">
      <xdr:nvSpPr>
        <xdr:cNvPr id="5" name="Rectangle 4"/>
        <xdr:cNvSpPr/>
      </xdr:nvSpPr>
      <xdr:spPr>
        <a:xfrm>
          <a:off x="0" y="19049"/>
          <a:ext cx="7019925" cy="10448926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85725</xdr:colOff>
      <xdr:row>9</xdr:row>
      <xdr:rowOff>85725</xdr:rowOff>
    </xdr:from>
    <xdr:to>
      <xdr:col>33</xdr:col>
      <xdr:colOff>57150</xdr:colOff>
      <xdr:row>13</xdr:row>
      <xdr:rowOff>142875</xdr:rowOff>
    </xdr:to>
    <xdr:sp macro="" textlink="">
      <xdr:nvSpPr>
        <xdr:cNvPr id="6" name="Rectangle 5"/>
        <xdr:cNvSpPr/>
      </xdr:nvSpPr>
      <xdr:spPr>
        <a:xfrm>
          <a:off x="4486275" y="1609725"/>
          <a:ext cx="2486025" cy="81915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95250</xdr:colOff>
      <xdr:row>12</xdr:row>
      <xdr:rowOff>161925</xdr:rowOff>
    </xdr:from>
    <xdr:to>
      <xdr:col>33</xdr:col>
      <xdr:colOff>28575</xdr:colOff>
      <xdr:row>13</xdr:row>
      <xdr:rowOff>133350</xdr:rowOff>
    </xdr:to>
    <xdr:sp macro="" textlink="">
      <xdr:nvSpPr>
        <xdr:cNvPr id="7" name="Rectangle 6"/>
        <xdr:cNvSpPr/>
      </xdr:nvSpPr>
      <xdr:spPr>
        <a:xfrm>
          <a:off x="4495800" y="2257425"/>
          <a:ext cx="2447925" cy="1619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Signature</a:t>
          </a:r>
          <a:r>
            <a:rPr lang="en-IN" sz="1100" baseline="0"/>
            <a:t> / Left Thumb Impression</a:t>
          </a:r>
          <a:endParaRPr lang="en-IN" sz="1100"/>
        </a:p>
      </xdr:txBody>
    </xdr:sp>
    <xdr:clientData/>
  </xdr:twoCellAnchor>
  <xdr:twoCellAnchor>
    <xdr:from>
      <xdr:col>0</xdr:col>
      <xdr:colOff>57151</xdr:colOff>
      <xdr:row>9</xdr:row>
      <xdr:rowOff>95250</xdr:rowOff>
    </xdr:from>
    <xdr:to>
      <xdr:col>6</xdr:col>
      <xdr:colOff>1</xdr:colOff>
      <xdr:row>10</xdr:row>
      <xdr:rowOff>104775</xdr:rowOff>
    </xdr:to>
    <xdr:sp macro="" textlink="">
      <xdr:nvSpPr>
        <xdr:cNvPr id="8" name="Rectangle 7"/>
        <xdr:cNvSpPr/>
      </xdr:nvSpPr>
      <xdr:spPr>
        <a:xfrm>
          <a:off x="57151" y="1619250"/>
          <a:ext cx="1200150" cy="2000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700"/>
            <a:t>Sign/Left Thumb Impression across this photo</a:t>
          </a:r>
        </a:p>
      </xdr:txBody>
    </xdr:sp>
    <xdr:clientData/>
  </xdr:twoCellAnchor>
  <xdr:twoCellAnchor>
    <xdr:from>
      <xdr:col>0</xdr:col>
      <xdr:colOff>19050</xdr:colOff>
      <xdr:row>82</xdr:row>
      <xdr:rowOff>76199</xdr:rowOff>
    </xdr:from>
    <xdr:to>
      <xdr:col>33</xdr:col>
      <xdr:colOff>123825</xdr:colOff>
      <xdr:row>182</xdr:row>
      <xdr:rowOff>57149</xdr:rowOff>
    </xdr:to>
    <xdr:sp macro="" textlink="">
      <xdr:nvSpPr>
        <xdr:cNvPr id="10" name="Rectangle 9"/>
        <xdr:cNvSpPr/>
      </xdr:nvSpPr>
      <xdr:spPr>
        <a:xfrm>
          <a:off x="19050" y="11687174"/>
          <a:ext cx="7019925" cy="117062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X311"/>
  <sheetViews>
    <sheetView showGridLines="0" tabSelected="1" workbookViewId="0">
      <selection activeCell="C3" sqref="C3"/>
    </sheetView>
  </sheetViews>
  <sheetFormatPr defaultRowHeight="15"/>
  <cols>
    <col min="1" max="1" width="32.7109375" customWidth="1"/>
    <col min="2" max="3" width="4.7109375" customWidth="1"/>
    <col min="4" max="4" width="5.7109375" customWidth="1"/>
    <col min="5" max="7" width="15.7109375" customWidth="1"/>
    <col min="8" max="12" width="0.28515625" customWidth="1"/>
  </cols>
  <sheetData>
    <row r="1" spans="1:50">
      <c r="AU1" t="s">
        <v>56</v>
      </c>
      <c r="AV1" t="s">
        <v>62</v>
      </c>
      <c r="AW1" t="s">
        <v>71</v>
      </c>
      <c r="AX1" t="s">
        <v>133</v>
      </c>
    </row>
    <row r="2" spans="1:50">
      <c r="A2" t="s">
        <v>162</v>
      </c>
      <c r="C2" t="s">
        <v>164</v>
      </c>
      <c r="AU2" t="s">
        <v>57</v>
      </c>
      <c r="AV2" t="s">
        <v>63</v>
      </c>
      <c r="AW2" t="s">
        <v>72</v>
      </c>
      <c r="AX2" t="s">
        <v>134</v>
      </c>
    </row>
    <row r="3" spans="1:50">
      <c r="A3" t="s">
        <v>163</v>
      </c>
      <c r="AU3" t="s">
        <v>58</v>
      </c>
    </row>
    <row r="4" spans="1:50">
      <c r="AU4" t="s">
        <v>59</v>
      </c>
    </row>
    <row r="7" spans="1:50">
      <c r="A7" s="12" t="s">
        <v>53</v>
      </c>
      <c r="B7" s="13"/>
      <c r="C7" s="13"/>
      <c r="D7" s="13"/>
      <c r="E7" s="13"/>
      <c r="F7" s="13"/>
      <c r="G7" s="13"/>
      <c r="H7" s="13"/>
      <c r="I7" s="13"/>
      <c r="J7" s="8"/>
      <c r="K7" s="8"/>
      <c r="L7" s="9"/>
    </row>
    <row r="8" spans="1:50">
      <c r="A8" s="14" t="s">
        <v>55</v>
      </c>
      <c r="B8" s="95" t="s">
        <v>56</v>
      </c>
      <c r="C8" s="95"/>
      <c r="D8" s="95"/>
      <c r="E8" s="95"/>
      <c r="F8" s="95"/>
      <c r="G8" s="95"/>
      <c r="H8" s="15"/>
      <c r="I8" s="15"/>
      <c r="J8" s="4"/>
      <c r="K8" s="4"/>
      <c r="L8" s="5"/>
    </row>
    <row r="9" spans="1:50">
      <c r="A9" s="16" t="s">
        <v>0</v>
      </c>
      <c r="B9" s="94"/>
      <c r="C9" s="95"/>
      <c r="D9" s="95"/>
      <c r="E9" s="95"/>
      <c r="F9" s="95"/>
      <c r="G9" s="96"/>
      <c r="H9" s="15"/>
      <c r="I9" s="15"/>
      <c r="J9" s="4"/>
      <c r="K9" s="4"/>
      <c r="L9" s="5"/>
    </row>
    <row r="10" spans="1:50">
      <c r="A10" s="16" t="s">
        <v>51</v>
      </c>
      <c r="B10" s="94"/>
      <c r="C10" s="95"/>
      <c r="D10" s="95"/>
      <c r="E10" s="95"/>
      <c r="F10" s="95"/>
      <c r="G10" s="96"/>
      <c r="H10" s="15"/>
      <c r="I10" s="15"/>
      <c r="J10" s="4"/>
      <c r="K10" s="4"/>
      <c r="L10" s="5"/>
    </row>
    <row r="11" spans="1:50">
      <c r="A11" s="16" t="s">
        <v>52</v>
      </c>
      <c r="B11" s="94"/>
      <c r="C11" s="95"/>
      <c r="D11" s="95"/>
      <c r="E11" s="95"/>
      <c r="F11" s="95"/>
      <c r="G11" s="96"/>
      <c r="H11" s="15"/>
      <c r="I11" s="15"/>
      <c r="J11" s="4"/>
      <c r="K11" s="4"/>
      <c r="L11" s="5"/>
    </row>
    <row r="12" spans="1:50">
      <c r="A12" s="12" t="s">
        <v>54</v>
      </c>
      <c r="B12" s="94"/>
      <c r="C12" s="95"/>
      <c r="D12" s="95"/>
      <c r="E12" s="95"/>
      <c r="F12" s="95"/>
      <c r="G12" s="96"/>
      <c r="H12" s="13"/>
      <c r="I12" s="13"/>
      <c r="J12" s="8"/>
      <c r="K12" s="8"/>
      <c r="L12" s="9"/>
    </row>
    <row r="13" spans="1:50">
      <c r="A13" s="12" t="s">
        <v>60</v>
      </c>
      <c r="B13" s="13"/>
      <c r="C13" s="13"/>
      <c r="D13" s="13"/>
      <c r="E13" s="13"/>
      <c r="F13" s="13"/>
      <c r="G13" s="13"/>
      <c r="H13" s="13"/>
      <c r="I13" s="13"/>
      <c r="J13" s="8"/>
      <c r="K13" s="8"/>
      <c r="L13" s="9"/>
    </row>
    <row r="14" spans="1:50">
      <c r="A14" s="16" t="s">
        <v>0</v>
      </c>
      <c r="B14" s="94"/>
      <c r="C14" s="95"/>
      <c r="D14" s="95"/>
      <c r="E14" s="95"/>
      <c r="F14" s="95"/>
      <c r="G14" s="96"/>
      <c r="H14" s="15"/>
      <c r="I14" s="15"/>
      <c r="J14" s="4"/>
      <c r="K14" s="4"/>
      <c r="L14" s="5"/>
    </row>
    <row r="15" spans="1:50">
      <c r="A15" s="16" t="s">
        <v>51</v>
      </c>
      <c r="B15" s="94"/>
      <c r="C15" s="95"/>
      <c r="D15" s="95"/>
      <c r="E15" s="95"/>
      <c r="F15" s="95"/>
      <c r="G15" s="96"/>
      <c r="H15" s="15"/>
      <c r="I15" s="15"/>
      <c r="J15" s="4"/>
      <c r="K15" s="4"/>
      <c r="L15" s="5"/>
    </row>
    <row r="16" spans="1:50">
      <c r="A16" s="16" t="s">
        <v>52</v>
      </c>
      <c r="B16" s="94"/>
      <c r="C16" s="95"/>
      <c r="D16" s="95"/>
      <c r="E16" s="95"/>
      <c r="F16" s="95"/>
      <c r="G16" s="96"/>
      <c r="H16" s="15"/>
      <c r="I16" s="15"/>
      <c r="J16" s="4"/>
      <c r="K16" s="4"/>
      <c r="L16" s="5"/>
    </row>
    <row r="17" spans="1:12">
      <c r="A17" s="16" t="s">
        <v>161</v>
      </c>
      <c r="B17" s="100"/>
      <c r="C17" s="100"/>
      <c r="D17" s="100"/>
      <c r="E17" s="100"/>
      <c r="F17" s="100"/>
      <c r="G17" s="100"/>
      <c r="H17" s="15"/>
      <c r="I17" s="15"/>
      <c r="J17" s="4"/>
      <c r="K17" s="4"/>
      <c r="L17" s="5"/>
    </row>
    <row r="18" spans="1:12">
      <c r="A18" s="12" t="s">
        <v>61</v>
      </c>
      <c r="B18" s="95"/>
      <c r="C18" s="95"/>
      <c r="D18" s="95"/>
      <c r="E18" s="95"/>
      <c r="F18" s="95"/>
      <c r="G18" s="95"/>
      <c r="H18" s="95"/>
      <c r="I18" s="95"/>
      <c r="J18" s="8"/>
      <c r="K18" s="8"/>
      <c r="L18" s="9"/>
    </row>
    <row r="19" spans="1:12">
      <c r="A19" s="16" t="s">
        <v>64</v>
      </c>
      <c r="B19" s="10"/>
      <c r="C19" s="10"/>
      <c r="D19" s="10"/>
      <c r="E19" s="15"/>
      <c r="F19" s="15"/>
      <c r="G19" s="15"/>
      <c r="H19" s="15"/>
      <c r="I19" s="15"/>
      <c r="J19" s="4"/>
      <c r="K19" s="4"/>
      <c r="L19" s="5"/>
    </row>
    <row r="20" spans="1:12">
      <c r="A20" s="12" t="s">
        <v>65</v>
      </c>
      <c r="B20" s="13"/>
      <c r="C20" s="13"/>
      <c r="D20" s="13"/>
      <c r="E20" s="13"/>
      <c r="F20" s="13"/>
      <c r="G20" s="13"/>
      <c r="H20" s="13"/>
      <c r="I20" s="13"/>
      <c r="J20" s="8"/>
      <c r="K20" s="8"/>
      <c r="L20" s="9"/>
    </row>
    <row r="21" spans="1:12">
      <c r="A21" s="16" t="s">
        <v>0</v>
      </c>
      <c r="B21" s="94"/>
      <c r="C21" s="95"/>
      <c r="D21" s="95"/>
      <c r="E21" s="95"/>
      <c r="F21" s="95"/>
      <c r="G21" s="96"/>
      <c r="H21" s="15"/>
      <c r="I21" s="15"/>
      <c r="J21" s="4"/>
      <c r="K21" s="4"/>
      <c r="L21" s="5"/>
    </row>
    <row r="22" spans="1:12">
      <c r="A22" s="16" t="s">
        <v>51</v>
      </c>
      <c r="B22" s="94"/>
      <c r="C22" s="95"/>
      <c r="D22" s="95"/>
      <c r="E22" s="95"/>
      <c r="F22" s="95"/>
      <c r="G22" s="96"/>
      <c r="H22" s="15"/>
      <c r="I22" s="15"/>
      <c r="J22" s="4"/>
      <c r="K22" s="4"/>
      <c r="L22" s="5"/>
    </row>
    <row r="23" spans="1:12">
      <c r="A23" s="16" t="s">
        <v>52</v>
      </c>
      <c r="B23" s="94"/>
      <c r="C23" s="95"/>
      <c r="D23" s="95"/>
      <c r="E23" s="95"/>
      <c r="F23" s="95"/>
      <c r="G23" s="96"/>
      <c r="H23" s="15"/>
      <c r="I23" s="15"/>
      <c r="J23" s="4"/>
      <c r="K23" s="4"/>
      <c r="L23" s="5"/>
    </row>
    <row r="24" spans="1:12">
      <c r="A24" s="12" t="s">
        <v>73</v>
      </c>
      <c r="B24" s="13"/>
      <c r="C24" s="17"/>
      <c r="D24" s="17"/>
      <c r="E24" s="17"/>
      <c r="F24" s="17"/>
      <c r="G24" s="13"/>
      <c r="H24" s="13"/>
      <c r="I24" s="13"/>
      <c r="J24" s="8"/>
      <c r="K24" s="8"/>
      <c r="L24" s="9"/>
    </row>
    <row r="25" spans="1:12">
      <c r="A25" s="16" t="s">
        <v>0</v>
      </c>
      <c r="B25" s="94"/>
      <c r="C25" s="95"/>
      <c r="D25" s="95"/>
      <c r="E25" s="95"/>
      <c r="F25" s="95"/>
      <c r="G25" s="96"/>
      <c r="H25" s="15"/>
      <c r="I25" s="15"/>
      <c r="J25" s="4"/>
      <c r="K25" s="4"/>
      <c r="L25" s="5"/>
    </row>
    <row r="26" spans="1:12">
      <c r="A26" s="16" t="s">
        <v>51</v>
      </c>
      <c r="B26" s="94"/>
      <c r="C26" s="95"/>
      <c r="D26" s="95"/>
      <c r="E26" s="95"/>
      <c r="F26" s="95"/>
      <c r="G26" s="96"/>
      <c r="H26" s="15"/>
      <c r="I26" s="15"/>
      <c r="J26" s="4"/>
      <c r="K26" s="4"/>
      <c r="L26" s="5"/>
    </row>
    <row r="27" spans="1:12">
      <c r="A27" s="16" t="s">
        <v>52</v>
      </c>
      <c r="B27" s="94"/>
      <c r="C27" s="95"/>
      <c r="D27" s="95"/>
      <c r="E27" s="95"/>
      <c r="F27" s="95"/>
      <c r="G27" s="96"/>
      <c r="H27" s="15"/>
      <c r="I27" s="15"/>
      <c r="J27" s="4"/>
      <c r="K27" s="4"/>
      <c r="L27" s="5"/>
    </row>
    <row r="28" spans="1:12">
      <c r="A28" s="18" t="s">
        <v>70</v>
      </c>
      <c r="B28" s="95"/>
      <c r="C28" s="95"/>
      <c r="D28" s="95"/>
      <c r="E28" s="95"/>
      <c r="F28" s="95"/>
      <c r="G28" s="95"/>
      <c r="H28" s="13"/>
      <c r="I28" s="13"/>
      <c r="J28" s="8"/>
      <c r="K28" s="8"/>
      <c r="L28" s="9"/>
    </row>
    <row r="29" spans="1:12">
      <c r="A29" s="18" t="s">
        <v>74</v>
      </c>
      <c r="B29" s="13"/>
      <c r="C29" s="17"/>
      <c r="D29" s="17"/>
      <c r="E29" s="17"/>
      <c r="F29" s="17"/>
      <c r="G29" s="13"/>
      <c r="H29" s="13"/>
      <c r="I29" s="13"/>
      <c r="J29" s="8"/>
      <c r="K29" s="8"/>
      <c r="L29" s="9"/>
    </row>
    <row r="30" spans="1:12">
      <c r="A30" s="19" t="s">
        <v>45</v>
      </c>
      <c r="B30" s="94"/>
      <c r="C30" s="95"/>
      <c r="D30" s="95"/>
      <c r="E30" s="95"/>
      <c r="F30" s="95"/>
      <c r="G30" s="96"/>
      <c r="H30" s="15"/>
      <c r="I30" s="15"/>
      <c r="J30" s="4"/>
      <c r="K30" s="4"/>
      <c r="L30" s="5"/>
    </row>
    <row r="31" spans="1:12">
      <c r="A31" s="19" t="s">
        <v>46</v>
      </c>
      <c r="B31" s="94"/>
      <c r="C31" s="95"/>
      <c r="D31" s="95"/>
      <c r="E31" s="95"/>
      <c r="F31" s="95"/>
      <c r="G31" s="96"/>
      <c r="H31" s="15"/>
      <c r="I31" s="15"/>
      <c r="J31" s="4"/>
      <c r="K31" s="4"/>
      <c r="L31" s="5"/>
    </row>
    <row r="32" spans="1:12">
      <c r="A32" s="19" t="s">
        <v>47</v>
      </c>
      <c r="B32" s="94"/>
      <c r="C32" s="95"/>
      <c r="D32" s="95"/>
      <c r="E32" s="95"/>
      <c r="F32" s="95"/>
      <c r="G32" s="96"/>
      <c r="H32" s="15"/>
      <c r="I32" s="15"/>
      <c r="J32" s="4"/>
      <c r="K32" s="4"/>
      <c r="L32" s="5"/>
    </row>
    <row r="33" spans="1:12">
      <c r="A33" s="19" t="s">
        <v>48</v>
      </c>
      <c r="B33" s="94"/>
      <c r="C33" s="95"/>
      <c r="D33" s="95"/>
      <c r="E33" s="95"/>
      <c r="F33" s="95"/>
      <c r="G33" s="96"/>
      <c r="H33" s="15"/>
      <c r="I33" s="15"/>
      <c r="J33" s="4"/>
      <c r="K33" s="4"/>
      <c r="L33" s="5"/>
    </row>
    <row r="34" spans="1:12">
      <c r="A34" s="19" t="s">
        <v>49</v>
      </c>
      <c r="B34" s="94"/>
      <c r="C34" s="95"/>
      <c r="D34" s="95"/>
      <c r="E34" s="95"/>
      <c r="F34" s="95"/>
      <c r="G34" s="96"/>
      <c r="H34" s="15"/>
      <c r="I34" s="15"/>
      <c r="J34" s="4"/>
      <c r="K34" s="4"/>
      <c r="L34" s="5"/>
    </row>
    <row r="35" spans="1:12">
      <c r="A35" s="19" t="s">
        <v>75</v>
      </c>
      <c r="B35" s="94"/>
      <c r="C35" s="95"/>
      <c r="D35" s="95"/>
      <c r="E35" s="95"/>
      <c r="F35" s="95"/>
      <c r="G35" s="96"/>
      <c r="H35" s="15"/>
      <c r="I35" s="15"/>
      <c r="J35" s="4"/>
      <c r="K35" s="4"/>
      <c r="L35" s="5"/>
    </row>
    <row r="36" spans="1:12">
      <c r="A36" s="19" t="s">
        <v>76</v>
      </c>
      <c r="B36" s="94"/>
      <c r="C36" s="95"/>
      <c r="D36" s="95"/>
      <c r="E36" s="95"/>
      <c r="F36" s="95"/>
      <c r="G36" s="96"/>
      <c r="H36" s="15"/>
      <c r="I36" s="15"/>
      <c r="J36" s="4"/>
      <c r="K36" s="4"/>
      <c r="L36" s="5"/>
    </row>
    <row r="37" spans="1:12">
      <c r="A37" s="19" t="s">
        <v>131</v>
      </c>
      <c r="B37" s="108"/>
      <c r="C37" s="109"/>
      <c r="D37" s="109"/>
      <c r="E37" s="109"/>
      <c r="F37" s="109"/>
      <c r="G37" s="109"/>
      <c r="H37" s="109"/>
      <c r="I37" s="15"/>
      <c r="J37" s="4"/>
      <c r="K37" s="4"/>
      <c r="L37" s="5"/>
    </row>
    <row r="38" spans="1:12">
      <c r="A38" s="20"/>
      <c r="B38" s="21"/>
      <c r="C38" s="22"/>
      <c r="D38" s="22"/>
      <c r="E38" s="22"/>
      <c r="F38" s="22"/>
      <c r="G38" s="21"/>
      <c r="H38" s="21"/>
      <c r="I38" s="21"/>
      <c r="J38" s="6"/>
      <c r="K38" s="6"/>
      <c r="L38" s="7"/>
    </row>
    <row r="39" spans="1:12">
      <c r="A39" s="16"/>
      <c r="B39" s="15"/>
      <c r="C39" s="23"/>
      <c r="D39" s="23"/>
      <c r="E39" s="23"/>
      <c r="F39" s="23"/>
      <c r="G39" s="15"/>
      <c r="H39" s="15"/>
      <c r="I39" s="15"/>
      <c r="J39" s="4"/>
      <c r="K39" s="4"/>
      <c r="L39" s="5"/>
    </row>
    <row r="40" spans="1:12">
      <c r="A40" s="24" t="s">
        <v>77</v>
      </c>
      <c r="B40" s="15"/>
      <c r="C40" s="23"/>
      <c r="D40" s="23"/>
      <c r="E40" s="23"/>
      <c r="F40" s="23"/>
      <c r="G40" s="15"/>
      <c r="H40" s="15"/>
      <c r="I40" s="15"/>
      <c r="J40" s="4"/>
      <c r="K40" s="4"/>
      <c r="L40" s="5"/>
    </row>
    <row r="41" spans="1:12">
      <c r="A41" s="19" t="s">
        <v>78</v>
      </c>
      <c r="B41" s="94"/>
      <c r="C41" s="95"/>
      <c r="D41" s="95"/>
      <c r="E41" s="95"/>
      <c r="F41" s="95"/>
      <c r="G41" s="96"/>
      <c r="H41" s="15"/>
      <c r="I41" s="15"/>
      <c r="J41" s="4"/>
      <c r="K41" s="4"/>
      <c r="L41" s="5"/>
    </row>
    <row r="42" spans="1:12">
      <c r="A42" s="19" t="s">
        <v>45</v>
      </c>
      <c r="B42" s="94"/>
      <c r="C42" s="95"/>
      <c r="D42" s="95"/>
      <c r="E42" s="95"/>
      <c r="F42" s="95"/>
      <c r="G42" s="96"/>
      <c r="H42" s="15"/>
      <c r="I42" s="15"/>
      <c r="J42" s="4"/>
      <c r="K42" s="4"/>
      <c r="L42" s="5"/>
    </row>
    <row r="43" spans="1:12">
      <c r="A43" s="19" t="s">
        <v>46</v>
      </c>
      <c r="B43" s="94"/>
      <c r="C43" s="95"/>
      <c r="D43" s="95"/>
      <c r="E43" s="95"/>
      <c r="F43" s="95"/>
      <c r="G43" s="96"/>
      <c r="H43" s="15"/>
      <c r="I43" s="15"/>
      <c r="J43" s="4"/>
      <c r="K43" s="4"/>
      <c r="L43" s="5"/>
    </row>
    <row r="44" spans="1:12">
      <c r="A44" s="19" t="s">
        <v>47</v>
      </c>
      <c r="B44" s="94"/>
      <c r="C44" s="95"/>
      <c r="D44" s="95"/>
      <c r="E44" s="95"/>
      <c r="F44" s="95"/>
      <c r="G44" s="96"/>
      <c r="H44" s="15"/>
      <c r="I44" s="15"/>
      <c r="J44" s="4"/>
      <c r="K44" s="4"/>
      <c r="L44" s="5"/>
    </row>
    <row r="45" spans="1:12">
      <c r="A45" s="19" t="s">
        <v>48</v>
      </c>
      <c r="B45" s="94"/>
      <c r="C45" s="95"/>
      <c r="D45" s="95"/>
      <c r="E45" s="95"/>
      <c r="F45" s="95"/>
      <c r="G45" s="96"/>
      <c r="H45" s="15"/>
      <c r="I45" s="15"/>
      <c r="J45" s="4"/>
      <c r="K45" s="4"/>
      <c r="L45" s="5"/>
    </row>
    <row r="46" spans="1:12">
      <c r="A46" s="19" t="s">
        <v>49</v>
      </c>
      <c r="B46" s="94"/>
      <c r="C46" s="95"/>
      <c r="D46" s="95"/>
      <c r="E46" s="95"/>
      <c r="F46" s="95"/>
      <c r="G46" s="96"/>
      <c r="H46" s="15"/>
      <c r="I46" s="15"/>
      <c r="J46" s="4"/>
      <c r="K46" s="4"/>
      <c r="L46" s="5"/>
    </row>
    <row r="47" spans="1:12">
      <c r="A47" s="19" t="s">
        <v>75</v>
      </c>
      <c r="B47" s="94"/>
      <c r="C47" s="95"/>
      <c r="D47" s="95"/>
      <c r="E47" s="95"/>
      <c r="F47" s="95"/>
      <c r="G47" s="96"/>
      <c r="H47" s="15"/>
      <c r="I47" s="15"/>
      <c r="J47" s="4"/>
      <c r="K47" s="4"/>
      <c r="L47" s="5"/>
    </row>
    <row r="48" spans="1:12">
      <c r="A48" s="19" t="s">
        <v>76</v>
      </c>
      <c r="B48" s="94"/>
      <c r="C48" s="95"/>
      <c r="D48" s="95"/>
      <c r="E48" s="95"/>
      <c r="F48" s="95"/>
      <c r="G48" s="96"/>
      <c r="H48" s="15"/>
      <c r="I48" s="15"/>
      <c r="J48" s="4"/>
      <c r="K48" s="4"/>
      <c r="L48" s="5"/>
    </row>
    <row r="49" spans="1:12">
      <c r="A49" s="19" t="s">
        <v>131</v>
      </c>
      <c r="B49" s="94"/>
      <c r="C49" s="95"/>
      <c r="D49" s="95"/>
      <c r="E49" s="95"/>
      <c r="F49" s="95"/>
      <c r="G49" s="96"/>
      <c r="H49" s="15"/>
      <c r="I49" s="15"/>
      <c r="J49" s="4"/>
      <c r="K49" s="4"/>
      <c r="L49" s="5"/>
    </row>
    <row r="50" spans="1:12">
      <c r="A50" s="16"/>
      <c r="B50" s="15"/>
      <c r="C50" s="23"/>
      <c r="D50" s="23"/>
      <c r="E50" s="23"/>
      <c r="F50" s="23"/>
      <c r="G50" s="15"/>
      <c r="H50" s="15"/>
      <c r="I50" s="15"/>
      <c r="J50" s="4"/>
      <c r="K50" s="4"/>
      <c r="L50" s="5"/>
    </row>
    <row r="51" spans="1:12">
      <c r="A51" s="25" t="s">
        <v>132</v>
      </c>
      <c r="B51" s="26"/>
      <c r="C51" s="27"/>
      <c r="D51" s="27"/>
      <c r="E51" s="27"/>
      <c r="F51" s="27"/>
      <c r="G51" s="26"/>
      <c r="H51" s="26"/>
      <c r="I51" s="26"/>
      <c r="J51" s="2"/>
      <c r="K51" s="2"/>
      <c r="L51" s="3"/>
    </row>
    <row r="52" spans="1:12">
      <c r="A52" s="14" t="s">
        <v>55</v>
      </c>
      <c r="B52" s="94"/>
      <c r="C52" s="95"/>
      <c r="D52" s="95"/>
      <c r="E52" s="95"/>
      <c r="F52" s="95"/>
      <c r="G52" s="96"/>
      <c r="H52" s="15"/>
      <c r="I52" s="15"/>
      <c r="J52" s="4"/>
      <c r="K52" s="4"/>
      <c r="L52" s="5"/>
    </row>
    <row r="53" spans="1:12">
      <c r="A53" s="25" t="s">
        <v>135</v>
      </c>
      <c r="B53" s="26"/>
      <c r="C53" s="27"/>
      <c r="D53" s="27"/>
      <c r="E53" s="27"/>
      <c r="F53" s="27"/>
      <c r="G53" s="26"/>
      <c r="H53" s="26"/>
      <c r="I53" s="26"/>
      <c r="J53" s="2"/>
      <c r="K53" s="2"/>
      <c r="L53" s="3"/>
    </row>
    <row r="54" spans="1:12">
      <c r="A54" s="19"/>
      <c r="B54" s="18" t="s">
        <v>136</v>
      </c>
      <c r="C54" s="17"/>
      <c r="D54" s="29"/>
      <c r="E54" s="104" t="s">
        <v>137</v>
      </c>
      <c r="F54" s="105"/>
      <c r="G54" s="104" t="s">
        <v>138</v>
      </c>
      <c r="H54" s="105"/>
      <c r="I54" s="15"/>
      <c r="J54" s="4"/>
      <c r="K54" s="4"/>
      <c r="L54" s="5"/>
    </row>
    <row r="55" spans="1:12">
      <c r="A55" s="20"/>
      <c r="B55" s="101"/>
      <c r="C55" s="102"/>
      <c r="D55" s="103"/>
      <c r="E55" s="106"/>
      <c r="F55" s="107"/>
      <c r="G55" s="94"/>
      <c r="H55" s="96"/>
      <c r="I55" s="21"/>
      <c r="J55" s="6"/>
      <c r="K55" s="6"/>
      <c r="L55" s="7"/>
    </row>
    <row r="56" spans="1:12">
      <c r="A56" s="28" t="s">
        <v>139</v>
      </c>
      <c r="B56" s="97"/>
      <c r="C56" s="98"/>
      <c r="D56" s="98"/>
      <c r="E56" s="98"/>
      <c r="F56" s="98"/>
      <c r="G56" s="99"/>
      <c r="H56" s="30"/>
      <c r="I56" s="30"/>
    </row>
    <row r="57" spans="1:12">
      <c r="A57" s="28" t="s">
        <v>140</v>
      </c>
      <c r="B57" s="94"/>
      <c r="C57" s="95"/>
      <c r="D57" s="96"/>
      <c r="E57" s="31" t="s">
        <v>143</v>
      </c>
      <c r="F57" s="27"/>
      <c r="G57" s="26"/>
      <c r="H57" s="26"/>
      <c r="I57" s="26"/>
      <c r="J57" s="2"/>
      <c r="K57" s="2"/>
      <c r="L57" s="3"/>
    </row>
    <row r="58" spans="1:12">
      <c r="A58" s="32" t="s">
        <v>142</v>
      </c>
      <c r="B58" s="33"/>
      <c r="C58" s="34"/>
      <c r="D58" s="34"/>
      <c r="E58" s="34"/>
      <c r="F58" s="34"/>
      <c r="G58" s="33"/>
      <c r="H58" s="33"/>
      <c r="I58" s="15"/>
      <c r="J58" s="4"/>
      <c r="K58" s="4"/>
      <c r="L58" s="5"/>
    </row>
    <row r="59" spans="1:12">
      <c r="A59" s="35" t="s">
        <v>141</v>
      </c>
      <c r="B59" s="36"/>
      <c r="C59" s="37"/>
      <c r="D59" s="37"/>
      <c r="E59" s="37"/>
      <c r="F59" s="37"/>
      <c r="G59" s="36"/>
      <c r="H59" s="36"/>
      <c r="I59" s="21"/>
      <c r="J59" s="6"/>
      <c r="K59" s="6"/>
      <c r="L59" s="7"/>
    </row>
    <row r="60" spans="1:12">
      <c r="A60" s="18" t="s">
        <v>144</v>
      </c>
      <c r="B60" s="94"/>
      <c r="C60" s="95"/>
      <c r="D60" s="95"/>
      <c r="E60" s="95"/>
      <c r="F60" s="95"/>
      <c r="G60" s="96"/>
      <c r="H60" s="13"/>
      <c r="I60" s="13"/>
      <c r="J60" s="8"/>
      <c r="K60" s="8"/>
      <c r="L60" s="9"/>
    </row>
    <row r="61" spans="1:12">
      <c r="A61" s="18" t="s">
        <v>145</v>
      </c>
      <c r="B61" s="94"/>
      <c r="C61" s="95"/>
      <c r="D61" s="95"/>
      <c r="E61" s="95"/>
      <c r="F61" s="95"/>
      <c r="G61" s="96"/>
      <c r="H61" s="13"/>
      <c r="I61" s="13"/>
      <c r="J61" s="8"/>
      <c r="K61" s="8"/>
      <c r="L61" s="9"/>
    </row>
    <row r="62" spans="1:12">
      <c r="A62" s="18" t="s">
        <v>146</v>
      </c>
      <c r="B62" s="94"/>
      <c r="C62" s="95"/>
      <c r="D62" s="95"/>
      <c r="E62" s="95"/>
      <c r="F62" s="95"/>
      <c r="G62" s="96"/>
      <c r="H62" s="13"/>
      <c r="I62" s="13"/>
      <c r="J62" s="8"/>
      <c r="K62" s="8"/>
      <c r="L62" s="9"/>
    </row>
    <row r="63" spans="1:12">
      <c r="A63" s="28" t="s">
        <v>147</v>
      </c>
      <c r="B63" s="94"/>
      <c r="C63" s="95"/>
      <c r="D63" s="95"/>
      <c r="E63" s="95"/>
      <c r="F63" s="95"/>
      <c r="G63" s="96"/>
      <c r="H63" s="26"/>
      <c r="I63" s="26"/>
      <c r="J63" s="2"/>
      <c r="K63" s="2"/>
      <c r="L63" s="3"/>
    </row>
    <row r="64" spans="1:12">
      <c r="A64" s="16"/>
      <c r="B64" s="94"/>
      <c r="C64" s="95"/>
      <c r="D64" s="95"/>
      <c r="E64" s="95"/>
      <c r="F64" s="95"/>
      <c r="G64" s="96"/>
      <c r="H64" s="15"/>
      <c r="I64" s="15"/>
      <c r="J64" s="4"/>
      <c r="K64" s="4"/>
      <c r="L64" s="5"/>
    </row>
    <row r="65" spans="1:12">
      <c r="A65" s="16"/>
      <c r="B65" s="94"/>
      <c r="C65" s="95"/>
      <c r="D65" s="95"/>
      <c r="E65" s="95"/>
      <c r="F65" s="95"/>
      <c r="G65" s="96"/>
      <c r="H65" s="15"/>
      <c r="I65" s="15"/>
      <c r="J65" s="4"/>
      <c r="K65" s="4"/>
      <c r="L65" s="5"/>
    </row>
    <row r="66" spans="1:12">
      <c r="A66" s="28" t="s">
        <v>148</v>
      </c>
      <c r="B66" s="94"/>
      <c r="C66" s="95"/>
      <c r="D66" s="96"/>
      <c r="E66" s="31" t="s">
        <v>143</v>
      </c>
      <c r="F66" s="27"/>
      <c r="G66" s="26"/>
      <c r="H66" s="26"/>
      <c r="I66" s="26"/>
      <c r="J66" s="2"/>
      <c r="K66" s="2"/>
      <c r="L66" s="3"/>
    </row>
    <row r="67" spans="1:12">
      <c r="A67" s="16" t="s">
        <v>149</v>
      </c>
      <c r="B67" s="38"/>
      <c r="C67" s="38"/>
      <c r="D67" s="38"/>
      <c r="E67" s="39"/>
      <c r="F67" s="23"/>
      <c r="G67" s="15"/>
      <c r="H67" s="15"/>
      <c r="I67" s="15"/>
      <c r="J67" s="4"/>
      <c r="K67" s="4"/>
      <c r="L67" s="5"/>
    </row>
    <row r="68" spans="1:12">
      <c r="A68" s="20"/>
      <c r="B68" s="94"/>
      <c r="C68" s="95"/>
      <c r="D68" s="96"/>
      <c r="E68" s="40" t="s">
        <v>150</v>
      </c>
      <c r="F68" s="22"/>
      <c r="G68" s="21"/>
      <c r="H68" s="21"/>
      <c r="I68" s="21"/>
      <c r="J68" s="6"/>
      <c r="K68" s="6"/>
      <c r="L68" s="7"/>
    </row>
    <row r="69" spans="1:12">
      <c r="A69" s="12" t="s">
        <v>151</v>
      </c>
      <c r="B69" s="13"/>
      <c r="C69" s="13"/>
      <c r="D69" s="13"/>
      <c r="E69" s="13"/>
      <c r="F69" s="13"/>
      <c r="G69" s="13"/>
      <c r="H69" s="13"/>
      <c r="I69" s="13"/>
      <c r="J69" s="8"/>
      <c r="K69" s="8"/>
      <c r="L69" s="9"/>
    </row>
    <row r="70" spans="1:12">
      <c r="A70" s="41" t="s">
        <v>55</v>
      </c>
      <c r="B70" s="95"/>
      <c r="C70" s="95"/>
      <c r="D70" s="95"/>
      <c r="E70" s="95"/>
      <c r="F70" s="95"/>
      <c r="G70" s="95"/>
      <c r="H70" s="26"/>
      <c r="I70" s="26"/>
      <c r="J70" s="2"/>
      <c r="K70" s="2"/>
      <c r="L70" s="3"/>
    </row>
    <row r="71" spans="1:12">
      <c r="A71" s="16" t="s">
        <v>0</v>
      </c>
      <c r="B71" s="94"/>
      <c r="C71" s="95"/>
      <c r="D71" s="95"/>
      <c r="E71" s="95"/>
      <c r="F71" s="95"/>
      <c r="G71" s="96"/>
      <c r="H71" s="15"/>
      <c r="I71" s="15"/>
      <c r="J71" s="4"/>
      <c r="K71" s="4"/>
      <c r="L71" s="5"/>
    </row>
    <row r="72" spans="1:12">
      <c r="A72" s="16" t="s">
        <v>51</v>
      </c>
      <c r="B72" s="94"/>
      <c r="C72" s="95"/>
      <c r="D72" s="95"/>
      <c r="E72" s="95"/>
      <c r="F72" s="95"/>
      <c r="G72" s="96"/>
      <c r="H72" s="15"/>
      <c r="I72" s="15"/>
      <c r="J72" s="4"/>
      <c r="K72" s="4"/>
      <c r="L72" s="5"/>
    </row>
    <row r="73" spans="1:12">
      <c r="A73" s="20" t="s">
        <v>52</v>
      </c>
      <c r="B73" s="94"/>
      <c r="C73" s="95"/>
      <c r="D73" s="95"/>
      <c r="E73" s="95"/>
      <c r="F73" s="95"/>
      <c r="G73" s="96"/>
      <c r="H73" s="21"/>
      <c r="I73" s="21"/>
      <c r="J73" s="6"/>
      <c r="K73" s="6"/>
      <c r="L73" s="7"/>
    </row>
    <row r="74" spans="1:12">
      <c r="A74" s="18" t="s">
        <v>152</v>
      </c>
      <c r="B74" s="13"/>
      <c r="C74" s="17"/>
      <c r="D74" s="17"/>
      <c r="E74" s="17"/>
      <c r="F74" s="17"/>
      <c r="G74" s="13"/>
      <c r="H74" s="13"/>
      <c r="I74" s="13"/>
      <c r="J74" s="8"/>
      <c r="K74" s="8"/>
      <c r="L74" s="9"/>
    </row>
    <row r="75" spans="1:12">
      <c r="A75" s="19" t="s">
        <v>45</v>
      </c>
      <c r="B75" s="94"/>
      <c r="C75" s="95"/>
      <c r="D75" s="95"/>
      <c r="E75" s="95"/>
      <c r="F75" s="95"/>
      <c r="G75" s="96"/>
      <c r="H75" s="15"/>
      <c r="I75" s="15"/>
      <c r="J75" s="4"/>
      <c r="K75" s="4"/>
      <c r="L75" s="5"/>
    </row>
    <row r="76" spans="1:12">
      <c r="A76" s="19" t="s">
        <v>46</v>
      </c>
      <c r="B76" s="94"/>
      <c r="C76" s="95"/>
      <c r="D76" s="95"/>
      <c r="E76" s="95"/>
      <c r="F76" s="95"/>
      <c r="G76" s="96"/>
      <c r="H76" s="15"/>
      <c r="I76" s="15"/>
      <c r="J76" s="4"/>
      <c r="K76" s="4"/>
      <c r="L76" s="5"/>
    </row>
    <row r="77" spans="1:12">
      <c r="A77" s="19" t="s">
        <v>47</v>
      </c>
      <c r="B77" s="94"/>
      <c r="C77" s="95"/>
      <c r="D77" s="95"/>
      <c r="E77" s="95"/>
      <c r="F77" s="95"/>
      <c r="G77" s="96"/>
      <c r="H77" s="15"/>
      <c r="I77" s="15"/>
      <c r="J77" s="4"/>
      <c r="K77" s="4"/>
      <c r="L77" s="5"/>
    </row>
    <row r="78" spans="1:12">
      <c r="A78" s="19" t="s">
        <v>48</v>
      </c>
      <c r="B78" s="94"/>
      <c r="C78" s="95"/>
      <c r="D78" s="95"/>
      <c r="E78" s="95"/>
      <c r="F78" s="95"/>
      <c r="G78" s="96"/>
      <c r="H78" s="15"/>
      <c r="I78" s="15"/>
      <c r="J78" s="4"/>
      <c r="K78" s="4"/>
      <c r="L78" s="5"/>
    </row>
    <row r="79" spans="1:12">
      <c r="A79" s="19" t="s">
        <v>49</v>
      </c>
      <c r="B79" s="94"/>
      <c r="C79" s="95"/>
      <c r="D79" s="95"/>
      <c r="E79" s="95"/>
      <c r="F79" s="95"/>
      <c r="G79" s="96"/>
      <c r="H79" s="15"/>
      <c r="I79" s="15"/>
      <c r="J79" s="4"/>
      <c r="K79" s="4"/>
      <c r="L79" s="5"/>
    </row>
    <row r="80" spans="1:12">
      <c r="A80" s="19" t="s">
        <v>75</v>
      </c>
      <c r="B80" s="94"/>
      <c r="C80" s="95"/>
      <c r="D80" s="95"/>
      <c r="E80" s="95"/>
      <c r="F80" s="95"/>
      <c r="G80" s="96"/>
      <c r="H80" s="15"/>
      <c r="I80" s="15"/>
      <c r="J80" s="4"/>
      <c r="K80" s="4"/>
      <c r="L80" s="5"/>
    </row>
    <row r="81" spans="1:12">
      <c r="A81" s="19" t="s">
        <v>76</v>
      </c>
      <c r="B81" s="94"/>
      <c r="C81" s="95"/>
      <c r="D81" s="95"/>
      <c r="E81" s="95"/>
      <c r="F81" s="95"/>
      <c r="G81" s="96"/>
      <c r="H81" s="15"/>
      <c r="I81" s="15"/>
      <c r="J81" s="4"/>
      <c r="K81" s="4"/>
      <c r="L81" s="5"/>
    </row>
    <row r="82" spans="1:12">
      <c r="A82" s="19" t="s">
        <v>131</v>
      </c>
      <c r="B82" s="94"/>
      <c r="C82" s="95"/>
      <c r="D82" s="95"/>
      <c r="E82" s="95"/>
      <c r="F82" s="95"/>
      <c r="G82" s="96"/>
      <c r="H82" s="15"/>
      <c r="I82" s="15"/>
      <c r="J82" s="4"/>
      <c r="K82" s="4"/>
      <c r="L82" s="5"/>
    </row>
    <row r="83" spans="1:12">
      <c r="A83" s="20"/>
      <c r="B83" s="21"/>
      <c r="C83" s="22"/>
      <c r="D83" s="22"/>
      <c r="E83" s="22"/>
      <c r="F83" s="22"/>
      <c r="G83" s="21"/>
      <c r="H83" s="21"/>
      <c r="I83" s="21"/>
      <c r="J83" s="6"/>
      <c r="K83" s="6"/>
      <c r="L83" s="7"/>
    </row>
    <row r="84" spans="1:12">
      <c r="A84" s="12" t="s">
        <v>153</v>
      </c>
      <c r="B84" s="13"/>
      <c r="C84" s="13"/>
      <c r="D84" s="13"/>
      <c r="E84" s="13"/>
      <c r="F84" s="13"/>
      <c r="G84" s="13"/>
      <c r="H84" s="13"/>
      <c r="I84" s="13"/>
      <c r="J84" s="8"/>
      <c r="K84" s="8"/>
      <c r="L84" s="9"/>
    </row>
    <row r="85" spans="1:12">
      <c r="A85" s="42" t="s">
        <v>154</v>
      </c>
      <c r="B85" s="94"/>
      <c r="C85" s="95"/>
      <c r="D85" s="95"/>
      <c r="E85" s="95"/>
      <c r="F85" s="95"/>
      <c r="G85" s="96"/>
      <c r="H85" s="30"/>
      <c r="I85" s="30"/>
    </row>
    <row r="86" spans="1:12">
      <c r="A86" s="43" t="s">
        <v>155</v>
      </c>
      <c r="B86" s="94"/>
      <c r="C86" s="95"/>
      <c r="D86" s="95"/>
      <c r="E86" s="95"/>
      <c r="F86" s="95"/>
      <c r="G86" s="96"/>
      <c r="H86" s="30"/>
      <c r="I86" s="30"/>
    </row>
    <row r="87" spans="1:12">
      <c r="A87" s="44" t="s">
        <v>156</v>
      </c>
      <c r="B87" s="94"/>
      <c r="C87" s="95"/>
      <c r="D87" s="95"/>
      <c r="E87" s="95"/>
      <c r="F87" s="95"/>
      <c r="G87" s="96"/>
      <c r="H87" s="30"/>
      <c r="I87" s="30"/>
    </row>
    <row r="88" spans="1:12">
      <c r="A88" s="12" t="s">
        <v>157</v>
      </c>
      <c r="B88" s="94"/>
      <c r="C88" s="95"/>
      <c r="D88" s="95"/>
      <c r="E88" s="95"/>
      <c r="F88" s="95"/>
      <c r="G88" s="96"/>
      <c r="H88" s="30"/>
      <c r="I88" s="30"/>
    </row>
    <row r="89" spans="1:12">
      <c r="A89" s="12" t="s">
        <v>158</v>
      </c>
      <c r="B89" s="94"/>
      <c r="C89" s="95"/>
      <c r="D89" s="95"/>
      <c r="E89" s="95"/>
      <c r="F89" s="95"/>
      <c r="G89" s="96"/>
      <c r="H89" s="30"/>
      <c r="I89" s="30"/>
    </row>
    <row r="90" spans="1:12">
      <c r="A90" s="12" t="s">
        <v>159</v>
      </c>
      <c r="B90" s="94"/>
      <c r="C90" s="95"/>
      <c r="D90" s="95"/>
      <c r="E90" s="95"/>
      <c r="F90" s="95"/>
      <c r="G90" s="96"/>
      <c r="H90" s="30"/>
      <c r="I90" s="30"/>
    </row>
    <row r="91" spans="1:12">
      <c r="A91" s="12" t="s">
        <v>160</v>
      </c>
      <c r="B91" s="11"/>
      <c r="C91" s="11"/>
      <c r="D91" s="11"/>
      <c r="E91" s="17"/>
      <c r="F91" s="17"/>
      <c r="G91" s="45"/>
      <c r="H91" s="30"/>
      <c r="I91" s="30"/>
    </row>
    <row r="92" spans="1:12" ht="5.0999999999999996" customHeight="1">
      <c r="A92" s="30"/>
      <c r="B92" s="30"/>
      <c r="C92" s="46"/>
      <c r="D92" s="46"/>
      <c r="E92" s="46"/>
      <c r="F92" s="46"/>
      <c r="G92" s="30"/>
      <c r="H92" s="30"/>
      <c r="I92" s="30"/>
    </row>
    <row r="93" spans="1:12">
      <c r="C93" s="1"/>
      <c r="D93" s="1"/>
      <c r="E93" s="1"/>
      <c r="F93" s="1"/>
    </row>
    <row r="94" spans="1:12">
      <c r="C94" s="1"/>
      <c r="D94" s="1"/>
      <c r="E94" s="1"/>
      <c r="F94" s="1"/>
    </row>
    <row r="95" spans="1:12">
      <c r="C95" s="1"/>
      <c r="D95" s="1"/>
      <c r="E95" s="1"/>
      <c r="F95" s="1"/>
    </row>
    <row r="96" spans="1:12">
      <c r="C96" s="1"/>
      <c r="D96" s="1"/>
      <c r="E96" s="1"/>
      <c r="F96" s="1"/>
    </row>
    <row r="97" spans="3:6">
      <c r="C97" s="1"/>
      <c r="D97" s="1"/>
      <c r="E97" s="1"/>
      <c r="F97" s="1"/>
    </row>
    <row r="98" spans="3:6">
      <c r="C98" s="1"/>
      <c r="D98" s="1"/>
      <c r="E98" s="1"/>
      <c r="F98" s="1"/>
    </row>
    <row r="99" spans="3:6">
      <c r="C99" s="1"/>
      <c r="D99" s="1"/>
      <c r="E99" s="1"/>
      <c r="F99" s="1"/>
    </row>
    <row r="100" spans="3:6">
      <c r="C100" s="1"/>
      <c r="D100" s="1"/>
      <c r="E100" s="1"/>
      <c r="F100" s="1"/>
    </row>
    <row r="101" spans="3:6">
      <c r="C101" s="1"/>
      <c r="D101" s="1"/>
      <c r="E101" s="1"/>
      <c r="F101" s="1"/>
    </row>
    <row r="102" spans="3:6">
      <c r="C102" s="1"/>
      <c r="D102" s="1"/>
      <c r="E102" s="1"/>
      <c r="F102" s="1"/>
    </row>
    <row r="103" spans="3:6">
      <c r="C103" s="1"/>
      <c r="D103" s="1"/>
      <c r="E103" s="1"/>
      <c r="F103" s="1"/>
    </row>
    <row r="104" spans="3:6">
      <c r="C104" s="1"/>
      <c r="D104" s="1"/>
      <c r="E104" s="1"/>
      <c r="F104" s="1"/>
    </row>
    <row r="105" spans="3:6">
      <c r="C105" s="1"/>
      <c r="D105" s="1"/>
      <c r="E105" s="1"/>
      <c r="F105" s="1"/>
    </row>
    <row r="106" spans="3:6">
      <c r="C106" s="1"/>
      <c r="D106" s="1"/>
      <c r="E106" s="1"/>
      <c r="F106" s="1"/>
    </row>
    <row r="107" spans="3:6">
      <c r="C107" s="1"/>
      <c r="D107" s="1"/>
      <c r="E107" s="1"/>
      <c r="F107" s="1"/>
    </row>
    <row r="108" spans="3:6">
      <c r="C108" s="1"/>
      <c r="D108" s="1"/>
      <c r="E108" s="1"/>
      <c r="F108" s="1"/>
    </row>
    <row r="109" spans="3:6">
      <c r="C109" s="1"/>
      <c r="D109" s="1"/>
      <c r="E109" s="1"/>
      <c r="F109" s="1"/>
    </row>
    <row r="110" spans="3:6">
      <c r="C110" s="1"/>
      <c r="D110" s="1"/>
      <c r="E110" s="1"/>
      <c r="F110" s="1"/>
    </row>
    <row r="111" spans="3:6">
      <c r="C111" s="1"/>
      <c r="D111" s="1"/>
      <c r="E111" s="1"/>
      <c r="F111" s="1"/>
    </row>
    <row r="112" spans="3:6">
      <c r="C112" s="1"/>
      <c r="D112" s="1"/>
      <c r="E112" s="1"/>
      <c r="F112" s="1"/>
    </row>
    <row r="113" spans="3:6">
      <c r="C113" s="1"/>
      <c r="D113" s="1"/>
      <c r="E113" s="1"/>
      <c r="F113" s="1"/>
    </row>
    <row r="114" spans="3:6">
      <c r="C114" s="1"/>
      <c r="D114" s="1"/>
      <c r="E114" s="1"/>
      <c r="F114" s="1"/>
    </row>
    <row r="115" spans="3:6">
      <c r="C115" s="1"/>
      <c r="D115" s="1"/>
      <c r="E115" s="1"/>
      <c r="F115" s="1"/>
    </row>
    <row r="116" spans="3:6">
      <c r="C116" s="1"/>
      <c r="D116" s="1"/>
      <c r="E116" s="1"/>
      <c r="F116" s="1"/>
    </row>
    <row r="117" spans="3:6">
      <c r="C117" s="1"/>
      <c r="D117" s="1"/>
      <c r="E117" s="1"/>
      <c r="F117" s="1"/>
    </row>
    <row r="118" spans="3:6">
      <c r="C118" s="1"/>
      <c r="D118" s="1"/>
      <c r="E118" s="1"/>
      <c r="F118" s="1"/>
    </row>
    <row r="119" spans="3:6">
      <c r="C119" s="1"/>
      <c r="D119" s="1"/>
      <c r="E119" s="1"/>
      <c r="F119" s="1"/>
    </row>
    <row r="120" spans="3:6">
      <c r="C120" s="1"/>
      <c r="D120" s="1"/>
      <c r="E120" s="1"/>
      <c r="F120" s="1"/>
    </row>
    <row r="121" spans="3:6">
      <c r="C121" s="1"/>
      <c r="D121" s="1"/>
      <c r="E121" s="1"/>
      <c r="F121" s="1"/>
    </row>
    <row r="122" spans="3:6">
      <c r="C122" s="1"/>
      <c r="D122" s="1"/>
      <c r="E122" s="1"/>
      <c r="F122" s="1"/>
    </row>
    <row r="123" spans="3:6">
      <c r="C123" s="1"/>
      <c r="D123" s="1"/>
      <c r="E123" s="1"/>
      <c r="F123" s="1"/>
    </row>
    <row r="124" spans="3:6">
      <c r="C124" s="1"/>
      <c r="D124" s="1"/>
      <c r="E124" s="1"/>
      <c r="F124" s="1"/>
    </row>
    <row r="125" spans="3:6">
      <c r="C125" s="1"/>
      <c r="D125" s="1"/>
      <c r="E125" s="1"/>
      <c r="F125" s="1"/>
    </row>
    <row r="126" spans="3:6">
      <c r="C126" s="1"/>
      <c r="D126" s="1"/>
      <c r="E126" s="1"/>
      <c r="F126" s="1"/>
    </row>
    <row r="127" spans="3:6">
      <c r="C127" s="1"/>
      <c r="D127" s="1"/>
      <c r="E127" s="1"/>
      <c r="F127" s="1"/>
    </row>
    <row r="128" spans="3:6">
      <c r="C128" s="1"/>
      <c r="D128" s="1"/>
      <c r="E128" s="1"/>
      <c r="F128" s="1"/>
    </row>
    <row r="129" spans="3:6">
      <c r="C129" s="1"/>
      <c r="D129" s="1"/>
      <c r="E129" s="1"/>
      <c r="F129" s="1"/>
    </row>
    <row r="130" spans="3:6">
      <c r="C130" s="1"/>
      <c r="D130" s="1"/>
      <c r="E130" s="1"/>
      <c r="F130" s="1"/>
    </row>
    <row r="131" spans="3:6">
      <c r="C131" s="1"/>
      <c r="D131" s="1"/>
      <c r="E131" s="1"/>
      <c r="F131" s="1"/>
    </row>
    <row r="132" spans="3:6">
      <c r="C132" s="1"/>
      <c r="D132" s="1"/>
      <c r="E132" s="1"/>
      <c r="F132" s="1"/>
    </row>
    <row r="133" spans="3:6">
      <c r="C133" s="1"/>
      <c r="D133" s="1"/>
      <c r="E133" s="1"/>
      <c r="F133" s="1"/>
    </row>
    <row r="134" spans="3:6">
      <c r="C134" s="1"/>
      <c r="D134" s="1"/>
      <c r="E134" s="1"/>
      <c r="F134" s="1"/>
    </row>
    <row r="135" spans="3:6">
      <c r="C135" s="1"/>
      <c r="D135" s="1"/>
      <c r="E135" s="1"/>
      <c r="F135" s="1"/>
    </row>
    <row r="136" spans="3:6">
      <c r="C136" s="1"/>
      <c r="D136" s="1"/>
      <c r="E136" s="1"/>
      <c r="F136" s="1"/>
    </row>
    <row r="137" spans="3:6">
      <c r="C137" s="1"/>
      <c r="D137" s="1"/>
      <c r="E137" s="1"/>
      <c r="F137" s="1"/>
    </row>
    <row r="138" spans="3:6">
      <c r="C138" s="1"/>
      <c r="D138" s="1"/>
      <c r="E138" s="1"/>
      <c r="F138" s="1"/>
    </row>
    <row r="139" spans="3:6">
      <c r="C139" s="1"/>
      <c r="D139" s="1"/>
      <c r="E139" s="1"/>
      <c r="F139" s="1"/>
    </row>
    <row r="140" spans="3:6">
      <c r="C140" s="1"/>
      <c r="D140" s="1"/>
      <c r="E140" s="1"/>
      <c r="F140" s="1"/>
    </row>
    <row r="141" spans="3:6">
      <c r="C141" s="1"/>
      <c r="D141" s="1"/>
      <c r="E141" s="1"/>
      <c r="F141" s="1"/>
    </row>
    <row r="142" spans="3:6">
      <c r="C142" s="1"/>
      <c r="D142" s="1"/>
      <c r="E142" s="1"/>
      <c r="F142" s="1"/>
    </row>
    <row r="143" spans="3:6">
      <c r="C143" s="1"/>
      <c r="D143" s="1"/>
      <c r="E143" s="1"/>
      <c r="F143" s="1"/>
    </row>
    <row r="144" spans="3:6">
      <c r="C144" s="1"/>
      <c r="D144" s="1"/>
      <c r="E144" s="1"/>
      <c r="F144" s="1"/>
    </row>
    <row r="145" spans="3:6">
      <c r="C145" s="1"/>
      <c r="D145" s="1"/>
      <c r="E145" s="1"/>
      <c r="F145" s="1"/>
    </row>
    <row r="146" spans="3:6">
      <c r="C146" s="1"/>
      <c r="D146" s="1"/>
      <c r="E146" s="1"/>
      <c r="F146" s="1"/>
    </row>
    <row r="147" spans="3:6">
      <c r="C147" s="1"/>
      <c r="D147" s="1"/>
      <c r="E147" s="1"/>
      <c r="F147" s="1"/>
    </row>
    <row r="148" spans="3:6">
      <c r="C148" s="1"/>
      <c r="D148" s="1"/>
      <c r="E148" s="1"/>
      <c r="F148" s="1"/>
    </row>
    <row r="149" spans="3:6">
      <c r="C149" s="1"/>
      <c r="D149" s="1"/>
      <c r="E149" s="1"/>
      <c r="F149" s="1"/>
    </row>
    <row r="150" spans="3:6">
      <c r="C150" s="1"/>
      <c r="D150" s="1"/>
      <c r="E150" s="1"/>
      <c r="F150" s="1"/>
    </row>
    <row r="151" spans="3:6">
      <c r="C151" s="1"/>
      <c r="D151" s="1"/>
      <c r="E151" s="1"/>
      <c r="F151" s="1"/>
    </row>
    <row r="152" spans="3:6">
      <c r="C152" s="1"/>
      <c r="D152" s="1"/>
      <c r="E152" s="1"/>
      <c r="F152" s="1"/>
    </row>
    <row r="153" spans="3:6">
      <c r="C153" s="1"/>
      <c r="D153" s="1"/>
      <c r="E153" s="1"/>
      <c r="F153" s="1"/>
    </row>
    <row r="154" spans="3:6">
      <c r="C154" s="1"/>
      <c r="D154" s="1"/>
      <c r="E154" s="1"/>
      <c r="F154" s="1"/>
    </row>
    <row r="155" spans="3:6">
      <c r="C155" s="1"/>
      <c r="D155" s="1"/>
      <c r="E155" s="1"/>
      <c r="F155" s="1"/>
    </row>
    <row r="156" spans="3:6">
      <c r="C156" s="1"/>
      <c r="D156" s="1"/>
      <c r="E156" s="1"/>
      <c r="F156" s="1"/>
    </row>
    <row r="157" spans="3:6">
      <c r="C157" s="1"/>
      <c r="D157" s="1"/>
      <c r="E157" s="1"/>
      <c r="F157" s="1"/>
    </row>
    <row r="158" spans="3:6">
      <c r="C158" s="1"/>
      <c r="D158" s="1"/>
      <c r="E158" s="1"/>
      <c r="F158" s="1"/>
    </row>
    <row r="159" spans="3:6">
      <c r="C159" s="1"/>
      <c r="D159" s="1"/>
      <c r="E159" s="1"/>
      <c r="F159" s="1"/>
    </row>
    <row r="160" spans="3:6">
      <c r="C160" s="1"/>
      <c r="D160" s="1"/>
      <c r="E160" s="1"/>
      <c r="F160" s="1"/>
    </row>
    <row r="161" spans="3:6">
      <c r="C161" s="1"/>
      <c r="D161" s="1"/>
      <c r="E161" s="1"/>
      <c r="F161" s="1"/>
    </row>
    <row r="162" spans="3:6">
      <c r="C162" s="1"/>
      <c r="D162" s="1"/>
      <c r="E162" s="1"/>
      <c r="F162" s="1"/>
    </row>
    <row r="163" spans="3:6">
      <c r="C163" s="1"/>
      <c r="D163" s="1"/>
      <c r="E163" s="1"/>
      <c r="F163" s="1"/>
    </row>
    <row r="164" spans="3:6">
      <c r="C164" s="1"/>
      <c r="D164" s="1"/>
      <c r="E164" s="1"/>
      <c r="F164" s="1"/>
    </row>
    <row r="165" spans="3:6">
      <c r="C165" s="1"/>
      <c r="D165" s="1"/>
      <c r="E165" s="1"/>
      <c r="F165" s="1"/>
    </row>
    <row r="166" spans="3:6">
      <c r="C166" s="1"/>
      <c r="D166" s="1"/>
      <c r="E166" s="1"/>
      <c r="F166" s="1"/>
    </row>
    <row r="167" spans="3:6">
      <c r="C167" s="1"/>
      <c r="D167" s="1"/>
      <c r="E167" s="1"/>
      <c r="F167" s="1"/>
    </row>
    <row r="168" spans="3:6">
      <c r="C168" s="1"/>
      <c r="D168" s="1"/>
      <c r="E168" s="1"/>
      <c r="F168" s="1"/>
    </row>
    <row r="169" spans="3:6">
      <c r="C169" s="1"/>
      <c r="D169" s="1"/>
      <c r="E169" s="1"/>
      <c r="F169" s="1"/>
    </row>
    <row r="170" spans="3:6">
      <c r="C170" s="1"/>
      <c r="D170" s="1"/>
      <c r="E170" s="1"/>
      <c r="F170" s="1"/>
    </row>
    <row r="171" spans="3:6">
      <c r="C171" s="1"/>
      <c r="D171" s="1"/>
      <c r="E171" s="1"/>
      <c r="F171" s="1"/>
    </row>
    <row r="172" spans="3:6">
      <c r="C172" s="1"/>
      <c r="D172" s="1"/>
      <c r="E172" s="1"/>
      <c r="F172" s="1"/>
    </row>
    <row r="173" spans="3:6">
      <c r="C173" s="1"/>
      <c r="D173" s="1"/>
      <c r="E173" s="1"/>
      <c r="F173" s="1"/>
    </row>
    <row r="174" spans="3:6">
      <c r="C174" s="1"/>
      <c r="D174" s="1"/>
      <c r="E174" s="1"/>
      <c r="F174" s="1"/>
    </row>
    <row r="175" spans="3:6">
      <c r="C175" s="1"/>
      <c r="D175" s="1"/>
      <c r="E175" s="1"/>
      <c r="F175" s="1"/>
    </row>
    <row r="176" spans="3:6">
      <c r="C176" s="1"/>
      <c r="D176" s="1"/>
      <c r="E176" s="1"/>
      <c r="F176" s="1"/>
    </row>
    <row r="177" spans="3:6">
      <c r="C177" s="1"/>
      <c r="D177" s="1"/>
      <c r="E177" s="1"/>
      <c r="F177" s="1"/>
    </row>
    <row r="178" spans="3:6">
      <c r="C178" s="1"/>
      <c r="D178" s="1"/>
      <c r="E178" s="1"/>
      <c r="F178" s="1"/>
    </row>
    <row r="179" spans="3:6">
      <c r="C179" s="1"/>
      <c r="D179" s="1"/>
      <c r="E179" s="1"/>
      <c r="F179" s="1"/>
    </row>
    <row r="180" spans="3:6">
      <c r="C180" s="1"/>
      <c r="D180" s="1"/>
      <c r="E180" s="1"/>
      <c r="F180" s="1"/>
    </row>
    <row r="181" spans="3:6">
      <c r="C181" s="1"/>
      <c r="D181" s="1"/>
      <c r="E181" s="1"/>
      <c r="F181" s="1"/>
    </row>
    <row r="182" spans="3:6">
      <c r="C182" s="1"/>
      <c r="D182" s="1"/>
      <c r="E182" s="1"/>
      <c r="F182" s="1"/>
    </row>
    <row r="183" spans="3:6">
      <c r="C183" s="1"/>
      <c r="D183" s="1"/>
      <c r="E183" s="1"/>
      <c r="F183" s="1"/>
    </row>
    <row r="184" spans="3:6">
      <c r="C184" s="1"/>
      <c r="D184" s="1"/>
      <c r="E184" s="1"/>
      <c r="F184" s="1"/>
    </row>
    <row r="185" spans="3:6">
      <c r="C185" s="1"/>
      <c r="D185" s="1"/>
      <c r="E185" s="1"/>
      <c r="F185" s="1"/>
    </row>
    <row r="186" spans="3:6">
      <c r="C186" s="1"/>
      <c r="D186" s="1"/>
      <c r="E186" s="1"/>
      <c r="F186" s="1"/>
    </row>
    <row r="187" spans="3:6">
      <c r="C187" s="1"/>
      <c r="D187" s="1"/>
      <c r="E187" s="1"/>
      <c r="F187" s="1"/>
    </row>
    <row r="188" spans="3:6">
      <c r="C188" s="1"/>
      <c r="D188" s="1"/>
      <c r="E188" s="1"/>
      <c r="F188" s="1"/>
    </row>
    <row r="189" spans="3:6">
      <c r="C189" s="1"/>
      <c r="D189" s="1"/>
      <c r="E189" s="1"/>
      <c r="F189" s="1"/>
    </row>
    <row r="190" spans="3:6">
      <c r="C190" s="1"/>
      <c r="D190" s="1"/>
      <c r="E190" s="1"/>
      <c r="F190" s="1"/>
    </row>
    <row r="191" spans="3:6">
      <c r="C191" s="1"/>
      <c r="D191" s="1"/>
      <c r="E191" s="1"/>
      <c r="F191" s="1"/>
    </row>
    <row r="192" spans="3:6">
      <c r="C192" s="1"/>
      <c r="D192" s="1"/>
      <c r="E192" s="1"/>
      <c r="F192" s="1"/>
    </row>
    <row r="193" spans="3:6">
      <c r="C193" s="1"/>
      <c r="D193" s="1"/>
      <c r="E193" s="1"/>
      <c r="F193" s="1"/>
    </row>
    <row r="194" spans="3:6">
      <c r="C194" s="1"/>
      <c r="D194" s="1"/>
      <c r="E194" s="1"/>
      <c r="F194" s="1"/>
    </row>
    <row r="195" spans="3:6">
      <c r="C195" s="1"/>
      <c r="D195" s="1"/>
      <c r="E195" s="1"/>
      <c r="F195" s="1"/>
    </row>
    <row r="196" spans="3:6">
      <c r="C196" s="1"/>
      <c r="D196" s="1"/>
      <c r="E196" s="1"/>
      <c r="F196" s="1"/>
    </row>
    <row r="197" spans="3:6">
      <c r="C197" s="1"/>
      <c r="D197" s="1"/>
      <c r="E197" s="1"/>
      <c r="F197" s="1"/>
    </row>
    <row r="198" spans="3:6">
      <c r="C198" s="1"/>
      <c r="D198" s="1"/>
      <c r="E198" s="1"/>
      <c r="F198" s="1"/>
    </row>
    <row r="199" spans="3:6">
      <c r="C199" s="1"/>
      <c r="D199" s="1"/>
      <c r="E199" s="1"/>
      <c r="F199" s="1"/>
    </row>
    <row r="200" spans="3:6">
      <c r="C200" s="1"/>
      <c r="D200" s="1"/>
      <c r="E200" s="1"/>
      <c r="F200" s="1"/>
    </row>
    <row r="201" spans="3:6">
      <c r="C201" s="1"/>
      <c r="D201" s="1"/>
      <c r="E201" s="1"/>
      <c r="F201" s="1"/>
    </row>
    <row r="202" spans="3:6">
      <c r="C202" s="1"/>
      <c r="D202" s="1"/>
      <c r="E202" s="1"/>
      <c r="F202" s="1"/>
    </row>
    <row r="203" spans="3:6">
      <c r="C203" s="1"/>
      <c r="D203" s="1"/>
      <c r="E203" s="1"/>
      <c r="F203" s="1"/>
    </row>
    <row r="204" spans="3:6">
      <c r="C204" s="1"/>
      <c r="D204" s="1"/>
      <c r="E204" s="1"/>
      <c r="F204" s="1"/>
    </row>
    <row r="205" spans="3:6">
      <c r="C205" s="1"/>
      <c r="D205" s="1"/>
      <c r="E205" s="1"/>
      <c r="F205" s="1"/>
    </row>
    <row r="206" spans="3:6">
      <c r="C206" s="1"/>
      <c r="D206" s="1"/>
      <c r="E206" s="1"/>
      <c r="F206" s="1"/>
    </row>
    <row r="207" spans="3:6">
      <c r="C207" s="1"/>
      <c r="D207" s="1"/>
      <c r="E207" s="1"/>
      <c r="F207" s="1"/>
    </row>
    <row r="208" spans="3:6">
      <c r="C208" s="1"/>
      <c r="D208" s="1"/>
      <c r="E208" s="1"/>
      <c r="F208" s="1"/>
    </row>
    <row r="209" spans="3:6">
      <c r="C209" s="1"/>
      <c r="D209" s="1"/>
      <c r="E209" s="1"/>
      <c r="F209" s="1"/>
    </row>
    <row r="210" spans="3:6">
      <c r="C210" s="1"/>
      <c r="D210" s="1"/>
      <c r="E210" s="1"/>
      <c r="F210" s="1"/>
    </row>
    <row r="211" spans="3:6">
      <c r="C211" s="1"/>
      <c r="D211" s="1"/>
      <c r="E211" s="1"/>
      <c r="F211" s="1"/>
    </row>
    <row r="212" spans="3:6">
      <c r="C212" s="1"/>
      <c r="D212" s="1"/>
      <c r="E212" s="1"/>
      <c r="F212" s="1"/>
    </row>
    <row r="213" spans="3:6">
      <c r="C213" s="1"/>
      <c r="D213" s="1"/>
      <c r="E213" s="1"/>
      <c r="F213" s="1"/>
    </row>
    <row r="214" spans="3:6">
      <c r="C214" s="1"/>
      <c r="D214" s="1"/>
      <c r="E214" s="1"/>
      <c r="F214" s="1"/>
    </row>
    <row r="215" spans="3:6">
      <c r="C215" s="1"/>
      <c r="D215" s="1"/>
      <c r="E215" s="1"/>
      <c r="F215" s="1"/>
    </row>
    <row r="216" spans="3:6">
      <c r="C216" s="1"/>
      <c r="D216" s="1"/>
      <c r="E216" s="1"/>
      <c r="F216" s="1"/>
    </row>
    <row r="217" spans="3:6">
      <c r="C217" s="1"/>
      <c r="D217" s="1"/>
      <c r="E217" s="1"/>
      <c r="F217" s="1"/>
    </row>
    <row r="218" spans="3:6">
      <c r="C218" s="1"/>
      <c r="D218" s="1"/>
      <c r="E218" s="1"/>
      <c r="F218" s="1"/>
    </row>
    <row r="219" spans="3:6">
      <c r="C219" s="1"/>
      <c r="D219" s="1"/>
      <c r="E219" s="1"/>
      <c r="F219" s="1"/>
    </row>
    <row r="220" spans="3:6">
      <c r="C220" s="1"/>
      <c r="D220" s="1"/>
      <c r="E220" s="1"/>
      <c r="F220" s="1"/>
    </row>
    <row r="221" spans="3:6">
      <c r="C221" s="1"/>
      <c r="D221" s="1"/>
      <c r="E221" s="1"/>
      <c r="F221" s="1"/>
    </row>
    <row r="222" spans="3:6">
      <c r="C222" s="1"/>
      <c r="D222" s="1"/>
      <c r="E222" s="1"/>
      <c r="F222" s="1"/>
    </row>
    <row r="223" spans="3:6">
      <c r="C223" s="1"/>
      <c r="D223" s="1"/>
      <c r="E223" s="1"/>
      <c r="F223" s="1"/>
    </row>
    <row r="224" spans="3:6">
      <c r="C224" s="1"/>
      <c r="D224" s="1"/>
      <c r="E224" s="1"/>
      <c r="F224" s="1"/>
    </row>
    <row r="225" spans="3:6">
      <c r="C225" s="1"/>
      <c r="D225" s="1"/>
      <c r="E225" s="1"/>
      <c r="F225" s="1"/>
    </row>
    <row r="226" spans="3:6">
      <c r="C226" s="1"/>
      <c r="D226" s="1"/>
      <c r="E226" s="1"/>
      <c r="F226" s="1"/>
    </row>
    <row r="227" spans="3:6">
      <c r="C227" s="1"/>
      <c r="D227" s="1"/>
      <c r="E227" s="1"/>
      <c r="F227" s="1"/>
    </row>
    <row r="228" spans="3:6">
      <c r="C228" s="1"/>
      <c r="D228" s="1"/>
      <c r="E228" s="1"/>
      <c r="F228" s="1"/>
    </row>
    <row r="229" spans="3:6">
      <c r="C229" s="1"/>
      <c r="D229" s="1"/>
      <c r="E229" s="1"/>
      <c r="F229" s="1"/>
    </row>
    <row r="230" spans="3:6">
      <c r="C230" s="1"/>
      <c r="D230" s="1"/>
      <c r="E230" s="1"/>
      <c r="F230" s="1"/>
    </row>
    <row r="231" spans="3:6">
      <c r="C231" s="1"/>
      <c r="D231" s="1"/>
      <c r="E231" s="1"/>
      <c r="F231" s="1"/>
    </row>
    <row r="232" spans="3:6">
      <c r="C232" s="1"/>
      <c r="D232" s="1"/>
      <c r="E232" s="1"/>
      <c r="F232" s="1"/>
    </row>
    <row r="233" spans="3:6">
      <c r="C233" s="1"/>
      <c r="D233" s="1"/>
      <c r="E233" s="1"/>
      <c r="F233" s="1"/>
    </row>
    <row r="234" spans="3:6">
      <c r="C234" s="1"/>
      <c r="D234" s="1"/>
      <c r="E234" s="1"/>
      <c r="F234" s="1"/>
    </row>
    <row r="235" spans="3:6">
      <c r="C235" s="1"/>
      <c r="D235" s="1"/>
      <c r="E235" s="1"/>
      <c r="F235" s="1"/>
    </row>
    <row r="236" spans="3:6">
      <c r="C236" s="1"/>
      <c r="D236" s="1"/>
      <c r="E236" s="1"/>
      <c r="F236" s="1"/>
    </row>
    <row r="237" spans="3:6">
      <c r="C237" s="1"/>
      <c r="D237" s="1"/>
      <c r="E237" s="1"/>
      <c r="F237" s="1"/>
    </row>
    <row r="238" spans="3:6">
      <c r="C238" s="1"/>
      <c r="D238" s="1"/>
      <c r="E238" s="1"/>
      <c r="F238" s="1"/>
    </row>
    <row r="239" spans="3:6">
      <c r="C239" s="1"/>
      <c r="D239" s="1"/>
      <c r="E239" s="1"/>
      <c r="F239" s="1"/>
    </row>
    <row r="240" spans="3:6">
      <c r="C240" s="1"/>
      <c r="D240" s="1"/>
      <c r="E240" s="1"/>
      <c r="F240" s="1"/>
    </row>
    <row r="241" spans="3:6">
      <c r="C241" s="1"/>
      <c r="D241" s="1"/>
      <c r="E241" s="1"/>
      <c r="F241" s="1"/>
    </row>
    <row r="242" spans="3:6">
      <c r="C242" s="1"/>
      <c r="D242" s="1"/>
      <c r="E242" s="1"/>
      <c r="F242" s="1"/>
    </row>
    <row r="243" spans="3:6">
      <c r="C243" s="1"/>
      <c r="D243" s="1"/>
      <c r="E243" s="1"/>
      <c r="F243" s="1"/>
    </row>
    <row r="244" spans="3:6">
      <c r="C244" s="1"/>
      <c r="D244" s="1"/>
      <c r="E244" s="1"/>
      <c r="F244" s="1"/>
    </row>
    <row r="245" spans="3:6">
      <c r="C245" s="1"/>
      <c r="D245" s="1"/>
      <c r="E245" s="1"/>
      <c r="F245" s="1"/>
    </row>
    <row r="246" spans="3:6">
      <c r="C246" s="1"/>
      <c r="D246" s="1"/>
      <c r="E246" s="1"/>
      <c r="F246" s="1"/>
    </row>
    <row r="247" spans="3:6">
      <c r="C247" s="1"/>
      <c r="D247" s="1"/>
      <c r="E247" s="1"/>
      <c r="F247" s="1"/>
    </row>
    <row r="248" spans="3:6">
      <c r="C248" s="1"/>
      <c r="D248" s="1"/>
      <c r="E248" s="1"/>
      <c r="F248" s="1"/>
    </row>
    <row r="249" spans="3:6">
      <c r="C249" s="1"/>
      <c r="D249" s="1"/>
      <c r="E249" s="1"/>
      <c r="F249" s="1"/>
    </row>
    <row r="250" spans="3:6">
      <c r="C250" s="1"/>
      <c r="D250" s="1"/>
      <c r="E250" s="1"/>
      <c r="F250" s="1"/>
    </row>
    <row r="251" spans="3:6">
      <c r="C251" s="1"/>
      <c r="D251" s="1"/>
      <c r="E251" s="1"/>
      <c r="F251" s="1"/>
    </row>
    <row r="252" spans="3:6">
      <c r="C252" s="1"/>
      <c r="D252" s="1"/>
      <c r="E252" s="1"/>
      <c r="F252" s="1"/>
    </row>
    <row r="253" spans="3:6">
      <c r="C253" s="1"/>
      <c r="D253" s="1"/>
      <c r="E253" s="1"/>
      <c r="F253" s="1"/>
    </row>
    <row r="254" spans="3:6">
      <c r="C254" s="1"/>
      <c r="D254" s="1"/>
      <c r="E254" s="1"/>
      <c r="F254" s="1"/>
    </row>
    <row r="255" spans="3:6">
      <c r="C255" s="1"/>
      <c r="D255" s="1"/>
      <c r="E255" s="1"/>
      <c r="F255" s="1"/>
    </row>
    <row r="256" spans="3:6">
      <c r="C256" s="1"/>
      <c r="D256" s="1"/>
      <c r="E256" s="1"/>
      <c r="F256" s="1"/>
    </row>
    <row r="257" spans="3:6">
      <c r="C257" s="1"/>
      <c r="D257" s="1"/>
      <c r="E257" s="1"/>
      <c r="F257" s="1"/>
    </row>
    <row r="258" spans="3:6">
      <c r="C258" s="1"/>
      <c r="D258" s="1"/>
      <c r="E258" s="1"/>
      <c r="F258" s="1"/>
    </row>
    <row r="259" spans="3:6">
      <c r="C259" s="1"/>
      <c r="D259" s="1"/>
      <c r="E259" s="1"/>
      <c r="F259" s="1"/>
    </row>
    <row r="260" spans="3:6">
      <c r="C260" s="1"/>
      <c r="D260" s="1"/>
      <c r="E260" s="1"/>
      <c r="F260" s="1"/>
    </row>
    <row r="261" spans="3:6">
      <c r="C261" s="1"/>
      <c r="D261" s="1"/>
      <c r="E261" s="1"/>
      <c r="F261" s="1"/>
    </row>
    <row r="262" spans="3:6">
      <c r="C262" s="1"/>
      <c r="D262" s="1"/>
      <c r="E262" s="1"/>
      <c r="F262" s="1"/>
    </row>
    <row r="263" spans="3:6">
      <c r="C263" s="1"/>
      <c r="D263" s="1"/>
      <c r="E263" s="1"/>
      <c r="F263" s="1"/>
    </row>
    <row r="264" spans="3:6">
      <c r="C264" s="1"/>
      <c r="D264" s="1"/>
      <c r="E264" s="1"/>
      <c r="F264" s="1"/>
    </row>
    <row r="265" spans="3:6">
      <c r="C265" s="1"/>
      <c r="D265" s="1"/>
      <c r="E265" s="1"/>
      <c r="F265" s="1"/>
    </row>
    <row r="266" spans="3:6">
      <c r="C266" s="1"/>
      <c r="D266" s="1"/>
      <c r="E266" s="1"/>
      <c r="F266" s="1"/>
    </row>
    <row r="267" spans="3:6">
      <c r="C267" s="1"/>
      <c r="D267" s="1"/>
      <c r="E267" s="1"/>
      <c r="F267" s="1"/>
    </row>
    <row r="268" spans="3:6">
      <c r="C268" s="1"/>
      <c r="D268" s="1"/>
      <c r="E268" s="1"/>
      <c r="F268" s="1"/>
    </row>
    <row r="269" spans="3:6">
      <c r="C269" s="1"/>
      <c r="D269" s="1"/>
      <c r="E269" s="1"/>
      <c r="F269" s="1"/>
    </row>
    <row r="270" spans="3:6">
      <c r="C270" s="1"/>
      <c r="D270" s="1"/>
      <c r="E270" s="1"/>
      <c r="F270" s="1"/>
    </row>
    <row r="271" spans="3:6">
      <c r="C271" s="1"/>
      <c r="D271" s="1"/>
      <c r="E271" s="1"/>
      <c r="F271" s="1"/>
    </row>
    <row r="272" spans="3:6">
      <c r="C272" s="1"/>
      <c r="D272" s="1"/>
      <c r="E272" s="1"/>
      <c r="F272" s="1"/>
    </row>
    <row r="273" spans="3:6">
      <c r="C273" s="1"/>
      <c r="D273" s="1"/>
      <c r="E273" s="1"/>
      <c r="F273" s="1"/>
    </row>
    <row r="274" spans="3:6">
      <c r="C274" s="1"/>
      <c r="D274" s="1"/>
      <c r="E274" s="1"/>
      <c r="F274" s="1"/>
    </row>
    <row r="275" spans="3:6">
      <c r="C275" s="1"/>
      <c r="D275" s="1"/>
      <c r="E275" s="1"/>
      <c r="F275" s="1"/>
    </row>
    <row r="276" spans="3:6">
      <c r="C276" s="1"/>
      <c r="D276" s="1"/>
      <c r="E276" s="1"/>
      <c r="F276" s="1"/>
    </row>
    <row r="277" spans="3:6">
      <c r="C277" s="1"/>
      <c r="D277" s="1"/>
      <c r="E277" s="1"/>
      <c r="F277" s="1"/>
    </row>
    <row r="278" spans="3:6">
      <c r="C278" s="1"/>
      <c r="D278" s="1"/>
      <c r="E278" s="1"/>
      <c r="F278" s="1"/>
    </row>
    <row r="279" spans="3:6">
      <c r="C279" s="1"/>
      <c r="D279" s="1"/>
      <c r="E279" s="1"/>
      <c r="F279" s="1"/>
    </row>
    <row r="280" spans="3:6">
      <c r="C280" s="1"/>
      <c r="D280" s="1"/>
      <c r="E280" s="1"/>
      <c r="F280" s="1"/>
    </row>
    <row r="281" spans="3:6">
      <c r="C281" s="1"/>
      <c r="D281" s="1"/>
      <c r="E281" s="1"/>
      <c r="F281" s="1"/>
    </row>
    <row r="282" spans="3:6">
      <c r="C282" s="1"/>
      <c r="D282" s="1"/>
      <c r="E282" s="1"/>
      <c r="F282" s="1"/>
    </row>
    <row r="283" spans="3:6">
      <c r="C283" s="1"/>
      <c r="D283" s="1"/>
      <c r="E283" s="1"/>
      <c r="F283" s="1"/>
    </row>
    <row r="284" spans="3:6">
      <c r="C284" s="1"/>
      <c r="D284" s="1"/>
      <c r="E284" s="1"/>
      <c r="F284" s="1"/>
    </row>
    <row r="285" spans="3:6">
      <c r="C285" s="1"/>
      <c r="D285" s="1"/>
      <c r="E285" s="1"/>
      <c r="F285" s="1"/>
    </row>
    <row r="286" spans="3:6">
      <c r="C286" s="1"/>
      <c r="D286" s="1"/>
      <c r="E286" s="1"/>
      <c r="F286" s="1"/>
    </row>
    <row r="287" spans="3:6">
      <c r="C287" s="1"/>
      <c r="D287" s="1"/>
      <c r="E287" s="1"/>
      <c r="F287" s="1"/>
    </row>
    <row r="288" spans="3:6">
      <c r="C288" s="1"/>
      <c r="D288" s="1"/>
      <c r="E288" s="1"/>
      <c r="F288" s="1"/>
    </row>
    <row r="289" spans="3:6">
      <c r="C289" s="1"/>
      <c r="D289" s="1"/>
      <c r="E289" s="1"/>
      <c r="F289" s="1"/>
    </row>
    <row r="290" spans="3:6">
      <c r="C290" s="1"/>
      <c r="D290" s="1"/>
      <c r="E290" s="1"/>
      <c r="F290" s="1"/>
    </row>
    <row r="291" spans="3:6">
      <c r="C291" s="1"/>
      <c r="D291" s="1"/>
      <c r="E291" s="1"/>
      <c r="F291" s="1"/>
    </row>
    <row r="292" spans="3:6">
      <c r="C292" s="1"/>
      <c r="D292" s="1"/>
      <c r="E292" s="1"/>
      <c r="F292" s="1"/>
    </row>
    <row r="293" spans="3:6">
      <c r="C293" s="1"/>
      <c r="D293" s="1"/>
      <c r="E293" s="1"/>
      <c r="F293" s="1"/>
    </row>
    <row r="294" spans="3:6">
      <c r="C294" s="1"/>
      <c r="D294" s="1"/>
      <c r="E294" s="1"/>
      <c r="F294" s="1"/>
    </row>
    <row r="295" spans="3:6">
      <c r="C295" s="1"/>
      <c r="D295" s="1"/>
      <c r="E295" s="1"/>
      <c r="F295" s="1"/>
    </row>
    <row r="296" spans="3:6">
      <c r="C296" s="1"/>
      <c r="D296" s="1"/>
      <c r="E296" s="1"/>
      <c r="F296" s="1"/>
    </row>
    <row r="297" spans="3:6">
      <c r="C297" s="1"/>
      <c r="D297" s="1"/>
      <c r="E297" s="1"/>
      <c r="F297" s="1"/>
    </row>
    <row r="298" spans="3:6">
      <c r="C298" s="1"/>
      <c r="D298" s="1"/>
      <c r="E298" s="1"/>
      <c r="F298" s="1"/>
    </row>
    <row r="299" spans="3:6">
      <c r="C299" s="1"/>
      <c r="D299" s="1"/>
      <c r="E299" s="1"/>
      <c r="F299" s="1"/>
    </row>
    <row r="300" spans="3:6">
      <c r="C300" s="1"/>
      <c r="D300" s="1"/>
      <c r="E300" s="1"/>
      <c r="F300" s="1"/>
    </row>
    <row r="301" spans="3:6">
      <c r="C301" s="1"/>
      <c r="D301" s="1"/>
      <c r="E301" s="1"/>
      <c r="F301" s="1"/>
    </row>
    <row r="302" spans="3:6">
      <c r="C302" s="1"/>
      <c r="D302" s="1"/>
      <c r="E302" s="1"/>
      <c r="F302" s="1"/>
    </row>
    <row r="303" spans="3:6">
      <c r="C303" s="1"/>
      <c r="D303" s="1"/>
      <c r="E303" s="1"/>
      <c r="F303" s="1"/>
    </row>
    <row r="304" spans="3:6">
      <c r="C304" s="1"/>
      <c r="D304" s="1"/>
      <c r="E304" s="1"/>
      <c r="F304" s="1"/>
    </row>
    <row r="305" spans="3:6">
      <c r="C305" s="1"/>
      <c r="D305" s="1"/>
      <c r="E305" s="1"/>
      <c r="F305" s="1"/>
    </row>
    <row r="306" spans="3:6">
      <c r="C306" s="1"/>
      <c r="D306" s="1"/>
      <c r="E306" s="1"/>
      <c r="F306" s="1"/>
    </row>
    <row r="307" spans="3:6">
      <c r="C307" s="1"/>
      <c r="D307" s="1"/>
      <c r="E307" s="1"/>
      <c r="F307" s="1"/>
    </row>
    <row r="308" spans="3:6">
      <c r="C308" s="1"/>
      <c r="D308" s="1"/>
      <c r="E308" s="1"/>
      <c r="F308" s="1"/>
    </row>
    <row r="309" spans="3:6">
      <c r="C309" s="1"/>
      <c r="D309" s="1"/>
      <c r="E309" s="1"/>
      <c r="F309" s="1"/>
    </row>
    <row r="310" spans="3:6">
      <c r="C310" s="1"/>
      <c r="D310" s="1"/>
      <c r="E310" s="1"/>
      <c r="F310" s="1"/>
    </row>
    <row r="311" spans="3:6">
      <c r="C311" s="1"/>
      <c r="D311" s="1"/>
      <c r="E311" s="1"/>
      <c r="F311" s="1"/>
    </row>
  </sheetData>
  <mergeCells count="68">
    <mergeCell ref="B8:G8"/>
    <mergeCell ref="B18:I18"/>
    <mergeCell ref="B28:G28"/>
    <mergeCell ref="B37:H37"/>
    <mergeCell ref="B47:G47"/>
    <mergeCell ref="B22:G22"/>
    <mergeCell ref="B35:G35"/>
    <mergeCell ref="B36:G36"/>
    <mergeCell ref="B34:G34"/>
    <mergeCell ref="B33:G33"/>
    <mergeCell ref="B32:G32"/>
    <mergeCell ref="B31:G31"/>
    <mergeCell ref="B30:G30"/>
    <mergeCell ref="B27:G27"/>
    <mergeCell ref="B26:G26"/>
    <mergeCell ref="B25:G25"/>
    <mergeCell ref="B48:G48"/>
    <mergeCell ref="B41:G41"/>
    <mergeCell ref="B49:G49"/>
    <mergeCell ref="B55:D55"/>
    <mergeCell ref="E54:F54"/>
    <mergeCell ref="E55:F55"/>
    <mergeCell ref="G54:H54"/>
    <mergeCell ref="G55:H55"/>
    <mergeCell ref="B42:G42"/>
    <mergeCell ref="B43:G43"/>
    <mergeCell ref="B44:G44"/>
    <mergeCell ref="B45:G45"/>
    <mergeCell ref="B46:G46"/>
    <mergeCell ref="B52:G52"/>
    <mergeCell ref="B23:G23"/>
    <mergeCell ref="B10:G10"/>
    <mergeCell ref="B9:G9"/>
    <mergeCell ref="B21:G21"/>
    <mergeCell ref="B16:G16"/>
    <mergeCell ref="B15:G15"/>
    <mergeCell ref="B14:G14"/>
    <mergeCell ref="B12:G12"/>
    <mergeCell ref="B11:G11"/>
    <mergeCell ref="B17:G17"/>
    <mergeCell ref="B63:G63"/>
    <mergeCell ref="B64:G64"/>
    <mergeCell ref="B65:G65"/>
    <mergeCell ref="B66:D66"/>
    <mergeCell ref="B56:G56"/>
    <mergeCell ref="B57:D57"/>
    <mergeCell ref="B60:G60"/>
    <mergeCell ref="B61:G61"/>
    <mergeCell ref="B62:G62"/>
    <mergeCell ref="B68:D68"/>
    <mergeCell ref="B71:G71"/>
    <mergeCell ref="B72:G72"/>
    <mergeCell ref="B73:G73"/>
    <mergeCell ref="B75:G75"/>
    <mergeCell ref="B70:G70"/>
    <mergeCell ref="B76:G76"/>
    <mergeCell ref="B77:G77"/>
    <mergeCell ref="B78:G78"/>
    <mergeCell ref="B79:G79"/>
    <mergeCell ref="B80:G80"/>
    <mergeCell ref="B88:G88"/>
    <mergeCell ref="B89:G89"/>
    <mergeCell ref="B90:G90"/>
    <mergeCell ref="B81:G81"/>
    <mergeCell ref="B82:G82"/>
    <mergeCell ref="B85:G85"/>
    <mergeCell ref="B86:G86"/>
    <mergeCell ref="B87:G87"/>
  </mergeCells>
  <dataValidations count="4">
    <dataValidation type="list" allowBlank="1" showInputMessage="1" showErrorMessage="1" prompt="OFFICE&#10;RESIDENCE" sqref="B52">
      <formula1>$AX$1:$AX$3</formula1>
    </dataValidation>
    <dataValidation type="list" allowBlank="1" showInputMessage="1" showErrorMessage="1" prompt="SHRI&#10;SMT&#10;KUMARI&#10;M/S" sqref="B8 B17 B70">
      <formula1>$AU$1:$AU$4</formula1>
    </dataValidation>
    <dataValidation type="list" allowBlank="1" showInputMessage="1" showErrorMessage="1" prompt="MALE&#10;FEMALE&#10;" sqref="B18">
      <formula1>$AV$1:$AV$3</formula1>
    </dataValidation>
    <dataValidation type="list" allowBlank="1" showInputMessage="1" showErrorMessage="1" sqref="B28">
      <formula1>$AW$1:$AW$3</formula1>
    </dataValidation>
  </dataValidations>
  <pageMargins left="0.11811023622047245" right="0" top="0.74803149606299213" bottom="0.74803149606299213" header="0.31496062992125984" footer="0.31496062992125984"/>
  <pageSetup paperSize="256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I184"/>
  <sheetViews>
    <sheetView showGridLines="0" showZeros="0" workbookViewId="0">
      <selection activeCell="W10" sqref="W10"/>
    </sheetView>
  </sheetViews>
  <sheetFormatPr defaultRowHeight="15"/>
  <cols>
    <col min="1" max="54" width="3.140625" style="47" customWidth="1"/>
    <col min="55" max="67" width="3.7109375" style="47" customWidth="1"/>
    <col min="68" max="68" width="2.28515625" style="47" customWidth="1"/>
    <col min="69" max="16384" width="9.140625" style="47"/>
  </cols>
  <sheetData>
    <row r="1" spans="1:3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 t="s">
        <v>9</v>
      </c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>
      <c r="A2" s="48"/>
      <c r="B2" s="48"/>
      <c r="C2" s="48"/>
      <c r="D2" s="48"/>
      <c r="E2" s="48"/>
      <c r="F2" s="48"/>
      <c r="G2" s="48"/>
      <c r="H2" s="48"/>
      <c r="I2" s="48" t="s">
        <v>10</v>
      </c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>
      <c r="A3" s="48"/>
      <c r="B3" s="48"/>
      <c r="C3" s="49"/>
      <c r="D3" s="49"/>
      <c r="E3" s="49"/>
      <c r="F3" s="49"/>
      <c r="G3" s="48"/>
      <c r="H3" s="50" t="s">
        <v>11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>
      <c r="A4" s="48"/>
      <c r="B4" s="48"/>
      <c r="C4" s="49"/>
      <c r="D4" s="48"/>
      <c r="E4" s="48"/>
      <c r="F4" s="48"/>
      <c r="G4" s="48"/>
      <c r="H4" s="50"/>
      <c r="I4" s="48"/>
      <c r="J4" s="48"/>
      <c r="K4" s="48"/>
      <c r="L4" s="48"/>
      <c r="M4" s="50" t="s">
        <v>12</v>
      </c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>
      <c r="A5" s="48"/>
      <c r="B5" s="48"/>
      <c r="C5" s="48"/>
      <c r="D5" s="48"/>
      <c r="E5" s="48"/>
      <c r="F5" s="48"/>
      <c r="G5" s="48"/>
      <c r="H5" s="51" t="s">
        <v>13</v>
      </c>
      <c r="I5" s="51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B6" s="48"/>
      <c r="C6" s="48"/>
      <c r="D6" s="48"/>
      <c r="E6" s="48"/>
      <c r="F6" s="48"/>
      <c r="G6" s="48"/>
      <c r="H6" s="51"/>
      <c r="I6" s="51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>
      <c r="A7" s="48"/>
      <c r="B7" s="48"/>
      <c r="C7" s="48"/>
      <c r="D7" s="48"/>
      <c r="E7" s="48"/>
      <c r="F7" s="48"/>
      <c r="G7" s="52"/>
      <c r="H7" s="52" t="s">
        <v>14</v>
      </c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48"/>
      <c r="AC7" s="48"/>
      <c r="AD7" s="48"/>
      <c r="AE7" s="48"/>
      <c r="AF7" s="48"/>
      <c r="AG7" s="48"/>
      <c r="AH7" s="48"/>
      <c r="AI7" s="48"/>
    </row>
    <row r="8" spans="1:35" ht="3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</row>
    <row r="9" spans="1:35">
      <c r="A9" s="48"/>
      <c r="B9" s="48"/>
      <c r="C9" s="48"/>
      <c r="D9" s="48"/>
      <c r="E9" s="48"/>
      <c r="F9" s="48"/>
      <c r="G9" s="48"/>
      <c r="H9" s="121" t="s">
        <v>15</v>
      </c>
      <c r="I9" s="122"/>
      <c r="J9" s="123"/>
      <c r="K9" s="110" t="s">
        <v>16</v>
      </c>
      <c r="L9" s="111"/>
      <c r="M9" s="111"/>
      <c r="N9" s="112"/>
      <c r="O9" s="124" t="s">
        <v>17</v>
      </c>
      <c r="P9" s="125"/>
      <c r="Q9" s="126"/>
      <c r="R9" s="119" t="s">
        <v>18</v>
      </c>
      <c r="S9" s="120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</row>
    <row r="10" spans="1:35">
      <c r="A10" s="48"/>
      <c r="B10" s="48"/>
      <c r="C10" s="48"/>
      <c r="D10" s="48"/>
      <c r="E10" s="48"/>
      <c r="F10" s="48"/>
      <c r="G10" s="48"/>
      <c r="H10" s="53"/>
      <c r="I10" s="53"/>
      <c r="J10" s="53"/>
      <c r="K10" s="110"/>
      <c r="L10" s="112"/>
      <c r="M10" s="110"/>
      <c r="N10" s="112"/>
      <c r="O10" s="53"/>
      <c r="P10" s="53"/>
      <c r="Q10" s="53"/>
      <c r="R10" s="53"/>
      <c r="S10" s="53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</row>
    <row r="11" spans="1:3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 t="s">
        <v>165</v>
      </c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</row>
    <row r="12" spans="1:35">
      <c r="A12" s="48" t="s">
        <v>19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 t="s">
        <v>163</v>
      </c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</row>
    <row r="13" spans="1:35">
      <c r="A13" s="54" t="s">
        <v>20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35">
      <c r="A14" s="54" t="s">
        <v>21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</row>
    <row r="15" spans="1:35" ht="5.0999999999999996" customHeight="1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</row>
    <row r="16" spans="1:35" ht="20.100000000000001" customHeight="1" thickBot="1">
      <c r="A16" s="55">
        <v>1</v>
      </c>
      <c r="B16" s="56" t="s">
        <v>27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48"/>
    </row>
    <row r="17" spans="1:35" ht="15" customHeight="1" thickBot="1">
      <c r="A17" s="57"/>
      <c r="B17" s="58" t="s">
        <v>8</v>
      </c>
      <c r="C17" s="48"/>
      <c r="D17" s="48"/>
      <c r="E17" s="48"/>
      <c r="F17" s="59" t="s">
        <v>28</v>
      </c>
      <c r="G17" s="58" t="s">
        <v>7</v>
      </c>
      <c r="H17" s="50"/>
      <c r="I17" s="48"/>
      <c r="J17" s="60" t="str">
        <f>IF(Sheet2!B8="SHRI","P","")</f>
        <v>P</v>
      </c>
      <c r="K17" s="48" t="s">
        <v>40</v>
      </c>
      <c r="L17" s="48"/>
      <c r="M17" s="48"/>
      <c r="N17" s="60" t="str">
        <f>IF(Sheet2!B8="Smt","P","")</f>
        <v/>
      </c>
      <c r="O17" s="48" t="s">
        <v>41</v>
      </c>
      <c r="P17" s="48"/>
      <c r="Q17" s="48"/>
      <c r="R17" s="60" t="str">
        <f>IF(Sheet2!B8="Kumari","P","")</f>
        <v/>
      </c>
      <c r="S17" s="48" t="s">
        <v>42</v>
      </c>
      <c r="T17" s="48"/>
      <c r="U17" s="48"/>
      <c r="V17" s="48"/>
      <c r="W17" s="60" t="str">
        <f>IF(Sheet2!B8="M/S","P","")</f>
        <v/>
      </c>
      <c r="X17" s="48" t="s">
        <v>43</v>
      </c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</row>
    <row r="18" spans="1:35" ht="5.0999999999999996" customHeight="1">
      <c r="A18" s="57"/>
      <c r="B18" s="58"/>
      <c r="C18" s="48"/>
      <c r="D18" s="48"/>
      <c r="E18" s="48"/>
      <c r="F18" s="61"/>
      <c r="G18" s="58"/>
      <c r="H18" s="50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</row>
    <row r="19" spans="1:35" ht="15.75">
      <c r="A19" s="57"/>
      <c r="B19" s="48" t="s">
        <v>1</v>
      </c>
      <c r="C19" s="48"/>
      <c r="D19" s="48"/>
      <c r="E19" s="48"/>
      <c r="F19" s="48"/>
      <c r="G19" s="48"/>
      <c r="H19" s="48"/>
      <c r="I19" s="48"/>
      <c r="J19" s="62" t="str">
        <f>MID(Sheet2!$B$9,1,1)</f>
        <v/>
      </c>
      <c r="K19" s="62" t="str">
        <f>MID(Sheet2!$B$9,2,1)</f>
        <v/>
      </c>
      <c r="L19" s="62" t="str">
        <f>MID(Sheet2!$B$9,3,1)</f>
        <v/>
      </c>
      <c r="M19" s="62" t="str">
        <f>MID(Sheet2!$B$9,4,1)</f>
        <v/>
      </c>
      <c r="N19" s="62" t="str">
        <f>MID(Sheet2!$B$9,5,1)</f>
        <v/>
      </c>
      <c r="O19" s="62" t="str">
        <f>MID(Sheet2!$B$9,6,1)</f>
        <v/>
      </c>
      <c r="P19" s="62" t="str">
        <f>MID(Sheet2!$B$9,7,1)</f>
        <v/>
      </c>
      <c r="Q19" s="62" t="str">
        <f>MID(Sheet2!$B$9,8,1)</f>
        <v/>
      </c>
      <c r="R19" s="62" t="str">
        <f>MID(Sheet2!$B$9,9,1)</f>
        <v/>
      </c>
      <c r="S19" s="62" t="str">
        <f>MID(Sheet2!$B$9,10,1)</f>
        <v/>
      </c>
      <c r="T19" s="62" t="str">
        <f>MID(Sheet2!$B$9,11,1)</f>
        <v/>
      </c>
      <c r="U19" s="62" t="str">
        <f>MID(Sheet2!$B$9,12,1)</f>
        <v/>
      </c>
      <c r="V19" s="62" t="str">
        <f>MID(Sheet2!$B$9,13,1)</f>
        <v/>
      </c>
      <c r="W19" s="62" t="str">
        <f>MID(Sheet2!$B$9,14,1)</f>
        <v/>
      </c>
      <c r="X19" s="62" t="str">
        <f>MID(Sheet2!$B$9,15,1)</f>
        <v/>
      </c>
      <c r="Y19" s="62" t="str">
        <f>MID(Sheet2!$B$9,16,1)</f>
        <v/>
      </c>
      <c r="Z19" s="62" t="str">
        <f>MID(Sheet2!$B$9,17,1)</f>
        <v/>
      </c>
      <c r="AA19" s="62" t="str">
        <f>MID(Sheet2!$B$9,18,1)</f>
        <v/>
      </c>
      <c r="AB19" s="62" t="str">
        <f>MID(Sheet2!$B$9,19,1)</f>
        <v/>
      </c>
      <c r="AC19" s="62" t="str">
        <f>MID(Sheet2!$B$9,20,1)</f>
        <v/>
      </c>
      <c r="AD19" s="62" t="str">
        <f>MID(Sheet2!$B$9,21,1)</f>
        <v/>
      </c>
      <c r="AE19" s="62" t="str">
        <f>MID(Sheet2!$B$9,22,1)</f>
        <v/>
      </c>
      <c r="AF19" s="62" t="str">
        <f>MID(Sheet2!$B$9,23,1)</f>
        <v/>
      </c>
      <c r="AG19" s="62" t="str">
        <f>MID(Sheet2!$B$9,24,1)</f>
        <v/>
      </c>
      <c r="AH19" s="48"/>
      <c r="AI19" s="48"/>
    </row>
    <row r="20" spans="1:35" ht="2.1" customHeight="1">
      <c r="A20" s="57"/>
      <c r="B20" s="48"/>
      <c r="C20" s="48"/>
      <c r="D20" s="48"/>
      <c r="E20" s="48"/>
      <c r="F20" s="48"/>
      <c r="G20" s="48"/>
      <c r="H20" s="48"/>
      <c r="I20" s="48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48"/>
      <c r="AI20" s="48"/>
    </row>
    <row r="21" spans="1:35" ht="15.75">
      <c r="A21" s="57"/>
      <c r="B21" s="48" t="s">
        <v>2</v>
      </c>
      <c r="C21" s="48"/>
      <c r="D21" s="48"/>
      <c r="E21" s="48"/>
      <c r="F21" s="48"/>
      <c r="G21" s="48"/>
      <c r="H21" s="48"/>
      <c r="I21" s="48"/>
      <c r="J21" s="62" t="str">
        <f>MID(Sheet2!$B$10,1,1)</f>
        <v/>
      </c>
      <c r="K21" s="62" t="str">
        <f>MID(Sheet2!$B$10,2,1)</f>
        <v/>
      </c>
      <c r="L21" s="62" t="str">
        <f>MID(Sheet2!$B$10,3,1)</f>
        <v/>
      </c>
      <c r="M21" s="62" t="str">
        <f>MID(Sheet2!$B$10,4,1)</f>
        <v/>
      </c>
      <c r="N21" s="62" t="str">
        <f>MID(Sheet2!$B$10,5,1)</f>
        <v/>
      </c>
      <c r="O21" s="62" t="str">
        <f>MID(Sheet2!$B$10,6,1)</f>
        <v/>
      </c>
      <c r="P21" s="62" t="str">
        <f>MID(Sheet2!$B$10,7,1)</f>
        <v/>
      </c>
      <c r="Q21" s="62" t="str">
        <f>MID(Sheet2!$B$10,8,1)</f>
        <v/>
      </c>
      <c r="R21" s="62" t="str">
        <f>MID(Sheet2!$B$10,9,1)</f>
        <v/>
      </c>
      <c r="S21" s="62" t="str">
        <f>MID(Sheet2!$B$10,10,1)</f>
        <v/>
      </c>
      <c r="T21" s="62" t="str">
        <f>MID(Sheet2!$B$10,11,1)</f>
        <v/>
      </c>
      <c r="U21" s="62" t="str">
        <f>MID(Sheet2!$B$10,12,1)</f>
        <v/>
      </c>
      <c r="V21" s="62" t="str">
        <f>MID(Sheet2!$B$10,13,1)</f>
        <v/>
      </c>
      <c r="W21" s="62" t="str">
        <f>MID(Sheet2!$B$10,14,1)</f>
        <v/>
      </c>
      <c r="X21" s="62" t="str">
        <f>MID(Sheet2!$B$10,15,1)</f>
        <v/>
      </c>
      <c r="Y21" s="62" t="str">
        <f>MID(Sheet2!$B$10,16,1)</f>
        <v/>
      </c>
      <c r="Z21" s="62" t="str">
        <f>MID(Sheet2!$B$10,17,1)</f>
        <v/>
      </c>
      <c r="AA21" s="62" t="str">
        <f>MID(Sheet2!$B$10,18,1)</f>
        <v/>
      </c>
      <c r="AB21" s="62" t="str">
        <f>MID(Sheet2!$B$10,19,1)</f>
        <v/>
      </c>
      <c r="AC21" s="62" t="str">
        <f>MID(Sheet2!$B$10,20,1)</f>
        <v/>
      </c>
      <c r="AD21" s="62" t="str">
        <f>MID(Sheet2!$B$10,21,1)</f>
        <v/>
      </c>
      <c r="AE21" s="62" t="str">
        <f>MID(Sheet2!$B$10,22,1)</f>
        <v/>
      </c>
      <c r="AF21" s="62" t="str">
        <f>MID(Sheet2!$B$10,23,1)</f>
        <v/>
      </c>
      <c r="AG21" s="62" t="str">
        <f>MID(Sheet2!$B$10,24,1)</f>
        <v/>
      </c>
      <c r="AH21" s="48"/>
      <c r="AI21" s="48"/>
    </row>
    <row r="22" spans="1:35" ht="2.1" customHeight="1">
      <c r="A22" s="57"/>
      <c r="B22" s="48"/>
      <c r="C22" s="48"/>
      <c r="D22" s="48"/>
      <c r="E22" s="48"/>
      <c r="F22" s="48"/>
      <c r="G22" s="48"/>
      <c r="H22" s="48"/>
      <c r="I22" s="48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48"/>
      <c r="AI22" s="48"/>
    </row>
    <row r="23" spans="1:35" ht="15.75">
      <c r="A23" s="57"/>
      <c r="B23" s="48" t="s">
        <v>3</v>
      </c>
      <c r="C23" s="48"/>
      <c r="D23" s="48"/>
      <c r="E23" s="48"/>
      <c r="F23" s="48"/>
      <c r="G23" s="48"/>
      <c r="H23" s="48"/>
      <c r="I23" s="48"/>
      <c r="J23" s="62" t="str">
        <f>MID(Sheet2!$B$11,1,1)</f>
        <v/>
      </c>
      <c r="K23" s="62" t="str">
        <f>MID(Sheet2!$B$11,2,1)</f>
        <v/>
      </c>
      <c r="L23" s="62" t="str">
        <f>MID(Sheet2!$B$11,3,1)</f>
        <v/>
      </c>
      <c r="M23" s="62" t="str">
        <f>MID(Sheet2!$B$11,4,1)</f>
        <v/>
      </c>
      <c r="N23" s="62" t="str">
        <f>MID(Sheet2!$B$11,5,1)</f>
        <v/>
      </c>
      <c r="O23" s="62" t="str">
        <f>MID(Sheet2!$B$11,6,1)</f>
        <v/>
      </c>
      <c r="P23" s="62" t="str">
        <f>MID(Sheet2!$B$11,7,1)</f>
        <v/>
      </c>
      <c r="Q23" s="62" t="str">
        <f>MID(Sheet2!$B$11,8,1)</f>
        <v/>
      </c>
      <c r="R23" s="62" t="str">
        <f>MID(Sheet2!$B$11,9,1)</f>
        <v/>
      </c>
      <c r="S23" s="62" t="str">
        <f>MID(Sheet2!$B$11,10,1)</f>
        <v/>
      </c>
      <c r="T23" s="62" t="str">
        <f>MID(Sheet2!$B$11,11,1)</f>
        <v/>
      </c>
      <c r="U23" s="62" t="str">
        <f>MID(Sheet2!$B$11,12,1)</f>
        <v/>
      </c>
      <c r="V23" s="62" t="str">
        <f>MID(Sheet2!$B$11,13,1)</f>
        <v/>
      </c>
      <c r="W23" s="62" t="str">
        <f>MID(Sheet2!$B$11,14,1)</f>
        <v/>
      </c>
      <c r="X23" s="62" t="str">
        <f>MID(Sheet2!$B$11,15,1)</f>
        <v/>
      </c>
      <c r="Y23" s="62" t="str">
        <f>MID(Sheet2!$B$11,16,1)</f>
        <v/>
      </c>
      <c r="Z23" s="62" t="str">
        <f>MID(Sheet2!$B$11,17,1)</f>
        <v/>
      </c>
      <c r="AA23" s="62" t="str">
        <f>MID(Sheet2!$B$11,18,1)</f>
        <v/>
      </c>
      <c r="AB23" s="62" t="str">
        <f>MID(Sheet2!$B$11,19,1)</f>
        <v/>
      </c>
      <c r="AC23" s="62" t="str">
        <f>MID(Sheet2!$B$11,20,1)</f>
        <v/>
      </c>
      <c r="AD23" s="62" t="str">
        <f>MID(Sheet2!$B$11,21,1)</f>
        <v/>
      </c>
      <c r="AE23" s="62" t="str">
        <f>MID(Sheet2!$B$11,22,1)</f>
        <v/>
      </c>
      <c r="AF23" s="62" t="str">
        <f>MID(Sheet2!$B$11,23,1)</f>
        <v/>
      </c>
      <c r="AG23" s="62" t="str">
        <f>MID(Sheet2!$B$11,24,1)</f>
        <v/>
      </c>
      <c r="AH23" s="48"/>
      <c r="AI23" s="48"/>
    </row>
    <row r="24" spans="1:35" ht="20.100000000000001" customHeight="1">
      <c r="A24" s="64">
        <v>2</v>
      </c>
      <c r="B24" s="65" t="s">
        <v>29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48"/>
    </row>
    <row r="25" spans="1:35" ht="3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57"/>
    </row>
    <row r="26" spans="1:35" ht="15.75">
      <c r="A26" s="57"/>
      <c r="B26" s="62" t="str">
        <f>MID(Sheet2!$B$12,1,1)</f>
        <v/>
      </c>
      <c r="C26" s="62" t="str">
        <f>MID(Sheet2!$B$12,2,1)</f>
        <v/>
      </c>
      <c r="D26" s="62" t="str">
        <f>MID(Sheet2!$B$12,3,1)</f>
        <v/>
      </c>
      <c r="E26" s="62" t="str">
        <f>MID(Sheet2!$B$12,4,1)</f>
        <v/>
      </c>
      <c r="F26" s="62" t="str">
        <f>MID(Sheet2!$B$12,5,1)</f>
        <v/>
      </c>
      <c r="G26" s="62" t="str">
        <f>MID(Sheet2!$B$12,6,1)</f>
        <v/>
      </c>
      <c r="H26" s="62" t="str">
        <f>MID(Sheet2!$B$12,7,1)</f>
        <v/>
      </c>
      <c r="I26" s="62" t="str">
        <f>MID(Sheet2!$B$12,8,1)</f>
        <v/>
      </c>
      <c r="J26" s="62" t="str">
        <f>MID(Sheet2!$B$12,9,1)</f>
        <v/>
      </c>
      <c r="K26" s="62" t="str">
        <f>MID(Sheet2!$B$12,10,1)</f>
        <v/>
      </c>
      <c r="L26" s="62" t="str">
        <f>MID(Sheet2!$B$12,11,1)</f>
        <v/>
      </c>
      <c r="M26" s="62" t="str">
        <f>MID(Sheet2!$B$12,12,1)</f>
        <v/>
      </c>
      <c r="N26" s="62" t="str">
        <f>MID(Sheet2!$B$12,13,1)</f>
        <v/>
      </c>
      <c r="O26" s="62" t="str">
        <f>MID(Sheet2!$B$12,14,1)</f>
        <v/>
      </c>
      <c r="P26" s="62" t="str">
        <f>MID(Sheet2!$B$12,15,1)</f>
        <v/>
      </c>
      <c r="Q26" s="62" t="str">
        <f>MID(Sheet2!$B$12,16,1)</f>
        <v/>
      </c>
      <c r="R26" s="62" t="str">
        <f>MID(Sheet2!$B$12,17,1)</f>
        <v/>
      </c>
      <c r="S26" s="62" t="str">
        <f>MID(Sheet2!$B$12,18,1)</f>
        <v/>
      </c>
      <c r="T26" s="62" t="str">
        <f>MID(Sheet2!$B$12,19,1)</f>
        <v/>
      </c>
      <c r="U26" s="62" t="str">
        <f>MID(Sheet2!$B$12,20,1)</f>
        <v/>
      </c>
      <c r="V26" s="62" t="str">
        <f>MID(Sheet2!$B$12,21,1)</f>
        <v/>
      </c>
      <c r="W26" s="62" t="str">
        <f>MID(Sheet2!$B$12,22,1)</f>
        <v/>
      </c>
      <c r="X26" s="62" t="str">
        <f>MID(Sheet2!$B$12,23,1)</f>
        <v/>
      </c>
      <c r="Y26" s="62" t="str">
        <f>MID(Sheet2!$B$12,24,1)</f>
        <v/>
      </c>
      <c r="Z26" s="62" t="str">
        <f>MID(Sheet2!$B$12,25,1)</f>
        <v/>
      </c>
      <c r="AA26" s="62" t="str">
        <f>MID(Sheet2!$B$12,26,1)</f>
        <v/>
      </c>
      <c r="AB26" s="62" t="str">
        <f>MID(Sheet2!$B$12,27,1)</f>
        <v/>
      </c>
      <c r="AC26" s="62" t="str">
        <f>MID(Sheet2!$B$12,28,1)</f>
        <v/>
      </c>
      <c r="AD26" s="62" t="str">
        <f>MID(Sheet2!$B$12,29,1)</f>
        <v/>
      </c>
      <c r="AE26" s="62" t="str">
        <f>MID(Sheet2!$B$12,30,1)</f>
        <v/>
      </c>
      <c r="AF26" s="62" t="str">
        <f>MID(Sheet2!$B$12,31,1)</f>
        <v/>
      </c>
      <c r="AG26" s="62" t="str">
        <f>MID(Sheet2!$B$12,32,1)</f>
        <v/>
      </c>
      <c r="AH26" s="48"/>
      <c r="AI26" s="48"/>
    </row>
    <row r="27" spans="1:35" ht="2.1" customHeight="1">
      <c r="A27" s="57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48"/>
      <c r="AI27" s="48"/>
    </row>
    <row r="28" spans="1:35" ht="15.75">
      <c r="A28" s="57"/>
      <c r="B28" s="62" t="str">
        <f>MID(Sheet2!$B$12,33,1)</f>
        <v/>
      </c>
      <c r="C28" s="62" t="str">
        <f>MID(Sheet2!$B$12,34,1)</f>
        <v/>
      </c>
      <c r="D28" s="62" t="str">
        <f>MID(Sheet2!$B$12,35,1)</f>
        <v/>
      </c>
      <c r="E28" s="62" t="str">
        <f>MID(Sheet2!$B$12,36,1)</f>
        <v/>
      </c>
      <c r="F28" s="62" t="str">
        <f>MID(Sheet2!$B$12,37,1)</f>
        <v/>
      </c>
      <c r="G28" s="62" t="str">
        <f>MID(Sheet2!$B$12,38,1)</f>
        <v/>
      </c>
      <c r="H28" s="62" t="str">
        <f>MID(Sheet2!$B$12,39,1)</f>
        <v/>
      </c>
      <c r="I28" s="62" t="str">
        <f>MID(Sheet2!$B$12,40,1)</f>
        <v/>
      </c>
      <c r="J28" s="62" t="str">
        <f>MID(Sheet2!$B$12,41,1)</f>
        <v/>
      </c>
      <c r="K28" s="62" t="str">
        <f>MID(Sheet2!$B$12,42,1)</f>
        <v/>
      </c>
      <c r="L28" s="62" t="str">
        <f>MID(Sheet2!$B$12,43,1)</f>
        <v/>
      </c>
      <c r="M28" s="62" t="str">
        <f>MID(Sheet2!$B$12,44,1)</f>
        <v/>
      </c>
      <c r="N28" s="62" t="str">
        <f>MID(Sheet2!$B$12,45,1)</f>
        <v/>
      </c>
      <c r="O28" s="62" t="str">
        <f>MID(Sheet2!$B$12,46,1)</f>
        <v/>
      </c>
      <c r="P28" s="62" t="str">
        <f>MID(Sheet2!$B$12,47,1)</f>
        <v/>
      </c>
      <c r="Q28" s="62" t="str">
        <f>MID(Sheet2!$B$12,48,1)</f>
        <v/>
      </c>
      <c r="R28" s="62" t="str">
        <f>MID(Sheet2!$B$12,49,1)</f>
        <v/>
      </c>
      <c r="S28" s="62" t="str">
        <f>MID(Sheet2!$B$12,50,1)</f>
        <v/>
      </c>
      <c r="T28" s="62" t="str">
        <f>MID(Sheet2!$B$12,51,1)</f>
        <v/>
      </c>
      <c r="U28" s="62" t="str">
        <f>MID(Sheet2!$B$12,52,1)</f>
        <v/>
      </c>
      <c r="V28" s="62" t="str">
        <f>MID(Sheet2!$B$12,53,1)</f>
        <v/>
      </c>
      <c r="W28" s="62" t="str">
        <f>MID(Sheet2!$B$12,54,1)</f>
        <v/>
      </c>
      <c r="X28" s="62" t="str">
        <f>MID(Sheet2!$B$12,55,1)</f>
        <v/>
      </c>
      <c r="Y28" s="62" t="str">
        <f>MID(Sheet2!$B$12,56,1)</f>
        <v/>
      </c>
      <c r="Z28" s="62" t="str">
        <f>MID(Sheet2!$B$12,57,1)</f>
        <v/>
      </c>
      <c r="AA28" s="62" t="str">
        <f>MID(Sheet2!$B$12,58,1)</f>
        <v/>
      </c>
      <c r="AB28" s="62" t="str">
        <f>MID(Sheet2!$B$12,59,1)</f>
        <v/>
      </c>
      <c r="AC28" s="62" t="str">
        <f>MID(Sheet2!$B$12,60,1)</f>
        <v/>
      </c>
      <c r="AD28" s="62" t="str">
        <f>MID(Sheet2!$B$12,61,1)</f>
        <v/>
      </c>
      <c r="AE28" s="62" t="str">
        <f>MID(Sheet2!$B$12,62,1)</f>
        <v/>
      </c>
      <c r="AF28" s="62" t="str">
        <f>MID(Sheet2!$B$12,63,1)</f>
        <v/>
      </c>
      <c r="AG28" s="62" t="str">
        <f>MID(Sheet2!$B$12,64,1)</f>
        <v/>
      </c>
      <c r="AH28" s="48"/>
      <c r="AI28" s="48"/>
    </row>
    <row r="29" spans="1:35" ht="5.0999999999999996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</row>
    <row r="30" spans="1:35" ht="20.100000000000001" customHeight="1">
      <c r="A30" s="64">
        <v>3</v>
      </c>
      <c r="B30" s="65" t="s">
        <v>30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9"/>
      <c r="S30" s="52" t="s">
        <v>31</v>
      </c>
      <c r="T30" s="52"/>
      <c r="U30" s="52"/>
      <c r="V30" s="52"/>
      <c r="W30" s="59"/>
      <c r="X30" s="52" t="s">
        <v>32</v>
      </c>
      <c r="Y30" s="52"/>
      <c r="Z30" s="52"/>
      <c r="AA30" s="67" t="s">
        <v>44</v>
      </c>
      <c r="AB30" s="52"/>
      <c r="AC30" s="67"/>
      <c r="AD30" s="52"/>
      <c r="AE30" s="52"/>
      <c r="AF30" s="52"/>
      <c r="AG30" s="52"/>
      <c r="AH30" s="52"/>
      <c r="AI30" s="48"/>
    </row>
    <row r="31" spans="1:35" ht="3" customHeight="1" thickBo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57"/>
    </row>
    <row r="32" spans="1:35" ht="15" customHeight="1" thickBot="1">
      <c r="A32" s="57"/>
      <c r="B32" s="58" t="s">
        <v>8</v>
      </c>
      <c r="C32" s="48"/>
      <c r="D32" s="48"/>
      <c r="E32" s="48"/>
      <c r="F32" s="59" t="s">
        <v>28</v>
      </c>
      <c r="G32" s="58" t="s">
        <v>7</v>
      </c>
      <c r="H32" s="50"/>
      <c r="I32" s="48"/>
      <c r="J32" s="60" t="str">
        <f>IF(Sheet2!B17="SHRI","P","")</f>
        <v/>
      </c>
      <c r="K32" s="48" t="s">
        <v>40</v>
      </c>
      <c r="L32" s="48"/>
      <c r="M32" s="48"/>
      <c r="N32" s="60" t="str">
        <f>IF(Sheet2!B17="SMT","P","")</f>
        <v/>
      </c>
      <c r="O32" s="48" t="s">
        <v>41</v>
      </c>
      <c r="P32" s="48"/>
      <c r="Q32" s="48"/>
      <c r="R32" s="60" t="str">
        <f>IF(Sheet2!B17="KUMARI","P","")</f>
        <v/>
      </c>
      <c r="S32" s="48" t="s">
        <v>42</v>
      </c>
      <c r="T32" s="48"/>
      <c r="U32" s="48"/>
      <c r="V32" s="48"/>
      <c r="W32" s="60" t="str">
        <f>IF(Sheet2!B17="M/S","P","")</f>
        <v/>
      </c>
      <c r="X32" s="48" t="s">
        <v>43</v>
      </c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</row>
    <row r="33" spans="1:35" ht="5.0999999999999996" customHeight="1">
      <c r="A33" s="57"/>
      <c r="B33" s="48"/>
      <c r="C33" s="48"/>
      <c r="D33" s="48"/>
      <c r="E33" s="48"/>
      <c r="F33" s="48"/>
      <c r="G33" s="48"/>
      <c r="H33" s="61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</row>
    <row r="34" spans="1:35" ht="15.75">
      <c r="A34" s="57"/>
      <c r="B34" s="48" t="s">
        <v>1</v>
      </c>
      <c r="C34" s="48"/>
      <c r="D34" s="48"/>
      <c r="E34" s="48"/>
      <c r="F34" s="48"/>
      <c r="G34" s="48"/>
      <c r="H34" s="48"/>
      <c r="I34" s="48"/>
      <c r="J34" s="62" t="str">
        <f>MID(Sheet2!$B$14,1,1)</f>
        <v/>
      </c>
      <c r="K34" s="62" t="str">
        <f>MID(Sheet2!$B$14,2,1)</f>
        <v/>
      </c>
      <c r="L34" s="62" t="str">
        <f>MID(Sheet2!$B$14,3,1)</f>
        <v/>
      </c>
      <c r="M34" s="62" t="str">
        <f>MID(Sheet2!$B$14,4,1)</f>
        <v/>
      </c>
      <c r="N34" s="62" t="str">
        <f>MID(Sheet2!$B$14,5,1)</f>
        <v/>
      </c>
      <c r="O34" s="62" t="str">
        <f>MID(Sheet2!$B$14,6,1)</f>
        <v/>
      </c>
      <c r="P34" s="62" t="str">
        <f>MID(Sheet2!$B$14,7,1)</f>
        <v/>
      </c>
      <c r="Q34" s="62" t="str">
        <f>MID(Sheet2!$B$14,8,1)</f>
        <v/>
      </c>
      <c r="R34" s="62" t="str">
        <f>MID(Sheet2!$B$14,9,1)</f>
        <v/>
      </c>
      <c r="S34" s="62" t="str">
        <f>MID(Sheet2!$B$14,10,1)</f>
        <v/>
      </c>
      <c r="T34" s="62" t="str">
        <f>MID(Sheet2!$B$14,11,1)</f>
        <v/>
      </c>
      <c r="U34" s="62" t="str">
        <f>MID(Sheet2!$B$14,12,1)</f>
        <v/>
      </c>
      <c r="V34" s="62" t="str">
        <f>MID(Sheet2!$B$14,13,1)</f>
        <v/>
      </c>
      <c r="W34" s="62" t="str">
        <f>MID(Sheet2!$B$14,14,1)</f>
        <v/>
      </c>
      <c r="X34" s="62" t="str">
        <f>MID(Sheet2!$B$14,15,1)</f>
        <v/>
      </c>
      <c r="Y34" s="62" t="str">
        <f>MID(Sheet2!$B$14,16,1)</f>
        <v/>
      </c>
      <c r="Z34" s="62" t="str">
        <f>MID(Sheet2!$B$14,17,1)</f>
        <v/>
      </c>
      <c r="AA34" s="62" t="str">
        <f>MID(Sheet2!$B$14,18,1)</f>
        <v/>
      </c>
      <c r="AB34" s="62" t="str">
        <f>MID(Sheet2!$B$14,19,1)</f>
        <v/>
      </c>
      <c r="AC34" s="62" t="str">
        <f>MID(Sheet2!$B$14,20,1)</f>
        <v/>
      </c>
      <c r="AD34" s="62" t="str">
        <f>MID(Sheet2!$B$14,21,1)</f>
        <v/>
      </c>
      <c r="AE34" s="62" t="str">
        <f>MID(Sheet2!$B$14,22,1)</f>
        <v/>
      </c>
      <c r="AF34" s="62" t="str">
        <f>MID(Sheet2!$B$14,23,1)</f>
        <v/>
      </c>
      <c r="AG34" s="62" t="str">
        <f>MID(Sheet2!$B$14,24,1)</f>
        <v/>
      </c>
      <c r="AH34" s="48"/>
      <c r="AI34" s="48"/>
    </row>
    <row r="35" spans="1:35" ht="2.1" customHeight="1">
      <c r="A35" s="57"/>
      <c r="B35" s="48"/>
      <c r="C35" s="48"/>
      <c r="D35" s="48"/>
      <c r="E35" s="48"/>
      <c r="F35" s="48"/>
      <c r="G35" s="48"/>
      <c r="H35" s="48"/>
      <c r="I35" s="48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48"/>
      <c r="AI35" s="48"/>
    </row>
    <row r="36" spans="1:35" ht="15.75">
      <c r="A36" s="57"/>
      <c r="B36" s="48" t="s">
        <v>2</v>
      </c>
      <c r="C36" s="48"/>
      <c r="D36" s="48"/>
      <c r="E36" s="48"/>
      <c r="F36" s="48"/>
      <c r="G36" s="48"/>
      <c r="H36" s="48"/>
      <c r="I36" s="48"/>
      <c r="J36" s="62" t="str">
        <f>MID(Sheet2!$B$15,1,1)</f>
        <v/>
      </c>
      <c r="K36" s="62" t="str">
        <f>MID(Sheet2!$B$15,2,1)</f>
        <v/>
      </c>
      <c r="L36" s="62" t="str">
        <f>MID(Sheet2!$B$15,3,1)</f>
        <v/>
      </c>
      <c r="M36" s="62" t="str">
        <f>MID(Sheet2!$B$15,4,1)</f>
        <v/>
      </c>
      <c r="N36" s="62" t="str">
        <f>MID(Sheet2!$B$15,5,1)</f>
        <v/>
      </c>
      <c r="O36" s="62" t="str">
        <f>MID(Sheet2!$B$15,6,1)</f>
        <v/>
      </c>
      <c r="P36" s="62" t="str">
        <f>MID(Sheet2!$B$15,7,1)</f>
        <v/>
      </c>
      <c r="Q36" s="62" t="str">
        <f>MID(Sheet2!$B$15,8,1)</f>
        <v/>
      </c>
      <c r="R36" s="62" t="str">
        <f>MID(Sheet2!$B$15,9,1)</f>
        <v/>
      </c>
      <c r="S36" s="62" t="str">
        <f>MID(Sheet2!$B$15,10,1)</f>
        <v/>
      </c>
      <c r="T36" s="62" t="str">
        <f>MID(Sheet2!$B$15,11,1)</f>
        <v/>
      </c>
      <c r="U36" s="62" t="str">
        <f>MID(Sheet2!$B$15,12,1)</f>
        <v/>
      </c>
      <c r="V36" s="62" t="str">
        <f>MID(Sheet2!$B$15,13,1)</f>
        <v/>
      </c>
      <c r="W36" s="62" t="str">
        <f>MID(Sheet2!$B$15,14,1)</f>
        <v/>
      </c>
      <c r="X36" s="62" t="str">
        <f>MID(Sheet2!$B$15,15,1)</f>
        <v/>
      </c>
      <c r="Y36" s="62" t="str">
        <f>MID(Sheet2!$B$15,16,1)</f>
        <v/>
      </c>
      <c r="Z36" s="62" t="str">
        <f>MID(Sheet2!$B$15,17,1)</f>
        <v/>
      </c>
      <c r="AA36" s="62" t="str">
        <f>MID(Sheet2!$B$15,18,1)</f>
        <v/>
      </c>
      <c r="AB36" s="62" t="str">
        <f>MID(Sheet2!$B$15,19,1)</f>
        <v/>
      </c>
      <c r="AC36" s="62" t="str">
        <f>MID(Sheet2!$B$15,20,1)</f>
        <v/>
      </c>
      <c r="AD36" s="62" t="str">
        <f>MID(Sheet2!$B$15,21,1)</f>
        <v/>
      </c>
      <c r="AE36" s="62" t="str">
        <f>MID(Sheet2!$B$15,22,1)</f>
        <v/>
      </c>
      <c r="AF36" s="62" t="str">
        <f>MID(Sheet2!$B$15,23,1)</f>
        <v/>
      </c>
      <c r="AG36" s="62" t="str">
        <f>MID(Sheet2!$B$15,24,1)</f>
        <v/>
      </c>
      <c r="AH36" s="48"/>
      <c r="AI36" s="48"/>
    </row>
    <row r="37" spans="1:35" ht="2.1" customHeight="1">
      <c r="A37" s="57"/>
      <c r="B37" s="48"/>
      <c r="C37" s="48"/>
      <c r="D37" s="48"/>
      <c r="E37" s="48"/>
      <c r="F37" s="48"/>
      <c r="G37" s="48"/>
      <c r="H37" s="48"/>
      <c r="I37" s="48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48"/>
      <c r="AI37" s="48"/>
    </row>
    <row r="38" spans="1:35" ht="15.75">
      <c r="A38" s="57"/>
      <c r="B38" s="48" t="s">
        <v>3</v>
      </c>
      <c r="C38" s="48"/>
      <c r="D38" s="48"/>
      <c r="E38" s="48"/>
      <c r="F38" s="48"/>
      <c r="G38" s="48"/>
      <c r="H38" s="48"/>
      <c r="I38" s="48"/>
      <c r="J38" s="62" t="str">
        <f>MID(Sheet2!$B$16,1,1)</f>
        <v/>
      </c>
      <c r="K38" s="62" t="str">
        <f>MID(Sheet2!$B$16,2,1)</f>
        <v/>
      </c>
      <c r="L38" s="62" t="str">
        <f>MID(Sheet2!$B$16,3,1)</f>
        <v/>
      </c>
      <c r="M38" s="62" t="str">
        <f>MID(Sheet2!$B$16,4,1)</f>
        <v/>
      </c>
      <c r="N38" s="62" t="str">
        <f>MID(Sheet2!$B$16,5,1)</f>
        <v/>
      </c>
      <c r="O38" s="62" t="str">
        <f>MID(Sheet2!$B$16,6,1)</f>
        <v/>
      </c>
      <c r="P38" s="62" t="str">
        <f>MID(Sheet2!$B$16,7,1)</f>
        <v/>
      </c>
      <c r="Q38" s="62" t="str">
        <f>MID(Sheet2!$B$16,8,1)</f>
        <v/>
      </c>
      <c r="R38" s="62" t="str">
        <f>MID(Sheet2!$B$16,9,1)</f>
        <v/>
      </c>
      <c r="S38" s="62" t="str">
        <f>MID(Sheet2!$B$16,10,1)</f>
        <v/>
      </c>
      <c r="T38" s="62" t="str">
        <f>MID(Sheet2!$B$16,11,1)</f>
        <v/>
      </c>
      <c r="U38" s="62" t="str">
        <f>MID(Sheet2!$B$16,12,1)</f>
        <v/>
      </c>
      <c r="V38" s="62" t="str">
        <f>MID(Sheet2!$B$16,13,1)</f>
        <v/>
      </c>
      <c r="W38" s="62" t="str">
        <f>MID(Sheet2!$B$16,14,1)</f>
        <v/>
      </c>
      <c r="X38" s="62" t="str">
        <f>MID(Sheet2!$B$16,15,1)</f>
        <v/>
      </c>
      <c r="Y38" s="62" t="str">
        <f>MID(Sheet2!$B$16,16,1)</f>
        <v/>
      </c>
      <c r="Z38" s="62" t="str">
        <f>MID(Sheet2!$B$16,17,1)</f>
        <v/>
      </c>
      <c r="AA38" s="62" t="str">
        <f>MID(Sheet2!$B$16,18,1)</f>
        <v/>
      </c>
      <c r="AB38" s="62" t="str">
        <f>MID(Sheet2!$B$16,19,1)</f>
        <v/>
      </c>
      <c r="AC38" s="62" t="str">
        <f>MID(Sheet2!$B$16,20,1)</f>
        <v/>
      </c>
      <c r="AD38" s="62" t="str">
        <f>MID(Sheet2!$B$16,21,1)</f>
        <v/>
      </c>
      <c r="AE38" s="62" t="str">
        <f>MID(Sheet2!$B$16,22,1)</f>
        <v/>
      </c>
      <c r="AF38" s="62" t="str">
        <f>MID(Sheet2!$B$16,23,1)</f>
        <v/>
      </c>
      <c r="AG38" s="62" t="str">
        <f>MID(Sheet2!$B$16,24,1)</f>
        <v/>
      </c>
      <c r="AH38" s="48"/>
      <c r="AI38" s="48"/>
    </row>
    <row r="39" spans="1:35" ht="5.0999999999999996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</row>
    <row r="40" spans="1:35" ht="20.100000000000001" customHeight="1">
      <c r="A40" s="64">
        <v>4</v>
      </c>
      <c r="B40" s="65" t="s">
        <v>34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68" t="str">
        <f>IF(Sheet2!B18="MALE","P","")</f>
        <v/>
      </c>
      <c r="S40" s="52" t="s">
        <v>35</v>
      </c>
      <c r="T40" s="52"/>
      <c r="U40" s="52"/>
      <c r="V40" s="52"/>
      <c r="W40" s="59" t="str">
        <f>IF(Sheet2!B18="FEMALE","P","")</f>
        <v/>
      </c>
      <c r="X40" s="52" t="s">
        <v>36</v>
      </c>
      <c r="Y40" s="52"/>
      <c r="Z40" s="52"/>
      <c r="AA40" s="67"/>
      <c r="AB40" s="67" t="s">
        <v>44</v>
      </c>
      <c r="AC40" s="52"/>
      <c r="AD40" s="52"/>
      <c r="AE40" s="52"/>
      <c r="AF40" s="52"/>
      <c r="AG40" s="52"/>
      <c r="AH40" s="52"/>
      <c r="AI40" s="48"/>
    </row>
    <row r="41" spans="1:35" ht="3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57"/>
    </row>
    <row r="42" spans="1:35" ht="20.100000000000001" customHeight="1">
      <c r="A42" s="64">
        <v>5</v>
      </c>
      <c r="B42" s="69" t="s">
        <v>33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48"/>
    </row>
    <row r="43" spans="1:35" ht="3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57"/>
    </row>
    <row r="44" spans="1:35">
      <c r="A44" s="57"/>
      <c r="B44" s="48"/>
      <c r="C44" s="48" t="s">
        <v>22</v>
      </c>
      <c r="D44" s="48"/>
      <c r="E44" s="48"/>
      <c r="F44" s="48" t="s">
        <v>23</v>
      </c>
      <c r="G44" s="48"/>
      <c r="H44" s="48"/>
      <c r="I44" s="48" t="s">
        <v>24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</row>
    <row r="45" spans="1:35" ht="15.75">
      <c r="A45" s="57"/>
      <c r="B45" s="48"/>
      <c r="C45" s="62" t="str">
        <f>MID(Sheet2!$B$19,1,1)</f>
        <v/>
      </c>
      <c r="D45" s="62" t="str">
        <f>MID(Sheet2!$B$19,2,1)</f>
        <v/>
      </c>
      <c r="E45" s="48"/>
      <c r="F45" s="62" t="str">
        <f>MID(Sheet2!$C$19,1,1)</f>
        <v/>
      </c>
      <c r="G45" s="62" t="str">
        <f>MID(Sheet2!$C$19,2,1)</f>
        <v/>
      </c>
      <c r="H45" s="48"/>
      <c r="I45" s="62" t="str">
        <f>MID(Sheet2!$D$19,1,1)</f>
        <v/>
      </c>
      <c r="J45" s="62" t="str">
        <f>MID(Sheet2!$D$19,2,1)</f>
        <v/>
      </c>
      <c r="K45" s="62" t="str">
        <f>MID(Sheet2!$D$19,3,1)</f>
        <v/>
      </c>
      <c r="L45" s="62" t="str">
        <f>MID(Sheet2!$D$19,4,1)</f>
        <v/>
      </c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5.0999999999999996" customHeight="1">
      <c r="A46" s="5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</row>
    <row r="47" spans="1:35" ht="20.100000000000001" customHeight="1">
      <c r="A47" s="64">
        <v>6</v>
      </c>
      <c r="B47" s="65" t="s">
        <v>37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48"/>
    </row>
    <row r="48" spans="1:35" ht="3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57"/>
    </row>
    <row r="49" spans="1:35">
      <c r="A49" s="57"/>
      <c r="B49" s="48" t="s">
        <v>38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</row>
    <row r="50" spans="1:35" ht="5.0999999999999996" customHeight="1">
      <c r="A50" s="5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</row>
    <row r="51" spans="1:35" ht="15.75">
      <c r="A51" s="57"/>
      <c r="B51" s="48" t="s">
        <v>1</v>
      </c>
      <c r="C51" s="48"/>
      <c r="D51" s="48"/>
      <c r="E51" s="48"/>
      <c r="F51" s="48"/>
      <c r="G51" s="48"/>
      <c r="H51" s="48"/>
      <c r="I51" s="48"/>
      <c r="J51" s="62" t="str">
        <f>MID(Sheet2!$B$21,1,1)</f>
        <v/>
      </c>
      <c r="K51" s="62" t="str">
        <f>MID(Sheet2!$B$21,2,1)</f>
        <v/>
      </c>
      <c r="L51" s="62" t="str">
        <f>MID(Sheet2!$B$21,3,1)</f>
        <v/>
      </c>
      <c r="M51" s="62" t="str">
        <f>MID(Sheet2!$B$21,4,1)</f>
        <v/>
      </c>
      <c r="N51" s="62" t="str">
        <f>MID(Sheet2!$B$21,5,1)</f>
        <v/>
      </c>
      <c r="O51" s="62" t="str">
        <f>MID(Sheet2!$B$21,6,1)</f>
        <v/>
      </c>
      <c r="P51" s="62" t="str">
        <f>MID(Sheet2!$B$21,7,1)</f>
        <v/>
      </c>
      <c r="Q51" s="62" t="str">
        <f>MID(Sheet2!$B$21,8,1)</f>
        <v/>
      </c>
      <c r="R51" s="62" t="str">
        <f>MID(Sheet2!$B$21,9,1)</f>
        <v/>
      </c>
      <c r="S51" s="62" t="str">
        <f>MID(Sheet2!$B$21,10,1)</f>
        <v/>
      </c>
      <c r="T51" s="62" t="str">
        <f>MID(Sheet2!$B$21,11,1)</f>
        <v/>
      </c>
      <c r="U51" s="62" t="str">
        <f>MID(Sheet2!$B$21,12,1)</f>
        <v/>
      </c>
      <c r="V51" s="62" t="str">
        <f>MID(Sheet2!$B$21,13,1)</f>
        <v/>
      </c>
      <c r="W51" s="62" t="str">
        <f>MID(Sheet2!$B$21,14,1)</f>
        <v/>
      </c>
      <c r="X51" s="62" t="str">
        <f>MID(Sheet2!$B$21,15,1)</f>
        <v/>
      </c>
      <c r="Y51" s="62" t="str">
        <f>MID(Sheet2!$B$21,16,1)</f>
        <v/>
      </c>
      <c r="Z51" s="62" t="str">
        <f>MID(Sheet2!$B$21,17,1)</f>
        <v/>
      </c>
      <c r="AA51" s="62" t="str">
        <f>MID(Sheet2!$B$21,18,1)</f>
        <v/>
      </c>
      <c r="AB51" s="62" t="str">
        <f>MID(Sheet2!$B$21,19,1)</f>
        <v/>
      </c>
      <c r="AC51" s="62" t="str">
        <f>MID(Sheet2!$B$21,20,1)</f>
        <v/>
      </c>
      <c r="AD51" s="62" t="str">
        <f>MID(Sheet2!$B$21,21,1)</f>
        <v/>
      </c>
      <c r="AE51" s="62" t="str">
        <f>MID(Sheet2!$B$21,22,1)</f>
        <v/>
      </c>
      <c r="AF51" s="62" t="str">
        <f>MID(Sheet2!$B$21,23,1)</f>
        <v/>
      </c>
      <c r="AG51" s="62" t="str">
        <f>MID(Sheet2!$B$21,24,1)</f>
        <v/>
      </c>
      <c r="AH51" s="48"/>
      <c r="AI51" s="48"/>
    </row>
    <row r="52" spans="1:35" ht="2.1" customHeight="1">
      <c r="A52" s="57"/>
      <c r="B52" s="48"/>
      <c r="C52" s="48"/>
      <c r="D52" s="48"/>
      <c r="E52" s="48"/>
      <c r="F52" s="48"/>
      <c r="G52" s="48"/>
      <c r="H52" s="48"/>
      <c r="I52" s="48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48"/>
      <c r="AI52" s="48"/>
    </row>
    <row r="53" spans="1:35" ht="15.75">
      <c r="A53" s="57"/>
      <c r="B53" s="48" t="s">
        <v>2</v>
      </c>
      <c r="C53" s="48"/>
      <c r="D53" s="48"/>
      <c r="E53" s="48"/>
      <c r="F53" s="48"/>
      <c r="G53" s="48"/>
      <c r="H53" s="48"/>
      <c r="I53" s="48"/>
      <c r="J53" s="62" t="str">
        <f>MID(Sheet2!$B$22,1,1)</f>
        <v/>
      </c>
      <c r="K53" s="62" t="str">
        <f>MID(Sheet2!$B$22,2,1)</f>
        <v/>
      </c>
      <c r="L53" s="62" t="str">
        <f>MID(Sheet2!$B$22,3,1)</f>
        <v/>
      </c>
      <c r="M53" s="62" t="str">
        <f>MID(Sheet2!$B$22,4,1)</f>
        <v/>
      </c>
      <c r="N53" s="62" t="str">
        <f>MID(Sheet2!$B$22,5,1)</f>
        <v/>
      </c>
      <c r="O53" s="62" t="str">
        <f>MID(Sheet2!$B$22,6,1)</f>
        <v/>
      </c>
      <c r="P53" s="62" t="str">
        <f>MID(Sheet2!$B$22,7,1)</f>
        <v/>
      </c>
      <c r="Q53" s="62" t="str">
        <f>MID(Sheet2!$B$22,8,1)</f>
        <v/>
      </c>
      <c r="R53" s="62" t="str">
        <f>MID(Sheet2!$B$22,9,1)</f>
        <v/>
      </c>
      <c r="S53" s="62" t="str">
        <f>MID(Sheet2!$B$22,10,1)</f>
        <v/>
      </c>
      <c r="T53" s="62" t="str">
        <f>MID(Sheet2!$B$22,11,1)</f>
        <v/>
      </c>
      <c r="U53" s="62" t="str">
        <f>MID(Sheet2!$B$22,12,1)</f>
        <v/>
      </c>
      <c r="V53" s="62" t="str">
        <f>MID(Sheet2!$B$22,13,1)</f>
        <v/>
      </c>
      <c r="W53" s="62" t="str">
        <f>MID(Sheet2!$B$22,14,1)</f>
        <v/>
      </c>
      <c r="X53" s="62" t="str">
        <f>MID(Sheet2!$B$22,15,1)</f>
        <v/>
      </c>
      <c r="Y53" s="62" t="str">
        <f>MID(Sheet2!$B$22,16,1)</f>
        <v/>
      </c>
      <c r="Z53" s="62" t="str">
        <f>MID(Sheet2!$B$22,17,1)</f>
        <v/>
      </c>
      <c r="AA53" s="62" t="str">
        <f>MID(Sheet2!$B$22,18,1)</f>
        <v/>
      </c>
      <c r="AB53" s="62" t="str">
        <f>MID(Sheet2!$B$22,19,1)</f>
        <v/>
      </c>
      <c r="AC53" s="62" t="str">
        <f>MID(Sheet2!$B$22,20,1)</f>
        <v/>
      </c>
      <c r="AD53" s="62" t="str">
        <f>MID(Sheet2!$B$22,21,1)</f>
        <v/>
      </c>
      <c r="AE53" s="62" t="str">
        <f>MID(Sheet2!$B$22,22,1)</f>
        <v/>
      </c>
      <c r="AF53" s="62" t="str">
        <f>MID(Sheet2!$B$22,23,1)</f>
        <v/>
      </c>
      <c r="AG53" s="62" t="str">
        <f>MID(Sheet2!$B$22,24,1)</f>
        <v/>
      </c>
      <c r="AH53" s="48"/>
      <c r="AI53" s="48"/>
    </row>
    <row r="54" spans="1:35" ht="2.1" customHeight="1">
      <c r="A54" s="57"/>
      <c r="B54" s="48"/>
      <c r="C54" s="48"/>
      <c r="D54" s="48"/>
      <c r="E54" s="48"/>
      <c r="F54" s="48"/>
      <c r="G54" s="48"/>
      <c r="H54" s="48"/>
      <c r="I54" s="48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48"/>
      <c r="AI54" s="48"/>
    </row>
    <row r="55" spans="1:35" ht="15.75">
      <c r="A55" s="57"/>
      <c r="B55" s="48" t="s">
        <v>3</v>
      </c>
      <c r="C55" s="48"/>
      <c r="D55" s="48"/>
      <c r="E55" s="48"/>
      <c r="F55" s="48"/>
      <c r="G55" s="48"/>
      <c r="H55" s="48"/>
      <c r="I55" s="48"/>
      <c r="J55" s="62" t="str">
        <f>MID(Sheet2!$B$23,1,1)</f>
        <v/>
      </c>
      <c r="K55" s="62" t="str">
        <f>MID(Sheet2!$B$23,2,1)</f>
        <v/>
      </c>
      <c r="L55" s="62" t="str">
        <f>MID(Sheet2!$B$23,3,1)</f>
        <v/>
      </c>
      <c r="M55" s="62" t="str">
        <f>MID(Sheet2!$B$23,4,1)</f>
        <v/>
      </c>
      <c r="N55" s="62" t="str">
        <f>MID(Sheet2!$B$23,5,1)</f>
        <v/>
      </c>
      <c r="O55" s="62" t="str">
        <f>MID(Sheet2!$B$23,6,1)</f>
        <v/>
      </c>
      <c r="P55" s="62" t="str">
        <f>MID(Sheet2!$B$23,7,1)</f>
        <v/>
      </c>
      <c r="Q55" s="62" t="str">
        <f>MID(Sheet2!$B$23,8,1)</f>
        <v/>
      </c>
      <c r="R55" s="62" t="str">
        <f>MID(Sheet2!$B$23,9,1)</f>
        <v/>
      </c>
      <c r="S55" s="62" t="str">
        <f>MID(Sheet2!$B$23,10,1)</f>
        <v/>
      </c>
      <c r="T55" s="62" t="str">
        <f>MID(Sheet2!$B$23,11,1)</f>
        <v/>
      </c>
      <c r="U55" s="62" t="str">
        <f>MID(Sheet2!$B$23,12,1)</f>
        <v/>
      </c>
      <c r="V55" s="62" t="str">
        <f>MID(Sheet2!$B$23,13,1)</f>
        <v/>
      </c>
      <c r="W55" s="62" t="str">
        <f>MID(Sheet2!$B$23,14,1)</f>
        <v/>
      </c>
      <c r="X55" s="62" t="str">
        <f>MID(Sheet2!$B$23,15,1)</f>
        <v/>
      </c>
      <c r="Y55" s="62" t="str">
        <f>MID(Sheet2!$B$23,16,1)</f>
        <v/>
      </c>
      <c r="Z55" s="62" t="str">
        <f>MID(Sheet2!$B$23,17,1)</f>
        <v/>
      </c>
      <c r="AA55" s="62" t="str">
        <f>MID(Sheet2!$B$23,18,1)</f>
        <v/>
      </c>
      <c r="AB55" s="62" t="str">
        <f>MID(Sheet2!$B$23,19,1)</f>
        <v/>
      </c>
      <c r="AC55" s="62" t="str">
        <f>MID(Sheet2!$B$23,20,1)</f>
        <v/>
      </c>
      <c r="AD55" s="62" t="str">
        <f>MID(Sheet2!$B$23,21,1)</f>
        <v/>
      </c>
      <c r="AE55" s="62" t="str">
        <f>MID(Sheet2!$B$23,22,1)</f>
        <v/>
      </c>
      <c r="AF55" s="62" t="str">
        <f>MID(Sheet2!$B$23,23,1)</f>
        <v/>
      </c>
      <c r="AG55" s="62" t="str">
        <f>MID(Sheet2!$B$23,24,1)</f>
        <v/>
      </c>
      <c r="AH55" s="48"/>
      <c r="AI55" s="48"/>
    </row>
    <row r="56" spans="1:35" ht="8.1" customHeight="1">
      <c r="A56" s="57"/>
      <c r="B56" s="48"/>
      <c r="C56" s="48"/>
      <c r="D56" s="48"/>
      <c r="E56" s="48"/>
      <c r="F56" s="48"/>
      <c r="G56" s="48"/>
      <c r="H56" s="48"/>
      <c r="I56" s="48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48"/>
      <c r="AI56" s="48"/>
    </row>
    <row r="57" spans="1:35">
      <c r="A57" s="57"/>
      <c r="B57" s="48" t="s">
        <v>39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</row>
    <row r="58" spans="1:35" ht="5.0999999999999996" customHeight="1">
      <c r="A58" s="5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</row>
    <row r="59" spans="1:35">
      <c r="A59" s="57"/>
      <c r="B59" s="48" t="s">
        <v>1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ht="15.75">
      <c r="A60" s="57"/>
      <c r="B60" s="48" t="s">
        <v>2</v>
      </c>
      <c r="C60" s="48"/>
      <c r="D60" s="48"/>
      <c r="E60" s="48"/>
      <c r="F60" s="48"/>
      <c r="G60" s="48"/>
      <c r="H60" s="48"/>
      <c r="I60" s="48"/>
      <c r="J60" s="62" t="str">
        <f>MID(Sheet2!$B$25,1,1)</f>
        <v/>
      </c>
      <c r="K60" s="62" t="str">
        <f>MID(Sheet2!$B$25,2,1)</f>
        <v/>
      </c>
      <c r="L60" s="62" t="str">
        <f>MID(Sheet2!$B$25,3,1)</f>
        <v/>
      </c>
      <c r="M60" s="62" t="str">
        <f>MID(Sheet2!$B$25,4,1)</f>
        <v/>
      </c>
      <c r="N60" s="62" t="str">
        <f>MID(Sheet2!$B$25,5,1)</f>
        <v/>
      </c>
      <c r="O60" s="62" t="str">
        <f>MID(Sheet2!$B$25,6,1)</f>
        <v/>
      </c>
      <c r="P60" s="62" t="str">
        <f>MID(Sheet2!$B$25,7,1)</f>
        <v/>
      </c>
      <c r="Q60" s="62" t="str">
        <f>MID(Sheet2!$B$25,8,1)</f>
        <v/>
      </c>
      <c r="R60" s="62" t="str">
        <f>MID(Sheet2!$B$25,9,1)</f>
        <v/>
      </c>
      <c r="S60" s="62" t="str">
        <f>MID(Sheet2!$B$25,10,1)</f>
        <v/>
      </c>
      <c r="T60" s="62" t="str">
        <f>MID(Sheet2!$B$25,11,1)</f>
        <v/>
      </c>
      <c r="U60" s="62" t="str">
        <f>MID(Sheet2!$B$25,12,1)</f>
        <v/>
      </c>
      <c r="V60" s="62" t="str">
        <f>MID(Sheet2!$B$25,13,1)</f>
        <v/>
      </c>
      <c r="W60" s="62" t="str">
        <f>MID(Sheet2!$B$25,14,1)</f>
        <v/>
      </c>
      <c r="X60" s="62" t="str">
        <f>MID(Sheet2!$B$25,15,1)</f>
        <v/>
      </c>
      <c r="Y60" s="62" t="str">
        <f>MID(Sheet2!$B$25,16,1)</f>
        <v/>
      </c>
      <c r="Z60" s="62" t="str">
        <f>MID(Sheet2!$B$25,17,1)</f>
        <v/>
      </c>
      <c r="AA60" s="62" t="str">
        <f>MID(Sheet2!$B$25,18,1)</f>
        <v/>
      </c>
      <c r="AB60" s="62" t="str">
        <f>MID(Sheet2!$B$25,19,1)</f>
        <v/>
      </c>
      <c r="AC60" s="62" t="str">
        <f>MID(Sheet2!$B$25,20,1)</f>
        <v/>
      </c>
      <c r="AD60" s="62" t="str">
        <f>MID(Sheet2!$B$25,21,1)</f>
        <v/>
      </c>
      <c r="AE60" s="62" t="str">
        <f>MID(Sheet2!$B$25,22,1)</f>
        <v/>
      </c>
      <c r="AF60" s="62" t="str">
        <f>MID(Sheet2!$B$25,23,1)</f>
        <v/>
      </c>
      <c r="AG60" s="62" t="str">
        <f>MID(Sheet2!$B$25,24,1)</f>
        <v/>
      </c>
      <c r="AH60" s="48"/>
      <c r="AI60" s="48"/>
    </row>
    <row r="61" spans="1:35" ht="2.1" customHeight="1">
      <c r="A61" s="57"/>
      <c r="B61" s="48"/>
      <c r="C61" s="48"/>
      <c r="D61" s="48"/>
      <c r="E61" s="48"/>
      <c r="F61" s="48"/>
      <c r="G61" s="48"/>
      <c r="H61" s="48"/>
      <c r="I61" s="48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48"/>
      <c r="AI61" s="48"/>
    </row>
    <row r="62" spans="1:35" ht="15.75">
      <c r="A62" s="57"/>
      <c r="B62" s="48" t="s">
        <v>3</v>
      </c>
      <c r="C62" s="48"/>
      <c r="D62" s="48"/>
      <c r="E62" s="48"/>
      <c r="F62" s="48"/>
      <c r="G62" s="48"/>
      <c r="H62" s="48"/>
      <c r="I62" s="48"/>
      <c r="J62" s="62" t="str">
        <f>MID(Sheet2!$B$26,1,1)</f>
        <v/>
      </c>
      <c r="K62" s="62" t="str">
        <f>MID(Sheet2!$B$26,2,1)</f>
        <v/>
      </c>
      <c r="L62" s="62" t="str">
        <f>MID(Sheet2!$B$26,3,1)</f>
        <v/>
      </c>
      <c r="M62" s="62" t="str">
        <f>MID(Sheet2!$B$26,4,1)</f>
        <v/>
      </c>
      <c r="N62" s="62" t="str">
        <f>MID(Sheet2!$B$26,5,1)</f>
        <v/>
      </c>
      <c r="O62" s="62" t="str">
        <f>MID(Sheet2!$B$26,6,1)</f>
        <v/>
      </c>
      <c r="P62" s="62" t="str">
        <f>MID(Sheet2!$B$26,7,1)</f>
        <v/>
      </c>
      <c r="Q62" s="62" t="str">
        <f>MID(Sheet2!$B$26,8,1)</f>
        <v/>
      </c>
      <c r="R62" s="62" t="str">
        <f>MID(Sheet2!$B$26,9,1)</f>
        <v/>
      </c>
      <c r="S62" s="62" t="str">
        <f>MID(Sheet2!$B$26,10,1)</f>
        <v/>
      </c>
      <c r="T62" s="62" t="str">
        <f>MID(Sheet2!$B$26,11,1)</f>
        <v/>
      </c>
      <c r="U62" s="62" t="str">
        <f>MID(Sheet2!$B$26,12,1)</f>
        <v/>
      </c>
      <c r="V62" s="62" t="str">
        <f>MID(Sheet2!$B$26,13,1)</f>
        <v/>
      </c>
      <c r="W62" s="62" t="str">
        <f>MID(Sheet2!$B$26,14,1)</f>
        <v/>
      </c>
      <c r="X62" s="62" t="str">
        <f>MID(Sheet2!$B$26,15,1)</f>
        <v/>
      </c>
      <c r="Y62" s="62" t="str">
        <f>MID(Sheet2!$B$26,16,1)</f>
        <v/>
      </c>
      <c r="Z62" s="62" t="str">
        <f>MID(Sheet2!$B$26,17,1)</f>
        <v/>
      </c>
      <c r="AA62" s="62" t="str">
        <f>MID(Sheet2!$B$26,18,1)</f>
        <v/>
      </c>
      <c r="AB62" s="62" t="str">
        <f>MID(Sheet2!$B$26,19,1)</f>
        <v/>
      </c>
      <c r="AC62" s="62" t="str">
        <f>MID(Sheet2!$B$26,20,1)</f>
        <v/>
      </c>
      <c r="AD62" s="62" t="str">
        <f>MID(Sheet2!$B$26,21,1)</f>
        <v/>
      </c>
      <c r="AE62" s="62" t="str">
        <f>MID(Sheet2!$B$26,22,1)</f>
        <v/>
      </c>
      <c r="AF62" s="62" t="str">
        <f>MID(Sheet2!$B$26,23,1)</f>
        <v/>
      </c>
      <c r="AG62" s="62" t="str">
        <f>MID(Sheet2!$B$26,24,1)</f>
        <v/>
      </c>
      <c r="AH62" s="48"/>
      <c r="AI62" s="48"/>
    </row>
    <row r="63" spans="1:35" ht="2.1" customHeight="1">
      <c r="A63" s="57"/>
      <c r="B63" s="48"/>
      <c r="C63" s="48"/>
      <c r="D63" s="48"/>
      <c r="E63" s="48"/>
      <c r="F63" s="48"/>
      <c r="G63" s="48"/>
      <c r="H63" s="48"/>
      <c r="I63" s="48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48"/>
      <c r="AI63" s="48"/>
    </row>
    <row r="64" spans="1:35" ht="15.75">
      <c r="A64" s="57"/>
      <c r="B64" s="48" t="s">
        <v>4</v>
      </c>
      <c r="C64" s="48"/>
      <c r="D64" s="48"/>
      <c r="E64" s="48"/>
      <c r="F64" s="48"/>
      <c r="G64" s="48"/>
      <c r="H64" s="48"/>
      <c r="I64" s="48"/>
      <c r="J64" s="62" t="str">
        <f>MID(Sheet2!$B$27,1,1)</f>
        <v/>
      </c>
      <c r="K64" s="62" t="str">
        <f>MID(Sheet2!$B$27,2,1)</f>
        <v/>
      </c>
      <c r="L64" s="62" t="str">
        <f>MID(Sheet2!$B$27,3,1)</f>
        <v/>
      </c>
      <c r="M64" s="62" t="str">
        <f>MID(Sheet2!$B$27,4,1)</f>
        <v/>
      </c>
      <c r="N64" s="62" t="str">
        <f>MID(Sheet2!$B$27,5,1)</f>
        <v/>
      </c>
      <c r="O64" s="62" t="str">
        <f>MID(Sheet2!$B$27,6,1)</f>
        <v/>
      </c>
      <c r="P64" s="62" t="str">
        <f>MID(Sheet2!$B$27,7,1)</f>
        <v/>
      </c>
      <c r="Q64" s="62" t="str">
        <f>MID(Sheet2!$B$27,8,1)</f>
        <v/>
      </c>
      <c r="R64" s="62" t="str">
        <f>MID(Sheet2!$B$27,9,1)</f>
        <v/>
      </c>
      <c r="S64" s="62" t="str">
        <f>MID(Sheet2!$B$27,10,1)</f>
        <v/>
      </c>
      <c r="T64" s="62" t="str">
        <f>MID(Sheet2!$B$27,11,1)</f>
        <v/>
      </c>
      <c r="U64" s="62" t="str">
        <f>MID(Sheet2!$B$27,12,1)</f>
        <v/>
      </c>
      <c r="V64" s="62" t="str">
        <f>MID(Sheet2!$B$27,13,1)</f>
        <v/>
      </c>
      <c r="W64" s="62" t="str">
        <f>MID(Sheet2!$B$27,14,1)</f>
        <v/>
      </c>
      <c r="X64" s="62" t="str">
        <f>MID(Sheet2!$B$27,15,1)</f>
        <v/>
      </c>
      <c r="Y64" s="62" t="str">
        <f>MID(Sheet2!$B$27,16,1)</f>
        <v/>
      </c>
      <c r="Z64" s="62" t="str">
        <f>MID(Sheet2!$B$27,17,1)</f>
        <v/>
      </c>
      <c r="AA64" s="62" t="str">
        <f>MID(Sheet2!$B$27,18,1)</f>
        <v/>
      </c>
      <c r="AB64" s="62" t="str">
        <f>MID(Sheet2!$B$27,19,1)</f>
        <v/>
      </c>
      <c r="AC64" s="62" t="str">
        <f>MID(Sheet2!$B$27,20,1)</f>
        <v/>
      </c>
      <c r="AD64" s="62" t="str">
        <f>MID(Sheet2!$B$27,21,1)</f>
        <v/>
      </c>
      <c r="AE64" s="62" t="str">
        <f>MID(Sheet2!$B$27,22,1)</f>
        <v/>
      </c>
      <c r="AF64" s="62" t="str">
        <f>MID(Sheet2!$B$27,23,1)</f>
        <v/>
      </c>
      <c r="AG64" s="62" t="str">
        <f>MID(Sheet2!$B$27,24,1)</f>
        <v/>
      </c>
      <c r="AH64" s="48"/>
      <c r="AI64" s="48"/>
    </row>
    <row r="65" spans="1:35">
      <c r="A65" s="57"/>
      <c r="B65" s="48" t="s">
        <v>66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1:35">
      <c r="A66" s="5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59" t="str">
        <f>IF(Sheet2!B28="FATHER","P","")</f>
        <v/>
      </c>
      <c r="M66" s="48" t="s">
        <v>67</v>
      </c>
      <c r="N66" s="48"/>
      <c r="O66" s="48"/>
      <c r="P66" s="48"/>
      <c r="Q66" s="48"/>
      <c r="R66" s="48"/>
      <c r="S66" s="48"/>
      <c r="T66" s="59" t="str">
        <f>IF(Sheet2!B28="MOTHER","P","")</f>
        <v/>
      </c>
      <c r="U66" s="48" t="s">
        <v>68</v>
      </c>
      <c r="V66" s="48"/>
      <c r="W66" s="48"/>
      <c r="X66" s="48"/>
      <c r="Y66" s="48"/>
      <c r="Z66" s="48"/>
      <c r="AA66" s="50" t="s">
        <v>69</v>
      </c>
      <c r="AB66" s="48"/>
      <c r="AC66" s="48"/>
      <c r="AD66" s="48"/>
      <c r="AE66" s="48"/>
      <c r="AF66" s="48"/>
      <c r="AG66" s="48"/>
      <c r="AH66" s="48"/>
      <c r="AI66" s="48"/>
    </row>
    <row r="67" spans="1:35" ht="20.100000000000001" customHeight="1">
      <c r="A67" s="64">
        <v>7</v>
      </c>
      <c r="B67" s="52" t="s">
        <v>5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48"/>
    </row>
    <row r="68" spans="1:35" ht="3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57"/>
    </row>
    <row r="69" spans="1:35">
      <c r="A69" s="57"/>
      <c r="B69" s="48" t="s">
        <v>6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</row>
    <row r="70" spans="1:35" ht="15.75">
      <c r="A70" s="57"/>
      <c r="B70" s="71" t="s">
        <v>45</v>
      </c>
      <c r="C70" s="48"/>
      <c r="D70" s="48"/>
      <c r="E70" s="48"/>
      <c r="F70" s="48"/>
      <c r="G70" s="48"/>
      <c r="H70" s="48"/>
      <c r="I70" s="48"/>
      <c r="J70" s="62" t="str">
        <f>MID(Sheet2!$B$30,1,1)</f>
        <v/>
      </c>
      <c r="K70" s="62" t="str">
        <f>MID(Sheet2!$B$30,2,1)</f>
        <v/>
      </c>
      <c r="L70" s="62" t="str">
        <f>MID(Sheet2!$B$30,3,1)</f>
        <v/>
      </c>
      <c r="M70" s="62" t="str">
        <f>MID(Sheet2!$B$30,4,1)</f>
        <v/>
      </c>
      <c r="N70" s="62" t="str">
        <f>MID(Sheet2!$B$30,5,1)</f>
        <v/>
      </c>
      <c r="O70" s="62" t="str">
        <f>MID(Sheet2!$B$30,6,1)</f>
        <v/>
      </c>
      <c r="P70" s="62" t="str">
        <f>MID(Sheet2!$B$30,7,1)</f>
        <v/>
      </c>
      <c r="Q70" s="62" t="str">
        <f>MID(Sheet2!$B$30,8,1)</f>
        <v/>
      </c>
      <c r="R70" s="62" t="str">
        <f>MID(Sheet2!$B$30,9,1)</f>
        <v/>
      </c>
      <c r="S70" s="62" t="str">
        <f>MID(Sheet2!$B$30,10,1)</f>
        <v/>
      </c>
      <c r="T70" s="62" t="str">
        <f>MID(Sheet2!$B$30,11,1)</f>
        <v/>
      </c>
      <c r="U70" s="62" t="str">
        <f>MID(Sheet2!$B$30,12,1)</f>
        <v/>
      </c>
      <c r="V70" s="62" t="str">
        <f>MID(Sheet2!$B$30,13,1)</f>
        <v/>
      </c>
      <c r="W70" s="62" t="str">
        <f>MID(Sheet2!$B$30,14,1)</f>
        <v/>
      </c>
      <c r="X70" s="62" t="str">
        <f>MID(Sheet2!$B$30,15,1)</f>
        <v/>
      </c>
      <c r="Y70" s="62" t="str">
        <f>MID(Sheet2!$B$30,16,1)</f>
        <v/>
      </c>
      <c r="Z70" s="62" t="str">
        <f>MID(Sheet2!$B$30,17,1)</f>
        <v/>
      </c>
      <c r="AA70" s="62" t="str">
        <f>MID(Sheet2!$B$30,18,1)</f>
        <v/>
      </c>
      <c r="AB70" s="62" t="str">
        <f>MID(Sheet2!$B$30,19,1)</f>
        <v/>
      </c>
      <c r="AC70" s="62" t="str">
        <f>MID(Sheet2!$B$30,20,1)</f>
        <v/>
      </c>
      <c r="AD70" s="62" t="str">
        <f>MID(Sheet2!$B$30,21,1)</f>
        <v/>
      </c>
      <c r="AE70" s="62" t="str">
        <f>MID(Sheet2!$B$30,22,1)</f>
        <v/>
      </c>
      <c r="AF70" s="62" t="str">
        <f>MID(Sheet2!$B$30,23,1)</f>
        <v/>
      </c>
      <c r="AG70" s="62" t="str">
        <f>MID(Sheet2!$B$30,24,1)</f>
        <v/>
      </c>
      <c r="AH70" s="48"/>
      <c r="AI70" s="48"/>
    </row>
    <row r="71" spans="1:35" ht="2.1" customHeight="1">
      <c r="A71" s="57"/>
      <c r="B71" s="71"/>
      <c r="C71" s="48"/>
      <c r="D71" s="48"/>
      <c r="E71" s="48"/>
      <c r="F71" s="48"/>
      <c r="G71" s="48"/>
      <c r="H71" s="48"/>
      <c r="I71" s="48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48"/>
      <c r="AI71" s="48"/>
    </row>
    <row r="72" spans="1:35" ht="15.75">
      <c r="A72" s="57"/>
      <c r="B72" s="71" t="s">
        <v>46</v>
      </c>
      <c r="C72" s="48"/>
      <c r="D72" s="48"/>
      <c r="E72" s="48"/>
      <c r="F72" s="48"/>
      <c r="G72" s="48"/>
      <c r="H72" s="48"/>
      <c r="I72" s="48"/>
      <c r="J72" s="62" t="str">
        <f>MID(Sheet2!$B$31,1,1)</f>
        <v/>
      </c>
      <c r="K72" s="62" t="str">
        <f>MID(Sheet2!$B$31,2,1)</f>
        <v/>
      </c>
      <c r="L72" s="62" t="str">
        <f>MID(Sheet2!$B$31,3,1)</f>
        <v/>
      </c>
      <c r="M72" s="62" t="str">
        <f>MID(Sheet2!$B$31,4,1)</f>
        <v/>
      </c>
      <c r="N72" s="62" t="str">
        <f>MID(Sheet2!$B$31,5,1)</f>
        <v/>
      </c>
      <c r="O72" s="62" t="str">
        <f>MID(Sheet2!$B$31,6,1)</f>
        <v/>
      </c>
      <c r="P72" s="62" t="str">
        <f>MID(Sheet2!$B$31,7,1)</f>
        <v/>
      </c>
      <c r="Q72" s="62" t="str">
        <f>MID(Sheet2!$B$31,8,1)</f>
        <v/>
      </c>
      <c r="R72" s="62" t="str">
        <f>MID(Sheet2!$B$31,9,1)</f>
        <v/>
      </c>
      <c r="S72" s="62" t="str">
        <f>MID(Sheet2!$B$31,10,1)</f>
        <v/>
      </c>
      <c r="T72" s="62" t="str">
        <f>MID(Sheet2!$B$31,11,1)</f>
        <v/>
      </c>
      <c r="U72" s="62" t="str">
        <f>MID(Sheet2!$B$31,12,1)</f>
        <v/>
      </c>
      <c r="V72" s="62" t="str">
        <f>MID(Sheet2!$B$31,13,1)</f>
        <v/>
      </c>
      <c r="W72" s="62" t="str">
        <f>MID(Sheet2!$B$31,14,1)</f>
        <v/>
      </c>
      <c r="X72" s="62" t="str">
        <f>MID(Sheet2!$B$31,15,1)</f>
        <v/>
      </c>
      <c r="Y72" s="62" t="str">
        <f>MID(Sheet2!$B$31,16,1)</f>
        <v/>
      </c>
      <c r="Z72" s="62" t="str">
        <f>MID(Sheet2!$B$31,17,1)</f>
        <v/>
      </c>
      <c r="AA72" s="62" t="str">
        <f>MID(Sheet2!$B$31,18,1)</f>
        <v/>
      </c>
      <c r="AB72" s="62" t="str">
        <f>MID(Sheet2!$B$31,19,1)</f>
        <v/>
      </c>
      <c r="AC72" s="62" t="str">
        <f>MID(Sheet2!$B$31,20,1)</f>
        <v/>
      </c>
      <c r="AD72" s="62" t="str">
        <f>MID(Sheet2!$B$31,21,1)</f>
        <v/>
      </c>
      <c r="AE72" s="62" t="str">
        <f>MID(Sheet2!$B$31,22,1)</f>
        <v/>
      </c>
      <c r="AF72" s="62" t="str">
        <f>MID(Sheet2!$B$31,23,1)</f>
        <v/>
      </c>
      <c r="AG72" s="62" t="str">
        <f>MID(Sheet2!$B$31,24,1)</f>
        <v/>
      </c>
      <c r="AH72" s="48"/>
      <c r="AI72" s="48"/>
    </row>
    <row r="73" spans="1:35" ht="2.1" customHeight="1">
      <c r="A73" s="57"/>
      <c r="B73" s="71"/>
      <c r="C73" s="48"/>
      <c r="D73" s="48"/>
      <c r="E73" s="48"/>
      <c r="F73" s="48"/>
      <c r="G73" s="48"/>
      <c r="H73" s="48"/>
      <c r="I73" s="48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48"/>
      <c r="AI73" s="48"/>
    </row>
    <row r="74" spans="1:35" ht="15.75">
      <c r="A74" s="57"/>
      <c r="B74" s="71" t="s">
        <v>47</v>
      </c>
      <c r="C74" s="48"/>
      <c r="D74" s="48"/>
      <c r="E74" s="48"/>
      <c r="F74" s="48"/>
      <c r="G74" s="48"/>
      <c r="H74" s="48"/>
      <c r="I74" s="48"/>
      <c r="J74" s="62" t="str">
        <f>MID(Sheet2!$B$32,1,1)</f>
        <v/>
      </c>
      <c r="K74" s="62" t="str">
        <f>MID(Sheet2!$B$32,2,1)</f>
        <v/>
      </c>
      <c r="L74" s="62" t="str">
        <f>MID(Sheet2!$B$32,3,1)</f>
        <v/>
      </c>
      <c r="M74" s="62" t="str">
        <f>MID(Sheet2!$B$32,4,1)</f>
        <v/>
      </c>
      <c r="N74" s="62" t="str">
        <f>MID(Sheet2!$B$32,5,1)</f>
        <v/>
      </c>
      <c r="O74" s="62" t="str">
        <f>MID(Sheet2!$B$32,6,1)</f>
        <v/>
      </c>
      <c r="P74" s="62" t="str">
        <f>MID(Sheet2!$B$32,7,1)</f>
        <v/>
      </c>
      <c r="Q74" s="62" t="str">
        <f>MID(Sheet2!$B$32,8,1)</f>
        <v/>
      </c>
      <c r="R74" s="62" t="str">
        <f>MID(Sheet2!$B$32,9,1)</f>
        <v/>
      </c>
      <c r="S74" s="62" t="str">
        <f>MID(Sheet2!$B$32,10,1)</f>
        <v/>
      </c>
      <c r="T74" s="62" t="str">
        <f>MID(Sheet2!$B$32,11,1)</f>
        <v/>
      </c>
      <c r="U74" s="62" t="str">
        <f>MID(Sheet2!$B$32,12,1)</f>
        <v/>
      </c>
      <c r="V74" s="62" t="str">
        <f>MID(Sheet2!$B$32,13,1)</f>
        <v/>
      </c>
      <c r="W74" s="62" t="str">
        <f>MID(Sheet2!$B$32,14,1)</f>
        <v/>
      </c>
      <c r="X74" s="62" t="str">
        <f>MID(Sheet2!$B$32,15,1)</f>
        <v/>
      </c>
      <c r="Y74" s="62" t="str">
        <f>MID(Sheet2!$B$32,16,1)</f>
        <v/>
      </c>
      <c r="Z74" s="62" t="str">
        <f>MID(Sheet2!$B$32,17,1)</f>
        <v/>
      </c>
      <c r="AA74" s="62" t="str">
        <f>MID(Sheet2!$B$32,18,1)</f>
        <v/>
      </c>
      <c r="AB74" s="62" t="str">
        <f>MID(Sheet2!$B$32,19,1)</f>
        <v/>
      </c>
      <c r="AC74" s="62" t="str">
        <f>MID(Sheet2!$B$32,20,1)</f>
        <v/>
      </c>
      <c r="AD74" s="62" t="str">
        <f>MID(Sheet2!$B$32,21,1)</f>
        <v/>
      </c>
      <c r="AE74" s="62" t="str">
        <f>MID(Sheet2!$B$32,22,1)</f>
        <v/>
      </c>
      <c r="AF74" s="62" t="str">
        <f>MID(Sheet2!$B$32,23,1)</f>
        <v/>
      </c>
      <c r="AG74" s="62" t="str">
        <f>MID(Sheet2!$B$32,24,1)</f>
        <v/>
      </c>
      <c r="AH74" s="48"/>
      <c r="AI74" s="48"/>
    </row>
    <row r="75" spans="1:35" ht="2.1" customHeight="1">
      <c r="A75" s="57"/>
      <c r="B75" s="71"/>
      <c r="C75" s="48"/>
      <c r="D75" s="48"/>
      <c r="E75" s="48"/>
      <c r="F75" s="48"/>
      <c r="G75" s="48"/>
      <c r="H75" s="48"/>
      <c r="I75" s="48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48"/>
      <c r="AI75" s="48"/>
    </row>
    <row r="76" spans="1:35" ht="15.75">
      <c r="A76" s="57"/>
      <c r="B76" s="71" t="s">
        <v>48</v>
      </c>
      <c r="C76" s="48"/>
      <c r="D76" s="48"/>
      <c r="E76" s="48"/>
      <c r="F76" s="48"/>
      <c r="G76" s="48"/>
      <c r="H76" s="48"/>
      <c r="I76" s="48"/>
      <c r="J76" s="62" t="str">
        <f>MID(Sheet2!$B$33,1,1)</f>
        <v/>
      </c>
      <c r="K76" s="62" t="str">
        <f>MID(Sheet2!$B$33,2,1)</f>
        <v/>
      </c>
      <c r="L76" s="62" t="str">
        <f>MID(Sheet2!$B$33,3,1)</f>
        <v/>
      </c>
      <c r="M76" s="62" t="str">
        <f>MID(Sheet2!$B$33,4,1)</f>
        <v/>
      </c>
      <c r="N76" s="62" t="str">
        <f>MID(Sheet2!$B$33,5,1)</f>
        <v/>
      </c>
      <c r="O76" s="62" t="str">
        <f>MID(Sheet2!$B$33,6,1)</f>
        <v/>
      </c>
      <c r="P76" s="62" t="str">
        <f>MID(Sheet2!$B$33,7,1)</f>
        <v/>
      </c>
      <c r="Q76" s="62" t="str">
        <f>MID(Sheet2!$B$33,8,1)</f>
        <v/>
      </c>
      <c r="R76" s="62" t="str">
        <f>MID(Sheet2!$B$33,9,1)</f>
        <v/>
      </c>
      <c r="S76" s="62" t="str">
        <f>MID(Sheet2!$B$33,10,1)</f>
        <v/>
      </c>
      <c r="T76" s="62" t="str">
        <f>MID(Sheet2!$B$33,11,1)</f>
        <v/>
      </c>
      <c r="U76" s="62" t="str">
        <f>MID(Sheet2!$B$33,12,1)</f>
        <v/>
      </c>
      <c r="V76" s="62" t="str">
        <f>MID(Sheet2!$B$33,13,1)</f>
        <v/>
      </c>
      <c r="W76" s="62" t="str">
        <f>MID(Sheet2!$B$33,14,1)</f>
        <v/>
      </c>
      <c r="X76" s="62" t="str">
        <f>MID(Sheet2!$B$33,15,1)</f>
        <v/>
      </c>
      <c r="Y76" s="62" t="str">
        <f>MID(Sheet2!$B$33,16,1)</f>
        <v/>
      </c>
      <c r="Z76" s="62" t="str">
        <f>MID(Sheet2!$B$33,17,1)</f>
        <v/>
      </c>
      <c r="AA76" s="62" t="str">
        <f>MID(Sheet2!$B$33,18,1)</f>
        <v/>
      </c>
      <c r="AB76" s="62" t="str">
        <f>MID(Sheet2!$B$33,19,1)</f>
        <v/>
      </c>
      <c r="AC76" s="62" t="str">
        <f>MID(Sheet2!$B$33,20,1)</f>
        <v/>
      </c>
      <c r="AD76" s="62" t="str">
        <f>MID(Sheet2!$B$33,21,1)</f>
        <v/>
      </c>
      <c r="AE76" s="62" t="str">
        <f>MID(Sheet2!$B$33,22,1)</f>
        <v/>
      </c>
      <c r="AF76" s="62" t="str">
        <f>MID(Sheet2!$B$33,23,1)</f>
        <v/>
      </c>
      <c r="AG76" s="62" t="str">
        <f>MID(Sheet2!$B$33,24,1)</f>
        <v/>
      </c>
      <c r="AH76" s="48"/>
      <c r="AI76" s="48"/>
    </row>
    <row r="77" spans="1:35" ht="2.1" customHeight="1">
      <c r="A77" s="57"/>
      <c r="B77" s="71"/>
      <c r="C77" s="48"/>
      <c r="D77" s="48"/>
      <c r="E77" s="48"/>
      <c r="F77" s="48"/>
      <c r="G77" s="48"/>
      <c r="H77" s="48"/>
      <c r="I77" s="48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48"/>
      <c r="AI77" s="48"/>
    </row>
    <row r="78" spans="1:35" ht="15.75">
      <c r="A78" s="57"/>
      <c r="B78" s="71" t="s">
        <v>49</v>
      </c>
      <c r="C78" s="48"/>
      <c r="D78" s="48"/>
      <c r="E78" s="48"/>
      <c r="F78" s="48"/>
      <c r="G78" s="48"/>
      <c r="H78" s="48"/>
      <c r="I78" s="48"/>
      <c r="J78" s="62" t="str">
        <f>MID(Sheet2!$B$34,1,1)</f>
        <v/>
      </c>
      <c r="K78" s="62" t="str">
        <f>MID(Sheet2!$B$34,2,1)</f>
        <v/>
      </c>
      <c r="L78" s="62" t="str">
        <f>MID(Sheet2!$B$34,3,1)</f>
        <v/>
      </c>
      <c r="M78" s="62" t="str">
        <f>MID(Sheet2!$B$34,4,1)</f>
        <v/>
      </c>
      <c r="N78" s="62" t="str">
        <f>MID(Sheet2!$B$34,5,1)</f>
        <v/>
      </c>
      <c r="O78" s="62" t="str">
        <f>MID(Sheet2!$B$34,6,1)</f>
        <v/>
      </c>
      <c r="P78" s="62" t="str">
        <f>MID(Sheet2!$B$34,7,1)</f>
        <v/>
      </c>
      <c r="Q78" s="62" t="str">
        <f>MID(Sheet2!$B$34,8,1)</f>
        <v/>
      </c>
      <c r="R78" s="62" t="str">
        <f>MID(Sheet2!$B$34,9,1)</f>
        <v/>
      </c>
      <c r="S78" s="62" t="str">
        <f>MID(Sheet2!$B$34,10,1)</f>
        <v/>
      </c>
      <c r="T78" s="62" t="str">
        <f>MID(Sheet2!$B$34,11,1)</f>
        <v/>
      </c>
      <c r="U78" s="62" t="str">
        <f>MID(Sheet2!$B$34,12,1)</f>
        <v/>
      </c>
      <c r="V78" s="62" t="str">
        <f>MID(Sheet2!$B$34,13,1)</f>
        <v/>
      </c>
      <c r="W78" s="62" t="str">
        <f>MID(Sheet2!$B$34,14,1)</f>
        <v/>
      </c>
      <c r="X78" s="62" t="str">
        <f>MID(Sheet2!$B$34,15,1)</f>
        <v/>
      </c>
      <c r="Y78" s="62" t="str">
        <f>MID(Sheet2!$B$34,16,1)</f>
        <v/>
      </c>
      <c r="Z78" s="62" t="str">
        <f>MID(Sheet2!$B$34,17,1)</f>
        <v/>
      </c>
      <c r="AA78" s="62" t="str">
        <f>MID(Sheet2!$B$34,18,1)</f>
        <v/>
      </c>
      <c r="AB78" s="62" t="str">
        <f>MID(Sheet2!$B$34,19,1)</f>
        <v/>
      </c>
      <c r="AC78" s="62" t="str">
        <f>MID(Sheet2!$B$34,20,1)</f>
        <v/>
      </c>
      <c r="AD78" s="62" t="str">
        <f>MID(Sheet2!$B$34,21,1)</f>
        <v/>
      </c>
      <c r="AE78" s="62" t="str">
        <f>MID(Sheet2!$B$34,22,1)</f>
        <v/>
      </c>
      <c r="AF78" s="62" t="str">
        <f>MID(Sheet2!$B$34,23,1)</f>
        <v/>
      </c>
      <c r="AG78" s="62" t="str">
        <f>MID(Sheet2!$B$34,24,1)</f>
        <v/>
      </c>
      <c r="AH78" s="48"/>
      <c r="AI78" s="48"/>
    </row>
    <row r="79" spans="1:35" ht="3" customHeight="1">
      <c r="A79" s="57"/>
      <c r="B79" s="48"/>
      <c r="C79" s="48"/>
      <c r="D79" s="48"/>
      <c r="E79" s="48"/>
      <c r="F79" s="48"/>
      <c r="G79" s="48"/>
      <c r="H79" s="48"/>
      <c r="I79" s="48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48"/>
      <c r="AI79" s="48"/>
    </row>
    <row r="80" spans="1:35">
      <c r="A80" s="57"/>
      <c r="B80" s="48" t="s">
        <v>50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 t="s">
        <v>25</v>
      </c>
      <c r="R80" s="48"/>
      <c r="S80" s="48"/>
      <c r="T80" s="48"/>
      <c r="U80" s="48"/>
      <c r="V80" s="48"/>
      <c r="W80" s="48"/>
      <c r="X80" s="48"/>
      <c r="Y80" s="48" t="s">
        <v>26</v>
      </c>
      <c r="Z80" s="48"/>
      <c r="AA80" s="48"/>
      <c r="AB80" s="48"/>
      <c r="AC80" s="48"/>
      <c r="AD80" s="48"/>
      <c r="AE80" s="48"/>
      <c r="AF80" s="48"/>
      <c r="AG80" s="48"/>
      <c r="AH80" s="48"/>
      <c r="AI80" s="48"/>
    </row>
    <row r="81" spans="1:35" ht="15.75">
      <c r="A81" s="57"/>
      <c r="B81" s="115">
        <f>Sheet2!B35</f>
        <v>0</v>
      </c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4"/>
      <c r="Q81" s="62" t="str">
        <f>MID(Sheet2!$B$36,1,1)</f>
        <v/>
      </c>
      <c r="R81" s="62" t="str">
        <f>MID(Sheet2!$B$36,2,1)</f>
        <v/>
      </c>
      <c r="S81" s="62" t="str">
        <f>MID(Sheet2!$B$36,3,1)</f>
        <v/>
      </c>
      <c r="T81" s="62" t="str">
        <f>MID(Sheet2!$B$36,4,1)</f>
        <v/>
      </c>
      <c r="U81" s="62" t="str">
        <f>MID(Sheet2!$B$36,5,1)</f>
        <v/>
      </c>
      <c r="V81" s="62" t="str">
        <f>MID(Sheet2!$B$36,6,1)</f>
        <v/>
      </c>
      <c r="W81" s="62" t="str">
        <f>MID(Sheet2!$B$36,7,1)</f>
        <v/>
      </c>
      <c r="X81" s="116">
        <f>Sheet2!B37</f>
        <v>0</v>
      </c>
      <c r="Y81" s="117"/>
      <c r="Z81" s="117"/>
      <c r="AA81" s="117"/>
      <c r="AB81" s="117"/>
      <c r="AC81" s="117"/>
      <c r="AD81" s="117"/>
      <c r="AE81" s="117"/>
      <c r="AF81" s="117"/>
      <c r="AG81" s="118"/>
      <c r="AH81" s="48"/>
      <c r="AI81" s="48"/>
    </row>
    <row r="82" spans="1:3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</row>
    <row r="83" spans="1:35" ht="3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</row>
    <row r="84" spans="1:35">
      <c r="A84" s="48"/>
      <c r="B84" s="48" t="s">
        <v>77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</row>
    <row r="85" spans="1:35" ht="15.75">
      <c r="A85" s="48"/>
      <c r="B85" s="71" t="s">
        <v>78</v>
      </c>
      <c r="C85" s="48"/>
      <c r="D85" s="48"/>
      <c r="E85" s="48"/>
      <c r="F85" s="48"/>
      <c r="G85" s="48"/>
      <c r="H85" s="48"/>
      <c r="I85" s="48"/>
      <c r="J85" s="62" t="str">
        <f>MID(Sheet2!$B$41,1,1)</f>
        <v/>
      </c>
      <c r="K85" s="62" t="str">
        <f>MID(Sheet2!$B$41,2,1)</f>
        <v/>
      </c>
      <c r="L85" s="62" t="str">
        <f>MID(Sheet2!$B$41,3,1)</f>
        <v/>
      </c>
      <c r="M85" s="62" t="str">
        <f>MID(Sheet2!$B$41,4,1)</f>
        <v/>
      </c>
      <c r="N85" s="62" t="str">
        <f>MID(Sheet2!$B$41,5,1)</f>
        <v/>
      </c>
      <c r="O85" s="62" t="str">
        <f>MID(Sheet2!$B$41,6,1)</f>
        <v/>
      </c>
      <c r="P85" s="62" t="str">
        <f>MID(Sheet2!$B$41,7,1)</f>
        <v/>
      </c>
      <c r="Q85" s="62" t="str">
        <f>MID(Sheet2!$B$41,8,1)</f>
        <v/>
      </c>
      <c r="R85" s="62" t="str">
        <f>MID(Sheet2!$B$41,9,1)</f>
        <v/>
      </c>
      <c r="S85" s="62" t="str">
        <f>MID(Sheet2!$B$41,10,1)</f>
        <v/>
      </c>
      <c r="T85" s="62" t="str">
        <f>MID(Sheet2!$B$41,11,1)</f>
        <v/>
      </c>
      <c r="U85" s="62" t="str">
        <f>MID(Sheet2!$B$41,12,1)</f>
        <v/>
      </c>
      <c r="V85" s="62" t="str">
        <f>MID(Sheet2!$B$41,13,1)</f>
        <v/>
      </c>
      <c r="W85" s="62" t="str">
        <f>MID(Sheet2!$B$41,14,1)</f>
        <v/>
      </c>
      <c r="X85" s="62" t="str">
        <f>MID(Sheet2!$B$41,15,1)</f>
        <v/>
      </c>
      <c r="Y85" s="62" t="str">
        <f>MID(Sheet2!$B$41,16,1)</f>
        <v/>
      </c>
      <c r="Z85" s="62" t="str">
        <f>MID(Sheet2!$B$41,17,1)</f>
        <v/>
      </c>
      <c r="AA85" s="62" t="str">
        <f>MID(Sheet2!$B$41,18,1)</f>
        <v/>
      </c>
      <c r="AB85" s="62" t="str">
        <f>MID(Sheet2!$B$41,19,1)</f>
        <v/>
      </c>
      <c r="AC85" s="62" t="str">
        <f>MID(Sheet2!$B$41,20,1)</f>
        <v/>
      </c>
      <c r="AD85" s="62" t="str">
        <f>MID(Sheet2!$B$41,21,1)</f>
        <v/>
      </c>
      <c r="AE85" s="62" t="str">
        <f>MID(Sheet2!$B$41,22,1)</f>
        <v/>
      </c>
      <c r="AF85" s="62" t="str">
        <f>MID(Sheet2!$B$41,23,1)</f>
        <v/>
      </c>
      <c r="AG85" s="62" t="str">
        <f>MID(Sheet2!$B$41,24,1)</f>
        <v/>
      </c>
      <c r="AH85" s="48"/>
      <c r="AI85" s="48"/>
    </row>
    <row r="86" spans="1:35" ht="2.1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</row>
    <row r="87" spans="1:35" ht="15.75">
      <c r="A87" s="48"/>
      <c r="B87" s="71" t="s">
        <v>45</v>
      </c>
      <c r="C87" s="48"/>
      <c r="D87" s="48"/>
      <c r="E87" s="48"/>
      <c r="F87" s="48"/>
      <c r="G87" s="48"/>
      <c r="H87" s="48"/>
      <c r="I87" s="48"/>
      <c r="J87" s="62" t="str">
        <f>MID(Sheet2!$B$42,1,1)</f>
        <v/>
      </c>
      <c r="K87" s="62" t="str">
        <f>MID(Sheet2!$B$42,2,1)</f>
        <v/>
      </c>
      <c r="L87" s="62" t="str">
        <f>MID(Sheet2!$B$42,3,1)</f>
        <v/>
      </c>
      <c r="M87" s="62" t="str">
        <f>MID(Sheet2!$B$42,4,1)</f>
        <v/>
      </c>
      <c r="N87" s="62" t="str">
        <f>MID(Sheet2!$B$42,5,1)</f>
        <v/>
      </c>
      <c r="O87" s="62" t="str">
        <f>MID(Sheet2!$B$42,6,1)</f>
        <v/>
      </c>
      <c r="P87" s="62" t="str">
        <f>MID(Sheet2!$B$42,7,1)</f>
        <v/>
      </c>
      <c r="Q87" s="62" t="str">
        <f>MID(Sheet2!$B$42,8,1)</f>
        <v/>
      </c>
      <c r="R87" s="62" t="str">
        <f>MID(Sheet2!$B$42,9,1)</f>
        <v/>
      </c>
      <c r="S87" s="62" t="str">
        <f>MID(Sheet2!$B$42,10,1)</f>
        <v/>
      </c>
      <c r="T87" s="62" t="str">
        <f>MID(Sheet2!$B$42,11,1)</f>
        <v/>
      </c>
      <c r="U87" s="62" t="str">
        <f>MID(Sheet2!$B$42,12,1)</f>
        <v/>
      </c>
      <c r="V87" s="62" t="str">
        <f>MID(Sheet2!$B$42,13,1)</f>
        <v/>
      </c>
      <c r="W87" s="62" t="str">
        <f>MID(Sheet2!$B$42,14,1)</f>
        <v/>
      </c>
      <c r="X87" s="62" t="str">
        <f>MID(Sheet2!$B$42,15,1)</f>
        <v/>
      </c>
      <c r="Y87" s="62" t="str">
        <f>MID(Sheet2!$B$42,16,1)</f>
        <v/>
      </c>
      <c r="Z87" s="62" t="str">
        <f>MID(Sheet2!$B$42,17,1)</f>
        <v/>
      </c>
      <c r="AA87" s="62" t="str">
        <f>MID(Sheet2!$B$42,18,1)</f>
        <v/>
      </c>
      <c r="AB87" s="62" t="str">
        <f>MID(Sheet2!$B$42,19,1)</f>
        <v/>
      </c>
      <c r="AC87" s="62" t="str">
        <f>MID(Sheet2!$B$42,20,1)</f>
        <v/>
      </c>
      <c r="AD87" s="62" t="str">
        <f>MID(Sheet2!$B$42,21,1)</f>
        <v/>
      </c>
      <c r="AE87" s="62" t="str">
        <f>MID(Sheet2!$B$42,22,1)</f>
        <v/>
      </c>
      <c r="AF87" s="62" t="str">
        <f>MID(Sheet2!$B$42,23,1)</f>
        <v/>
      </c>
      <c r="AG87" s="62" t="str">
        <f>MID(Sheet2!$B$42,24,1)</f>
        <v/>
      </c>
      <c r="AH87" s="48"/>
      <c r="AI87" s="48"/>
    </row>
    <row r="88" spans="1:35" ht="2.1" customHeight="1">
      <c r="A88" s="48"/>
      <c r="B88" s="71"/>
      <c r="C88" s="48"/>
      <c r="D88" s="48"/>
      <c r="E88" s="48"/>
      <c r="F88" s="48"/>
      <c r="G88" s="48"/>
      <c r="H88" s="48"/>
      <c r="I88" s="48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48"/>
      <c r="AI88" s="48"/>
    </row>
    <row r="89" spans="1:35" ht="15.75">
      <c r="A89" s="48"/>
      <c r="B89" s="71" t="s">
        <v>46</v>
      </c>
      <c r="C89" s="48"/>
      <c r="D89" s="48"/>
      <c r="E89" s="48"/>
      <c r="F89" s="48"/>
      <c r="G89" s="48"/>
      <c r="H89" s="48"/>
      <c r="I89" s="48"/>
      <c r="J89" s="62" t="str">
        <f>MID(Sheet2!$B$43,1,1)</f>
        <v/>
      </c>
      <c r="K89" s="62" t="str">
        <f>MID(Sheet2!$B$43,2,1)</f>
        <v/>
      </c>
      <c r="L89" s="62" t="str">
        <f>MID(Sheet2!$B$43,3,1)</f>
        <v/>
      </c>
      <c r="M89" s="62" t="str">
        <f>MID(Sheet2!$B$43,4,1)</f>
        <v/>
      </c>
      <c r="N89" s="62" t="str">
        <f>MID(Sheet2!$B$43,5,1)</f>
        <v/>
      </c>
      <c r="O89" s="62" t="str">
        <f>MID(Sheet2!$B$43,6,1)</f>
        <v/>
      </c>
      <c r="P89" s="62" t="str">
        <f>MID(Sheet2!$B$43,7,1)</f>
        <v/>
      </c>
      <c r="Q89" s="62" t="str">
        <f>MID(Sheet2!$B$43,8,1)</f>
        <v/>
      </c>
      <c r="R89" s="62" t="str">
        <f>MID(Sheet2!$B$43,9,1)</f>
        <v/>
      </c>
      <c r="S89" s="62" t="str">
        <f>MID(Sheet2!$B$43,10,1)</f>
        <v/>
      </c>
      <c r="T89" s="62" t="str">
        <f>MID(Sheet2!$B$43,11,1)</f>
        <v/>
      </c>
      <c r="U89" s="62" t="str">
        <f>MID(Sheet2!$B$43,12,1)</f>
        <v/>
      </c>
      <c r="V89" s="62" t="str">
        <f>MID(Sheet2!$B$43,13,1)</f>
        <v/>
      </c>
      <c r="W89" s="62" t="str">
        <f>MID(Sheet2!$B$43,14,1)</f>
        <v/>
      </c>
      <c r="X89" s="62" t="str">
        <f>MID(Sheet2!$B$43,15,1)</f>
        <v/>
      </c>
      <c r="Y89" s="62" t="str">
        <f>MID(Sheet2!$B$43,16,1)</f>
        <v/>
      </c>
      <c r="Z89" s="62" t="str">
        <f>MID(Sheet2!$B$43,17,1)</f>
        <v/>
      </c>
      <c r="AA89" s="62" t="str">
        <f>MID(Sheet2!$B$43,18,1)</f>
        <v/>
      </c>
      <c r="AB89" s="62" t="str">
        <f>MID(Sheet2!$B$43,19,1)</f>
        <v/>
      </c>
      <c r="AC89" s="62" t="str">
        <f>MID(Sheet2!$B$43,20,1)</f>
        <v/>
      </c>
      <c r="AD89" s="62" t="str">
        <f>MID(Sheet2!$B$43,21,1)</f>
        <v/>
      </c>
      <c r="AE89" s="62" t="str">
        <f>MID(Sheet2!$B$43,22,1)</f>
        <v/>
      </c>
      <c r="AF89" s="62" t="str">
        <f>MID(Sheet2!$B$43,23,1)</f>
        <v/>
      </c>
      <c r="AG89" s="62" t="str">
        <f>MID(Sheet2!$B$43,24,1)</f>
        <v/>
      </c>
      <c r="AH89" s="48"/>
      <c r="AI89" s="48"/>
    </row>
    <row r="90" spans="1:35" ht="2.1" customHeight="1">
      <c r="A90" s="48"/>
      <c r="B90" s="71"/>
      <c r="C90" s="48"/>
      <c r="D90" s="48"/>
      <c r="E90" s="48"/>
      <c r="F90" s="48"/>
      <c r="G90" s="48"/>
      <c r="H90" s="48"/>
      <c r="I90" s="48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48"/>
      <c r="AI90" s="48"/>
    </row>
    <row r="91" spans="1:35" ht="15.75">
      <c r="A91" s="48"/>
      <c r="B91" s="71" t="s">
        <v>47</v>
      </c>
      <c r="C91" s="48"/>
      <c r="D91" s="48"/>
      <c r="E91" s="48"/>
      <c r="F91" s="48"/>
      <c r="G91" s="48"/>
      <c r="H91" s="48"/>
      <c r="I91" s="48"/>
      <c r="J91" s="62" t="str">
        <f>MID(Sheet2!$B$44,1,1)</f>
        <v/>
      </c>
      <c r="K91" s="62" t="str">
        <f>MID(Sheet2!$B$44,2,1)</f>
        <v/>
      </c>
      <c r="L91" s="62" t="str">
        <f>MID(Sheet2!$B$44,3,1)</f>
        <v/>
      </c>
      <c r="M91" s="62" t="str">
        <f>MID(Sheet2!$B$44,4,1)</f>
        <v/>
      </c>
      <c r="N91" s="62" t="str">
        <f>MID(Sheet2!$B$44,5,1)</f>
        <v/>
      </c>
      <c r="O91" s="62" t="str">
        <f>MID(Sheet2!$B$44,6,1)</f>
        <v/>
      </c>
      <c r="P91" s="62" t="str">
        <f>MID(Sheet2!$B$44,7,1)</f>
        <v/>
      </c>
      <c r="Q91" s="62" t="str">
        <f>MID(Sheet2!$B$44,8,1)</f>
        <v/>
      </c>
      <c r="R91" s="62" t="str">
        <f>MID(Sheet2!$B$44,9,1)</f>
        <v/>
      </c>
      <c r="S91" s="62" t="str">
        <f>MID(Sheet2!$B$44,10,1)</f>
        <v/>
      </c>
      <c r="T91" s="62" t="str">
        <f>MID(Sheet2!$B$44,11,1)</f>
        <v/>
      </c>
      <c r="U91" s="62" t="str">
        <f>MID(Sheet2!$B$44,12,1)</f>
        <v/>
      </c>
      <c r="V91" s="62" t="str">
        <f>MID(Sheet2!$B$44,13,1)</f>
        <v/>
      </c>
      <c r="W91" s="62" t="str">
        <f>MID(Sheet2!$B$44,14,1)</f>
        <v/>
      </c>
      <c r="X91" s="62" t="str">
        <f>MID(Sheet2!$B$44,15,1)</f>
        <v/>
      </c>
      <c r="Y91" s="62" t="str">
        <f>MID(Sheet2!$B$44,16,1)</f>
        <v/>
      </c>
      <c r="Z91" s="62" t="str">
        <f>MID(Sheet2!$B$44,17,1)</f>
        <v/>
      </c>
      <c r="AA91" s="62" t="str">
        <f>MID(Sheet2!$B$44,18,1)</f>
        <v/>
      </c>
      <c r="AB91" s="62" t="str">
        <f>MID(Sheet2!$B$44,19,1)</f>
        <v/>
      </c>
      <c r="AC91" s="62" t="str">
        <f>MID(Sheet2!$B$44,20,1)</f>
        <v/>
      </c>
      <c r="AD91" s="62" t="str">
        <f>MID(Sheet2!$B$44,21,1)</f>
        <v/>
      </c>
      <c r="AE91" s="62" t="str">
        <f>MID(Sheet2!$B$44,22,1)</f>
        <v/>
      </c>
      <c r="AF91" s="62" t="str">
        <f>MID(Sheet2!$B$44,23,1)</f>
        <v/>
      </c>
      <c r="AG91" s="62" t="str">
        <f>MID(Sheet2!$B$44,24,1)</f>
        <v/>
      </c>
      <c r="AH91" s="48"/>
      <c r="AI91" s="48"/>
    </row>
    <row r="92" spans="1:35" ht="2.1" customHeight="1">
      <c r="A92" s="48"/>
      <c r="B92" s="71"/>
      <c r="C92" s="48"/>
      <c r="D92" s="48"/>
      <c r="E92" s="48"/>
      <c r="F92" s="48"/>
      <c r="G92" s="48"/>
      <c r="H92" s="48"/>
      <c r="I92" s="48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48"/>
      <c r="AI92" s="48"/>
    </row>
    <row r="93" spans="1:35" ht="15.75">
      <c r="A93" s="48"/>
      <c r="B93" s="71" t="s">
        <v>48</v>
      </c>
      <c r="C93" s="48"/>
      <c r="D93" s="48"/>
      <c r="E93" s="48"/>
      <c r="F93" s="48"/>
      <c r="G93" s="48"/>
      <c r="H93" s="48"/>
      <c r="I93" s="48"/>
      <c r="J93" s="62" t="str">
        <f>MID(Sheet2!$B$45,1,1)</f>
        <v/>
      </c>
      <c r="K93" s="62" t="str">
        <f>MID(Sheet2!$B$45,2,1)</f>
        <v/>
      </c>
      <c r="L93" s="62" t="str">
        <f>MID(Sheet2!$B$45,3,1)</f>
        <v/>
      </c>
      <c r="M93" s="62" t="str">
        <f>MID(Sheet2!$B$45,4,1)</f>
        <v/>
      </c>
      <c r="N93" s="62" t="str">
        <f>MID(Sheet2!$B$45,5,1)</f>
        <v/>
      </c>
      <c r="O93" s="62" t="str">
        <f>MID(Sheet2!$B$45,6,1)</f>
        <v/>
      </c>
      <c r="P93" s="62" t="str">
        <f>MID(Sheet2!$B$45,7,1)</f>
        <v/>
      </c>
      <c r="Q93" s="62" t="str">
        <f>MID(Sheet2!$B$45,8,1)</f>
        <v/>
      </c>
      <c r="R93" s="62" t="str">
        <f>MID(Sheet2!$B$45,9,1)</f>
        <v/>
      </c>
      <c r="S93" s="62" t="str">
        <f>MID(Sheet2!$B$45,10,1)</f>
        <v/>
      </c>
      <c r="T93" s="62" t="str">
        <f>MID(Sheet2!$B$45,11,1)</f>
        <v/>
      </c>
      <c r="U93" s="62" t="str">
        <f>MID(Sheet2!$B$45,12,1)</f>
        <v/>
      </c>
      <c r="V93" s="62" t="str">
        <f>MID(Sheet2!$B$45,13,1)</f>
        <v/>
      </c>
      <c r="W93" s="62" t="str">
        <f>MID(Sheet2!$B$45,14,1)</f>
        <v/>
      </c>
      <c r="X93" s="62" t="str">
        <f>MID(Sheet2!$B$45,15,1)</f>
        <v/>
      </c>
      <c r="Y93" s="62" t="str">
        <f>MID(Sheet2!$B$45,16,1)</f>
        <v/>
      </c>
      <c r="Z93" s="62" t="str">
        <f>MID(Sheet2!$B$45,17,1)</f>
        <v/>
      </c>
      <c r="AA93" s="62" t="str">
        <f>MID(Sheet2!$B$45,18,1)</f>
        <v/>
      </c>
      <c r="AB93" s="62" t="str">
        <f>MID(Sheet2!$B$45,19,1)</f>
        <v/>
      </c>
      <c r="AC93" s="62" t="str">
        <f>MID(Sheet2!$B$45,20,1)</f>
        <v/>
      </c>
      <c r="AD93" s="62" t="str">
        <f>MID(Sheet2!$B$45,21,1)</f>
        <v/>
      </c>
      <c r="AE93" s="62" t="str">
        <f>MID(Sheet2!$B$45,22,1)</f>
        <v/>
      </c>
      <c r="AF93" s="62" t="str">
        <f>MID(Sheet2!$B$45,23,1)</f>
        <v/>
      </c>
      <c r="AG93" s="62" t="str">
        <f>MID(Sheet2!$B$45,24,1)</f>
        <v/>
      </c>
      <c r="AH93" s="48"/>
      <c r="AI93" s="48"/>
    </row>
    <row r="94" spans="1:35" ht="2.1" customHeight="1">
      <c r="A94" s="48"/>
      <c r="B94" s="71"/>
      <c r="C94" s="48"/>
      <c r="D94" s="48"/>
      <c r="E94" s="48"/>
      <c r="F94" s="48"/>
      <c r="G94" s="48"/>
      <c r="H94" s="48"/>
      <c r="I94" s="48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48"/>
      <c r="AI94" s="48"/>
    </row>
    <row r="95" spans="1:35" ht="15.75">
      <c r="A95" s="48"/>
      <c r="B95" s="71" t="s">
        <v>49</v>
      </c>
      <c r="C95" s="48"/>
      <c r="D95" s="48"/>
      <c r="E95" s="48"/>
      <c r="F95" s="48"/>
      <c r="G95" s="48"/>
      <c r="H95" s="48"/>
      <c r="I95" s="48"/>
      <c r="J95" s="62" t="str">
        <f>MID(Sheet2!$B$46,1,1)</f>
        <v/>
      </c>
      <c r="K95" s="62" t="str">
        <f>MID(Sheet2!$B$46,2,1)</f>
        <v/>
      </c>
      <c r="L95" s="62" t="str">
        <f>MID(Sheet2!$B$46,3,1)</f>
        <v/>
      </c>
      <c r="M95" s="62" t="str">
        <f>MID(Sheet2!$B$46,4,1)</f>
        <v/>
      </c>
      <c r="N95" s="62" t="str">
        <f>MID(Sheet2!$B$46,5,1)</f>
        <v/>
      </c>
      <c r="O95" s="62" t="str">
        <f>MID(Sheet2!$B$46,6,1)</f>
        <v/>
      </c>
      <c r="P95" s="62" t="str">
        <f>MID(Sheet2!$B$46,7,1)</f>
        <v/>
      </c>
      <c r="Q95" s="62" t="str">
        <f>MID(Sheet2!$B$46,8,1)</f>
        <v/>
      </c>
      <c r="R95" s="62" t="str">
        <f>MID(Sheet2!$B$46,9,1)</f>
        <v/>
      </c>
      <c r="S95" s="62" t="str">
        <f>MID(Sheet2!$B$46,10,1)</f>
        <v/>
      </c>
      <c r="T95" s="62" t="str">
        <f>MID(Sheet2!$B$46,11,1)</f>
        <v/>
      </c>
      <c r="U95" s="62" t="str">
        <f>MID(Sheet2!$B$46,12,1)</f>
        <v/>
      </c>
      <c r="V95" s="62" t="str">
        <f>MID(Sheet2!$B$46,13,1)</f>
        <v/>
      </c>
      <c r="W95" s="62" t="str">
        <f>MID(Sheet2!$B$46,14,1)</f>
        <v/>
      </c>
      <c r="X95" s="62" t="str">
        <f>MID(Sheet2!$B$46,15,1)</f>
        <v/>
      </c>
      <c r="Y95" s="62" t="str">
        <f>MID(Sheet2!$B$46,16,1)</f>
        <v/>
      </c>
      <c r="Z95" s="62" t="str">
        <f>MID(Sheet2!$B$46,17,1)</f>
        <v/>
      </c>
      <c r="AA95" s="62" t="str">
        <f>MID(Sheet2!$B$46,18,1)</f>
        <v/>
      </c>
      <c r="AB95" s="62" t="str">
        <f>MID(Sheet2!$B$46,19,1)</f>
        <v/>
      </c>
      <c r="AC95" s="62" t="str">
        <f>MID(Sheet2!$B$46,20,1)</f>
        <v/>
      </c>
      <c r="AD95" s="62" t="str">
        <f>MID(Sheet2!$B$46,21,1)</f>
        <v/>
      </c>
      <c r="AE95" s="62" t="str">
        <f>MID(Sheet2!$B$46,22,1)</f>
        <v/>
      </c>
      <c r="AF95" s="62" t="str">
        <f>MID(Sheet2!$B$46,23,1)</f>
        <v/>
      </c>
      <c r="AG95" s="62" t="str">
        <f>MID(Sheet2!$B$46,24,1)</f>
        <v/>
      </c>
      <c r="AH95" s="48"/>
      <c r="AI95" s="48"/>
    </row>
    <row r="96" spans="1:35" ht="2.1" customHeight="1">
      <c r="A96" s="48"/>
      <c r="B96" s="48"/>
      <c r="C96" s="48"/>
      <c r="D96" s="48"/>
      <c r="E96" s="48"/>
      <c r="F96" s="48"/>
      <c r="G96" s="48"/>
      <c r="H96" s="48"/>
      <c r="I96" s="48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48"/>
      <c r="AI96" s="48"/>
    </row>
    <row r="97" spans="1:35">
      <c r="A97" s="48"/>
      <c r="B97" s="48" t="s">
        <v>50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 t="s">
        <v>25</v>
      </c>
      <c r="R97" s="48"/>
      <c r="S97" s="48"/>
      <c r="T97" s="48"/>
      <c r="U97" s="48"/>
      <c r="V97" s="48"/>
      <c r="W97" s="48"/>
      <c r="X97" s="48"/>
      <c r="Y97" s="48" t="s">
        <v>26</v>
      </c>
      <c r="Z97" s="48"/>
      <c r="AA97" s="48"/>
      <c r="AB97" s="48"/>
      <c r="AC97" s="48"/>
      <c r="AD97" s="48"/>
      <c r="AE97" s="48"/>
      <c r="AF97" s="48"/>
      <c r="AG97" s="48"/>
      <c r="AH97" s="48"/>
      <c r="AI97" s="48"/>
    </row>
    <row r="98" spans="1:35" ht="15.75">
      <c r="A98" s="48"/>
      <c r="B98" s="115">
        <f>Sheet2!B47</f>
        <v>0</v>
      </c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4"/>
      <c r="Q98" s="62" t="str">
        <f>MID(Sheet2!$B$48,1,1)</f>
        <v/>
      </c>
      <c r="R98" s="62" t="str">
        <f>MID(Sheet2!$B$48,2,1)</f>
        <v/>
      </c>
      <c r="S98" s="62" t="str">
        <f>MID(Sheet2!$B$48,3,1)</f>
        <v/>
      </c>
      <c r="T98" s="62" t="str">
        <f>MID(Sheet2!$B$48,4,1)</f>
        <v/>
      </c>
      <c r="U98" s="62" t="str">
        <f>MID(Sheet2!$B$48,5,1)</f>
        <v/>
      </c>
      <c r="V98" s="62" t="str">
        <f>MID(Sheet2!$B$48,6,1)</f>
        <v/>
      </c>
      <c r="W98" s="72" t="str">
        <f>MID(Sheet2!$B$48,7,1)</f>
        <v/>
      </c>
      <c r="X98" s="116">
        <f>Sheet2!B49</f>
        <v>0</v>
      </c>
      <c r="Y98" s="117"/>
      <c r="Z98" s="117"/>
      <c r="AA98" s="117"/>
      <c r="AB98" s="117"/>
      <c r="AC98" s="117"/>
      <c r="AD98" s="117"/>
      <c r="AE98" s="117"/>
      <c r="AF98" s="117"/>
      <c r="AG98" s="118"/>
      <c r="AH98" s="48"/>
      <c r="AI98" s="48"/>
    </row>
    <row r="99" spans="1:35" ht="3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</row>
    <row r="100" spans="1:35">
      <c r="A100" s="64">
        <v>8</v>
      </c>
      <c r="B100" s="52" t="s">
        <v>79</v>
      </c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9" t="str">
        <f>IF(Sheet2!B52="RESIDENCE","P","")</f>
        <v/>
      </c>
      <c r="S100" s="52" t="s">
        <v>6</v>
      </c>
      <c r="T100" s="52"/>
      <c r="U100" s="52"/>
      <c r="V100" s="52"/>
      <c r="W100" s="59" t="str">
        <f>IF(Sheet2!B52="OFFICE","P","")</f>
        <v/>
      </c>
      <c r="X100" s="52" t="s">
        <v>80</v>
      </c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48"/>
    </row>
    <row r="101" spans="1:35" ht="2.1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</row>
    <row r="102" spans="1:35">
      <c r="A102" s="64">
        <v>9</v>
      </c>
      <c r="B102" s="52" t="s">
        <v>81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48"/>
    </row>
    <row r="103" spans="1:35" ht="12" customHeight="1">
      <c r="A103" s="48"/>
      <c r="B103" s="48"/>
      <c r="C103" s="48"/>
      <c r="D103" s="50" t="s">
        <v>82</v>
      </c>
      <c r="E103" s="48"/>
      <c r="F103" s="48"/>
      <c r="G103" s="48"/>
      <c r="H103" s="48"/>
      <c r="I103" s="50" t="s">
        <v>83</v>
      </c>
      <c r="J103" s="48"/>
      <c r="K103" s="48"/>
      <c r="L103" s="48"/>
      <c r="M103" s="48"/>
      <c r="N103" s="48"/>
      <c r="O103" s="48"/>
      <c r="P103" s="48"/>
      <c r="Q103" s="48"/>
      <c r="R103" s="50" t="s">
        <v>84</v>
      </c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</row>
    <row r="104" spans="1:35" ht="15.75">
      <c r="A104" s="48"/>
      <c r="B104" s="48"/>
      <c r="C104" s="48"/>
      <c r="D104" s="62" t="str">
        <f>MID(Sheet2!$B$55,1,1)</f>
        <v/>
      </c>
      <c r="E104" s="62" t="str">
        <f>MID(Sheet2!$B$55,2,1)</f>
        <v/>
      </c>
      <c r="F104" s="62" t="str">
        <f>MID(Sheet2!$B$55,3,1)</f>
        <v/>
      </c>
      <c r="G104" s="48"/>
      <c r="H104" s="48"/>
      <c r="I104" s="62" t="str">
        <f>MID(Sheet2!$E$55,1,1)</f>
        <v/>
      </c>
      <c r="J104" s="62" t="str">
        <f>MID(Sheet2!$E$55,2,1)</f>
        <v/>
      </c>
      <c r="K104" s="62" t="str">
        <f>MID(Sheet2!$E$55,3,1)</f>
        <v/>
      </c>
      <c r="L104" s="62" t="str">
        <f>MID(Sheet2!$E$55,4,1)</f>
        <v/>
      </c>
      <c r="M104" s="62" t="str">
        <f>MID(Sheet2!$E$55,5,1)</f>
        <v/>
      </c>
      <c r="N104" s="62" t="str">
        <f>MID(Sheet2!$E$55,6,1)</f>
        <v/>
      </c>
      <c r="O104" s="62" t="str">
        <f>MID(Sheet2!$E$55,7,1)</f>
        <v/>
      </c>
      <c r="P104" s="48"/>
      <c r="Q104" s="48"/>
      <c r="R104" s="62" t="str">
        <f>MID(Sheet2!$G$55,1,1)</f>
        <v/>
      </c>
      <c r="S104" s="62" t="str">
        <f>MID(Sheet2!$G$55,2,1)</f>
        <v/>
      </c>
      <c r="T104" s="62" t="str">
        <f>MID(Sheet2!$G$55,3,1)</f>
        <v/>
      </c>
      <c r="U104" s="62" t="str">
        <f>MID(Sheet2!$G$55,4,1)</f>
        <v/>
      </c>
      <c r="V104" s="62" t="str">
        <f>MID(Sheet2!$G$55,5,1)</f>
        <v/>
      </c>
      <c r="W104" s="62" t="str">
        <f>MID(Sheet2!$G$55,6,1)</f>
        <v/>
      </c>
      <c r="X104" s="62" t="str">
        <f>MID(Sheet2!$G$55,7,1)</f>
        <v/>
      </c>
      <c r="Y104" s="62" t="str">
        <f>MID(Sheet2!$G$55,8,1)</f>
        <v/>
      </c>
      <c r="Z104" s="62" t="str">
        <f>MID(Sheet2!$G$55,9,1)</f>
        <v/>
      </c>
      <c r="AA104" s="62" t="str">
        <f>MID(Sheet2!$G$55,10,1)</f>
        <v/>
      </c>
      <c r="AB104" s="62" t="str">
        <f>MID(Sheet2!$G$55,11,1)</f>
        <v/>
      </c>
      <c r="AC104" s="62" t="str">
        <f>MID(Sheet2!$G$55,12,1)</f>
        <v/>
      </c>
      <c r="AD104" s="62" t="str">
        <f>MID(Sheet2!$G$55,13,1)</f>
        <v/>
      </c>
      <c r="AE104" s="48"/>
      <c r="AF104" s="48"/>
      <c r="AG104" s="48"/>
      <c r="AH104" s="48"/>
      <c r="AI104" s="48"/>
    </row>
    <row r="105" spans="1:35" ht="2.1" customHeight="1">
      <c r="A105" s="48"/>
      <c r="B105" s="48"/>
      <c r="C105" s="48"/>
      <c r="D105" s="73"/>
      <c r="E105" s="73"/>
      <c r="F105" s="73"/>
      <c r="G105" s="48"/>
      <c r="H105" s="48"/>
      <c r="I105" s="73"/>
      <c r="J105" s="73"/>
      <c r="K105" s="73"/>
      <c r="L105" s="73"/>
      <c r="M105" s="73"/>
      <c r="N105" s="73"/>
      <c r="O105" s="73"/>
      <c r="P105" s="48"/>
      <c r="Q105" s="48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48"/>
      <c r="AF105" s="48"/>
      <c r="AG105" s="48"/>
      <c r="AH105" s="48"/>
      <c r="AI105" s="48"/>
    </row>
    <row r="106" spans="1:35" ht="15.75">
      <c r="A106" s="48"/>
      <c r="B106" s="48"/>
      <c r="C106" s="48"/>
      <c r="D106" s="48" t="s">
        <v>85</v>
      </c>
      <c r="E106" s="48"/>
      <c r="F106" s="48"/>
      <c r="G106" s="48"/>
      <c r="H106" s="48"/>
      <c r="I106" s="74"/>
      <c r="J106" s="113">
        <f>Sheet2!B56</f>
        <v>0</v>
      </c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4"/>
      <c r="AE106" s="48"/>
      <c r="AF106" s="48"/>
      <c r="AG106" s="48"/>
      <c r="AH106" s="48"/>
      <c r="AI106" s="48"/>
    </row>
    <row r="107" spans="1:35" ht="2.1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</row>
    <row r="108" spans="1:35">
      <c r="A108" s="75">
        <v>10</v>
      </c>
      <c r="B108" s="52" t="s">
        <v>86</v>
      </c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48"/>
    </row>
    <row r="109" spans="1:35" ht="12" customHeight="1">
      <c r="A109" s="48"/>
      <c r="B109" s="54" t="s">
        <v>87</v>
      </c>
      <c r="C109" s="54"/>
      <c r="D109" s="54"/>
      <c r="E109" s="54"/>
      <c r="F109" s="54"/>
      <c r="G109" s="54"/>
      <c r="H109" s="54"/>
      <c r="I109" s="76" t="s">
        <v>28</v>
      </c>
      <c r="J109" s="54" t="s">
        <v>7</v>
      </c>
      <c r="K109" s="54"/>
      <c r="L109" s="54"/>
      <c r="M109" s="54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59" t="str">
        <f>IF(Sheet2!B57=6,"P","")</f>
        <v/>
      </c>
      <c r="AC109" s="54" t="s">
        <v>96</v>
      </c>
      <c r="AD109" s="48"/>
      <c r="AE109" s="48"/>
      <c r="AF109" s="48"/>
      <c r="AG109" s="48"/>
      <c r="AH109" s="48"/>
      <c r="AI109" s="48"/>
    </row>
    <row r="110" spans="1:35" ht="2.1" customHeight="1">
      <c r="A110" s="48"/>
      <c r="B110" s="48"/>
      <c r="C110" s="48"/>
      <c r="D110" s="48"/>
      <c r="E110" s="48"/>
      <c r="F110" s="48"/>
      <c r="G110" s="48"/>
      <c r="H110" s="48"/>
      <c r="I110" s="61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53"/>
      <c r="AC110" s="54"/>
      <c r="AD110" s="48"/>
      <c r="AE110" s="48"/>
      <c r="AF110" s="48"/>
      <c r="AG110" s="48"/>
      <c r="AH110" s="48"/>
      <c r="AI110" s="48"/>
    </row>
    <row r="111" spans="1:35" ht="12" customHeight="1">
      <c r="A111" s="48"/>
      <c r="B111" s="59" t="str">
        <f>IF(Sheet2!B57=1,"P","")</f>
        <v/>
      </c>
      <c r="C111" s="54" t="s">
        <v>88</v>
      </c>
      <c r="D111" s="48"/>
      <c r="E111" s="48"/>
      <c r="F111" s="59" t="str">
        <f>IF(Sheet2!B57=2,"P","")</f>
        <v/>
      </c>
      <c r="G111" s="54" t="s">
        <v>90</v>
      </c>
      <c r="H111" s="48"/>
      <c r="I111" s="48"/>
      <c r="J111" s="48"/>
      <c r="K111" s="48"/>
      <c r="L111" s="48"/>
      <c r="M111" s="59" t="str">
        <f>IF(Sheet2!B57=3,"P","")</f>
        <v/>
      </c>
      <c r="N111" s="54" t="s">
        <v>92</v>
      </c>
      <c r="O111" s="48"/>
      <c r="P111" s="48"/>
      <c r="Q111" s="48"/>
      <c r="R111" s="48"/>
      <c r="S111" s="59" t="str">
        <f>IF(Sheet2!B57=4,"P","")</f>
        <v/>
      </c>
      <c r="T111" s="54" t="s">
        <v>94</v>
      </c>
      <c r="U111" s="48"/>
      <c r="V111" s="48"/>
      <c r="W111" s="48"/>
      <c r="X111" s="48"/>
      <c r="Y111" s="48"/>
      <c r="Z111" s="48"/>
      <c r="AA111" s="48"/>
      <c r="AB111" s="59" t="str">
        <f>IF(Sheet2!B57=5,"P","")</f>
        <v/>
      </c>
      <c r="AC111" s="54" t="s">
        <v>97</v>
      </c>
      <c r="AD111" s="48"/>
      <c r="AE111" s="48"/>
      <c r="AF111" s="48"/>
      <c r="AG111" s="48"/>
      <c r="AH111" s="48"/>
      <c r="AI111" s="48"/>
    </row>
    <row r="112" spans="1:35" ht="2.1" customHeight="1">
      <c r="A112" s="48"/>
      <c r="B112" s="53"/>
      <c r="C112" s="54"/>
      <c r="D112" s="48"/>
      <c r="E112" s="48"/>
      <c r="F112" s="53"/>
      <c r="G112" s="54"/>
      <c r="H112" s="48"/>
      <c r="I112" s="48"/>
      <c r="J112" s="48"/>
      <c r="K112" s="48"/>
      <c r="L112" s="48"/>
      <c r="M112" s="53"/>
      <c r="N112" s="54"/>
      <c r="O112" s="48"/>
      <c r="P112" s="48"/>
      <c r="Q112" s="48"/>
      <c r="R112" s="48"/>
      <c r="S112" s="53"/>
      <c r="T112" s="54"/>
      <c r="U112" s="48"/>
      <c r="V112" s="48"/>
      <c r="W112" s="48"/>
      <c r="X112" s="48"/>
      <c r="Y112" s="48"/>
      <c r="Z112" s="48"/>
      <c r="AA112" s="48"/>
      <c r="AB112" s="53"/>
      <c r="AC112" s="54"/>
      <c r="AD112" s="48"/>
      <c r="AE112" s="48"/>
      <c r="AF112" s="48"/>
      <c r="AG112" s="48"/>
      <c r="AH112" s="48"/>
      <c r="AI112" s="48"/>
    </row>
    <row r="113" spans="1:35" ht="12" customHeight="1">
      <c r="A113" s="48"/>
      <c r="B113" s="59" t="str">
        <f>IF(Sheet2!B57=7,"P","")</f>
        <v/>
      </c>
      <c r="C113" s="54" t="s">
        <v>89</v>
      </c>
      <c r="D113" s="48"/>
      <c r="E113" s="48"/>
      <c r="F113" s="59" t="str">
        <f>IF(Sheet2!B57=8,"P","")</f>
        <v/>
      </c>
      <c r="G113" s="54" t="s">
        <v>91</v>
      </c>
      <c r="H113" s="48"/>
      <c r="I113" s="48"/>
      <c r="J113" s="48"/>
      <c r="K113" s="48"/>
      <c r="L113" s="48"/>
      <c r="M113" s="59" t="str">
        <f>IF(Sheet2!B57=9,"P","")</f>
        <v/>
      </c>
      <c r="N113" s="54" t="s">
        <v>93</v>
      </c>
      <c r="O113" s="48"/>
      <c r="P113" s="48"/>
      <c r="Q113" s="48"/>
      <c r="R113" s="48"/>
      <c r="S113" s="59" t="str">
        <f>IF(Sheet2!B57=10,"P","")</f>
        <v/>
      </c>
      <c r="T113" s="54" t="s">
        <v>95</v>
      </c>
      <c r="U113" s="48"/>
      <c r="V113" s="48"/>
      <c r="W113" s="48"/>
      <c r="X113" s="48"/>
      <c r="Y113" s="48"/>
      <c r="Z113" s="48"/>
      <c r="AA113" s="48"/>
      <c r="AB113" s="59" t="str">
        <f>IF(Sheet2!B57=11,"P","")</f>
        <v/>
      </c>
      <c r="AC113" s="71" t="s">
        <v>98</v>
      </c>
      <c r="AD113" s="48"/>
      <c r="AE113" s="48"/>
      <c r="AF113" s="48"/>
      <c r="AG113" s="48"/>
      <c r="AH113" s="48"/>
      <c r="AI113" s="48"/>
    </row>
    <row r="114" spans="1:35" ht="2.1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</row>
    <row r="115" spans="1:35">
      <c r="A115" s="75">
        <v>11</v>
      </c>
      <c r="B115" s="52" t="s">
        <v>99</v>
      </c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48"/>
    </row>
    <row r="116" spans="1:35" ht="2.1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</row>
    <row r="117" spans="1:35" ht="15.75">
      <c r="A117" s="48"/>
      <c r="B117" s="62" t="str">
        <f>MID(Sheet2!$B$60,1,1)</f>
        <v/>
      </c>
      <c r="C117" s="62" t="str">
        <f>MID(Sheet2!$B$60,2,1)</f>
        <v/>
      </c>
      <c r="D117" s="62" t="str">
        <f>MID(Sheet2!$B$60,3,1)</f>
        <v/>
      </c>
      <c r="E117" s="62" t="str">
        <f>MID(Sheet2!$B$60,4,1)</f>
        <v/>
      </c>
      <c r="F117" s="62" t="str">
        <f>MID(Sheet2!$B$60,5,1)</f>
        <v/>
      </c>
      <c r="G117" s="62" t="str">
        <f>MID(Sheet2!$B$60,6,1)</f>
        <v/>
      </c>
      <c r="H117" s="62" t="str">
        <f>MID(Sheet2!$B$60,7,1)</f>
        <v/>
      </c>
      <c r="I117" s="62" t="str">
        <f>MID(Sheet2!$B$60,8,1)</f>
        <v/>
      </c>
      <c r="J117" s="62" t="str">
        <f>MID(Sheet2!$B$60,9,1)</f>
        <v/>
      </c>
      <c r="K117" s="62" t="str">
        <f>MID(Sheet2!$B$60,10,1)</f>
        <v/>
      </c>
      <c r="L117" s="62" t="str">
        <f>MID(Sheet2!$B$60,11,1)</f>
        <v/>
      </c>
      <c r="M117" s="62" t="str">
        <f>MID(Sheet2!$B$60,12,1)</f>
        <v/>
      </c>
      <c r="N117" s="62" t="str">
        <f>MID(Sheet2!$B$60,13,1)</f>
        <v/>
      </c>
      <c r="O117" s="62" t="str">
        <f>MID(Sheet2!$B$60,14,1)</f>
        <v/>
      </c>
      <c r="P117" s="62" t="str">
        <f>MID(Sheet2!$B$60,15,1)</f>
        <v/>
      </c>
      <c r="Q117" s="62" t="str">
        <f>MID(Sheet2!$B$60,16,1)</f>
        <v/>
      </c>
      <c r="R117" s="62" t="str">
        <f>MID(Sheet2!$B$60,17,1)</f>
        <v/>
      </c>
      <c r="S117" s="62" t="str">
        <f>MID(Sheet2!$B$60,18,1)</f>
        <v/>
      </c>
      <c r="T117" s="62" t="str">
        <f>MID(Sheet2!$B$60,19,1)</f>
        <v/>
      </c>
      <c r="U117" s="62" t="str">
        <f>MID(Sheet2!$B$60,20,1)</f>
        <v/>
      </c>
      <c r="V117" s="62" t="str">
        <f>MID(Sheet2!$B$60,21,1)</f>
        <v/>
      </c>
      <c r="W117" s="62" t="str">
        <f>MID(Sheet2!$B$60,22,1)</f>
        <v/>
      </c>
      <c r="X117" s="62" t="str">
        <f>MID(Sheet2!$B$60,23,1)</f>
        <v/>
      </c>
      <c r="Y117" s="62" t="str">
        <f>MID(Sheet2!$B$60,24,1)</f>
        <v/>
      </c>
      <c r="Z117" s="62" t="str">
        <f>MID(Sheet2!$B$60,25,1)</f>
        <v/>
      </c>
      <c r="AA117" s="62" t="str">
        <f>MID(Sheet2!$B$60,26,1)</f>
        <v/>
      </c>
      <c r="AB117" s="62" t="str">
        <f>MID(Sheet2!$B$60,27,1)</f>
        <v/>
      </c>
      <c r="AC117" s="62" t="str">
        <f>MID(Sheet2!$B$60,28,1)</f>
        <v/>
      </c>
      <c r="AD117" s="62" t="str">
        <f>MID(Sheet2!$B$60,29,1)</f>
        <v/>
      </c>
      <c r="AE117" s="62" t="str">
        <f>MID(Sheet2!$B$60,30,1)</f>
        <v/>
      </c>
      <c r="AF117" s="62" t="str">
        <f>MID(Sheet2!$B$60,31,1)</f>
        <v/>
      </c>
      <c r="AG117" s="62" t="str">
        <f>MID(Sheet2!$B$60,32,1)</f>
        <v/>
      </c>
      <c r="AH117" s="62" t="str">
        <f>MID(Sheet2!$B$60,33,1)</f>
        <v/>
      </c>
      <c r="AI117" s="48"/>
    </row>
    <row r="118" spans="1:35" ht="2.1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</row>
    <row r="119" spans="1:35">
      <c r="A119" s="75">
        <v>12</v>
      </c>
      <c r="B119" s="77" t="s">
        <v>100</v>
      </c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48"/>
    </row>
    <row r="120" spans="1:35" ht="2.1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</row>
    <row r="121" spans="1:35" ht="15.75">
      <c r="A121" s="48"/>
      <c r="B121" s="48" t="s">
        <v>101</v>
      </c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62" t="str">
        <f>MID(Sheet2!$B$61,1,1)</f>
        <v/>
      </c>
      <c r="T121" s="62" t="str">
        <f>MID(Sheet2!$B$61,2,1)</f>
        <v/>
      </c>
      <c r="U121" s="62" t="str">
        <f>MID(Sheet2!$B$61,3,1)</f>
        <v/>
      </c>
      <c r="V121" s="62" t="str">
        <f>MID(Sheet2!$B$61,4,1)</f>
        <v/>
      </c>
      <c r="W121" s="62" t="str">
        <f>MID(Sheet2!$B$61,5,1)</f>
        <v/>
      </c>
      <c r="X121" s="62" t="str">
        <f>MID(Sheet2!$B$61,6,1)</f>
        <v/>
      </c>
      <c r="Y121" s="62" t="str">
        <f>MID(Sheet2!$B$61,7,1)</f>
        <v/>
      </c>
      <c r="Z121" s="62" t="str">
        <f>MID(Sheet2!$B$61,8,1)</f>
        <v/>
      </c>
      <c r="AA121" s="62" t="str">
        <f>MID(Sheet2!$B$61,9,1)</f>
        <v/>
      </c>
      <c r="AB121" s="62" t="str">
        <f>MID(Sheet2!$B$61,10,1)</f>
        <v/>
      </c>
      <c r="AC121" s="62" t="str">
        <f>MID(Sheet2!$B$61,11,1)</f>
        <v/>
      </c>
      <c r="AD121" s="62" t="str">
        <f>MID(Sheet2!$B$61,12,1)</f>
        <v/>
      </c>
      <c r="AE121" s="48"/>
      <c r="AF121" s="48"/>
      <c r="AG121" s="48"/>
      <c r="AH121" s="48"/>
      <c r="AI121" s="48"/>
    </row>
    <row r="122" spans="1:35" ht="2.1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</row>
    <row r="123" spans="1:35">
      <c r="A123" s="48"/>
      <c r="B123" s="48" t="s">
        <v>102</v>
      </c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</row>
    <row r="124" spans="1:35" ht="2.1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</row>
    <row r="125" spans="1:35" ht="15.75">
      <c r="A125" s="48"/>
      <c r="B125" s="48"/>
      <c r="C125" s="48"/>
      <c r="D125" s="48"/>
      <c r="E125" s="48"/>
      <c r="F125" s="48"/>
      <c r="G125" s="62" t="str">
        <f>MID(Sheet2!$B$62,1,1)</f>
        <v/>
      </c>
      <c r="H125" s="62" t="str">
        <f>MID(Sheet2!$B$62,2,1)</f>
        <v/>
      </c>
      <c r="I125" s="62" t="str">
        <f>MID(Sheet2!$B$62,3,1)</f>
        <v/>
      </c>
      <c r="J125" s="62" t="str">
        <f>MID(Sheet2!$B$62,4,1)</f>
        <v/>
      </c>
      <c r="K125" s="62" t="str">
        <f>MID(Sheet2!$B$62,5,1)</f>
        <v/>
      </c>
      <c r="L125" s="62" t="str">
        <f>MID(Sheet2!$B$62,6,1)</f>
        <v/>
      </c>
      <c r="M125" s="62" t="str">
        <f>MID(Sheet2!$B$62,7,1)</f>
        <v/>
      </c>
      <c r="N125" s="62" t="str">
        <f>MID(Sheet2!$B$62,8,1)</f>
        <v/>
      </c>
      <c r="O125" s="62" t="str">
        <f>MID(Sheet2!$B$62,9,1)</f>
        <v/>
      </c>
      <c r="P125" s="62" t="str">
        <f>MID(Sheet2!$B$62,10,1)</f>
        <v/>
      </c>
      <c r="Q125" s="62" t="str">
        <f>MID(Sheet2!$B$62,11,1)</f>
        <v/>
      </c>
      <c r="R125" s="62" t="str">
        <f>MID(Sheet2!$B$62,12,1)</f>
        <v/>
      </c>
      <c r="S125" s="62" t="str">
        <f>MID(Sheet2!$B$62,13,1)</f>
        <v/>
      </c>
      <c r="T125" s="62" t="str">
        <f>MID(Sheet2!$B$62,14,1)</f>
        <v/>
      </c>
      <c r="U125" s="62" t="str">
        <f>MID(Sheet2!$B$62,15,1)</f>
        <v/>
      </c>
      <c r="V125" s="62" t="str">
        <f>MID(Sheet2!$B$62,16,1)</f>
        <v/>
      </c>
      <c r="W125" s="62" t="str">
        <f>MID(Sheet2!$B$62,17,1)</f>
        <v/>
      </c>
      <c r="X125" s="62" t="str">
        <f>MID(Sheet2!$B$62,18,1)</f>
        <v/>
      </c>
      <c r="Y125" s="62" t="str">
        <f>MID(Sheet2!$B$62,19,1)</f>
        <v/>
      </c>
      <c r="Z125" s="62" t="str">
        <f>MID(Sheet2!$B$62,20,1)</f>
        <v/>
      </c>
      <c r="AA125" s="62" t="str">
        <f>MID(Sheet2!$B$62,21,1)</f>
        <v/>
      </c>
      <c r="AB125" s="62" t="str">
        <f>MID(Sheet2!$B$62,22,1)</f>
        <v/>
      </c>
      <c r="AC125" s="62" t="str">
        <f>MID(Sheet2!$B$62,23,1)</f>
        <v/>
      </c>
      <c r="AD125" s="62" t="str">
        <f>MID(Sheet2!$B$62,24,1)</f>
        <v/>
      </c>
      <c r="AE125" s="48"/>
      <c r="AF125" s="48"/>
      <c r="AG125" s="48"/>
      <c r="AH125" s="48"/>
      <c r="AI125" s="48"/>
    </row>
    <row r="126" spans="1:35" ht="2.1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</row>
    <row r="127" spans="1:35">
      <c r="A127" s="48"/>
      <c r="B127" s="48" t="s">
        <v>103</v>
      </c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</row>
    <row r="128" spans="1:35" ht="15.75">
      <c r="A128" s="48"/>
      <c r="B128" s="48"/>
      <c r="C128" s="48"/>
      <c r="D128" s="48"/>
      <c r="E128" s="48"/>
      <c r="F128" s="48"/>
      <c r="G128" s="48"/>
      <c r="H128" s="48"/>
      <c r="I128" s="48"/>
      <c r="J128" s="62" t="str">
        <f>MID(Sheet2!$B$63,1,1)</f>
        <v/>
      </c>
      <c r="K128" s="62" t="str">
        <f>MID(Sheet2!$B$63,2,1)</f>
        <v/>
      </c>
      <c r="L128" s="62" t="str">
        <f>MID(Sheet2!$B$63,3,1)</f>
        <v/>
      </c>
      <c r="M128" s="62" t="str">
        <f>MID(Sheet2!$B$63,4,1)</f>
        <v/>
      </c>
      <c r="N128" s="62" t="str">
        <f>MID(Sheet2!$B$63,5,1)</f>
        <v/>
      </c>
      <c r="O128" s="62" t="str">
        <f>MID(Sheet2!$B$63,6,1)</f>
        <v/>
      </c>
      <c r="P128" s="62" t="str">
        <f>MID(Sheet2!$B$63,7,1)</f>
        <v/>
      </c>
      <c r="Q128" s="62" t="str">
        <f>MID(Sheet2!$B$63,8,1)</f>
        <v/>
      </c>
      <c r="R128" s="62" t="str">
        <f>MID(Sheet2!$B$63,9,1)</f>
        <v/>
      </c>
      <c r="S128" s="62" t="str">
        <f>MID(Sheet2!$B$63,10,1)</f>
        <v/>
      </c>
      <c r="T128" s="62" t="str">
        <f>MID(Sheet2!$B$63,11,1)</f>
        <v/>
      </c>
      <c r="U128" s="62" t="str">
        <f>MID(Sheet2!$B$63,12,1)</f>
        <v/>
      </c>
      <c r="V128" s="62" t="str">
        <f>MID(Sheet2!$B$63,13,1)</f>
        <v/>
      </c>
      <c r="W128" s="62" t="str">
        <f>MID(Sheet2!$B$63,14,1)</f>
        <v/>
      </c>
      <c r="X128" s="62" t="str">
        <f>MID(Sheet2!$B$63,15,1)</f>
        <v/>
      </c>
      <c r="Y128" s="62" t="str">
        <f>MID(Sheet2!$B$63,16,1)</f>
        <v/>
      </c>
      <c r="Z128" s="62" t="str">
        <f>MID(Sheet2!$B$63,17,1)</f>
        <v/>
      </c>
      <c r="AA128" s="62" t="str">
        <f>MID(Sheet2!$B$63,18,1)</f>
        <v/>
      </c>
      <c r="AB128" s="62" t="str">
        <f>MID(Sheet2!$B$63,19,1)</f>
        <v/>
      </c>
      <c r="AC128" s="62" t="str">
        <f>MID(Sheet2!$B$63,20,1)</f>
        <v/>
      </c>
      <c r="AD128" s="62" t="str">
        <f>MID(Sheet2!$B$63,21,1)</f>
        <v/>
      </c>
      <c r="AE128" s="62" t="str">
        <f>MID(Sheet2!$B$63,22,1)</f>
        <v/>
      </c>
      <c r="AF128" s="62" t="str">
        <f>MID(Sheet2!$B$63,23,1)</f>
        <v/>
      </c>
      <c r="AG128" s="62" t="str">
        <f>MID(Sheet2!$B$63,24,1)</f>
        <v/>
      </c>
      <c r="AH128" s="48"/>
      <c r="AI128" s="48"/>
    </row>
    <row r="129" spans="1:35" ht="2.1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48"/>
      <c r="AI129" s="48"/>
    </row>
    <row r="130" spans="1:35" ht="15.75">
      <c r="A130" s="48"/>
      <c r="B130" s="48"/>
      <c r="C130" s="48"/>
      <c r="D130" s="48"/>
      <c r="E130" s="48"/>
      <c r="F130" s="48"/>
      <c r="G130" s="48"/>
      <c r="H130" s="48"/>
      <c r="I130" s="48"/>
      <c r="J130" s="62" t="str">
        <f>MID(Sheet2!$B$64,1,1)</f>
        <v/>
      </c>
      <c r="K130" s="62" t="str">
        <f>MID(Sheet2!$B$64,2,1)</f>
        <v/>
      </c>
      <c r="L130" s="62" t="str">
        <f>MID(Sheet2!$B$64,3,1)</f>
        <v/>
      </c>
      <c r="M130" s="62" t="str">
        <f>MID(Sheet2!$B$64,4,1)</f>
        <v/>
      </c>
      <c r="N130" s="62" t="str">
        <f>MID(Sheet2!$B$64,5,1)</f>
        <v/>
      </c>
      <c r="O130" s="62" t="str">
        <f>MID(Sheet2!$B$64,6,1)</f>
        <v/>
      </c>
      <c r="P130" s="62" t="str">
        <f>MID(Sheet2!$B$64,7,1)</f>
        <v/>
      </c>
      <c r="Q130" s="62" t="str">
        <f>MID(Sheet2!$B$64,8,1)</f>
        <v/>
      </c>
      <c r="R130" s="62" t="str">
        <f>MID(Sheet2!$B$64,9,1)</f>
        <v/>
      </c>
      <c r="S130" s="62" t="str">
        <f>MID(Sheet2!$B$64,10,1)</f>
        <v/>
      </c>
      <c r="T130" s="62" t="str">
        <f>MID(Sheet2!$B$64,11,1)</f>
        <v/>
      </c>
      <c r="U130" s="62" t="str">
        <f>MID(Sheet2!$B$64,12,1)</f>
        <v/>
      </c>
      <c r="V130" s="62" t="str">
        <f>MID(Sheet2!$B$64,13,1)</f>
        <v/>
      </c>
      <c r="W130" s="62" t="str">
        <f>MID(Sheet2!$B$64,14,1)</f>
        <v/>
      </c>
      <c r="X130" s="62" t="str">
        <f>MID(Sheet2!$B$64,15,1)</f>
        <v/>
      </c>
      <c r="Y130" s="62" t="str">
        <f>MID(Sheet2!$B$64,16,1)</f>
        <v/>
      </c>
      <c r="Z130" s="62" t="str">
        <f>MID(Sheet2!$B$64,17,1)</f>
        <v/>
      </c>
      <c r="AA130" s="62" t="str">
        <f>MID(Sheet2!$B$64,18,1)</f>
        <v/>
      </c>
      <c r="AB130" s="62" t="str">
        <f>MID(Sheet2!$B$64,19,1)</f>
        <v/>
      </c>
      <c r="AC130" s="62" t="str">
        <f>MID(Sheet2!$B$64,20,1)</f>
        <v/>
      </c>
      <c r="AD130" s="62" t="str">
        <f>MID(Sheet2!$B$64,21,1)</f>
        <v/>
      </c>
      <c r="AE130" s="62" t="str">
        <f>MID(Sheet2!$B$64,22,1)</f>
        <v/>
      </c>
      <c r="AF130" s="62" t="str">
        <f>MID(Sheet2!$B$64,23,1)</f>
        <v/>
      </c>
      <c r="AG130" s="62" t="str">
        <f>MID(Sheet2!$B$64,24,1)</f>
        <v/>
      </c>
      <c r="AH130" s="48"/>
      <c r="AI130" s="48"/>
    </row>
    <row r="131" spans="1:35" ht="2.1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48"/>
      <c r="AI131" s="48"/>
    </row>
    <row r="132" spans="1:35" ht="15.75">
      <c r="A132" s="48"/>
      <c r="B132" s="48"/>
      <c r="C132" s="48"/>
      <c r="D132" s="48"/>
      <c r="E132" s="48"/>
      <c r="F132" s="48"/>
      <c r="G132" s="48"/>
      <c r="H132" s="48"/>
      <c r="I132" s="48"/>
      <c r="J132" s="62" t="str">
        <f>MID(Sheet2!$B$65,1,1)</f>
        <v/>
      </c>
      <c r="K132" s="62" t="str">
        <f>MID(Sheet2!$B$65,2,1)</f>
        <v/>
      </c>
      <c r="L132" s="62" t="str">
        <f>MID(Sheet2!$B$65,3,1)</f>
        <v/>
      </c>
      <c r="M132" s="62" t="str">
        <f>MID(Sheet2!$B$65,4,1)</f>
        <v/>
      </c>
      <c r="N132" s="62" t="str">
        <f>MID(Sheet2!$B$65,5,1)</f>
        <v/>
      </c>
      <c r="O132" s="62" t="str">
        <f>MID(Sheet2!$B$65,6,1)</f>
        <v/>
      </c>
      <c r="P132" s="62" t="str">
        <f>MID(Sheet2!$B$65,7,1)</f>
        <v/>
      </c>
      <c r="Q132" s="62" t="str">
        <f>MID(Sheet2!$B$65,8,1)</f>
        <v/>
      </c>
      <c r="R132" s="62" t="str">
        <f>MID(Sheet2!$B$65,9,1)</f>
        <v/>
      </c>
      <c r="S132" s="62" t="str">
        <f>MID(Sheet2!$B$65,10,1)</f>
        <v/>
      </c>
      <c r="T132" s="62" t="str">
        <f>MID(Sheet2!$B$65,11,1)</f>
        <v/>
      </c>
      <c r="U132" s="62" t="str">
        <f>MID(Sheet2!$B$65,12,1)</f>
        <v/>
      </c>
      <c r="V132" s="62" t="str">
        <f>MID(Sheet2!$B$65,13,1)</f>
        <v/>
      </c>
      <c r="W132" s="62" t="str">
        <f>MID(Sheet2!$B$65,14,1)</f>
        <v/>
      </c>
      <c r="X132" s="62" t="str">
        <f>MID(Sheet2!$B$65,15,1)</f>
        <v/>
      </c>
      <c r="Y132" s="62" t="str">
        <f>MID(Sheet2!$B$65,16,1)</f>
        <v/>
      </c>
      <c r="Z132" s="62" t="str">
        <f>MID(Sheet2!$B$65,17,1)</f>
        <v/>
      </c>
      <c r="AA132" s="62" t="str">
        <f>MID(Sheet2!$B$65,18,1)</f>
        <v/>
      </c>
      <c r="AB132" s="62" t="str">
        <f>MID(Sheet2!$B$65,19,1)</f>
        <v/>
      </c>
      <c r="AC132" s="62" t="str">
        <f>MID(Sheet2!$B$65,20,1)</f>
        <v/>
      </c>
      <c r="AD132" s="62" t="str">
        <f>MID(Sheet2!$B$65,21,1)</f>
        <v/>
      </c>
      <c r="AE132" s="62" t="str">
        <f>MID(Sheet2!$B$65,22,1)</f>
        <v/>
      </c>
      <c r="AF132" s="62" t="str">
        <f>MID(Sheet2!$B$65,23,1)</f>
        <v/>
      </c>
      <c r="AG132" s="62" t="str">
        <f>MID(Sheet2!$B$65,24,1)</f>
        <v/>
      </c>
      <c r="AH132" s="48"/>
      <c r="AI132" s="48"/>
    </row>
    <row r="133" spans="1:35" ht="2.1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</row>
    <row r="134" spans="1:35">
      <c r="A134" s="75">
        <v>13</v>
      </c>
      <c r="B134" s="77" t="s">
        <v>104</v>
      </c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48"/>
    </row>
    <row r="135" spans="1:35" ht="12" customHeight="1">
      <c r="A135" s="48"/>
      <c r="B135" s="59" t="str">
        <f>IF(Sheet2!B66=1,"P","")</f>
        <v/>
      </c>
      <c r="C135" s="54" t="s">
        <v>105</v>
      </c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59" t="str">
        <f>IF(Sheet2!B66=4,"P","")</f>
        <v/>
      </c>
      <c r="AC135" s="54" t="s">
        <v>109</v>
      </c>
      <c r="AD135" s="54"/>
      <c r="AE135" s="48"/>
      <c r="AF135" s="48"/>
      <c r="AG135" s="48"/>
      <c r="AH135" s="48"/>
      <c r="AI135" s="48"/>
    </row>
    <row r="136" spans="1:35" ht="2.1" customHeight="1">
      <c r="A136" s="48"/>
      <c r="B136" s="53"/>
      <c r="C136" s="54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53"/>
      <c r="AC136" s="54"/>
      <c r="AD136" s="54"/>
      <c r="AE136" s="48"/>
      <c r="AF136" s="48"/>
      <c r="AG136" s="48"/>
      <c r="AH136" s="48"/>
      <c r="AI136" s="48"/>
    </row>
    <row r="137" spans="1:35" ht="12" customHeight="1">
      <c r="A137" s="48"/>
      <c r="B137" s="59" t="str">
        <f>IF(Sheet2!B66=2,"P","")</f>
        <v/>
      </c>
      <c r="C137" s="54" t="s">
        <v>106</v>
      </c>
      <c r="D137" s="48"/>
      <c r="E137" s="48"/>
      <c r="F137" s="48"/>
      <c r="G137" s="48"/>
      <c r="H137" s="48"/>
      <c r="I137" s="48"/>
      <c r="J137" s="48"/>
      <c r="K137" s="48"/>
      <c r="L137" s="48"/>
      <c r="M137" s="54" t="s">
        <v>108</v>
      </c>
      <c r="N137" s="54"/>
      <c r="O137" s="54"/>
      <c r="P137" s="48"/>
      <c r="Q137" s="48"/>
      <c r="R137" s="48"/>
      <c r="S137" s="48"/>
      <c r="T137" s="62" t="str">
        <f>MID(Sheet2!$B$68,1,1)</f>
        <v/>
      </c>
      <c r="U137" s="78" t="str">
        <f>MID(Sheet2!$B$68,2,1)</f>
        <v/>
      </c>
      <c r="V137" s="79" t="s">
        <v>112</v>
      </c>
      <c r="W137" s="80"/>
      <c r="X137" s="48"/>
      <c r="Y137" s="48"/>
      <c r="Z137" s="48"/>
      <c r="AA137" s="48"/>
      <c r="AB137" s="59" t="str">
        <f>IF(Sheet2!B66=5,"P","")</f>
        <v/>
      </c>
      <c r="AC137" s="71" t="s">
        <v>110</v>
      </c>
      <c r="AD137" s="54"/>
      <c r="AE137" s="48"/>
      <c r="AF137" s="48"/>
      <c r="AG137" s="48"/>
      <c r="AH137" s="48"/>
      <c r="AI137" s="48"/>
    </row>
    <row r="138" spans="1:35" ht="2.1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</row>
    <row r="139" spans="1:35" ht="12" customHeight="1">
      <c r="A139" s="48"/>
      <c r="B139" s="59" t="str">
        <f>IF(Sheet2!B66=3,"P","")</f>
        <v/>
      </c>
      <c r="C139" s="54" t="s">
        <v>107</v>
      </c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71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59" t="str">
        <f>IF(Sheet2!B66=6,"P","")</f>
        <v/>
      </c>
      <c r="AC139" s="54" t="s">
        <v>111</v>
      </c>
      <c r="AD139" s="54"/>
      <c r="AE139" s="48"/>
      <c r="AF139" s="48"/>
      <c r="AG139" s="48"/>
      <c r="AH139" s="48"/>
      <c r="AI139" s="48"/>
    </row>
    <row r="140" spans="1:35" ht="2.1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</row>
    <row r="141" spans="1:35">
      <c r="A141" s="75">
        <v>14</v>
      </c>
      <c r="B141" s="77" t="s">
        <v>113</v>
      </c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48"/>
    </row>
    <row r="142" spans="1:35" ht="9" customHeight="1">
      <c r="A142" s="48"/>
      <c r="B142" s="81" t="s">
        <v>114</v>
      </c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</row>
    <row r="143" spans="1:35" ht="9" customHeight="1">
      <c r="A143" s="48"/>
      <c r="B143" s="81" t="s">
        <v>115</v>
      </c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</row>
    <row r="144" spans="1:35">
      <c r="A144" s="77"/>
      <c r="B144" s="77" t="s">
        <v>116</v>
      </c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48"/>
    </row>
    <row r="145" spans="1:35" ht="2.1" customHeight="1" thickBo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</row>
    <row r="146" spans="1:35" ht="15.75" thickBot="1">
      <c r="A146" s="48"/>
      <c r="B146" s="58" t="s">
        <v>8</v>
      </c>
      <c r="C146" s="48"/>
      <c r="D146" s="48"/>
      <c r="E146" s="48"/>
      <c r="F146" s="59" t="s">
        <v>28</v>
      </c>
      <c r="G146" s="58" t="s">
        <v>7</v>
      </c>
      <c r="H146" s="50"/>
      <c r="I146" s="48"/>
      <c r="J146" s="60" t="str">
        <f>IF(Sheet2!B70="SHRI","P","")</f>
        <v/>
      </c>
      <c r="K146" s="48" t="s">
        <v>40</v>
      </c>
      <c r="L146" s="48"/>
      <c r="M146" s="48"/>
      <c r="N146" s="60" t="str">
        <f>IF(Sheet2!B70="Smt","P","")</f>
        <v/>
      </c>
      <c r="O146" s="48" t="s">
        <v>41</v>
      </c>
      <c r="P146" s="48"/>
      <c r="Q146" s="48"/>
      <c r="R146" s="60" t="str">
        <f>IF(Sheet2!B70="Kumari","P","")</f>
        <v/>
      </c>
      <c r="S146" s="48" t="s">
        <v>42</v>
      </c>
      <c r="T146" s="48"/>
      <c r="U146" s="48"/>
      <c r="V146" s="48"/>
      <c r="W146" s="60" t="str">
        <f>IF(Sheet2!B70="M/S","P","")</f>
        <v/>
      </c>
      <c r="X146" s="48" t="s">
        <v>43</v>
      </c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</row>
    <row r="147" spans="1:35" ht="2.1" customHeight="1">
      <c r="A147" s="48"/>
      <c r="B147" s="58"/>
      <c r="C147" s="48"/>
      <c r="D147" s="48"/>
      <c r="E147" s="48"/>
      <c r="F147" s="61"/>
      <c r="G147" s="58"/>
      <c r="H147" s="50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</row>
    <row r="148" spans="1:35" ht="15.75">
      <c r="A148" s="48"/>
      <c r="B148" s="48" t="s">
        <v>1</v>
      </c>
      <c r="C148" s="48"/>
      <c r="D148" s="48"/>
      <c r="E148" s="48"/>
      <c r="F148" s="48"/>
      <c r="G148" s="48"/>
      <c r="H148" s="48"/>
      <c r="I148" s="48"/>
      <c r="J148" s="62" t="str">
        <f>MID(Sheet2!$B$71,1,1)</f>
        <v/>
      </c>
      <c r="K148" s="62" t="str">
        <f>MID(Sheet2!$B$71,2,1)</f>
        <v/>
      </c>
      <c r="L148" s="62" t="str">
        <f>MID(Sheet2!$B$71,3,1)</f>
        <v/>
      </c>
      <c r="M148" s="62" t="str">
        <f>MID(Sheet2!$B$71,4,1)</f>
        <v/>
      </c>
      <c r="N148" s="62" t="str">
        <f>MID(Sheet2!$B$71,5,1)</f>
        <v/>
      </c>
      <c r="O148" s="62" t="str">
        <f>MID(Sheet2!$B$71,6,1)</f>
        <v/>
      </c>
      <c r="P148" s="62" t="str">
        <f>MID(Sheet2!$B$71,7,1)</f>
        <v/>
      </c>
      <c r="Q148" s="62" t="str">
        <f>MID(Sheet2!$B$71,8,1)</f>
        <v/>
      </c>
      <c r="R148" s="62" t="str">
        <f>MID(Sheet2!$B$71,9,1)</f>
        <v/>
      </c>
      <c r="S148" s="62" t="str">
        <f>MID(Sheet2!$B$71,10,1)</f>
        <v/>
      </c>
      <c r="T148" s="62" t="str">
        <f>MID(Sheet2!$B$71,11,1)</f>
        <v/>
      </c>
      <c r="U148" s="62" t="str">
        <f>MID(Sheet2!$B$71,12,1)</f>
        <v/>
      </c>
      <c r="V148" s="62" t="str">
        <f>MID(Sheet2!$B$71,13,1)</f>
        <v/>
      </c>
      <c r="W148" s="62" t="str">
        <f>MID(Sheet2!$B$71,14,1)</f>
        <v/>
      </c>
      <c r="X148" s="62" t="str">
        <f>MID(Sheet2!$B$71,15,1)</f>
        <v/>
      </c>
      <c r="Y148" s="62" t="str">
        <f>MID(Sheet2!$B$71,16,1)</f>
        <v/>
      </c>
      <c r="Z148" s="62" t="str">
        <f>MID(Sheet2!$B$71,17,1)</f>
        <v/>
      </c>
      <c r="AA148" s="62" t="str">
        <f>MID(Sheet2!$B$71,18,1)</f>
        <v/>
      </c>
      <c r="AB148" s="62" t="str">
        <f>MID(Sheet2!$B$71,19,1)</f>
        <v/>
      </c>
      <c r="AC148" s="62" t="str">
        <f>MID(Sheet2!$B$71,20,1)</f>
        <v/>
      </c>
      <c r="AD148" s="62" t="str">
        <f>MID(Sheet2!$B$71,21,1)</f>
        <v/>
      </c>
      <c r="AE148" s="62" t="str">
        <f>MID(Sheet2!$B$71,22,1)</f>
        <v/>
      </c>
      <c r="AF148" s="62" t="str">
        <f>MID(Sheet2!$B$71,23,1)</f>
        <v/>
      </c>
      <c r="AG148" s="62" t="str">
        <f>MID(Sheet2!$B$71,24,1)</f>
        <v/>
      </c>
      <c r="AH148" s="48"/>
      <c r="AI148" s="48"/>
    </row>
    <row r="149" spans="1:35" ht="2.1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48"/>
      <c r="AI149" s="48"/>
    </row>
    <row r="150" spans="1:35" ht="15.75">
      <c r="A150" s="48"/>
      <c r="B150" s="48" t="s">
        <v>2</v>
      </c>
      <c r="C150" s="48"/>
      <c r="D150" s="48"/>
      <c r="E150" s="48"/>
      <c r="F150" s="48"/>
      <c r="G150" s="48"/>
      <c r="H150" s="48"/>
      <c r="I150" s="48"/>
      <c r="J150" s="62" t="str">
        <f>MID(Sheet2!$B$72,1,1)</f>
        <v/>
      </c>
      <c r="K150" s="62" t="str">
        <f>MID(Sheet2!$B$72,2,1)</f>
        <v/>
      </c>
      <c r="L150" s="62" t="str">
        <f>MID(Sheet2!$B$72,3,1)</f>
        <v/>
      </c>
      <c r="M150" s="62" t="str">
        <f>MID(Sheet2!$B$72,4,1)</f>
        <v/>
      </c>
      <c r="N150" s="62" t="str">
        <f>MID(Sheet2!$B$72,5,1)</f>
        <v/>
      </c>
      <c r="O150" s="62" t="str">
        <f>MID(Sheet2!$B$72,6,1)</f>
        <v/>
      </c>
      <c r="P150" s="62" t="str">
        <f>MID(Sheet2!$B$72,7,1)</f>
        <v/>
      </c>
      <c r="Q150" s="62" t="str">
        <f>MID(Sheet2!$B$72,8,1)</f>
        <v/>
      </c>
      <c r="R150" s="62" t="str">
        <f>MID(Sheet2!$B$72,9,1)</f>
        <v/>
      </c>
      <c r="S150" s="62" t="str">
        <f>MID(Sheet2!$B$72,10,1)</f>
        <v/>
      </c>
      <c r="T150" s="62" t="str">
        <f>MID(Sheet2!$B$72,11,1)</f>
        <v/>
      </c>
      <c r="U150" s="62" t="str">
        <f>MID(Sheet2!$B$72,12,1)</f>
        <v/>
      </c>
      <c r="V150" s="62" t="str">
        <f>MID(Sheet2!$B$72,13,1)</f>
        <v/>
      </c>
      <c r="W150" s="62" t="str">
        <f>MID(Sheet2!$B$72,14,1)</f>
        <v/>
      </c>
      <c r="X150" s="62" t="str">
        <f>MID(Sheet2!$B$72,15,1)</f>
        <v/>
      </c>
      <c r="Y150" s="62" t="str">
        <f>MID(Sheet2!$B$72,16,1)</f>
        <v/>
      </c>
      <c r="Z150" s="62" t="str">
        <f>MID(Sheet2!$B$72,17,1)</f>
        <v/>
      </c>
      <c r="AA150" s="62" t="str">
        <f>MID(Sheet2!$B$72,18,1)</f>
        <v/>
      </c>
      <c r="AB150" s="62" t="str">
        <f>MID(Sheet2!$B$72,19,1)</f>
        <v/>
      </c>
      <c r="AC150" s="62" t="str">
        <f>MID(Sheet2!$B$72,20,1)</f>
        <v/>
      </c>
      <c r="AD150" s="62" t="str">
        <f>MID(Sheet2!$B$72,21,1)</f>
        <v/>
      </c>
      <c r="AE150" s="62" t="str">
        <f>MID(Sheet2!$B$72,22,1)</f>
        <v/>
      </c>
      <c r="AF150" s="62" t="str">
        <f>MID(Sheet2!$B$72,23,1)</f>
        <v/>
      </c>
      <c r="AG150" s="62" t="str">
        <f>MID(Sheet2!$B$72,24,1)</f>
        <v/>
      </c>
      <c r="AH150" s="48"/>
      <c r="AI150" s="48"/>
    </row>
    <row r="151" spans="1:35" ht="2.1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48"/>
      <c r="AI151" s="48"/>
    </row>
    <row r="152" spans="1:35" ht="15.75">
      <c r="A152" s="48"/>
      <c r="B152" s="48" t="s">
        <v>3</v>
      </c>
      <c r="C152" s="48"/>
      <c r="D152" s="48"/>
      <c r="E152" s="48"/>
      <c r="F152" s="48"/>
      <c r="G152" s="48"/>
      <c r="H152" s="48"/>
      <c r="I152" s="48"/>
      <c r="J152" s="62" t="str">
        <f>MID(Sheet2!$B$73,1,1)</f>
        <v/>
      </c>
      <c r="K152" s="62" t="str">
        <f>MID(Sheet2!$B$73,2,1)</f>
        <v/>
      </c>
      <c r="L152" s="62" t="str">
        <f>MID(Sheet2!$B$73,3,1)</f>
        <v/>
      </c>
      <c r="M152" s="62" t="str">
        <f>MID(Sheet2!$B$73,4,1)</f>
        <v/>
      </c>
      <c r="N152" s="62" t="str">
        <f>MID(Sheet2!$B$73,5,1)</f>
        <v/>
      </c>
      <c r="O152" s="62" t="str">
        <f>MID(Sheet2!$B$73,6,1)</f>
        <v/>
      </c>
      <c r="P152" s="62" t="str">
        <f>MID(Sheet2!$B$73,7,1)</f>
        <v/>
      </c>
      <c r="Q152" s="62" t="str">
        <f>MID(Sheet2!$B$73,8,1)</f>
        <v/>
      </c>
      <c r="R152" s="62" t="str">
        <f>MID(Sheet2!$B$73,9,1)</f>
        <v/>
      </c>
      <c r="S152" s="62" t="str">
        <f>MID(Sheet2!$B$73,10,1)</f>
        <v/>
      </c>
      <c r="T152" s="62" t="str">
        <f>MID(Sheet2!$B$73,11,1)</f>
        <v/>
      </c>
      <c r="U152" s="62" t="str">
        <f>MID(Sheet2!$B$73,12,1)</f>
        <v/>
      </c>
      <c r="V152" s="62" t="str">
        <f>MID(Sheet2!$B$73,13,1)</f>
        <v/>
      </c>
      <c r="W152" s="62" t="str">
        <f>MID(Sheet2!$B$73,14,1)</f>
        <v/>
      </c>
      <c r="X152" s="62" t="str">
        <f>MID(Sheet2!$B$73,15,1)</f>
        <v/>
      </c>
      <c r="Y152" s="62" t="str">
        <f>MID(Sheet2!$B$73,16,1)</f>
        <v/>
      </c>
      <c r="Z152" s="62" t="str">
        <f>MID(Sheet2!$B$73,17,1)</f>
        <v/>
      </c>
      <c r="AA152" s="62" t="str">
        <f>MID(Sheet2!$B$73,18,1)</f>
        <v/>
      </c>
      <c r="AB152" s="62" t="str">
        <f>MID(Sheet2!$B$73,19,1)</f>
        <v/>
      </c>
      <c r="AC152" s="62" t="str">
        <f>MID(Sheet2!$B$73,20,1)</f>
        <v/>
      </c>
      <c r="AD152" s="62" t="str">
        <f>MID(Sheet2!$B$73,21,1)</f>
        <v/>
      </c>
      <c r="AE152" s="62" t="str">
        <f>MID(Sheet2!$B$73,22,1)</f>
        <v/>
      </c>
      <c r="AF152" s="62" t="str">
        <f>MID(Sheet2!$B$73,23,1)</f>
        <v/>
      </c>
      <c r="AG152" s="62" t="str">
        <f>MID(Sheet2!$B$73,24,1)</f>
        <v/>
      </c>
      <c r="AH152" s="48"/>
      <c r="AI152" s="48"/>
    </row>
    <row r="153" spans="1:35" ht="2.1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48"/>
      <c r="AI153" s="48"/>
    </row>
    <row r="154" spans="1:35">
      <c r="A154" s="77"/>
      <c r="B154" s="77" t="s">
        <v>5</v>
      </c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48"/>
    </row>
    <row r="155" spans="1:35" ht="2.1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</row>
    <row r="156" spans="1:35" ht="15.75">
      <c r="A156" s="48"/>
      <c r="B156" s="71" t="s">
        <v>45</v>
      </c>
      <c r="C156" s="48"/>
      <c r="D156" s="48"/>
      <c r="E156" s="48"/>
      <c r="F156" s="48"/>
      <c r="G156" s="48"/>
      <c r="H156" s="48"/>
      <c r="I156" s="48"/>
      <c r="J156" s="62" t="str">
        <f>MID(Sheet2!$B$75,1,1)</f>
        <v/>
      </c>
      <c r="K156" s="62" t="str">
        <f>MID(Sheet2!$B$75,2,1)</f>
        <v/>
      </c>
      <c r="L156" s="62" t="str">
        <f>MID(Sheet2!$B$75,3,1)</f>
        <v/>
      </c>
      <c r="M156" s="62" t="str">
        <f>MID(Sheet2!$B$75,4,1)</f>
        <v/>
      </c>
      <c r="N156" s="62" t="str">
        <f>MID(Sheet2!$B$75,5,1)</f>
        <v/>
      </c>
      <c r="O156" s="62" t="str">
        <f>MID(Sheet2!$B$75,6,1)</f>
        <v/>
      </c>
      <c r="P156" s="62" t="str">
        <f>MID(Sheet2!$B$75,7,1)</f>
        <v/>
      </c>
      <c r="Q156" s="62" t="str">
        <f>MID(Sheet2!$B$75,8,1)</f>
        <v/>
      </c>
      <c r="R156" s="62" t="str">
        <f>MID(Sheet2!$B$75,9,1)</f>
        <v/>
      </c>
      <c r="S156" s="62" t="str">
        <f>MID(Sheet2!$B$75,10,1)</f>
        <v/>
      </c>
      <c r="T156" s="62" t="str">
        <f>MID(Sheet2!$B$75,11,1)</f>
        <v/>
      </c>
      <c r="U156" s="62" t="str">
        <f>MID(Sheet2!$B$75,12,1)</f>
        <v/>
      </c>
      <c r="V156" s="62" t="str">
        <f>MID(Sheet2!$B$75,13,1)</f>
        <v/>
      </c>
      <c r="W156" s="62" t="str">
        <f>MID(Sheet2!$B$75,14,1)</f>
        <v/>
      </c>
      <c r="X156" s="62" t="str">
        <f>MID(Sheet2!$B$75,15,1)</f>
        <v/>
      </c>
      <c r="Y156" s="62" t="str">
        <f>MID(Sheet2!$B$75,16,1)</f>
        <v/>
      </c>
      <c r="Z156" s="62" t="str">
        <f>MID(Sheet2!$B$75,17,1)</f>
        <v/>
      </c>
      <c r="AA156" s="62" t="str">
        <f>MID(Sheet2!$B$75,18,1)</f>
        <v/>
      </c>
      <c r="AB156" s="62" t="str">
        <f>MID(Sheet2!$B$75,19,1)</f>
        <v/>
      </c>
      <c r="AC156" s="62" t="str">
        <f>MID(Sheet2!$B$75,20,1)</f>
        <v/>
      </c>
      <c r="AD156" s="62" t="str">
        <f>MID(Sheet2!$B$75,21,1)</f>
        <v/>
      </c>
      <c r="AE156" s="62" t="str">
        <f>MID(Sheet2!$B$75,22,1)</f>
        <v/>
      </c>
      <c r="AF156" s="62" t="str">
        <f>MID(Sheet2!$B$75,23,1)</f>
        <v/>
      </c>
      <c r="AG156" s="62" t="str">
        <f>MID(Sheet2!$B$75,24,1)</f>
        <v/>
      </c>
      <c r="AH156" s="48"/>
      <c r="AI156" s="48"/>
    </row>
    <row r="157" spans="1:35" ht="2.1" customHeight="1">
      <c r="A157" s="48"/>
      <c r="B157" s="71"/>
      <c r="C157" s="48"/>
      <c r="D157" s="48"/>
      <c r="E157" s="48"/>
      <c r="F157" s="48"/>
      <c r="G157" s="48"/>
      <c r="H157" s="48"/>
      <c r="I157" s="48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48"/>
      <c r="AI157" s="48"/>
    </row>
    <row r="158" spans="1:35" ht="15.75">
      <c r="A158" s="48"/>
      <c r="B158" s="71" t="s">
        <v>46</v>
      </c>
      <c r="C158" s="48"/>
      <c r="D158" s="48"/>
      <c r="E158" s="48"/>
      <c r="F158" s="48"/>
      <c r="G158" s="48"/>
      <c r="H158" s="48"/>
      <c r="I158" s="48"/>
      <c r="J158" s="62" t="str">
        <f>MID(Sheet2!$B$76,1,1)</f>
        <v/>
      </c>
      <c r="K158" s="62" t="str">
        <f>MID(Sheet2!$B$76,2,1)</f>
        <v/>
      </c>
      <c r="L158" s="62" t="str">
        <f>MID(Sheet2!$B$76,3,1)</f>
        <v/>
      </c>
      <c r="M158" s="62" t="str">
        <f>MID(Sheet2!$B$76,4,1)</f>
        <v/>
      </c>
      <c r="N158" s="62" t="str">
        <f>MID(Sheet2!$B$76,5,1)</f>
        <v/>
      </c>
      <c r="O158" s="62" t="str">
        <f>MID(Sheet2!$B$76,6,1)</f>
        <v/>
      </c>
      <c r="P158" s="62" t="str">
        <f>MID(Sheet2!$B$76,7,1)</f>
        <v/>
      </c>
      <c r="Q158" s="62" t="str">
        <f>MID(Sheet2!$B$76,8,1)</f>
        <v/>
      </c>
      <c r="R158" s="62" t="str">
        <f>MID(Sheet2!$B$76,9,1)</f>
        <v/>
      </c>
      <c r="S158" s="62" t="str">
        <f>MID(Sheet2!$B$76,10,1)</f>
        <v/>
      </c>
      <c r="T158" s="62" t="str">
        <f>MID(Sheet2!$B$76,11,1)</f>
        <v/>
      </c>
      <c r="U158" s="62" t="str">
        <f>MID(Sheet2!$B$76,12,1)</f>
        <v/>
      </c>
      <c r="V158" s="62" t="str">
        <f>MID(Sheet2!$B$76,13,1)</f>
        <v/>
      </c>
      <c r="W158" s="62" t="str">
        <f>MID(Sheet2!$B$76,14,1)</f>
        <v/>
      </c>
      <c r="X158" s="62" t="str">
        <f>MID(Sheet2!$B$76,15,1)</f>
        <v/>
      </c>
      <c r="Y158" s="62" t="str">
        <f>MID(Sheet2!$B$76,16,1)</f>
        <v/>
      </c>
      <c r="Z158" s="62" t="str">
        <f>MID(Sheet2!$B$76,17,1)</f>
        <v/>
      </c>
      <c r="AA158" s="62" t="str">
        <f>MID(Sheet2!$B$76,18,1)</f>
        <v/>
      </c>
      <c r="AB158" s="62" t="str">
        <f>MID(Sheet2!$B$76,19,1)</f>
        <v/>
      </c>
      <c r="AC158" s="62" t="str">
        <f>MID(Sheet2!$B$76,20,1)</f>
        <v/>
      </c>
      <c r="AD158" s="62" t="str">
        <f>MID(Sheet2!$B$76,21,1)</f>
        <v/>
      </c>
      <c r="AE158" s="62" t="str">
        <f>MID(Sheet2!$B$76,22,1)</f>
        <v/>
      </c>
      <c r="AF158" s="62" t="str">
        <f>MID(Sheet2!$B$76,23,1)</f>
        <v/>
      </c>
      <c r="AG158" s="62" t="str">
        <f>MID(Sheet2!$B$76,24,1)</f>
        <v/>
      </c>
      <c r="AH158" s="48"/>
      <c r="AI158" s="48"/>
    </row>
    <row r="159" spans="1:35" ht="2.1" customHeight="1">
      <c r="A159" s="48"/>
      <c r="B159" s="71"/>
      <c r="C159" s="48"/>
      <c r="D159" s="48"/>
      <c r="E159" s="48"/>
      <c r="F159" s="48"/>
      <c r="G159" s="48"/>
      <c r="H159" s="48"/>
      <c r="I159" s="48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48"/>
      <c r="AI159" s="48"/>
    </row>
    <row r="160" spans="1:35" ht="15.75">
      <c r="A160" s="48"/>
      <c r="B160" s="71" t="s">
        <v>47</v>
      </c>
      <c r="C160" s="48"/>
      <c r="D160" s="48"/>
      <c r="E160" s="48"/>
      <c r="F160" s="48"/>
      <c r="G160" s="48"/>
      <c r="H160" s="48"/>
      <c r="I160" s="48"/>
      <c r="J160" s="62" t="str">
        <f>MID(Sheet2!$B$77,1,1)</f>
        <v/>
      </c>
      <c r="K160" s="62" t="str">
        <f>MID(Sheet2!$B$77,2,1)</f>
        <v/>
      </c>
      <c r="L160" s="62" t="str">
        <f>MID(Sheet2!$B$77,3,1)</f>
        <v/>
      </c>
      <c r="M160" s="62" t="str">
        <f>MID(Sheet2!$B$77,4,1)</f>
        <v/>
      </c>
      <c r="N160" s="62" t="str">
        <f>MID(Sheet2!$B$77,5,1)</f>
        <v/>
      </c>
      <c r="O160" s="62" t="str">
        <f>MID(Sheet2!$B$77,6,1)</f>
        <v/>
      </c>
      <c r="P160" s="62" t="str">
        <f>MID(Sheet2!$B$77,7,1)</f>
        <v/>
      </c>
      <c r="Q160" s="62" t="str">
        <f>MID(Sheet2!$B$77,8,1)</f>
        <v/>
      </c>
      <c r="R160" s="62" t="str">
        <f>MID(Sheet2!$B$77,9,1)</f>
        <v/>
      </c>
      <c r="S160" s="62" t="str">
        <f>MID(Sheet2!$B$77,10,1)</f>
        <v/>
      </c>
      <c r="T160" s="62" t="str">
        <f>MID(Sheet2!$B$77,11,1)</f>
        <v/>
      </c>
      <c r="U160" s="62" t="str">
        <f>MID(Sheet2!$B$77,12,1)</f>
        <v/>
      </c>
      <c r="V160" s="62" t="str">
        <f>MID(Sheet2!$B$77,13,1)</f>
        <v/>
      </c>
      <c r="W160" s="62" t="str">
        <f>MID(Sheet2!$B$77,14,1)</f>
        <v/>
      </c>
      <c r="X160" s="62" t="str">
        <f>MID(Sheet2!$B$77,15,1)</f>
        <v/>
      </c>
      <c r="Y160" s="62" t="str">
        <f>MID(Sheet2!$B$77,16,1)</f>
        <v/>
      </c>
      <c r="Z160" s="62" t="str">
        <f>MID(Sheet2!$B$77,17,1)</f>
        <v/>
      </c>
      <c r="AA160" s="62" t="str">
        <f>MID(Sheet2!$B$77,18,1)</f>
        <v/>
      </c>
      <c r="AB160" s="62" t="str">
        <f>MID(Sheet2!$B$77,19,1)</f>
        <v/>
      </c>
      <c r="AC160" s="62" t="str">
        <f>MID(Sheet2!$B$77,20,1)</f>
        <v/>
      </c>
      <c r="AD160" s="62" t="str">
        <f>MID(Sheet2!$B$77,21,1)</f>
        <v/>
      </c>
      <c r="AE160" s="62" t="str">
        <f>MID(Sheet2!$B$77,22,1)</f>
        <v/>
      </c>
      <c r="AF160" s="62" t="str">
        <f>MID(Sheet2!$B$77,23,1)</f>
        <v/>
      </c>
      <c r="AG160" s="62" t="str">
        <f>MID(Sheet2!$B$77,24,1)</f>
        <v/>
      </c>
      <c r="AH160" s="48"/>
      <c r="AI160" s="48"/>
    </row>
    <row r="161" spans="1:35" ht="2.1" customHeight="1">
      <c r="A161" s="48"/>
      <c r="B161" s="71"/>
      <c r="C161" s="48"/>
      <c r="D161" s="48"/>
      <c r="E161" s="48"/>
      <c r="F161" s="48"/>
      <c r="G161" s="48"/>
      <c r="H161" s="48"/>
      <c r="I161" s="48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48"/>
      <c r="AI161" s="48"/>
    </row>
    <row r="162" spans="1:35" ht="15.75">
      <c r="A162" s="48"/>
      <c r="B162" s="71" t="s">
        <v>48</v>
      </c>
      <c r="C162" s="48"/>
      <c r="D162" s="48"/>
      <c r="E162" s="48"/>
      <c r="F162" s="48"/>
      <c r="G162" s="48"/>
      <c r="H162" s="48"/>
      <c r="I162" s="48"/>
      <c r="J162" s="62" t="str">
        <f>MID(Sheet2!$B$78,1,1)</f>
        <v/>
      </c>
      <c r="K162" s="62" t="str">
        <f>MID(Sheet2!$B$78,2,1)</f>
        <v/>
      </c>
      <c r="L162" s="62" t="str">
        <f>MID(Sheet2!$B$78,3,1)</f>
        <v/>
      </c>
      <c r="M162" s="62" t="str">
        <f>MID(Sheet2!$B$78,4,1)</f>
        <v/>
      </c>
      <c r="N162" s="62" t="str">
        <f>MID(Sheet2!$B$78,5,1)</f>
        <v/>
      </c>
      <c r="O162" s="62" t="str">
        <f>MID(Sheet2!$B$78,6,1)</f>
        <v/>
      </c>
      <c r="P162" s="62" t="str">
        <f>MID(Sheet2!$B$78,7,1)</f>
        <v/>
      </c>
      <c r="Q162" s="62" t="str">
        <f>MID(Sheet2!$B$78,8,1)</f>
        <v/>
      </c>
      <c r="R162" s="62" t="str">
        <f>MID(Sheet2!$B$78,9,1)</f>
        <v/>
      </c>
      <c r="S162" s="62" t="str">
        <f>MID(Sheet2!$B$78,10,1)</f>
        <v/>
      </c>
      <c r="T162" s="62" t="str">
        <f>MID(Sheet2!$B$78,11,1)</f>
        <v/>
      </c>
      <c r="U162" s="62" t="str">
        <f>MID(Sheet2!$B$78,12,1)</f>
        <v/>
      </c>
      <c r="V162" s="62" t="str">
        <f>MID(Sheet2!$B$78,13,1)</f>
        <v/>
      </c>
      <c r="W162" s="62" t="str">
        <f>MID(Sheet2!$B$78,14,1)</f>
        <v/>
      </c>
      <c r="X162" s="62" t="str">
        <f>MID(Sheet2!$B$78,15,1)</f>
        <v/>
      </c>
      <c r="Y162" s="62" t="str">
        <f>MID(Sheet2!$B$78,16,1)</f>
        <v/>
      </c>
      <c r="Z162" s="62" t="str">
        <f>MID(Sheet2!$B$78,17,1)</f>
        <v/>
      </c>
      <c r="AA162" s="62" t="str">
        <f>MID(Sheet2!$B$78,18,1)</f>
        <v/>
      </c>
      <c r="AB162" s="62" t="str">
        <f>MID(Sheet2!$B$78,19,1)</f>
        <v/>
      </c>
      <c r="AC162" s="62" t="str">
        <f>MID(Sheet2!$B$78,20,1)</f>
        <v/>
      </c>
      <c r="AD162" s="62" t="str">
        <f>MID(Sheet2!$B$78,21,1)</f>
        <v/>
      </c>
      <c r="AE162" s="62" t="str">
        <f>MID(Sheet2!$B$78,22,1)</f>
        <v/>
      </c>
      <c r="AF162" s="62" t="str">
        <f>MID(Sheet2!$B$78,23,1)</f>
        <v/>
      </c>
      <c r="AG162" s="62" t="str">
        <f>MID(Sheet2!$B$78,24,1)</f>
        <v/>
      </c>
      <c r="AH162" s="48"/>
      <c r="AI162" s="48"/>
    </row>
    <row r="163" spans="1:35" ht="2.1" customHeight="1">
      <c r="A163" s="48"/>
      <c r="B163" s="71"/>
      <c r="C163" s="48"/>
      <c r="D163" s="48"/>
      <c r="E163" s="48"/>
      <c r="F163" s="48"/>
      <c r="G163" s="48"/>
      <c r="H163" s="48"/>
      <c r="I163" s="48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48"/>
      <c r="AI163" s="48"/>
    </row>
    <row r="164" spans="1:35" ht="15.75">
      <c r="A164" s="48"/>
      <c r="B164" s="71" t="s">
        <v>49</v>
      </c>
      <c r="C164" s="48"/>
      <c r="D164" s="48"/>
      <c r="E164" s="48"/>
      <c r="F164" s="48"/>
      <c r="G164" s="48"/>
      <c r="H164" s="48"/>
      <c r="I164" s="48"/>
      <c r="J164" s="62" t="str">
        <f>MID(Sheet2!$B$79,1,1)</f>
        <v/>
      </c>
      <c r="K164" s="62" t="str">
        <f>MID(Sheet2!$B$79,2,1)</f>
        <v/>
      </c>
      <c r="L164" s="62" t="str">
        <f>MID(Sheet2!$B$79,3,1)</f>
        <v/>
      </c>
      <c r="M164" s="62" t="str">
        <f>MID(Sheet2!$B$79,4,1)</f>
        <v/>
      </c>
      <c r="N164" s="62" t="str">
        <f>MID(Sheet2!$B$79,5,1)</f>
        <v/>
      </c>
      <c r="O164" s="62" t="str">
        <f>MID(Sheet2!$B$79,6,1)</f>
        <v/>
      </c>
      <c r="P164" s="62" t="str">
        <f>MID(Sheet2!$B$79,7,1)</f>
        <v/>
      </c>
      <c r="Q164" s="62" t="str">
        <f>MID(Sheet2!$B$79,8,1)</f>
        <v/>
      </c>
      <c r="R164" s="62" t="str">
        <f>MID(Sheet2!$B$79,9,1)</f>
        <v/>
      </c>
      <c r="S164" s="62" t="str">
        <f>MID(Sheet2!$B$79,10,1)</f>
        <v/>
      </c>
      <c r="T164" s="62" t="str">
        <f>MID(Sheet2!$B$79,11,1)</f>
        <v/>
      </c>
      <c r="U164" s="62" t="str">
        <f>MID(Sheet2!$B$79,12,1)</f>
        <v/>
      </c>
      <c r="V164" s="62" t="str">
        <f>MID(Sheet2!$B$79,13,1)</f>
        <v/>
      </c>
      <c r="W164" s="62" t="str">
        <f>MID(Sheet2!$B$79,14,1)</f>
        <v/>
      </c>
      <c r="X164" s="62" t="str">
        <f>MID(Sheet2!$B$79,15,1)</f>
        <v/>
      </c>
      <c r="Y164" s="62" t="str">
        <f>MID(Sheet2!$B$79,16,1)</f>
        <v/>
      </c>
      <c r="Z164" s="62" t="str">
        <f>MID(Sheet2!$B$79,17,1)</f>
        <v/>
      </c>
      <c r="AA164" s="62" t="str">
        <f>MID(Sheet2!$B$79,18,1)</f>
        <v/>
      </c>
      <c r="AB164" s="62" t="str">
        <f>MID(Sheet2!$B$79,19,1)</f>
        <v/>
      </c>
      <c r="AC164" s="62" t="str">
        <f>MID(Sheet2!$B$79,20,1)</f>
        <v/>
      </c>
      <c r="AD164" s="62" t="str">
        <f>MID(Sheet2!$B$79,21,1)</f>
        <v/>
      </c>
      <c r="AE164" s="62" t="str">
        <f>MID(Sheet2!$B$79,22,1)</f>
        <v/>
      </c>
      <c r="AF164" s="62" t="str">
        <f>MID(Sheet2!$B$79,23,1)</f>
        <v/>
      </c>
      <c r="AG164" s="62" t="str">
        <f>MID(Sheet2!$B$79,24,1)</f>
        <v/>
      </c>
      <c r="AH164" s="48"/>
      <c r="AI164" s="48"/>
    </row>
    <row r="165" spans="1:35" ht="2.1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48"/>
      <c r="AI165" s="48"/>
    </row>
    <row r="166" spans="1:35">
      <c r="A166" s="48"/>
      <c r="B166" s="48" t="s">
        <v>50</v>
      </c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 t="s">
        <v>25</v>
      </c>
      <c r="R166" s="48"/>
      <c r="S166" s="48"/>
      <c r="T166" s="48"/>
      <c r="U166" s="48"/>
      <c r="V166" s="48"/>
      <c r="W166" s="48"/>
      <c r="X166" s="48"/>
      <c r="Y166" s="48" t="s">
        <v>26</v>
      </c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</row>
    <row r="167" spans="1:35" ht="15.75">
      <c r="A167" s="48"/>
      <c r="B167" s="115">
        <f>Sheet2!B80</f>
        <v>0</v>
      </c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4"/>
      <c r="Q167" s="62" t="str">
        <f>MID(Sheet2!$B$81,1,1)</f>
        <v/>
      </c>
      <c r="R167" s="62" t="str">
        <f>MID(Sheet2!$B$81,2,1)</f>
        <v/>
      </c>
      <c r="S167" s="62" t="str">
        <f>MID(Sheet2!$B$81,3,1)</f>
        <v/>
      </c>
      <c r="T167" s="62" t="str">
        <f>MID(Sheet2!$B$81,4,1)</f>
        <v/>
      </c>
      <c r="U167" s="62" t="str">
        <f>MID(Sheet2!$B$81,5,1)</f>
        <v/>
      </c>
      <c r="V167" s="62" t="str">
        <f>MID(Sheet2!$B$81,6,1)</f>
        <v/>
      </c>
      <c r="W167" s="62" t="str">
        <f>MID(Sheet2!$B$81,7,1)</f>
        <v/>
      </c>
      <c r="X167" s="116">
        <f>Sheet2!B82</f>
        <v>0</v>
      </c>
      <c r="Y167" s="117"/>
      <c r="Z167" s="117"/>
      <c r="AA167" s="117"/>
      <c r="AB167" s="117"/>
      <c r="AC167" s="117"/>
      <c r="AD167" s="117"/>
      <c r="AE167" s="117"/>
      <c r="AF167" s="117"/>
      <c r="AG167" s="118"/>
      <c r="AH167" s="48"/>
      <c r="AI167" s="48"/>
    </row>
    <row r="168" spans="1:35" ht="0.9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</row>
    <row r="169" spans="1:35">
      <c r="A169" s="75">
        <v>15</v>
      </c>
      <c r="B169" s="77" t="s">
        <v>117</v>
      </c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48"/>
    </row>
    <row r="170" spans="1:35">
      <c r="A170" s="48"/>
      <c r="B170" s="50" t="s">
        <v>118</v>
      </c>
      <c r="C170" s="48"/>
      <c r="D170" s="48"/>
      <c r="E170" s="48"/>
      <c r="F170" s="48"/>
      <c r="G170" s="110">
        <f>Sheet2!B85</f>
        <v>0</v>
      </c>
      <c r="H170" s="111"/>
      <c r="I170" s="111"/>
      <c r="J170" s="111"/>
      <c r="K170" s="111"/>
      <c r="L170" s="111"/>
      <c r="M170" s="111"/>
      <c r="N170" s="111"/>
      <c r="O170" s="111"/>
      <c r="P170" s="111"/>
      <c r="Q170" s="112"/>
      <c r="R170" s="50" t="s">
        <v>119</v>
      </c>
      <c r="S170" s="48"/>
      <c r="T170" s="48"/>
      <c r="U170" s="48"/>
      <c r="V170" s="48"/>
      <c r="W170" s="110">
        <f>Sheet2!B86</f>
        <v>0</v>
      </c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2"/>
      <c r="AH170" s="48"/>
      <c r="AI170" s="48"/>
    </row>
    <row r="171" spans="1:35" ht="1.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</row>
    <row r="172" spans="1:35">
      <c r="A172" s="48"/>
      <c r="B172" s="50" t="s">
        <v>120</v>
      </c>
      <c r="C172" s="48"/>
      <c r="D172" s="48"/>
      <c r="E172" s="48"/>
      <c r="F172" s="48"/>
      <c r="G172" s="48"/>
      <c r="H172" s="48"/>
      <c r="I172" s="110">
        <f>Sheet2!B87</f>
        <v>0</v>
      </c>
      <c r="J172" s="111"/>
      <c r="K172" s="111"/>
      <c r="L172" s="111"/>
      <c r="M172" s="111"/>
      <c r="N172" s="111"/>
      <c r="O172" s="111"/>
      <c r="P172" s="111"/>
      <c r="Q172" s="111"/>
      <c r="R172" s="111"/>
      <c r="S172" s="112"/>
      <c r="T172" s="48"/>
      <c r="U172" s="50" t="s">
        <v>121</v>
      </c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</row>
    <row r="173" spans="1:35" ht="9" customHeight="1">
      <c r="A173" s="48"/>
      <c r="B173" s="71" t="s">
        <v>122</v>
      </c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</row>
    <row r="174" spans="1:35" ht="9" customHeight="1">
      <c r="A174" s="48"/>
      <c r="B174" s="71" t="s">
        <v>123</v>
      </c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</row>
    <row r="175" spans="1:35">
      <c r="A175" s="82">
        <v>16</v>
      </c>
      <c r="B175" s="50" t="s">
        <v>124</v>
      </c>
      <c r="C175" s="48"/>
      <c r="D175" s="110">
        <f>Sheet2!B88</f>
        <v>0</v>
      </c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2"/>
      <c r="R175" s="71" t="s">
        <v>125</v>
      </c>
      <c r="S175" s="71"/>
      <c r="T175" s="48"/>
      <c r="U175" s="48"/>
      <c r="V175" s="48"/>
      <c r="W175" s="48"/>
      <c r="X175" s="48"/>
      <c r="Y175" s="48"/>
      <c r="Z175" s="110">
        <f>Sheet2!B89</f>
        <v>0</v>
      </c>
      <c r="AA175" s="111"/>
      <c r="AB175" s="111"/>
      <c r="AC175" s="111"/>
      <c r="AD175" s="111"/>
      <c r="AE175" s="111"/>
      <c r="AF175" s="111"/>
      <c r="AG175" s="112"/>
      <c r="AH175" s="48"/>
      <c r="AI175" s="48"/>
    </row>
    <row r="176" spans="1:35" ht="2.1" customHeight="1">
      <c r="A176" s="82"/>
      <c r="B176" s="50"/>
      <c r="C176" s="48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1"/>
      <c r="S176" s="71"/>
      <c r="T176" s="48"/>
      <c r="U176" s="48"/>
      <c r="V176" s="48"/>
      <c r="W176" s="48"/>
      <c r="X176" s="48"/>
      <c r="Y176" s="48"/>
      <c r="Z176" s="83"/>
      <c r="AA176" s="83"/>
      <c r="AB176" s="83"/>
      <c r="AC176" s="83"/>
      <c r="AD176" s="83"/>
      <c r="AE176" s="83"/>
      <c r="AF176" s="83"/>
      <c r="AG176" s="84"/>
      <c r="AH176" s="48"/>
      <c r="AI176" s="48"/>
    </row>
    <row r="177" spans="1:35">
      <c r="A177" s="48"/>
      <c r="B177" s="71" t="s">
        <v>126</v>
      </c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85"/>
      <c r="X177" s="83"/>
      <c r="Y177" s="83"/>
      <c r="Z177" s="83"/>
      <c r="AA177" s="83"/>
      <c r="AB177" s="83"/>
      <c r="AC177" s="83"/>
      <c r="AD177" s="83"/>
      <c r="AE177" s="83"/>
      <c r="AF177" s="83"/>
      <c r="AG177" s="84"/>
      <c r="AH177" s="70"/>
      <c r="AI177" s="48"/>
    </row>
    <row r="178" spans="1:35" ht="12" customHeight="1">
      <c r="A178" s="48"/>
      <c r="B178" s="48" t="s">
        <v>127</v>
      </c>
      <c r="C178" s="48"/>
      <c r="D178" s="48"/>
      <c r="E178" s="110">
        <f>Sheet2!B90</f>
        <v>0</v>
      </c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2"/>
      <c r="R178" s="48"/>
      <c r="S178" s="48"/>
      <c r="T178" s="48"/>
      <c r="U178" s="48"/>
      <c r="V178" s="48"/>
      <c r="W178" s="86"/>
      <c r="X178" s="70"/>
      <c r="Y178" s="70"/>
      <c r="Z178" s="70"/>
      <c r="AA178" s="70"/>
      <c r="AB178" s="70"/>
      <c r="AC178" s="70"/>
      <c r="AD178" s="70"/>
      <c r="AE178" s="70"/>
      <c r="AF178" s="70"/>
      <c r="AG178" s="87"/>
      <c r="AH178" s="70"/>
      <c r="AI178" s="48"/>
    </row>
    <row r="179" spans="1:35" ht="2.1" customHeight="1">
      <c r="A179" s="48"/>
      <c r="B179" s="48"/>
      <c r="C179" s="48"/>
      <c r="D179" s="48"/>
      <c r="E179" s="70"/>
      <c r="F179" s="70"/>
      <c r="G179" s="70"/>
      <c r="H179" s="70"/>
      <c r="I179" s="88"/>
      <c r="J179" s="88"/>
      <c r="K179" s="88"/>
      <c r="L179" s="88"/>
      <c r="M179" s="88"/>
      <c r="N179" s="88"/>
      <c r="O179" s="88"/>
      <c r="P179" s="88"/>
      <c r="Q179" s="70"/>
      <c r="R179" s="48"/>
      <c r="S179" s="48"/>
      <c r="T179" s="48"/>
      <c r="U179" s="48"/>
      <c r="V179" s="48"/>
      <c r="W179" s="86"/>
      <c r="X179" s="70"/>
      <c r="Y179" s="70"/>
      <c r="Z179" s="70"/>
      <c r="AA179" s="70"/>
      <c r="AB179" s="70"/>
      <c r="AC179" s="70"/>
      <c r="AD179" s="70"/>
      <c r="AE179" s="70"/>
      <c r="AF179" s="70"/>
      <c r="AG179" s="87"/>
      <c r="AH179" s="70"/>
      <c r="AI179" s="48"/>
    </row>
    <row r="180" spans="1:35" ht="15.75">
      <c r="A180" s="48"/>
      <c r="B180" s="48" t="s">
        <v>128</v>
      </c>
      <c r="C180" s="48"/>
      <c r="D180" s="48"/>
      <c r="E180" s="48"/>
      <c r="F180" s="48"/>
      <c r="G180" s="48"/>
      <c r="H180" s="48"/>
      <c r="I180" s="62" t="str">
        <f>MID(Sheet2!$B$91,1,1)</f>
        <v/>
      </c>
      <c r="J180" s="62" t="str">
        <f>MID(Sheet2!$B$91,2,1)</f>
        <v/>
      </c>
      <c r="K180" s="62" t="str">
        <f>MID(Sheet2!$C$91,1,1)</f>
        <v/>
      </c>
      <c r="L180" s="62" t="str">
        <f>MID(Sheet2!$C$91,2,1)</f>
        <v/>
      </c>
      <c r="M180" s="62" t="str">
        <f>MID(Sheet2!$D$91,1,1)</f>
        <v/>
      </c>
      <c r="N180" s="62" t="str">
        <f>MID(Sheet2!$D$91,2,1)</f>
        <v/>
      </c>
      <c r="O180" s="62" t="str">
        <f>MID(Sheet2!$D$91,3,1)</f>
        <v/>
      </c>
      <c r="P180" s="62" t="str">
        <f>MID(Sheet2!$D$91,4,1)</f>
        <v/>
      </c>
      <c r="Q180" s="48"/>
      <c r="R180" s="48"/>
      <c r="S180" s="48"/>
      <c r="T180" s="48"/>
      <c r="U180" s="48"/>
      <c r="V180" s="48"/>
      <c r="W180" s="89"/>
      <c r="X180" s="90"/>
      <c r="Y180" s="90"/>
      <c r="Z180" s="90"/>
      <c r="AA180" s="90"/>
      <c r="AB180" s="90"/>
      <c r="AC180" s="90"/>
      <c r="AD180" s="90"/>
      <c r="AE180" s="90"/>
      <c r="AF180" s="90"/>
      <c r="AG180" s="91"/>
      <c r="AH180" s="70"/>
      <c r="AI180" s="48"/>
    </row>
    <row r="181" spans="1:35" ht="8.1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86"/>
      <c r="X181" s="92" t="s">
        <v>129</v>
      </c>
      <c r="Y181" s="70"/>
      <c r="Z181" s="70"/>
      <c r="AA181" s="70"/>
      <c r="AB181" s="70"/>
      <c r="AC181" s="70"/>
      <c r="AD181" s="70"/>
      <c r="AE181" s="70"/>
      <c r="AF181" s="70"/>
      <c r="AG181" s="87"/>
      <c r="AH181" s="70"/>
      <c r="AI181" s="48"/>
    </row>
    <row r="182" spans="1:35" ht="8.1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89"/>
      <c r="X182" s="93" t="s">
        <v>130</v>
      </c>
      <c r="Y182" s="90"/>
      <c r="Z182" s="90"/>
      <c r="AA182" s="90"/>
      <c r="AB182" s="90"/>
      <c r="AC182" s="90"/>
      <c r="AD182" s="90"/>
      <c r="AE182" s="90"/>
      <c r="AF182" s="90"/>
      <c r="AG182" s="91"/>
      <c r="AH182" s="70"/>
      <c r="AI182" s="48"/>
    </row>
    <row r="183" spans="1:3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</row>
    <row r="184" spans="1:3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</row>
  </sheetData>
  <sheetProtection password="CBF5" sheet="1" objects="1" scenarios="1" formatCells="0" formatColumns="0" formatRows="0" insertColumns="0" insertRows="0" insertHyperlinks="0" deleteColumns="0" deleteRows="0" sort="0" autoFilter="0" pivotTables="0"/>
  <mergeCells count="19">
    <mergeCell ref="R9:S9"/>
    <mergeCell ref="H9:J9"/>
    <mergeCell ref="K10:L10"/>
    <mergeCell ref="M10:N10"/>
    <mergeCell ref="K9:N9"/>
    <mergeCell ref="O9:Q9"/>
    <mergeCell ref="J106:AD106"/>
    <mergeCell ref="B167:P167"/>
    <mergeCell ref="B81:P81"/>
    <mergeCell ref="B98:P98"/>
    <mergeCell ref="X167:AG167"/>
    <mergeCell ref="X98:AG98"/>
    <mergeCell ref="X81:AG81"/>
    <mergeCell ref="E178:Q178"/>
    <mergeCell ref="G170:Q170"/>
    <mergeCell ref="W170:AG170"/>
    <mergeCell ref="I172:S172"/>
    <mergeCell ref="D175:Q175"/>
    <mergeCell ref="Z175:AG175"/>
  </mergeCells>
  <pageMargins left="0.39370078740157483" right="0" top="7.874015748031496E-2" bottom="7.874015748031496E-2" header="0.31496062992125984" footer="0.31496062992125984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FORM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2017-11-21T07:19:25Z</cp:lastPrinted>
  <dcterms:created xsi:type="dcterms:W3CDTF">2006-09-16T00:00:00Z</dcterms:created>
  <dcterms:modified xsi:type="dcterms:W3CDTF">2017-11-23T05:21:21Z</dcterms:modified>
</cp:coreProperties>
</file>