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5135" windowHeight="9300" tabRatio="921" firstSheet="1" activeTab="30"/>
  </bookViews>
  <sheets>
    <sheet name="Form 3CA" sheetId="41" r:id="rId1"/>
    <sheet name="Form 3CD" sheetId="1" r:id="rId2"/>
    <sheet name="1" sheetId="30" r:id="rId3"/>
    <sheet name="2" sheetId="4" r:id="rId4"/>
    <sheet name="a" sheetId="38" state="hidden" r:id="rId5"/>
    <sheet name="b" sheetId="39" state="hidden" r:id="rId6"/>
    <sheet name="c" sheetId="40" state="hidden" r:id="rId7"/>
    <sheet name="3(a)" sheetId="10" r:id="rId8"/>
    <sheet name="3(b)" sheetId="9" r:id="rId9"/>
    <sheet name="4" sheetId="11" r:id="rId10"/>
    <sheet name="5" sheetId="12" r:id="rId11"/>
    <sheet name="6(a)" sheetId="33" r:id="rId12"/>
    <sheet name="6(b)" sheetId="34" r:id="rId13"/>
    <sheet name="d" sheetId="13" state="hidden" r:id="rId14"/>
    <sheet name="e" sheetId="15" state="hidden" r:id="rId15"/>
    <sheet name="7" sheetId="18" r:id="rId16"/>
    <sheet name="8(a)" sheetId="19" r:id="rId17"/>
    <sheet name="8(b)" sheetId="20" r:id="rId18"/>
    <sheet name="9" sheetId="21" r:id="rId19"/>
    <sheet name="10" sheetId="22" r:id="rId20"/>
    <sheet name="11(a)" sheetId="42" r:id="rId21"/>
    <sheet name="11 (b)" sheetId="43" r:id="rId22"/>
    <sheet name="11 (c)" sheetId="44" r:id="rId23"/>
    <sheet name="11 (d)" sheetId="45" r:id="rId24"/>
    <sheet name="11 (e)" sheetId="46" r:id="rId25"/>
    <sheet name="12" sheetId="24" r:id="rId26"/>
    <sheet name="13" sheetId="35" r:id="rId27"/>
    <sheet name="14" sheetId="25" r:id="rId28"/>
    <sheet name="15(a)" sheetId="27" r:id="rId29"/>
    <sheet name="15(b)" sheetId="26" r:id="rId30"/>
    <sheet name="16" sheetId="28" r:id="rId31"/>
  </sheets>
  <externalReferences>
    <externalReference r:id="rId32"/>
    <externalReference r:id="rId33"/>
    <externalReference r:id="rId34"/>
    <externalReference r:id="rId35"/>
    <externalReference r:id="rId36"/>
    <externalReference r:id="rId37"/>
    <externalReference r:id="rId38"/>
  </externalReferences>
  <definedNames>
    <definedName name="______qtr02" localSheetId="21">#REF!</definedName>
    <definedName name="______qtr02" localSheetId="22">#REF!</definedName>
    <definedName name="______qtr02" localSheetId="23">#REF!</definedName>
    <definedName name="______qtr02" localSheetId="24">#REF!</definedName>
    <definedName name="______qtr02">#REF!</definedName>
    <definedName name="______qtr4" localSheetId="21">#REF!</definedName>
    <definedName name="______qtr4" localSheetId="22">#REF!</definedName>
    <definedName name="______qtr4" localSheetId="23">#REF!</definedName>
    <definedName name="______qtr4" localSheetId="24">#REF!</definedName>
    <definedName name="______qtr4">#REF!</definedName>
    <definedName name="_____qtr02" localSheetId="21">#REF!</definedName>
    <definedName name="_____qtr02" localSheetId="22">#REF!</definedName>
    <definedName name="_____qtr02" localSheetId="23">#REF!</definedName>
    <definedName name="_____qtr02" localSheetId="24">#REF!</definedName>
    <definedName name="_____qtr02">#REF!</definedName>
    <definedName name="_____qtr4" localSheetId="21">#REF!</definedName>
    <definedName name="_____qtr4" localSheetId="22">#REF!</definedName>
    <definedName name="_____qtr4" localSheetId="23">#REF!</definedName>
    <definedName name="_____qtr4" localSheetId="24">#REF!</definedName>
    <definedName name="_____qtr4">#REF!</definedName>
    <definedName name="____qtr02" localSheetId="21">#REF!</definedName>
    <definedName name="____qtr02" localSheetId="22">#REF!</definedName>
    <definedName name="____qtr02" localSheetId="23">#REF!</definedName>
    <definedName name="____qtr02" localSheetId="24">#REF!</definedName>
    <definedName name="____qtr02">#REF!</definedName>
    <definedName name="____qtr4" localSheetId="21">#REF!</definedName>
    <definedName name="____qtr4" localSheetId="22">#REF!</definedName>
    <definedName name="____qtr4" localSheetId="23">#REF!</definedName>
    <definedName name="____qtr4" localSheetId="24">#REF!</definedName>
    <definedName name="____qtr4">#REF!</definedName>
    <definedName name="___qtr02" localSheetId="21">#REF!</definedName>
    <definedName name="___qtr02" localSheetId="22">#REF!</definedName>
    <definedName name="___qtr02" localSheetId="23">#REF!</definedName>
    <definedName name="___qtr02" localSheetId="24">#REF!</definedName>
    <definedName name="___qtr02">#REF!</definedName>
    <definedName name="___qtr4" localSheetId="21">#REF!</definedName>
    <definedName name="___qtr4" localSheetId="22">#REF!</definedName>
    <definedName name="___qtr4" localSheetId="23">#REF!</definedName>
    <definedName name="___qtr4" localSheetId="24">#REF!</definedName>
    <definedName name="___qtr4">#REF!</definedName>
    <definedName name="__qtr02" localSheetId="21">#REF!</definedName>
    <definedName name="__qtr02" localSheetId="22">#REF!</definedName>
    <definedName name="__qtr02" localSheetId="23">#REF!</definedName>
    <definedName name="__qtr02" localSheetId="24">#REF!</definedName>
    <definedName name="__qtr02">#REF!</definedName>
    <definedName name="__qtr4" localSheetId="21">#REF!</definedName>
    <definedName name="__qtr4" localSheetId="22">#REF!</definedName>
    <definedName name="__qtr4" localSheetId="23">#REF!</definedName>
    <definedName name="__qtr4" localSheetId="24">#REF!</definedName>
    <definedName name="__qtr4">#REF!</definedName>
    <definedName name="_DAT1" localSheetId="21">#REF!</definedName>
    <definedName name="_DAT1" localSheetId="22">#REF!</definedName>
    <definedName name="_DAT1" localSheetId="23">#REF!</definedName>
    <definedName name="_DAT1" localSheetId="24">#REF!</definedName>
    <definedName name="_DAT1">#REF!</definedName>
    <definedName name="_DAT10" localSheetId="21">#REF!</definedName>
    <definedName name="_DAT10" localSheetId="22">#REF!</definedName>
    <definedName name="_DAT10" localSheetId="23">#REF!</definedName>
    <definedName name="_DAT10" localSheetId="24">#REF!</definedName>
    <definedName name="_DAT10">#REF!</definedName>
    <definedName name="_DAT11" localSheetId="21">#REF!</definedName>
    <definedName name="_DAT11" localSheetId="22">#REF!</definedName>
    <definedName name="_DAT11" localSheetId="23">#REF!</definedName>
    <definedName name="_DAT11" localSheetId="24">#REF!</definedName>
    <definedName name="_DAT11">#REF!</definedName>
    <definedName name="_DAT12" localSheetId="21">#REF!</definedName>
    <definedName name="_DAT12" localSheetId="22">#REF!</definedName>
    <definedName name="_DAT12" localSheetId="23">#REF!</definedName>
    <definedName name="_DAT12" localSheetId="24">#REF!</definedName>
    <definedName name="_DAT12">#REF!</definedName>
    <definedName name="_DAT13" localSheetId="21">#REF!</definedName>
    <definedName name="_DAT13" localSheetId="22">#REF!</definedName>
    <definedName name="_DAT13" localSheetId="23">#REF!</definedName>
    <definedName name="_DAT13" localSheetId="24">#REF!</definedName>
    <definedName name="_DAT13">#REF!</definedName>
    <definedName name="_DAT14" localSheetId="21">#REF!</definedName>
    <definedName name="_DAT14" localSheetId="22">#REF!</definedName>
    <definedName name="_DAT14" localSheetId="23">#REF!</definedName>
    <definedName name="_DAT14" localSheetId="24">#REF!</definedName>
    <definedName name="_DAT14">#REF!</definedName>
    <definedName name="_DAT15" localSheetId="21">#REF!</definedName>
    <definedName name="_DAT15" localSheetId="22">#REF!</definedName>
    <definedName name="_DAT15" localSheetId="23">#REF!</definedName>
    <definedName name="_DAT15" localSheetId="24">#REF!</definedName>
    <definedName name="_DAT15">#REF!</definedName>
    <definedName name="_DAT16" localSheetId="21">#REF!</definedName>
    <definedName name="_DAT16" localSheetId="22">#REF!</definedName>
    <definedName name="_DAT16" localSheetId="23">#REF!</definedName>
    <definedName name="_DAT16" localSheetId="24">#REF!</definedName>
    <definedName name="_DAT16">#REF!</definedName>
    <definedName name="_DAT17" localSheetId="21">#REF!</definedName>
    <definedName name="_DAT17" localSheetId="22">#REF!</definedName>
    <definedName name="_DAT17" localSheetId="23">#REF!</definedName>
    <definedName name="_DAT17" localSheetId="24">#REF!</definedName>
    <definedName name="_DAT17">#REF!</definedName>
    <definedName name="_DAT19" localSheetId="21">#REF!</definedName>
    <definedName name="_DAT19" localSheetId="22">#REF!</definedName>
    <definedName name="_DAT19" localSheetId="23">#REF!</definedName>
    <definedName name="_DAT19" localSheetId="24">#REF!</definedName>
    <definedName name="_DAT19">#REF!</definedName>
    <definedName name="_DAT2" localSheetId="21">#REF!</definedName>
    <definedName name="_DAT2" localSheetId="22">#REF!</definedName>
    <definedName name="_DAT2" localSheetId="23">#REF!</definedName>
    <definedName name="_DAT2" localSheetId="24">#REF!</definedName>
    <definedName name="_DAT2">#REF!</definedName>
    <definedName name="_DAT20" localSheetId="21">#REF!</definedName>
    <definedName name="_DAT20" localSheetId="22">#REF!</definedName>
    <definedName name="_DAT20" localSheetId="23">#REF!</definedName>
    <definedName name="_DAT20" localSheetId="24">#REF!</definedName>
    <definedName name="_DAT20">#REF!</definedName>
    <definedName name="_DAT21" localSheetId="21">#REF!</definedName>
    <definedName name="_DAT21" localSheetId="22">#REF!</definedName>
    <definedName name="_DAT21" localSheetId="23">#REF!</definedName>
    <definedName name="_DAT21" localSheetId="24">#REF!</definedName>
    <definedName name="_DAT21">#REF!</definedName>
    <definedName name="_DAT22" localSheetId="21">#REF!</definedName>
    <definedName name="_DAT22" localSheetId="22">#REF!</definedName>
    <definedName name="_DAT22" localSheetId="23">#REF!</definedName>
    <definedName name="_DAT22" localSheetId="24">#REF!</definedName>
    <definedName name="_DAT22">#REF!</definedName>
    <definedName name="_DAT23" localSheetId="21">#REF!</definedName>
    <definedName name="_DAT23" localSheetId="22">#REF!</definedName>
    <definedName name="_DAT23" localSheetId="23">#REF!</definedName>
    <definedName name="_DAT23" localSheetId="24">#REF!</definedName>
    <definedName name="_DAT23">#REF!</definedName>
    <definedName name="_DAT24" localSheetId="21">#REF!</definedName>
    <definedName name="_DAT24" localSheetId="22">#REF!</definedName>
    <definedName name="_DAT24" localSheetId="23">#REF!</definedName>
    <definedName name="_DAT24" localSheetId="24">#REF!</definedName>
    <definedName name="_DAT24">#REF!</definedName>
    <definedName name="_DAT3" localSheetId="21">#REF!</definedName>
    <definedName name="_DAT3" localSheetId="22">#REF!</definedName>
    <definedName name="_DAT3" localSheetId="23">#REF!</definedName>
    <definedName name="_DAT3" localSheetId="24">#REF!</definedName>
    <definedName name="_DAT3">#REF!</definedName>
    <definedName name="_DAT4" localSheetId="21">'[1]FAR-Mar''06'!#REF!</definedName>
    <definedName name="_DAT4" localSheetId="22">'[1]FAR-Mar''06'!#REF!</definedName>
    <definedName name="_DAT4" localSheetId="23">'[1]FAR-Mar''06'!#REF!</definedName>
    <definedName name="_DAT4" localSheetId="24">'[1]FAR-Mar''06'!#REF!</definedName>
    <definedName name="_DAT4">'[1]FAR-Mar''06'!#REF!</definedName>
    <definedName name="_DAT5" localSheetId="21">#REF!</definedName>
    <definedName name="_DAT5" localSheetId="22">#REF!</definedName>
    <definedName name="_DAT5" localSheetId="23">#REF!</definedName>
    <definedName name="_DAT5" localSheetId="24">#REF!</definedName>
    <definedName name="_DAT5">#REF!</definedName>
    <definedName name="_DAT6" localSheetId="21">#REF!</definedName>
    <definedName name="_DAT6" localSheetId="22">#REF!</definedName>
    <definedName name="_DAT6" localSheetId="23">#REF!</definedName>
    <definedName name="_DAT6" localSheetId="24">#REF!</definedName>
    <definedName name="_DAT6">#REF!</definedName>
    <definedName name="_DAT7" localSheetId="21">#REF!</definedName>
    <definedName name="_DAT7" localSheetId="22">#REF!</definedName>
    <definedName name="_DAT7" localSheetId="23">#REF!</definedName>
    <definedName name="_DAT7" localSheetId="24">#REF!</definedName>
    <definedName name="_DAT7">#REF!</definedName>
    <definedName name="_DAT8" localSheetId="21">#REF!</definedName>
    <definedName name="_DAT8" localSheetId="22">#REF!</definedName>
    <definedName name="_DAT8" localSheetId="23">#REF!</definedName>
    <definedName name="_DAT8" localSheetId="24">#REF!</definedName>
    <definedName name="_DAT8">#REF!</definedName>
    <definedName name="_DAT9" localSheetId="21">#REF!</definedName>
    <definedName name="_DAT9" localSheetId="22">#REF!</definedName>
    <definedName name="_DAT9" localSheetId="23">#REF!</definedName>
    <definedName name="_DAT9" localSheetId="24">#REF!</definedName>
    <definedName name="_DAT9">#REF!</definedName>
    <definedName name="_Fill" localSheetId="21" hidden="1">#REF!</definedName>
    <definedName name="_Fill" localSheetId="22" hidden="1">#REF!</definedName>
    <definedName name="_Fill" localSheetId="23" hidden="1">#REF!</definedName>
    <definedName name="_Fill" localSheetId="24" hidden="1">#REF!</definedName>
    <definedName name="_Fill" hidden="1">#REF!</definedName>
    <definedName name="_xlnm._FilterDatabase" localSheetId="27" hidden="1">'14'!$B$10:$E$30</definedName>
    <definedName name="_Order1" hidden="1">255</definedName>
    <definedName name="_Order2" hidden="1">255</definedName>
    <definedName name="_qtr02" localSheetId="21">#REF!</definedName>
    <definedName name="_qtr02" localSheetId="22">#REF!</definedName>
    <definedName name="_qtr02" localSheetId="23">#REF!</definedName>
    <definedName name="_qtr02" localSheetId="24">#REF!</definedName>
    <definedName name="_qtr02">#REF!</definedName>
    <definedName name="_qtr4" localSheetId="21">#REF!</definedName>
    <definedName name="_qtr4" localSheetId="22">#REF!</definedName>
    <definedName name="_qtr4" localSheetId="23">#REF!</definedName>
    <definedName name="_qtr4" localSheetId="24">#REF!</definedName>
    <definedName name="_qtr4">#REF!</definedName>
    <definedName name="_Sort" localSheetId="21" hidden="1">#REF!</definedName>
    <definedName name="_Sort" localSheetId="22" hidden="1">#REF!</definedName>
    <definedName name="_Sort" localSheetId="23" hidden="1">#REF!</definedName>
    <definedName name="_Sort" localSheetId="24" hidden="1">#REF!</definedName>
    <definedName name="_Sort" hidden="1">#REF!</definedName>
    <definedName name="a" localSheetId="21">#REF!</definedName>
    <definedName name="a" localSheetId="22">#REF!</definedName>
    <definedName name="a" localSheetId="23">#REF!</definedName>
    <definedName name="a" localSheetId="24">#REF!</definedName>
    <definedName name="a">#REF!</definedName>
    <definedName name="advance" localSheetId="21">#REF!</definedName>
    <definedName name="advance" localSheetId="22">#REF!</definedName>
    <definedName name="advance" localSheetId="23">#REF!</definedName>
    <definedName name="advance" localSheetId="24">#REF!</definedName>
    <definedName name="advance">#REF!</definedName>
    <definedName name="advstaff" localSheetId="21">#REF!</definedName>
    <definedName name="advstaff" localSheetId="22">#REF!</definedName>
    <definedName name="advstaff" localSheetId="23">#REF!</definedName>
    <definedName name="advstaff" localSheetId="24">#REF!</definedName>
    <definedName name="advstaff">#REF!</definedName>
    <definedName name="AHC" localSheetId="21">#REF!</definedName>
    <definedName name="AHC" localSheetId="22">#REF!</definedName>
    <definedName name="AHC" localSheetId="23">#REF!</definedName>
    <definedName name="AHC" localSheetId="24">#REF!</definedName>
    <definedName name="AHC">#REF!</definedName>
    <definedName name="bal">'[2]detail''02'!$B$506:$C$512</definedName>
    <definedName name="BSGrouping" localSheetId="21">#REF!</definedName>
    <definedName name="BSGrouping" localSheetId="22">#REF!</definedName>
    <definedName name="BSGrouping" localSheetId="23">#REF!</definedName>
    <definedName name="BSGrouping" localSheetId="24">#REF!</definedName>
    <definedName name="BSGrouping">#REF!</definedName>
    <definedName name="bsheet" localSheetId="21">#REF!</definedName>
    <definedName name="bsheet" localSheetId="22">#REF!</definedName>
    <definedName name="bsheet" localSheetId="23">#REF!</definedName>
    <definedName name="bsheet" localSheetId="24">#REF!</definedName>
    <definedName name="bsheet">#REF!</definedName>
    <definedName name="BVA" localSheetId="21">#REF!</definedName>
    <definedName name="BVA" localSheetId="22">#REF!</definedName>
    <definedName name="BVA" localSheetId="23">#REF!</definedName>
    <definedName name="BVA" localSheetId="24">#REF!</definedName>
    <definedName name="BVA">#REF!</definedName>
    <definedName name="CHEM" localSheetId="21">#REF!</definedName>
    <definedName name="CHEM" localSheetId="22">#REF!</definedName>
    <definedName name="CHEM" localSheetId="23">#REF!</definedName>
    <definedName name="CHEM" localSheetId="24">#REF!</definedName>
    <definedName name="CHEM">#REF!</definedName>
    <definedName name="con" localSheetId="21">#REF!</definedName>
    <definedName name="con" localSheetId="22">#REF!</definedName>
    <definedName name="con" localSheetId="23">#REF!</definedName>
    <definedName name="con" localSheetId="24">#REF!</definedName>
    <definedName name="con">#REF!</definedName>
    <definedName name="CONS" localSheetId="21">#REF!</definedName>
    <definedName name="CONS" localSheetId="22">#REF!</definedName>
    <definedName name="CONS" localSheetId="23">#REF!</definedName>
    <definedName name="CONS" localSheetId="24">#REF!</definedName>
    <definedName name="CONS">#REF!</definedName>
    <definedName name="consumable" localSheetId="21">#REF!</definedName>
    <definedName name="consumable" localSheetId="22">#REF!</definedName>
    <definedName name="consumable" localSheetId="23">#REF!</definedName>
    <definedName name="consumable" localSheetId="24">#REF!</definedName>
    <definedName name="consumable">#REF!</definedName>
    <definedName name="consumption" localSheetId="21">#REF!</definedName>
    <definedName name="consumption" localSheetId="22">#REF!</definedName>
    <definedName name="consumption" localSheetId="23">#REF!</definedName>
    <definedName name="consumption" localSheetId="24">#REF!</definedName>
    <definedName name="consumption">#REF!</definedName>
    <definedName name="creditors" localSheetId="21">#REF!</definedName>
    <definedName name="creditors" localSheetId="22">#REF!</definedName>
    <definedName name="creditors" localSheetId="23">#REF!</definedName>
    <definedName name="creditors" localSheetId="24">#REF!</definedName>
    <definedName name="creditors">#REF!</definedName>
    <definedName name="credotor" localSheetId="21">#REF!</definedName>
    <definedName name="credotor" localSheetId="22">#REF!</definedName>
    <definedName name="credotor" localSheetId="23">#REF!</definedName>
    <definedName name="credotor" localSheetId="24">#REF!</definedName>
    <definedName name="credotor">#REF!</definedName>
    <definedName name="DELHI" localSheetId="21">#REF!</definedName>
    <definedName name="DELHI" localSheetId="22">#REF!</definedName>
    <definedName name="DELHI" localSheetId="23">#REF!</definedName>
    <definedName name="DELHI" localSheetId="24">#REF!</definedName>
    <definedName name="DELHI">#REF!</definedName>
    <definedName name="Depreciation" localSheetId="21">#REF!</definedName>
    <definedName name="Depreciation" localSheetId="22">#REF!</definedName>
    <definedName name="Depreciation" localSheetId="23">#REF!</definedName>
    <definedName name="Depreciation" localSheetId="24">#REF!</definedName>
    <definedName name="Depreciation">#REF!</definedName>
    <definedName name="DEWAS" localSheetId="21">#REF!</definedName>
    <definedName name="DEWAS" localSheetId="22">#REF!</definedName>
    <definedName name="DEWAS" localSheetId="23">#REF!</definedName>
    <definedName name="DEWAS" localSheetId="24">#REF!</definedName>
    <definedName name="DEWAS">#REF!</definedName>
    <definedName name="DIST" localSheetId="21">#REF!</definedName>
    <definedName name="DIST" localSheetId="22">#REF!</definedName>
    <definedName name="DIST" localSheetId="23">#REF!</definedName>
    <definedName name="DIST" localSheetId="24">#REF!</definedName>
    <definedName name="DIST">#REF!</definedName>
    <definedName name="End_Bal">'[3]Loan Amortization Schedule'!$I$18:$I$497</definedName>
    <definedName name="ENGG" localSheetId="21">#REF!</definedName>
    <definedName name="ENGG" localSheetId="22">#REF!</definedName>
    <definedName name="ENGG" localSheetId="23">#REF!</definedName>
    <definedName name="ENGG" localSheetId="24">#REF!</definedName>
    <definedName name="ENGG">#REF!</definedName>
    <definedName name="Ex.Cost" localSheetId="21">#REF!</definedName>
    <definedName name="Ex.Cost" localSheetId="22">#REF!</definedName>
    <definedName name="Ex.Cost" localSheetId="23">#REF!</definedName>
    <definedName name="Ex.Cost" localSheetId="24">#REF!</definedName>
    <definedName name="Ex.Cost">#REF!</definedName>
    <definedName name="factoryeqip" localSheetId="21">#REF!</definedName>
    <definedName name="factoryeqip" localSheetId="22">#REF!</definedName>
    <definedName name="factoryeqip" localSheetId="23">#REF!</definedName>
    <definedName name="factoryeqip" localSheetId="24">#REF!</definedName>
    <definedName name="factoryeqip">#REF!</definedName>
    <definedName name="fonance">[4]Sheet1!$B$46:$H$59</definedName>
    <definedName name="freight" localSheetId="21">#REF!</definedName>
    <definedName name="freight" localSheetId="22">#REF!</definedName>
    <definedName name="freight" localSheetId="23">#REF!</definedName>
    <definedName name="freight" localSheetId="24">#REF!</definedName>
    <definedName name="freight">#REF!</definedName>
    <definedName name="Full_Print">'[3]Loan Amortization Schedule'!$A$1:$J$497</definedName>
    <definedName name="grouping" localSheetId="21">#REF!</definedName>
    <definedName name="grouping" localSheetId="22">#REF!</definedName>
    <definedName name="grouping" localSheetId="23">#REF!</definedName>
    <definedName name="grouping" localSheetId="24">#REF!</definedName>
    <definedName name="grouping">#REF!</definedName>
    <definedName name="GURGAON" localSheetId="21">#REF!</definedName>
    <definedName name="GURGAON" localSheetId="22">#REF!</definedName>
    <definedName name="GURGAON" localSheetId="23">#REF!</definedName>
    <definedName name="GURGAON" localSheetId="24">#REF!</definedName>
    <definedName name="GURGAON">#REF!</definedName>
    <definedName name="Header_Row">ROW('[3]Loan Amortization Schedule'!$A$17:$IV$17)</definedName>
    <definedName name="HTML_CodePage" hidden="1">1252</definedName>
    <definedName name="HTML_Control" hidden="1">{"'Furniture&amp; O.E'!$A$4:$D$27"}</definedName>
    <definedName name="HTML_Description" hidden="1">""</definedName>
    <definedName name="HTML_Email" hidden="1">""</definedName>
    <definedName name="HTML_Header" hidden="1">"Furniture&amp; O.E"</definedName>
    <definedName name="HTML_LastUpdate" hidden="1">"09/15/2000"</definedName>
    <definedName name="HTML_LineAfter" hidden="1">FALSE</definedName>
    <definedName name="HTML_LineBefore" hidden="1">FALSE</definedName>
    <definedName name="HTML_Name" hidden="1">"Raman"</definedName>
    <definedName name="HTML_OBDlg2" hidden="1">TRUE</definedName>
    <definedName name="HTML_OBDlg4" hidden="1">TRUE</definedName>
    <definedName name="HTML_OS" hidden="1">0</definedName>
    <definedName name="HTML_PathFile" hidden="1">"C:\My Documents\MyHTML.htm"</definedName>
    <definedName name="HTML_Title" hidden="1">"New Codes"</definedName>
    <definedName name="Interest_Rate">'[3]Loan Amortization Schedule'!$D$6</definedName>
    <definedName name="Inverece" localSheetId="21">#REF!</definedName>
    <definedName name="Inverece" localSheetId="22">#REF!</definedName>
    <definedName name="Inverece" localSheetId="23">#REF!</definedName>
    <definedName name="Inverece" localSheetId="24">#REF!</definedName>
    <definedName name="Inverece">#REF!</definedName>
    <definedName name="INVSTMNT" localSheetId="21">#REF!</definedName>
    <definedName name="INVSTMNT" localSheetId="22">#REF!</definedName>
    <definedName name="INVSTMNT" localSheetId="23">#REF!</definedName>
    <definedName name="INVSTMNT" localSheetId="24">#REF!</definedName>
    <definedName name="INVSTMNT">#REF!</definedName>
    <definedName name="Last_Row">IF([0]!Values_Entered,Header_Row+[0]!Number_of_Payments,Header_Row)</definedName>
    <definedName name="loan" localSheetId="21">#REF!</definedName>
    <definedName name="loan" localSheetId="22">#REF!</definedName>
    <definedName name="loan" localSheetId="23">#REF!</definedName>
    <definedName name="loan" localSheetId="24">#REF!</definedName>
    <definedName name="loan">#REF!</definedName>
    <definedName name="Loan_Amount">'[3]Loan Amortization Schedule'!$D$5</definedName>
    <definedName name="Loan_Start">'[3]Loan Amortization Schedule'!$D$9</definedName>
    <definedName name="Loan_Years">'[3]Loan Amortization Schedule'!$D$7</definedName>
    <definedName name="Loans">[4]Sheet1!$B$46:$O$59</definedName>
    <definedName name="Loansinvest" localSheetId="21">#REF!</definedName>
    <definedName name="Loansinvest" localSheetId="22">#REF!</definedName>
    <definedName name="Loansinvest" localSheetId="23">#REF!</definedName>
    <definedName name="Loansinvest" localSheetId="24">#REF!</definedName>
    <definedName name="Loansinvest">#REF!</definedName>
    <definedName name="mfg" localSheetId="21">#REF!</definedName>
    <definedName name="mfg" localSheetId="22">#REF!</definedName>
    <definedName name="mfg" localSheetId="23">#REF!</definedName>
    <definedName name="mfg" localSheetId="24">#REF!</definedName>
    <definedName name="mfg">#REF!</definedName>
    <definedName name="Monthly" localSheetId="21">#REF!</definedName>
    <definedName name="Monthly" localSheetId="22">#REF!</definedName>
    <definedName name="Monthly" localSheetId="23">#REF!</definedName>
    <definedName name="Monthly" localSheetId="24">#REF!</definedName>
    <definedName name="Monthly">#REF!</definedName>
    <definedName name="Number_of_Payments">MATCH(0.01,[0]!End_Bal,-1)+1</definedName>
    <definedName name="officeexp" localSheetId="21">#REF!</definedName>
    <definedName name="officeexp" localSheetId="22">#REF!</definedName>
    <definedName name="officeexp" localSheetId="23">#REF!</definedName>
    <definedName name="officeexp" localSheetId="24">#REF!</definedName>
    <definedName name="officeexp">#REF!</definedName>
    <definedName name="P_L">[5]Results!$A$3:$A$31</definedName>
    <definedName name="PAONTA" localSheetId="21">#REF!</definedName>
    <definedName name="PAONTA" localSheetId="22">#REF!</definedName>
    <definedName name="PAONTA" localSheetId="23">#REF!</definedName>
    <definedName name="PAONTA" localSheetId="24">#REF!</definedName>
    <definedName name="PAONTA">#REF!</definedName>
    <definedName name="pbt">[6]Consolidated!$AS$1505</definedName>
    <definedName name="PHMKTG" localSheetId="21">#REF!</definedName>
    <definedName name="PHMKTG" localSheetId="22">#REF!</definedName>
    <definedName name="PHMKTG" localSheetId="23">#REF!</definedName>
    <definedName name="PHMKTG" localSheetId="24">#REF!</definedName>
    <definedName name="PHMKTG">#REF!</definedName>
    <definedName name="PLGrouping">[5]PLGroupings!$A$1:$A$107</definedName>
    <definedName name="Print" localSheetId="21">#REF!</definedName>
    <definedName name="Print" localSheetId="22">#REF!</definedName>
    <definedName name="Print" localSheetId="23">#REF!</definedName>
    <definedName name="Print" localSheetId="24">#REF!</definedName>
    <definedName name="Print">#REF!</definedName>
    <definedName name="_xlnm.Print_Area" localSheetId="21">#REF!</definedName>
    <definedName name="_xlnm.Print_Area" localSheetId="22">#REF!</definedName>
    <definedName name="_xlnm.Print_Area" localSheetId="23">#REF!</definedName>
    <definedName name="_xlnm.Print_Area" localSheetId="24">#REF!</definedName>
    <definedName name="_xlnm.Print_Area" localSheetId="25">'12'!$A$1:$K$29</definedName>
    <definedName name="_xlnm.Print_Area" localSheetId="30">'16'!$A$1:$I$41</definedName>
    <definedName name="_xlnm.Print_Area" localSheetId="3">'2'!$A$1:$D$22</definedName>
    <definedName name="_xlnm.Print_Area" localSheetId="7">'3(a)'!$B$1:$H$40</definedName>
    <definedName name="_xlnm.Print_Area" localSheetId="8">'3(b)'!$A$1:$F$28</definedName>
    <definedName name="_xlnm.Print_Area" localSheetId="10">'5'!$A$1:$G$220</definedName>
    <definedName name="_xlnm.Print_Area" localSheetId="11">'6(a)'!$A$1:$F$34</definedName>
    <definedName name="_xlnm.Print_Area" localSheetId="12">'6(b)'!$A$1:$F$34</definedName>
    <definedName name="_xlnm.Print_Area" localSheetId="15">'7'!$A$1:$F$29</definedName>
    <definedName name="_xlnm.Print_Area" localSheetId="16">'8(a)'!$A$1:$G$23</definedName>
    <definedName name="_xlnm.Print_Area" localSheetId="17">'8(b)'!$A$1:$F$42</definedName>
    <definedName name="_xlnm.Print_Area" localSheetId="18">'9'!$A$1:$F$29</definedName>
    <definedName name="_xlnm.Print_Area" localSheetId="13">d!$A$1:$E$15</definedName>
    <definedName name="_xlnm.Print_Area" localSheetId="14">e!$A$1:$E$16</definedName>
    <definedName name="_xlnm.Print_Area">#REF!</definedName>
    <definedName name="Print_Area_MI" localSheetId="21">'[7]Trial Balance'!#REF!</definedName>
    <definedName name="Print_Area_MI" localSheetId="22">'[7]Trial Balance'!#REF!</definedName>
    <definedName name="Print_Area_MI" localSheetId="23">'[7]Trial Balance'!#REF!</definedName>
    <definedName name="Print_Area_MI" localSheetId="24">'[7]Trial Balance'!#REF!</definedName>
    <definedName name="Print_Area_MI">'[7]Trial Balance'!#REF!</definedName>
    <definedName name="_xlnm.Print_Titles" localSheetId="21">#REF!</definedName>
    <definedName name="_xlnm.Print_Titles" localSheetId="22">#REF!</definedName>
    <definedName name="_xlnm.Print_Titles" localSheetId="23">#REF!</definedName>
    <definedName name="_xlnm.Print_Titles" localSheetId="24">#REF!</definedName>
    <definedName name="_xlnm.Print_Titles" localSheetId="11">'6(a)'!$9:$9</definedName>
    <definedName name="_xlnm.Print_Titles" localSheetId="12">'6(b)'!$9:$9</definedName>
    <definedName name="_xlnm.Print_Titles">#REF!</definedName>
    <definedName name="PRINT_TITLES_MI" localSheetId="21">#REF!</definedName>
    <definedName name="PRINT_TITLES_MI" localSheetId="22">#REF!</definedName>
    <definedName name="PRINT_TITLES_MI" localSheetId="23">#REF!</definedName>
    <definedName name="PRINT_TITLES_MI" localSheetId="24">#REF!</definedName>
    <definedName name="PRINT_TITLES_MI">#REF!</definedName>
    <definedName name="printing" localSheetId="21">#REF!</definedName>
    <definedName name="printing" localSheetId="22">#REF!</definedName>
    <definedName name="printing" localSheetId="23">#REF!</definedName>
    <definedName name="printing" localSheetId="24">#REF!</definedName>
    <definedName name="printing">#REF!</definedName>
    <definedName name="purchase" localSheetId="21">#REF!</definedName>
    <definedName name="purchase" localSheetId="22">#REF!</definedName>
    <definedName name="purchase" localSheetId="23">#REF!</definedName>
    <definedName name="purchase" localSheetId="24">#REF!</definedName>
    <definedName name="purchase">#REF!</definedName>
    <definedName name="RANGE1" localSheetId="21">#REF!</definedName>
    <definedName name="RANGE1" localSheetId="22">#REF!</definedName>
    <definedName name="RANGE1" localSheetId="23">#REF!</definedName>
    <definedName name="RANGE1" localSheetId="24">#REF!</definedName>
    <definedName name="RANGE1">#REF!</definedName>
    <definedName name="RD" localSheetId="21">#REF!</definedName>
    <definedName name="RD" localSheetId="22">#REF!</definedName>
    <definedName name="RD" localSheetId="23">#REF!</definedName>
    <definedName name="RD" localSheetId="24">#REF!</definedName>
    <definedName name="RD">#REF!</definedName>
    <definedName name="repair" localSheetId="21">#REF!</definedName>
    <definedName name="repair" localSheetId="22">#REF!</definedName>
    <definedName name="repair" localSheetId="23">#REF!</definedName>
    <definedName name="repair" localSheetId="24">#REF!</definedName>
    <definedName name="repair">#REF!</definedName>
    <definedName name="Salesbreak" localSheetId="21">#REF!</definedName>
    <definedName name="Salesbreak" localSheetId="22">#REF!</definedName>
    <definedName name="Salesbreak" localSheetId="23">#REF!</definedName>
    <definedName name="Salesbreak" localSheetId="24">#REF!</definedName>
    <definedName name="Salesbreak">#REF!</definedName>
    <definedName name="Sched_A" localSheetId="21">[5]Results!#REF!</definedName>
    <definedName name="Sched_A" localSheetId="22">[5]Results!#REF!</definedName>
    <definedName name="Sched_A" localSheetId="23">[5]Results!#REF!</definedName>
    <definedName name="Sched_A" localSheetId="24">[5]Results!#REF!</definedName>
    <definedName name="Sched_A">[5]Results!#REF!</definedName>
    <definedName name="Sched_B">[5]Results!$A$49:$A$81</definedName>
    <definedName name="Sched_C">[5]Results!$A$84:$A$141</definedName>
    <definedName name="security" localSheetId="21">#REF!</definedName>
    <definedName name="security" localSheetId="22">#REF!</definedName>
    <definedName name="security" localSheetId="23">#REF!</definedName>
    <definedName name="security" localSheetId="24">#REF!</definedName>
    <definedName name="security">#REF!</definedName>
    <definedName name="SS" localSheetId="21" hidden="1">#REF!</definedName>
    <definedName name="SS" localSheetId="22" hidden="1">#REF!</definedName>
    <definedName name="SS" localSheetId="23" hidden="1">#REF!</definedName>
    <definedName name="SS" localSheetId="24" hidden="1">#REF!</definedName>
    <definedName name="SS" hidden="1">#REF!</definedName>
    <definedName name="STAN" localSheetId="21">#REF!</definedName>
    <definedName name="STAN" localSheetId="22">#REF!</definedName>
    <definedName name="STAN" localSheetId="23">#REF!</definedName>
    <definedName name="STAN" localSheetId="24">#REF!</definedName>
    <definedName name="STAN">#REF!</definedName>
    <definedName name="sundry" localSheetId="21">#REF!</definedName>
    <definedName name="sundry" localSheetId="22">#REF!</definedName>
    <definedName name="sundry" localSheetId="23">#REF!</definedName>
    <definedName name="sundry" localSheetId="24">#REF!</definedName>
    <definedName name="sundry">#REF!</definedName>
    <definedName name="sundryexp" localSheetId="21">#REF!</definedName>
    <definedName name="sundryexp" localSheetId="22">#REF!</definedName>
    <definedName name="sundryexp" localSheetId="23">#REF!</definedName>
    <definedName name="sundryexp" localSheetId="24">#REF!</definedName>
    <definedName name="sundryexp">#REF!</definedName>
    <definedName name="telephone" localSheetId="21">#REF!</definedName>
    <definedName name="telephone" localSheetId="22">#REF!</definedName>
    <definedName name="telephone" localSheetId="23">#REF!</definedName>
    <definedName name="telephone" localSheetId="24">#REF!</definedName>
    <definedName name="telephone">#REF!</definedName>
    <definedName name="TEST0" localSheetId="21">#REF!</definedName>
    <definedName name="TEST0" localSheetId="22">#REF!</definedName>
    <definedName name="TEST0" localSheetId="23">#REF!</definedName>
    <definedName name="TEST0" localSheetId="24">#REF!</definedName>
    <definedName name="TEST0">#REF!</definedName>
    <definedName name="TEST1" localSheetId="21">#REF!</definedName>
    <definedName name="TEST1" localSheetId="22">#REF!</definedName>
    <definedName name="TEST1" localSheetId="23">#REF!</definedName>
    <definedName name="TEST1" localSheetId="24">#REF!</definedName>
    <definedName name="TEST1">#REF!</definedName>
    <definedName name="TEST2" localSheetId="21">#REF!</definedName>
    <definedName name="TEST2" localSheetId="22">#REF!</definedName>
    <definedName name="TEST2" localSheetId="23">#REF!</definedName>
    <definedName name="TEST2" localSheetId="24">#REF!</definedName>
    <definedName name="TEST2">#REF!</definedName>
    <definedName name="TEST3" localSheetId="21">#REF!</definedName>
    <definedName name="TEST3" localSheetId="22">#REF!</definedName>
    <definedName name="TEST3" localSheetId="23">#REF!</definedName>
    <definedName name="TEST3" localSheetId="24">#REF!</definedName>
    <definedName name="TEST3">#REF!</definedName>
    <definedName name="TEST4" localSheetId="21">#REF!</definedName>
    <definedName name="TEST4" localSheetId="22">#REF!</definedName>
    <definedName name="TEST4" localSheetId="23">#REF!</definedName>
    <definedName name="TEST4" localSheetId="24">#REF!</definedName>
    <definedName name="TEST4">#REF!</definedName>
    <definedName name="TEST5" localSheetId="21">#REF!</definedName>
    <definedName name="TEST5" localSheetId="22">#REF!</definedName>
    <definedName name="TEST5" localSheetId="23">#REF!</definedName>
    <definedName name="TEST5" localSheetId="24">#REF!</definedName>
    <definedName name="TEST5">#REF!</definedName>
    <definedName name="TESTHKEY" localSheetId="21">#REF!</definedName>
    <definedName name="TESTHKEY" localSheetId="22">#REF!</definedName>
    <definedName name="TESTHKEY" localSheetId="23">#REF!</definedName>
    <definedName name="TESTHKEY" localSheetId="24">#REF!</definedName>
    <definedName name="TESTHKEY">#REF!</definedName>
    <definedName name="TESTKEYS" localSheetId="21">#REF!</definedName>
    <definedName name="TESTKEYS" localSheetId="22">#REF!</definedName>
    <definedName name="TESTKEYS" localSheetId="23">#REF!</definedName>
    <definedName name="TESTKEYS" localSheetId="24">#REF!</definedName>
    <definedName name="TESTKEYS">#REF!</definedName>
    <definedName name="TESTVKEY" localSheetId="21">#REF!</definedName>
    <definedName name="TESTVKEY" localSheetId="22">#REF!</definedName>
    <definedName name="TESTVKEY" localSheetId="23">#REF!</definedName>
    <definedName name="TESTVKEY" localSheetId="24">#REF!</definedName>
    <definedName name="TESTVKEY">#REF!</definedName>
    <definedName name="TONAS" localSheetId="21">#REF!</definedName>
    <definedName name="TONAS" localSheetId="22">#REF!</definedName>
    <definedName name="TONAS" localSheetId="23">#REF!</definedName>
    <definedName name="TONAS" localSheetId="24">#REF!</definedName>
    <definedName name="TONAS">#REF!</definedName>
    <definedName name="TopEx." localSheetId="21">#REF!</definedName>
    <definedName name="TopEx." localSheetId="22">#REF!</definedName>
    <definedName name="TopEx." localSheetId="23">#REF!</definedName>
    <definedName name="TopEx." localSheetId="24">#REF!</definedName>
    <definedName name="TopEx.">#REF!</definedName>
    <definedName name="Values_Entered">IF([0]!Loan_Amount*[0]!Interest_Rate*[0]!Loan_Years*[0]!Loan_Start&gt;0,1,0)</definedName>
    <definedName name="VEH" localSheetId="21">#REF!</definedName>
    <definedName name="VEH" localSheetId="22">#REF!</definedName>
    <definedName name="VEH" localSheetId="23">#REF!</definedName>
    <definedName name="VEH" localSheetId="24">#REF!</definedName>
    <definedName name="VEH">#REF!</definedName>
    <definedName name="vehicle" localSheetId="21">#REF!</definedName>
    <definedName name="vehicle" localSheetId="22">#REF!</definedName>
    <definedName name="vehicle" localSheetId="23">#REF!</definedName>
    <definedName name="vehicle" localSheetId="24">#REF!</definedName>
    <definedName name="vehicle">#REF!</definedName>
    <definedName name="ytm_pbt" localSheetId="21">#REF!</definedName>
    <definedName name="ytm_pbt" localSheetId="22">#REF!</definedName>
    <definedName name="ytm_pbt" localSheetId="23">#REF!</definedName>
    <definedName name="ytm_pbt" localSheetId="24">#REF!</definedName>
    <definedName name="ytm_pbt">#REF!</definedName>
  </definedNames>
  <calcPr calcId="124519"/>
</workbook>
</file>

<file path=xl/calcChain.xml><?xml version="1.0" encoding="utf-8"?>
<calcChain xmlns="http://schemas.openxmlformats.org/spreadsheetml/2006/main">
  <c r="B4" i="11"/>
  <c r="B3"/>
  <c r="B1"/>
  <c r="B4" i="46"/>
  <c r="B3"/>
  <c r="B1"/>
  <c r="B4" i="45"/>
  <c r="B3"/>
  <c r="B1"/>
  <c r="B4" i="44"/>
  <c r="B3"/>
  <c r="B1"/>
  <c r="B4" i="43"/>
  <c r="B3"/>
  <c r="B1"/>
  <c r="B4" i="42"/>
  <c r="B3"/>
  <c r="B1"/>
  <c r="B4" i="28" l="1"/>
  <c r="B3"/>
  <c r="B1"/>
  <c r="B4" i="26"/>
  <c r="B3"/>
  <c r="B1"/>
  <c r="B4" i="27"/>
  <c r="B3"/>
  <c r="B1"/>
  <c r="B4" i="25"/>
  <c r="B3"/>
  <c r="B1"/>
  <c r="B4" i="35"/>
  <c r="B3"/>
  <c r="B1"/>
  <c r="B4" i="24"/>
  <c r="B3"/>
  <c r="B1"/>
  <c r="B4" i="22"/>
  <c r="B3"/>
  <c r="B1"/>
  <c r="B4" i="21"/>
  <c r="B3"/>
  <c r="B1"/>
  <c r="B4" i="20"/>
  <c r="B3"/>
  <c r="B1"/>
  <c r="B4" i="19"/>
  <c r="B3"/>
  <c r="B1"/>
  <c r="B4" i="18"/>
  <c r="B3"/>
  <c r="B1"/>
  <c r="B4" i="15"/>
  <c r="B3"/>
  <c r="B1"/>
  <c r="B4" i="13"/>
  <c r="B3"/>
  <c r="B1"/>
  <c r="B4" i="34"/>
  <c r="B3"/>
  <c r="B1"/>
  <c r="B4" i="33"/>
  <c r="B3"/>
  <c r="B1"/>
  <c r="B4" i="12"/>
  <c r="B3"/>
  <c r="B1"/>
  <c r="B4" i="9"/>
  <c r="B3"/>
  <c r="B1"/>
  <c r="B4" i="10"/>
  <c r="B3"/>
  <c r="B1"/>
  <c r="B4" i="40"/>
  <c r="B3"/>
  <c r="B1"/>
  <c r="B4" i="39"/>
  <c r="B3"/>
  <c r="B1"/>
  <c r="B4" i="38"/>
  <c r="B3"/>
  <c r="B1"/>
  <c r="B4" i="4"/>
  <c r="B3"/>
  <c r="B1"/>
  <c r="D24" i="39"/>
  <c r="C24"/>
  <c r="E23"/>
  <c r="E22"/>
  <c r="E21"/>
  <c r="E20"/>
  <c r="E19"/>
  <c r="E18"/>
  <c r="E17"/>
  <c r="E16"/>
  <c r="E15"/>
  <c r="E14"/>
  <c r="E13"/>
  <c r="I59" i="11"/>
  <c r="I61" s="1"/>
  <c r="G22" i="26"/>
  <c r="D15" i="13"/>
  <c r="D22" i="21"/>
  <c r="E22"/>
  <c r="G18" i="19"/>
  <c r="G17"/>
  <c r="D21"/>
  <c r="D19" i="28"/>
  <c r="D31"/>
  <c r="D35" s="1"/>
  <c r="E24" i="34"/>
  <c r="C24"/>
  <c r="E28" i="28"/>
  <c r="E24" i="33"/>
  <c r="C24"/>
  <c r="F25" i="18"/>
  <c r="F24" i="12"/>
  <c r="E24"/>
  <c r="G108"/>
  <c r="G22"/>
  <c r="B213"/>
  <c r="B214" s="1"/>
  <c r="B215" s="1"/>
  <c r="B216" s="1"/>
  <c r="B217" s="1"/>
  <c r="B218" s="1"/>
  <c r="G96"/>
  <c r="G97"/>
  <c r="G98"/>
  <c r="G99"/>
  <c r="G100"/>
  <c r="G101"/>
  <c r="G102"/>
  <c r="G103"/>
  <c r="G104"/>
  <c r="G105"/>
  <c r="G106"/>
  <c r="G107"/>
  <c r="G16"/>
  <c r="G17"/>
  <c r="G18"/>
  <c r="G19"/>
  <c r="G20"/>
  <c r="G21"/>
  <c r="G15"/>
  <c r="G218"/>
  <c r="G217"/>
  <c r="G216"/>
  <c r="G215"/>
  <c r="G214"/>
  <c r="G213"/>
  <c r="D34" i="11"/>
  <c r="B16" i="12"/>
  <c r="B17" s="1"/>
  <c r="B18" s="1"/>
  <c r="B19" s="1"/>
  <c r="B20" s="1"/>
  <c r="B21" s="1"/>
  <c r="B22" s="1"/>
  <c r="C21" i="27"/>
  <c r="D22" i="26"/>
  <c r="E22"/>
  <c r="F22"/>
  <c r="H22"/>
  <c r="F220" i="12"/>
  <c r="E220"/>
  <c r="G212"/>
  <c r="G220" s="1"/>
  <c r="F204"/>
  <c r="K48" i="11" s="1"/>
  <c r="E204" i="12"/>
  <c r="F48" i="11" s="1"/>
  <c r="G202" i="12"/>
  <c r="G204" s="1"/>
  <c r="F194"/>
  <c r="K37" i="11" s="1"/>
  <c r="K39" s="1"/>
  <c r="E194" i="12"/>
  <c r="J37" i="11" s="1"/>
  <c r="G192" i="12"/>
  <c r="G191"/>
  <c r="G190"/>
  <c r="G189"/>
  <c r="G188"/>
  <c r="G187"/>
  <c r="G186"/>
  <c r="G185"/>
  <c r="G184"/>
  <c r="G183"/>
  <c r="G182"/>
  <c r="G181"/>
  <c r="G180"/>
  <c r="G179"/>
  <c r="G178"/>
  <c r="G177"/>
  <c r="B177"/>
  <c r="B178"/>
  <c r="B179" s="1"/>
  <c r="B180" s="1"/>
  <c r="B181" s="1"/>
  <c r="B182" s="1"/>
  <c r="B183" s="1"/>
  <c r="B184" s="1"/>
  <c r="B185" s="1"/>
  <c r="B186" s="1"/>
  <c r="B187" s="1"/>
  <c r="B188" s="1"/>
  <c r="B189" s="1"/>
  <c r="B190" s="1"/>
  <c r="B191" s="1"/>
  <c r="B192" s="1"/>
  <c r="G176"/>
  <c r="F168"/>
  <c r="G32" i="11" s="1"/>
  <c r="E168" i="12"/>
  <c r="G166"/>
  <c r="F157"/>
  <c r="G31" i="11" s="1"/>
  <c r="E157" i="12"/>
  <c r="F31" i="11" s="1"/>
  <c r="J31" s="1"/>
  <c r="G156" i="12"/>
  <c r="F148"/>
  <c r="E148"/>
  <c r="G146"/>
  <c r="G145"/>
  <c r="G144"/>
  <c r="G143"/>
  <c r="G142"/>
  <c r="G141"/>
  <c r="G140"/>
  <c r="G139"/>
  <c r="G138"/>
  <c r="G137"/>
  <c r="G136"/>
  <c r="G135"/>
  <c r="G134"/>
  <c r="G133"/>
  <c r="G132"/>
  <c r="G131"/>
  <c r="G130"/>
  <c r="G129"/>
  <c r="B129"/>
  <c r="B130"/>
  <c r="B131" s="1"/>
  <c r="B132" s="1"/>
  <c r="B133" s="1"/>
  <c r="B134" s="1"/>
  <c r="B135" s="1"/>
  <c r="B136" s="1"/>
  <c r="B137" s="1"/>
  <c r="B138" s="1"/>
  <c r="B139" s="1"/>
  <c r="B140" s="1"/>
  <c r="B141" s="1"/>
  <c r="B142" s="1"/>
  <c r="B143" s="1"/>
  <c r="B144" s="1"/>
  <c r="B145" s="1"/>
  <c r="B146" s="1"/>
  <c r="G128"/>
  <c r="G127"/>
  <c r="G126"/>
  <c r="G125"/>
  <c r="G124"/>
  <c r="G123"/>
  <c r="G122"/>
  <c r="G121"/>
  <c r="G148" s="1"/>
  <c r="G120"/>
  <c r="G119"/>
  <c r="F110"/>
  <c r="E110"/>
  <c r="G95"/>
  <c r="G94"/>
  <c r="G93"/>
  <c r="G92"/>
  <c r="G91"/>
  <c r="G90"/>
  <c r="G89"/>
  <c r="G88"/>
  <c r="G87"/>
  <c r="G86"/>
  <c r="G85"/>
  <c r="G84"/>
  <c r="G83"/>
  <c r="G82"/>
  <c r="G81"/>
  <c r="G80"/>
  <c r="G79"/>
  <c r="G78"/>
  <c r="G77"/>
  <c r="G76"/>
  <c r="G75"/>
  <c r="B75"/>
  <c r="B76" s="1"/>
  <c r="B77" s="1"/>
  <c r="B78" s="1"/>
  <c r="B79" s="1"/>
  <c r="B80" s="1"/>
  <c r="B81" s="1"/>
  <c r="B82" s="1"/>
  <c r="B83" s="1"/>
  <c r="B84" s="1"/>
  <c r="B85" s="1"/>
  <c r="B86" s="1"/>
  <c r="B87" s="1"/>
  <c r="B88" s="1"/>
  <c r="B89" s="1"/>
  <c r="B90" s="1"/>
  <c r="B91" s="1"/>
  <c r="B92" s="1"/>
  <c r="B93" s="1"/>
  <c r="B94" s="1"/>
  <c r="B95" s="1"/>
  <c r="B96" s="1"/>
  <c r="B97" s="1"/>
  <c r="B98" s="1"/>
  <c r="B99" s="1"/>
  <c r="B100" s="1"/>
  <c r="B101" s="1"/>
  <c r="B102" s="1"/>
  <c r="B103" s="1"/>
  <c r="B104" s="1"/>
  <c r="B105" s="1"/>
  <c r="B106" s="1"/>
  <c r="B107" s="1"/>
  <c r="B108" s="1"/>
  <c r="G74"/>
  <c r="G73"/>
  <c r="G72"/>
  <c r="G71"/>
  <c r="G70"/>
  <c r="B70"/>
  <c r="B71" s="1"/>
  <c r="B72" s="1"/>
  <c r="B73" s="1"/>
  <c r="G69"/>
  <c r="G68"/>
  <c r="G67"/>
  <c r="G66"/>
  <c r="G65"/>
  <c r="G64"/>
  <c r="G63"/>
  <c r="E54"/>
  <c r="F25" i="11" s="1"/>
  <c r="J25" s="1"/>
  <c r="G52" i="12"/>
  <c r="F44"/>
  <c r="E44"/>
  <c r="J23" i="11" s="1"/>
  <c r="G42" i="12"/>
  <c r="G41"/>
  <c r="G40"/>
  <c r="G39"/>
  <c r="G38"/>
  <c r="G37"/>
  <c r="B37"/>
  <c r="B38" s="1"/>
  <c r="B39" s="1"/>
  <c r="B40" s="1"/>
  <c r="B41" s="1"/>
  <c r="B42" s="1"/>
  <c r="G36"/>
  <c r="G35"/>
  <c r="G34"/>
  <c r="G33"/>
  <c r="E21" i="19"/>
  <c r="J41" i="9"/>
  <c r="F25" s="1"/>
  <c r="H31" i="28"/>
  <c r="H35" s="1"/>
  <c r="F31"/>
  <c r="G28" s="1"/>
  <c r="B13" i="18"/>
  <c r="B14"/>
  <c r="B15"/>
  <c r="B16" s="1"/>
  <c r="B17" s="1"/>
  <c r="B18" s="1"/>
  <c r="B19" s="1"/>
  <c r="B20" s="1"/>
  <c r="B21" s="1"/>
  <c r="B22" s="1"/>
  <c r="B23" s="1"/>
  <c r="I31" i="11"/>
  <c r="I32"/>
  <c r="E34"/>
  <c r="I25"/>
  <c r="E27"/>
  <c r="D27"/>
  <c r="B12" i="30"/>
  <c r="B13"/>
  <c r="B14"/>
  <c r="B15" s="1"/>
  <c r="B16" s="1"/>
  <c r="B17" s="1"/>
  <c r="B18" s="1"/>
  <c r="B19" s="1"/>
  <c r="B20" s="1"/>
  <c r="B21" s="1"/>
  <c r="B22" s="1"/>
  <c r="B23" s="1"/>
  <c r="B24" s="1"/>
  <c r="B25" s="1"/>
  <c r="B26" s="1"/>
  <c r="B27" s="1"/>
  <c r="B28" s="1"/>
  <c r="B29" s="1"/>
  <c r="B30" s="1"/>
  <c r="B31" s="1"/>
  <c r="F35" i="28"/>
  <c r="G33" s="1"/>
  <c r="F24"/>
  <c r="G37"/>
  <c r="F19"/>
  <c r="H19"/>
  <c r="D32" i="25"/>
  <c r="D16" i="15"/>
  <c r="E24" i="22"/>
  <c r="E50" i="11"/>
  <c r="D50"/>
  <c r="I48"/>
  <c r="E61"/>
  <c r="D61"/>
  <c r="G55"/>
  <c r="F55"/>
  <c r="E55"/>
  <c r="D55"/>
  <c r="K53"/>
  <c r="K55" s="1"/>
  <c r="J53"/>
  <c r="I53"/>
  <c r="I55" s="1"/>
  <c r="H53"/>
  <c r="H55" s="1"/>
  <c r="K47"/>
  <c r="J47"/>
  <c r="I47"/>
  <c r="L47" s="1"/>
  <c r="M47" s="1"/>
  <c r="H47"/>
  <c r="G44"/>
  <c r="F44"/>
  <c r="E44"/>
  <c r="D44"/>
  <c r="K42"/>
  <c r="K44"/>
  <c r="J42"/>
  <c r="I42"/>
  <c r="H42"/>
  <c r="E39"/>
  <c r="I37"/>
  <c r="I39" s="1"/>
  <c r="I30"/>
  <c r="I34" s="1"/>
  <c r="I24"/>
  <c r="I23"/>
  <c r="E20"/>
  <c r="D20"/>
  <c r="I18"/>
  <c r="B13" i="4"/>
  <c r="B14"/>
  <c r="B15" s="1"/>
  <c r="B16" s="1"/>
  <c r="B17" s="1"/>
  <c r="B18" s="1"/>
  <c r="G20" i="11"/>
  <c r="K18"/>
  <c r="K20" s="1"/>
  <c r="D39"/>
  <c r="E25" i="9"/>
  <c r="G34" i="10"/>
  <c r="G16" i="19"/>
  <c r="G21" s="1"/>
  <c r="J55" i="11"/>
  <c r="F18" i="21"/>
  <c r="F20"/>
  <c r="L53" i="11"/>
  <c r="L55" s="1"/>
  <c r="I44"/>
  <c r="F54" i="12"/>
  <c r="G157"/>
  <c r="G24"/>
  <c r="G54"/>
  <c r="J24" i="11"/>
  <c r="I33" i="28" l="1"/>
  <c r="I28"/>
  <c r="F22" i="21"/>
  <c r="M53" i="11"/>
  <c r="M55" s="1"/>
  <c r="I50"/>
  <c r="L42"/>
  <c r="L44" s="1"/>
  <c r="D63"/>
  <c r="I27"/>
  <c r="K50"/>
  <c r="F26" i="28"/>
  <c r="G13" s="1"/>
  <c r="E33"/>
  <c r="H24"/>
  <c r="H26" s="1"/>
  <c r="I13" s="1"/>
  <c r="D24"/>
  <c r="D26" s="1"/>
  <c r="E13" s="1"/>
  <c r="K59" i="11"/>
  <c r="K61" s="1"/>
  <c r="G44" i="12"/>
  <c r="F32" i="11"/>
  <c r="J32" s="1"/>
  <c r="G110" i="12"/>
  <c r="G194"/>
  <c r="H24" i="11"/>
  <c r="E24" i="39"/>
  <c r="G27" i="11"/>
  <c r="K23"/>
  <c r="H23"/>
  <c r="J18"/>
  <c r="J20" s="1"/>
  <c r="H18"/>
  <c r="F20"/>
  <c r="G34"/>
  <c r="F61"/>
  <c r="J59"/>
  <c r="J61" s="1"/>
  <c r="H25"/>
  <c r="K25"/>
  <c r="L25" s="1"/>
  <c r="K31"/>
  <c r="H31"/>
  <c r="K32"/>
  <c r="H48"/>
  <c r="H50" s="1"/>
  <c r="J48"/>
  <c r="L48" s="1"/>
  <c r="L50" s="1"/>
  <c r="F50"/>
  <c r="K24"/>
  <c r="I20"/>
  <c r="H44"/>
  <c r="J44"/>
  <c r="G39"/>
  <c r="E37" i="28"/>
  <c r="L24" i="11"/>
  <c r="M24" s="1"/>
  <c r="K30"/>
  <c r="E63"/>
  <c r="G168" i="12"/>
  <c r="L23" i="11"/>
  <c r="J27"/>
  <c r="L37"/>
  <c r="L39" s="1"/>
  <c r="J39"/>
  <c r="H20"/>
  <c r="J50"/>
  <c r="G61"/>
  <c r="F27"/>
  <c r="F39"/>
  <c r="H59"/>
  <c r="G50"/>
  <c r="H37"/>
  <c r="L32" l="1"/>
  <c r="M32" s="1"/>
  <c r="H32"/>
  <c r="L59"/>
  <c r="L61" s="1"/>
  <c r="M48"/>
  <c r="M50" s="1"/>
  <c r="M42"/>
  <c r="M44" s="1"/>
  <c r="H27"/>
  <c r="I63"/>
  <c r="I37" i="28"/>
  <c r="G63" i="11"/>
  <c r="L18"/>
  <c r="L20" s="1"/>
  <c r="M25"/>
  <c r="L27"/>
  <c r="K34"/>
  <c r="K27"/>
  <c r="H30"/>
  <c r="J30"/>
  <c r="F34"/>
  <c r="F63" s="1"/>
  <c r="L31"/>
  <c r="M31" s="1"/>
  <c r="H39"/>
  <c r="M37"/>
  <c r="M39" s="1"/>
  <c r="F34" i="10"/>
  <c r="M23" i="11"/>
  <c r="H61"/>
  <c r="M59" l="1"/>
  <c r="M61" s="1"/>
  <c r="M27"/>
  <c r="K63"/>
  <c r="M18"/>
  <c r="M20" s="1"/>
  <c r="H34"/>
  <c r="H63" s="1"/>
  <c r="L30"/>
  <c r="L34" s="1"/>
  <c r="L63" s="1"/>
  <c r="J34"/>
  <c r="J63" s="1"/>
  <c r="M30" l="1"/>
  <c r="M34" s="1"/>
  <c r="M63" s="1"/>
</calcChain>
</file>

<file path=xl/comments1.xml><?xml version="1.0" encoding="utf-8"?>
<comments xmlns="http://schemas.openxmlformats.org/spreadsheetml/2006/main">
  <authors>
    <author>rahul</author>
  </authors>
  <commentList>
    <comment ref="E11" authorId="0">
      <text>
        <r>
          <rPr>
            <b/>
            <sz val="9"/>
            <color indexed="81"/>
            <rFont val="Tahoma"/>
            <family val="2"/>
          </rPr>
          <t>rahul:</t>
        </r>
        <r>
          <rPr>
            <sz val="9"/>
            <color indexed="81"/>
            <rFont val="Tahoma"/>
            <family val="2"/>
          </rPr>
          <t xml:space="preserve">
AS PER COI</t>
        </r>
      </text>
    </comment>
  </commentList>
</comments>
</file>

<file path=xl/sharedStrings.xml><?xml version="1.0" encoding="utf-8"?>
<sst xmlns="http://schemas.openxmlformats.org/spreadsheetml/2006/main" count="1380" uniqueCount="835">
  <si>
    <t>FORM NO. 3CD</t>
  </si>
  <si>
    <t>[See rule 6G(2)]</t>
  </si>
  <si>
    <t>PART A</t>
  </si>
  <si>
    <t>PART B</t>
  </si>
  <si>
    <t>Remarks</t>
  </si>
  <si>
    <t>*Information may be given to the extent available.</t>
  </si>
  <si>
    <t>Name of the assessee :</t>
  </si>
  <si>
    <t>Address :</t>
  </si>
  <si>
    <t>Permanent Account Number :</t>
  </si>
  <si>
    <t>Assessment year :</t>
  </si>
  <si>
    <t>(a)</t>
  </si>
  <si>
    <t>(b)</t>
  </si>
  <si>
    <t>(c)</t>
  </si>
  <si>
    <t>Method of accounting employed in the previous year.</t>
  </si>
  <si>
    <t>(d)</t>
  </si>
  <si>
    <t>Amounts not credited to the profit and loss account, being,—</t>
  </si>
  <si>
    <t>the items falling within the scope of section 28;</t>
  </si>
  <si>
    <t>escalation claims accepted during the previous year;</t>
  </si>
  <si>
    <t>any other item of income;</t>
  </si>
  <si>
    <t>(e)</t>
  </si>
  <si>
    <t>capital receipt, if any.</t>
  </si>
  <si>
    <t>Description of asset/block of assets.</t>
  </si>
  <si>
    <t>Rate of depreciation.</t>
  </si>
  <si>
    <t>Actual cost or written down value, as the case may be.</t>
  </si>
  <si>
    <t>(i)</t>
  </si>
  <si>
    <t>(ii)</t>
  </si>
  <si>
    <t>(iii)</t>
  </si>
  <si>
    <t>change in rate of exchange of currency, and</t>
  </si>
  <si>
    <t>Depreciation allowable.</t>
  </si>
  <si>
    <t>(f)</t>
  </si>
  <si>
    <t>Written down value at the end of the year.</t>
  </si>
  <si>
    <t>expenditure of capital nature;</t>
  </si>
  <si>
    <t>expenditure of personal nature;</t>
  </si>
  <si>
    <t>(A)</t>
  </si>
  <si>
    <t>(B)</t>
  </si>
  <si>
    <t>was incurred in the previous year and was</t>
  </si>
  <si>
    <t>paid during the previous year;</t>
  </si>
  <si>
    <t>not paid during the previous year.</t>
  </si>
  <si>
    <t>not paid on or before the aforesaid date.</t>
  </si>
  <si>
    <t>amount of loan or deposit taken or accepted;</t>
  </si>
  <si>
    <t>(iv)</t>
  </si>
  <si>
    <t>(v)</t>
  </si>
  <si>
    <t>Serial Number</t>
  </si>
  <si>
    <t>Nature of loss/allowance (In rupees)</t>
  </si>
  <si>
    <t>opening stock;</t>
  </si>
  <si>
    <t>purchases during the previous year;</t>
  </si>
  <si>
    <t>sales during the previous year;</t>
  </si>
  <si>
    <t>closing stock;</t>
  </si>
  <si>
    <t>shortage/excess, if any.</t>
  </si>
  <si>
    <t>A.</t>
  </si>
  <si>
    <t>Raw materials :</t>
  </si>
  <si>
    <t>consumption during the previous year;</t>
  </si>
  <si>
    <t>(vi)</t>
  </si>
  <si>
    <t>(vii)</t>
  </si>
  <si>
    <t>(viii)</t>
  </si>
  <si>
    <t>* yield of finished products;</t>
  </si>
  <si>
    <t>* percentage of yield;</t>
  </si>
  <si>
    <t>* shortage/excess, if any.</t>
  </si>
  <si>
    <t>B</t>
  </si>
  <si>
    <t>Finished products/By-products :</t>
  </si>
  <si>
    <t>quantity manufactured during the previous year;</t>
  </si>
  <si>
    <t>total amount of distributed profits;</t>
  </si>
  <si>
    <t>total tax paid thereon;</t>
  </si>
  <si>
    <t>dates of payment with amounts.</t>
  </si>
  <si>
    <t>Statement of particulars required to be furnished under section 44AB of the Income-tax act, 1961</t>
  </si>
  <si>
    <t xml:space="preserve">Previous year ended </t>
  </si>
  <si>
    <t>Description of capital asset,</t>
  </si>
  <si>
    <t>Date of acquisition</t>
  </si>
  <si>
    <t>Cost of acquisition</t>
  </si>
  <si>
    <t>Amount at which the asset is converted</t>
  </si>
  <si>
    <t>into stock-in-trade</t>
  </si>
  <si>
    <t>Amounts admissible under sections</t>
  </si>
  <si>
    <t>33AB</t>
  </si>
  <si>
    <t>35DDA</t>
  </si>
  <si>
    <t>35DD</t>
  </si>
  <si>
    <t>35D</t>
  </si>
  <si>
    <t>35CCB</t>
  </si>
  <si>
    <t>35CCA</t>
  </si>
  <si>
    <t>35AC</t>
  </si>
  <si>
    <t>35ABB</t>
  </si>
  <si>
    <t>33ABA</t>
  </si>
  <si>
    <t>Amount</t>
  </si>
  <si>
    <t>Status</t>
  </si>
  <si>
    <t>Details of property</t>
  </si>
  <si>
    <t>Consideration received or accrued</t>
  </si>
  <si>
    <t>Value adopted or assessed or assessable</t>
  </si>
  <si>
    <t>Amount in Rs.</t>
  </si>
  <si>
    <t>Particulars</t>
  </si>
  <si>
    <t>Serial number</t>
  </si>
  <si>
    <t>Nature</t>
  </si>
  <si>
    <t>expenditure on advertisement in any souvenir, brochure,tract, pamphlet or the like, published by a political party;</t>
  </si>
  <si>
    <t>expenditure incurred at clubs being cost for club services and facilities used.</t>
  </si>
  <si>
    <t>expenditure by way of penalty or fine for violation of any law for the time being force</t>
  </si>
  <si>
    <t>Expenditure by way of any other penalty or fine not covered above</t>
  </si>
  <si>
    <t>Expenditure incurred for any purpose which is an offence or which is prohibited by law</t>
  </si>
  <si>
    <t>(IV) name and address of the payee</t>
  </si>
  <si>
    <t>(III) nature of payment</t>
  </si>
  <si>
    <t>(II) amount of payment</t>
  </si>
  <si>
    <t>(I) date of payment</t>
  </si>
  <si>
    <t>(A) Details of payment on which tax is not deducted:</t>
  </si>
  <si>
    <t>(V) amount of tax deducted</t>
  </si>
  <si>
    <t>as payment referred to in sub-clause (ia)</t>
  </si>
  <si>
    <t xml:space="preserve">(ii) </t>
  </si>
  <si>
    <t>(VI) amount out of (V) deposited, if any</t>
  </si>
  <si>
    <t>(IV) name and address of the payer</t>
  </si>
  <si>
    <t xml:space="preserve">(iii) </t>
  </si>
  <si>
    <t>under sub-clause (ic) [Wherever applicable]</t>
  </si>
  <si>
    <t xml:space="preserve">(iv) </t>
  </si>
  <si>
    <t>under sub-clause (iia)</t>
  </si>
  <si>
    <t>(C) name and address of the payee</t>
  </si>
  <si>
    <t>(B) amount of payment</t>
  </si>
  <si>
    <t>(A) date of payment</t>
  </si>
  <si>
    <t>Name and Permanent Account Number of the payee, if available</t>
  </si>
  <si>
    <t>Nature of payment</t>
  </si>
  <si>
    <t>Date of payment</t>
  </si>
  <si>
    <t xml:space="preserve">(f) </t>
  </si>
  <si>
    <t>particulars of any liability of a contingent nature;</t>
  </si>
  <si>
    <t xml:space="preserve">(g) </t>
  </si>
  <si>
    <t xml:space="preserve">(h) </t>
  </si>
  <si>
    <t xml:space="preserve">(i) </t>
  </si>
  <si>
    <t>please furnish the details of the same.</t>
  </si>
  <si>
    <t>Section</t>
  </si>
  <si>
    <t>Tax deduction and collection Account Number (TAN)</t>
  </si>
  <si>
    <t>Whether the statement of tax deducted or collected contains information about all transactions which are required to be reported</t>
  </si>
  <si>
    <t>Date of furnishing, if furnished</t>
  </si>
  <si>
    <t>Due date for furnishing</t>
  </si>
  <si>
    <t>Type of Form</t>
  </si>
  <si>
    <t>Amount paid out of column (2) along with date of payment.</t>
  </si>
  <si>
    <t>Amount of interest under section 201(1A)/206C(7) is payable</t>
  </si>
  <si>
    <t>amount of reduction as referred to in section 115-O(1A)(i);</t>
  </si>
  <si>
    <t>amount of reduction as referred to in section 115-O(1A)(ii);</t>
  </si>
  <si>
    <t>Material consumed/finished goods produced</t>
  </si>
  <si>
    <t>Stock-in-trade/turnover</t>
  </si>
  <si>
    <t>Net profit/turnover</t>
  </si>
  <si>
    <t>Gross profit/turnover</t>
  </si>
  <si>
    <t>Total turnover of the assessee</t>
  </si>
  <si>
    <t>Preceding previous year</t>
  </si>
  <si>
    <t>Previous year</t>
  </si>
  <si>
    <t>Amount debited to profit and loss account</t>
  </si>
  <si>
    <t>Amounts admissible as per the provisions of the Income Tax Act, 1961 and also fulfils the conditions, if any specified under the the conditions, if any specified under the relevant 14provisions of Income Tax Act, 1961 or Income Tax Rules,1962 or any other guidelines, circular, etc., issued in this behalf.</t>
  </si>
  <si>
    <t>32AC</t>
  </si>
  <si>
    <t>35(1)(i)</t>
  </si>
  <si>
    <t>35(1)(ii)</t>
  </si>
  <si>
    <t>35(1)(iia)</t>
  </si>
  <si>
    <t>35(1)(iii)</t>
  </si>
  <si>
    <t>35(1)(iv)</t>
  </si>
  <si>
    <t>35(2AA)</t>
  </si>
  <si>
    <t>35(2AB)</t>
  </si>
  <si>
    <t>35AD</t>
  </si>
  <si>
    <t>35CCC</t>
  </si>
  <si>
    <t>35CCD</t>
  </si>
  <si>
    <t>35E</t>
  </si>
  <si>
    <t>Nature of fund</t>
  </si>
  <si>
    <t>Sum received from employees</t>
  </si>
  <si>
    <t>Due date for payment</t>
  </si>
  <si>
    <t>The actual amount paid</t>
  </si>
  <si>
    <t>The actual date of payment to the concerned authorities</t>
  </si>
  <si>
    <t>Section under which deduction is claimed</t>
  </si>
  <si>
    <t>Amounts admissible as per the provision of the Income Tax Act, 1961 and fulfils the conditions, if any, specified under the relevant provisions of Income Tax Act, 1961 or Income Tax Rules,1962 or any other guidelines, circular, etc, issued in this behalf.</t>
  </si>
  <si>
    <t>NIL</t>
  </si>
  <si>
    <t>No</t>
  </si>
  <si>
    <t>Not Applicable</t>
  </si>
  <si>
    <t>Assestment Year</t>
  </si>
  <si>
    <t>Amount as assessed (give reference to relevant order</t>
  </si>
  <si>
    <t>:</t>
  </si>
  <si>
    <t>amounts inadmissible under section 40(a)</t>
  </si>
  <si>
    <t>S No</t>
  </si>
  <si>
    <t>as payment to non-resident referred to in sub-clause (i)</t>
  </si>
  <si>
    <t xml:space="preserve">(v) </t>
  </si>
  <si>
    <t>under sub-clause (iib)</t>
  </si>
  <si>
    <t xml:space="preserve">(vi) </t>
  </si>
  <si>
    <t>under sub-clause (iii)</t>
  </si>
  <si>
    <t xml:space="preserve">(vii) </t>
  </si>
  <si>
    <t>under sub-clause (iv)</t>
  </si>
  <si>
    <t xml:space="preserve">(viiii) </t>
  </si>
  <si>
    <t>under sub-clause (v)</t>
  </si>
  <si>
    <t xml:space="preserve">(d) </t>
  </si>
  <si>
    <t>Disallowance/deemed income under section 40A(3):</t>
  </si>
  <si>
    <t>business or profession under section 40A(3A);</t>
  </si>
  <si>
    <t>amount inadmissible under the proviso to section 36(1)(iii).</t>
  </si>
  <si>
    <t>Particulars of payments made to persons specified under section 40A(2)(b).</t>
  </si>
  <si>
    <t>Section-wise details of deductions, if any, admissible under Chapter VIA.</t>
  </si>
  <si>
    <t>List of books of account and nature of relevant documents examined</t>
  </si>
  <si>
    <t>and the effect thereof on the profit or loss.</t>
  </si>
  <si>
    <t>Method of valuation of closing stock employed in the previous year</t>
  </si>
  <si>
    <t>subsidy or grant or reimbursement, by whatever name called</t>
  </si>
  <si>
    <t>provision for payment of gratuity not allowable under section 40A(7);</t>
  </si>
  <si>
    <t>Details regarding turnover, gross profit, etc., for the previous year and</t>
  </si>
  <si>
    <t xml:space="preserve">preceding previous year: </t>
  </si>
  <si>
    <t>Director</t>
  </si>
  <si>
    <t xml:space="preserve">                                                                                                         </t>
  </si>
  <si>
    <t xml:space="preserve">Place: NEW DELHI </t>
  </si>
  <si>
    <t>A</t>
  </si>
  <si>
    <t>S.No.</t>
  </si>
  <si>
    <t>CASH BOOK</t>
  </si>
  <si>
    <t>BANK BOOK</t>
  </si>
  <si>
    <t>GENERAL LEDGER</t>
  </si>
  <si>
    <t>SUBSIDIARY LEDGERS FOR CREDITORS/DEBTORS/ADVANCES, ETC.</t>
  </si>
  <si>
    <t>JOURNAL BOOK</t>
  </si>
  <si>
    <t>FIXED ASSETS REGISTER</t>
  </si>
  <si>
    <t>STOCK REGISTER</t>
  </si>
  <si>
    <t>PURCHASE AND SALES REGISTER</t>
  </si>
  <si>
    <t>Amount excluding</t>
  </si>
  <si>
    <t>Amount including</t>
  </si>
  <si>
    <t>Increase in</t>
  </si>
  <si>
    <t>Decrease in</t>
  </si>
  <si>
    <t>CENVAT as per</t>
  </si>
  <si>
    <t>CENVAT</t>
  </si>
  <si>
    <t>Profit</t>
  </si>
  <si>
    <t>books of accounts</t>
  </si>
  <si>
    <t>as prescribed</t>
  </si>
  <si>
    <t>u/s 145A</t>
  </si>
  <si>
    <t>Excise Duty on which cenvat credit is available/ availed</t>
  </si>
  <si>
    <t xml:space="preserve">Increase in Purchases cost on inclusion of Modvat/Cenvat Credit </t>
  </si>
  <si>
    <t>of excise duty availed during the year</t>
  </si>
  <si>
    <t xml:space="preserve">  Raw Material</t>
  </si>
  <si>
    <t>Cenvat Credit of excise duty availed</t>
  </si>
  <si>
    <t xml:space="preserve"> </t>
  </si>
  <si>
    <t>Total</t>
  </si>
  <si>
    <t>Note:   (i)</t>
  </si>
  <si>
    <t>Sale of manufacturing goods in Statement of Profit &amp; Loss, opening stock and closing stock of finished goods is inclusive of excise duty and hence no further adjustment is required u/s 145A.</t>
  </si>
  <si>
    <t>Above figure excludes credit availed/utilised for inter-unit transfer of materials.</t>
  </si>
  <si>
    <t>Details of deviation if any from the method of valuation prescribed u/s 145A and the effect thereof on the Statement of Profit &amp; Loss for the</t>
  </si>
  <si>
    <t>The amount of sales/service tax incurred/recovered and actually paid is not included in the valuation of sales of goods. The adjustment to be made u/s 145A in Statement of Profit &amp; Loss for the amount of sales tax incurred/recovered and/or paid during the year is as under :</t>
  </si>
  <si>
    <t>Increase in Profit</t>
  </si>
  <si>
    <t>Decrease in Profit</t>
  </si>
  <si>
    <t>(Rs.)</t>
  </si>
  <si>
    <t>TOTAL</t>
  </si>
  <si>
    <t>Particulars of depreciation allowable as per the Income Tax Act, 1961 in respect  of each Asset or Block of Asset</t>
  </si>
  <si>
    <t>Description of Assets/</t>
  </si>
  <si>
    <t>Rate of</t>
  </si>
  <si>
    <t>Actual cost or</t>
  </si>
  <si>
    <t>Deduction</t>
  </si>
  <si>
    <t>Addition during the Year</t>
  </si>
  <si>
    <t>Depreciation allowable</t>
  </si>
  <si>
    <t>WDV as on</t>
  </si>
  <si>
    <t>Block of Assets</t>
  </si>
  <si>
    <t xml:space="preserve">depre- </t>
  </si>
  <si>
    <t>written down</t>
  </si>
  <si>
    <t>during the</t>
  </si>
  <si>
    <t xml:space="preserve">On WDV as </t>
  </si>
  <si>
    <t>On addition</t>
  </si>
  <si>
    <t>ciation</t>
  </si>
  <si>
    <t>value as on</t>
  </si>
  <si>
    <t>Year</t>
  </si>
  <si>
    <t>to</t>
  </si>
  <si>
    <t>%</t>
  </si>
  <si>
    <t>less sold</t>
  </si>
  <si>
    <t>(Full rate)</t>
  </si>
  <si>
    <t>(Half rate)</t>
  </si>
  <si>
    <t>5=3+4</t>
  </si>
  <si>
    <t>9=6+7+8</t>
  </si>
  <si>
    <t>10=1-2+5-9</t>
  </si>
  <si>
    <t>Block -I @10%</t>
  </si>
  <si>
    <t>Furniture &amp; Fixtures</t>
  </si>
  <si>
    <t>Block -II @15%</t>
  </si>
  <si>
    <t>Plant &amp; Machinery</t>
  </si>
  <si>
    <t>Office Equipment</t>
  </si>
  <si>
    <t>Block -III @60%</t>
  </si>
  <si>
    <t>Computers</t>
  </si>
  <si>
    <t>Block -IV @15%</t>
  </si>
  <si>
    <t>Vehicles</t>
  </si>
  <si>
    <t>Factory Building</t>
  </si>
  <si>
    <t xml:space="preserve">Site Accommodation / </t>
  </si>
  <si>
    <t xml:space="preserve">Office (Temporary </t>
  </si>
  <si>
    <t>Erection)</t>
  </si>
  <si>
    <t>Particulars of Additions &amp; Date Put to Use in  respect  of each Asset or Block of Asset</t>
  </si>
  <si>
    <t>Block - I (Furniture &amp; Fixture)</t>
  </si>
  <si>
    <t xml:space="preserve">Sr </t>
  </si>
  <si>
    <t>Date</t>
  </si>
  <si>
    <t>Additions during the Year</t>
  </si>
  <si>
    <t>Put to</t>
  </si>
  <si>
    <t>Name of  Item</t>
  </si>
  <si>
    <t>More Than</t>
  </si>
  <si>
    <t>Less Than</t>
  </si>
  <si>
    <t>Use</t>
  </si>
  <si>
    <t>180 - Days</t>
  </si>
  <si>
    <t>( Rs )</t>
  </si>
  <si>
    <t>Total :-</t>
  </si>
  <si>
    <t>Block - II (Plant &amp; Machinery)</t>
  </si>
  <si>
    <t>Computer Software</t>
  </si>
  <si>
    <t>Block - II (Office Equipments)</t>
  </si>
  <si>
    <t xml:space="preserve">Total </t>
  </si>
  <si>
    <t>Block - III (Computers)</t>
  </si>
  <si>
    <t>[ Refer Clause No. 11 (b) &amp; (c)of Form No. 3CD]</t>
  </si>
  <si>
    <t>(Refer clause No. 14(b) of Form No. 3CD)</t>
  </si>
  <si>
    <t>[Ref.part B of Clause No.18 of Form No.3CD]</t>
  </si>
  <si>
    <t>Building</t>
  </si>
  <si>
    <r>
      <t>(</t>
    </r>
    <r>
      <rPr>
        <i/>
        <sz val="10"/>
        <color indexed="8"/>
        <rFont val="Times New Roman"/>
        <family val="1"/>
      </rPr>
      <t>a</t>
    </r>
    <r>
      <rPr>
        <sz val="10"/>
        <color indexed="8"/>
        <rFont val="Times New Roman"/>
        <family val="1"/>
      </rPr>
      <t>)</t>
    </r>
  </si>
  <si>
    <r>
      <t>(</t>
    </r>
    <r>
      <rPr>
        <i/>
        <sz val="10"/>
        <color indexed="8"/>
        <rFont val="Times New Roman"/>
        <family val="1"/>
      </rPr>
      <t>b</t>
    </r>
    <r>
      <rPr>
        <sz val="10"/>
        <color indexed="8"/>
        <rFont val="Times New Roman"/>
        <family val="1"/>
      </rPr>
      <t>)</t>
    </r>
  </si>
  <si>
    <r>
      <t>(</t>
    </r>
    <r>
      <rPr>
        <i/>
        <sz val="10"/>
        <color indexed="8"/>
        <rFont val="Times New Roman"/>
        <family val="1"/>
      </rPr>
      <t>c</t>
    </r>
    <r>
      <rPr>
        <sz val="10"/>
        <color indexed="8"/>
        <rFont val="Times New Roman"/>
        <family val="1"/>
      </rPr>
      <t xml:space="preserve">) </t>
    </r>
  </si>
  <si>
    <r>
      <t>(</t>
    </r>
    <r>
      <rPr>
        <i/>
        <sz val="10"/>
        <color indexed="8"/>
        <rFont val="Times New Roman"/>
        <family val="1"/>
      </rPr>
      <t>d</t>
    </r>
    <r>
      <rPr>
        <sz val="10"/>
        <color indexed="8"/>
        <rFont val="Times New Roman"/>
        <family val="1"/>
      </rPr>
      <t>)</t>
    </r>
  </si>
  <si>
    <t>Whether the assessee is liable to pay indirect tax like excise duty, service tax, sales tax,</t>
  </si>
  <si>
    <t>customs duty,etc. if yes, please furnish the registration number or any other identification</t>
  </si>
  <si>
    <t>number allotted for the same</t>
  </si>
  <si>
    <t>Indicate the relevant clause of section 44AB under which the audit has been conducted</t>
  </si>
  <si>
    <t>If firm or Association of Persons, indicate names of partners/members and their profit</t>
  </si>
  <si>
    <t>sharing ratios.</t>
  </si>
  <si>
    <t>If there is any change in the partners or members or in their profit sharing ratio since the</t>
  </si>
  <si>
    <t>last date of the preceding year, the particulars of such change</t>
  </si>
  <si>
    <t>Nature of business or profession (if more than one business or profession is carried on</t>
  </si>
  <si>
    <t>during the previous year, nature of every business or profession).</t>
  </si>
  <si>
    <t>If there is any change in the nature of business or profession, the particulars of such</t>
  </si>
  <si>
    <t>change.</t>
  </si>
  <si>
    <t>Whether books of account are prescribed under section 44AA, if yes, list of books so</t>
  </si>
  <si>
    <t>prescribed.</t>
  </si>
  <si>
    <t>List of books of account maintained and the address at which books of accounts are</t>
  </si>
  <si>
    <t>kept.</t>
  </si>
  <si>
    <t>(In case books of account are maintained in a computer system, mention the books of</t>
  </si>
  <si>
    <t>account generated by such computer system. If the books of accounts are not kept at</t>
  </si>
  <si>
    <t>one location, please furnish the addresses of locations along with the details of books of</t>
  </si>
  <si>
    <t>accounts maintained at each location.)</t>
  </si>
  <si>
    <t>Whether the profit and loss account includes any profits and gains assessable on</t>
  </si>
  <si>
    <t>presumptive basis, if yes, indicate the amount and the relevant sections (44AD, 44AE,</t>
  </si>
  <si>
    <t>44AF, 44B, 44BB, 44BBA, 44BBB, Chapter XII-G, First Schedule or any other relevant</t>
  </si>
  <si>
    <t>section.)</t>
  </si>
  <si>
    <t>Whether there had been any change in the method of accounting employed vis-a-vis the</t>
  </si>
  <si>
    <t>method employed in the immediately preceding previous year.</t>
  </si>
  <si>
    <t>If answer to (b) above is in the affirmative, give details of such change, and the effect</t>
  </si>
  <si>
    <t>thereof on the profit or loss.</t>
  </si>
  <si>
    <t>Details of deviation, if any, from the method of valuation prescribed under section 145A,</t>
  </si>
  <si>
    <t>Give the following particulars of the capital asset converted into stock-in-trade: -</t>
  </si>
  <si>
    <t>the proforma credits, drawbacks, refunds of duty of customs or excise or service tax, or</t>
  </si>
  <si>
    <t>refunds of sales tax or value added tax, where such credits, drawbacks or refunds are</t>
  </si>
  <si>
    <t>admitted as due by the authorities concerned</t>
  </si>
  <si>
    <t>Where any land or building or both is transferred during the previous year for a consideration</t>
  </si>
  <si>
    <t>less than value adopted or assessed or assessable by any authority of a State Government</t>
  </si>
  <si>
    <t>referred to in section 43CA or 50C, please furnish:</t>
  </si>
  <si>
    <t>Particulars of depreciation allowable as per the Income-tax Act,1961 in respect of each asset or</t>
  </si>
  <si>
    <t>block of assets, as the case may be, in the following form :—</t>
  </si>
  <si>
    <t>Additions/deductions during the year with dates; in the case of any addition of an asset,</t>
  </si>
  <si>
    <t>date put to use; including adjustments on account of—</t>
  </si>
  <si>
    <t>Rules, 1944, in respect of assets acquired on or after 1st March, 1994,</t>
  </si>
  <si>
    <t>Any sum paid to an employee as bonus or commission for services rendered, where such</t>
  </si>
  <si>
    <t>sum was otherwise payable to him as profits or dividend. [Section 36(1)(ii)].</t>
  </si>
  <si>
    <t>Details of contributions received from employees for various funds as referred to in</t>
  </si>
  <si>
    <t>section 36(1)(va):</t>
  </si>
  <si>
    <t>Particular of any sum received from employees towards provident fund</t>
  </si>
  <si>
    <t>Month</t>
  </si>
  <si>
    <t>Particular of any sum received from employees towards ESI</t>
  </si>
  <si>
    <r>
      <rPr>
        <b/>
        <sz val="10"/>
        <rFont val="Times New Roman"/>
        <family val="1"/>
      </rPr>
      <t>2</t>
    </r>
    <r>
      <rPr>
        <sz val="10"/>
        <rFont val="Times New Roman"/>
        <family val="1"/>
      </rPr>
      <t>. Employees Contribution to ESI/PF even if deposited after the due dates is allowable if the same is deposited before the due date of filing of return u/s139(i), as held by the Hon'ble Delhi High Court in CIT v/s AIMIL ltd. 321 ITR 508. Based on the said judgement the same has been claimed.</t>
    </r>
  </si>
  <si>
    <t>Please furnish the details of amounts debited to the profit and loss  account, being in the</t>
  </si>
  <si>
    <t>nature of capital, personal, advertisement expenditure etc</t>
  </si>
  <si>
    <t>Particular of capital expenditure debited to statement of profit &amp; loss for the</t>
  </si>
  <si>
    <t xml:space="preserve">Particular of amount debited to Statement of profit &amp; loss as expenditure </t>
  </si>
  <si>
    <t>by way of penalty or fine for violation of any law for the time being in force.</t>
  </si>
  <si>
    <t>Penalty or fine for Violation of any law</t>
  </si>
  <si>
    <t>Interest on TDS</t>
  </si>
  <si>
    <t>Interest on TCS</t>
  </si>
  <si>
    <t>[Ref. Clause No.21(a) of Form No.3CD]</t>
  </si>
  <si>
    <t>[Ref.part B of Clause No.21(b) of Form No.3CD]</t>
  </si>
  <si>
    <t>(B) Details of payment on which tax has been deducted but has not been paid during the</t>
  </si>
  <si>
    <t>previous year or in the subsequent year before the expiry of time prescribed under</t>
  </si>
  <si>
    <t>section 200(1)</t>
  </si>
  <si>
    <t>(B) Details of payment on which tax has been deducted but has not been paid on or</t>
  </si>
  <si>
    <t>before the due date specified in sub- section (1) of section139</t>
  </si>
  <si>
    <t>Amounts debited to profit and loss account being, interest, salary, bonus, commission or</t>
  </si>
  <si>
    <t>remuneration inadmissible under section 40(b)/40(ba) and computation thereof;</t>
  </si>
  <si>
    <t>(A) On the basis of the examination of books of account and other relevant</t>
  </si>
  <si>
    <t>documents/evidence, whether the expenditure covered under section 40A(3) read with</t>
  </si>
  <si>
    <t>rule 6DD were made by account payee cheque drawn on a bank or account payee bank</t>
  </si>
  <si>
    <t>draft. If not, please furnish the details:</t>
  </si>
  <si>
    <t>(B) On the basis of the examination of books of account and other relevant</t>
  </si>
  <si>
    <t>documents/evidence,whether the payment referred to in section 40A(3A) read with rule</t>
  </si>
  <si>
    <t>6DD were made by account payee cheque drawn on a bank or account payee bank draft</t>
  </si>
  <si>
    <t>If not, please furnish the details of amount deemed to be the profits and gains of</t>
  </si>
  <si>
    <t>amount of deduction inadmissible in terms of section 14A in respect of the expenditure</t>
  </si>
  <si>
    <t>incurred in relation to income which does not form part of the total income;</t>
  </si>
  <si>
    <t>Amount of interest inadmissible under section 23 of the Micro, Small and Medium Enterprises</t>
  </si>
  <si>
    <t>Development Act, 2006.</t>
  </si>
  <si>
    <t>Amounts deemed to be profits and gains under section 35AB or 33ABA or 33AC.</t>
  </si>
  <si>
    <t>Any amount of profit chargeable to tax under section 41 and computation thereof.</t>
  </si>
  <si>
    <t>In respect of any sum referred to in clause (a), (b), (c), (d) (e) or (f) of section 43B, the</t>
  </si>
  <si>
    <t>liability for which :—</t>
  </si>
  <si>
    <t>pre-existed on the first day of the previous year but was not allowed in the</t>
  </si>
  <si>
    <t>assessment of any preceding previous year and was</t>
  </si>
  <si>
    <t>paid on or before the due date for furnishing the return of income of the</t>
  </si>
  <si>
    <t>previous year under section 139(1);</t>
  </si>
  <si>
    <t>*State whether sales tax, customs duty, excise duty or any other indirect tax, levy,</t>
  </si>
  <si>
    <t>cess, impost, etc., is passed through the profit and loss account.</t>
  </si>
  <si>
    <t>any sum paid by the assessee as an employer not allowable under section 40A(9);</t>
  </si>
  <si>
    <t>Name of the person</t>
  </si>
  <si>
    <t>Relationship</t>
  </si>
  <si>
    <t>Amounts</t>
  </si>
  <si>
    <t>[Ref.part B of Clause No.23 of Form No.3CD]</t>
  </si>
  <si>
    <t xml:space="preserve">Detail of sums referred to in clause (a),(b),( c),(d) or (e) of sec 43B, the liability for which was pre existed on the first day of the  </t>
  </si>
  <si>
    <t>previous year and was paid during previous year</t>
  </si>
  <si>
    <t>Nature of liability</t>
  </si>
  <si>
    <t xml:space="preserve">Amount of liability </t>
  </si>
  <si>
    <t>Actual amount</t>
  </si>
  <si>
    <t>Date of</t>
  </si>
  <si>
    <t>Amount not</t>
  </si>
  <si>
    <t xml:space="preserve">paid during the </t>
  </si>
  <si>
    <t>payment</t>
  </si>
  <si>
    <t>paid during</t>
  </si>
  <si>
    <t>previous year</t>
  </si>
  <si>
    <t>the previous year</t>
  </si>
  <si>
    <t xml:space="preserve">(Rs.)    </t>
  </si>
  <si>
    <t xml:space="preserve"> (b)</t>
  </si>
  <si>
    <t>[Ref.part B of Clause No.26(I)(A)of Form No.3CD]</t>
  </si>
  <si>
    <t>Particulars of Payment mention under Section 43B paid on or before the due date of filing the return</t>
  </si>
  <si>
    <t>Paid Date</t>
  </si>
  <si>
    <t>Amount Paid</t>
  </si>
  <si>
    <t>Amount not paid</t>
  </si>
  <si>
    <t>[Ref.part B of Clause No.26 (b) of Form No.3CD]</t>
  </si>
  <si>
    <t>Amount of Central Value Added Tax credits availed of or utilized during the previous</t>
  </si>
  <si>
    <t>year and its treatment in the profit and loss account and treatment of outstanding</t>
  </si>
  <si>
    <t>Particulars of income or expenditure of prior period credited or debited to the profit and</t>
  </si>
  <si>
    <t>loss account.</t>
  </si>
  <si>
    <t>The amount of CENVAT on capital goods is deducted from the cost of capital goods and accordingly the depreciation is not claimed on the CENVAT credit availed on capital goods. The assessee follows "Exclusive Method" of accounting the  excise duty paid on purchase of raw material and other eligible inputs, and not as part of purchase cost. Excise duty payable on clearance of goods is adjusted against the CENVAT receivable account. However, sales is inclusive of excise duty and it is passed through Statement of profit and loss.</t>
  </si>
  <si>
    <t>The detail of CENVAT credit availed/utilised etc. as per books of account is as under :</t>
  </si>
  <si>
    <t>On Capital Goods</t>
  </si>
  <si>
    <t>On raw materials, packing materials &amp; stores &amp; spares</t>
  </si>
  <si>
    <t>Amount Rs.</t>
  </si>
  <si>
    <t>Balance representing credit receivable as at the beginning of the year</t>
  </si>
  <si>
    <t>Add :</t>
  </si>
  <si>
    <t>CENVAT/CESS credit availed during the year on purchase</t>
  </si>
  <si>
    <t>Less :</t>
  </si>
  <si>
    <t>Amount of CENVAT/CESS credit utilised during the year</t>
  </si>
  <si>
    <t>(Refer clause No. 27(a) of Form No. 3CD)</t>
  </si>
  <si>
    <t>[Ref.part B of Clause No.27 (b) of Form No.3CD]</t>
  </si>
  <si>
    <t>Type</t>
  </si>
  <si>
    <t>Prior Period to which it relates (Year in YYYY-YY format)</t>
  </si>
  <si>
    <t>Whether during the previous year the assessee has received any property, being share of a</t>
  </si>
  <si>
    <t>company not being a company in which the public are substantially interested, without</t>
  </si>
  <si>
    <t>consideration or for inadequate consideration as referred to in section 56(2)(viia), if yes, please</t>
  </si>
  <si>
    <t>furnish the details of the same.</t>
  </si>
  <si>
    <t>Whether during the previous year the assessee received any consideration for issue of shares</t>
  </si>
  <si>
    <t>which exceeds the fair market value of the shares as referred to in section 56(2)(viib), if yes,</t>
  </si>
  <si>
    <t>Details of any amount borrowed on hundi or any amount due thereon (including interest on the</t>
  </si>
  <si>
    <t>amount borrowed) repaid, otherwise than through an account payee cheque [Section 69D].</t>
  </si>
  <si>
    <t>Expenses incurred by the assessee in any of the earlier year but debited to the Statement</t>
  </si>
  <si>
    <t>Particulars of each loan or deposit in an amount exceeding the limit specified in section</t>
  </si>
  <si>
    <t>269SS taken or accepted during the previous year :—</t>
  </si>
  <si>
    <t>name, address and permanent account number (if available with the assessee) of</t>
  </si>
  <si>
    <t>the lender or depositor;</t>
  </si>
  <si>
    <t>whether the loan or deposit was squared up during the previous year;</t>
  </si>
  <si>
    <t>maximum amount outstanding in the account at any time during the previous year;</t>
  </si>
  <si>
    <t>Name</t>
  </si>
  <si>
    <t>Address</t>
  </si>
  <si>
    <t>Permanent Account Number</t>
  </si>
  <si>
    <t>Amount of Loan or Deposit taken or accepted</t>
  </si>
  <si>
    <t>Whether the loan or deposit was squared up during the previous year</t>
  </si>
  <si>
    <t>Maximum amount outstanding in the account at any time during the previous year</t>
  </si>
  <si>
    <t>Details of brought forward loss or depreciation allowance, in the following manner, to the</t>
  </si>
  <si>
    <t>extent available:</t>
  </si>
  <si>
    <t>whether a change in shareholding of the company has taken place in the previous year</t>
  </si>
  <si>
    <t>due to which the losses incurred prior to the previous year cannot be allowed to be</t>
  </si>
  <si>
    <t>carried forward in terms of section 79</t>
  </si>
  <si>
    <t>Whether the assessee has incurred any speculation loss referred to in section 73 during</t>
  </si>
  <si>
    <t>the previous year, If yes, please furnish the details of the same.</t>
  </si>
  <si>
    <t>whether the assessee has incurred any loss referred to in section 73A in respect of any</t>
  </si>
  <si>
    <t>specified business during the previous year, if yes, please furnish details of the same.</t>
  </si>
  <si>
    <t>In case of a company, please state that whether the company is deemed to be carrying</t>
  </si>
  <si>
    <t>on a speculation business as referred in explanation to section 73, if yes, please furnish</t>
  </si>
  <si>
    <t>the details of speculation loss if any incurred during the previous year.</t>
  </si>
  <si>
    <t>Whether the assessee is required to deduct or collect tax as per the provisions of</t>
  </si>
  <si>
    <t>Chapter XVII-B or Chapter XVII-BB, if yes please furnish:</t>
  </si>
  <si>
    <t>[Ref.part B of Clause No.34(a) of Form No.3CD]</t>
  </si>
  <si>
    <t>TAN</t>
  </si>
  <si>
    <t>Sec.</t>
  </si>
  <si>
    <t>Nature of Payment</t>
  </si>
  <si>
    <t>Total amount of Payment or Receipt of the nature specified in Col. 3</t>
  </si>
  <si>
    <t>Total amount on which tax was required to be deducted or collected out of (4)</t>
  </si>
  <si>
    <t>Total amount on which tax was deducted or collected at specified rate out of (5)</t>
  </si>
  <si>
    <t>Amount of tax ded. Or coll. Out of (6)</t>
  </si>
  <si>
    <t>Total amount on which tax was deducted or collected at less than specified rate out of (7)</t>
  </si>
  <si>
    <t>Amount of tax deducted or collected on (8)</t>
  </si>
  <si>
    <t>Amount of tax deducted or collected not deposited to the credit of the Central Governemnt out of (6) and (8).</t>
  </si>
  <si>
    <t>(1)</t>
  </si>
  <si>
    <t>(2)</t>
  </si>
  <si>
    <t>(3)</t>
  </si>
  <si>
    <t>(4)</t>
  </si>
  <si>
    <t>(5)</t>
  </si>
  <si>
    <t>(6)</t>
  </si>
  <si>
    <t>(7)</t>
  </si>
  <si>
    <t>(8)</t>
  </si>
  <si>
    <t>(9)</t>
  </si>
  <si>
    <t>(10)</t>
  </si>
  <si>
    <t>whether the assessee has furnished the statement of tax deducted or tax collected within</t>
  </si>
  <si>
    <t>the prescribed time. If not, please furnish the details:</t>
  </si>
  <si>
    <t>whether the assessee is liable to pay interest under section 201(1A) or section 206C(7). If</t>
  </si>
  <si>
    <t>yes, please furnish:</t>
  </si>
  <si>
    <t>[Ref.part B of Clause No.34(c) of Form No.3CD]</t>
  </si>
  <si>
    <t>Amount of interest under section 201(1A) is payable</t>
  </si>
  <si>
    <t>Item 1</t>
  </si>
  <si>
    <t xml:space="preserve">Opening Stock </t>
  </si>
  <si>
    <t xml:space="preserve">Closing Stock </t>
  </si>
  <si>
    <t xml:space="preserve">yield of   * finished products </t>
  </si>
  <si>
    <t xml:space="preserve">percentage * of yield </t>
  </si>
  <si>
    <t>shortage\ *</t>
  </si>
  <si>
    <t>excess, if any</t>
  </si>
  <si>
    <t>[Refer part A of Clause No. 35(b) of Form No. 3CD]</t>
  </si>
  <si>
    <t>Sl. No.</t>
  </si>
  <si>
    <t>Opening Stock  (WIP)</t>
  </si>
  <si>
    <t>Purchases during the previous</t>
  </si>
  <si>
    <t>-</t>
  </si>
  <si>
    <t>the year</t>
  </si>
  <si>
    <t>Manufactured during</t>
  </si>
  <si>
    <t>Sales during the previous year</t>
  </si>
  <si>
    <t>Closing stock   (WIP)</t>
  </si>
  <si>
    <t>Shortage / excess, if any</t>
  </si>
  <si>
    <t>[Refer part B of Clause No. 35(b) of Form No. 3CD]</t>
  </si>
  <si>
    <t>In the case of a trading concern, give quantitative details of principal items of goods</t>
  </si>
  <si>
    <t>traded:</t>
  </si>
  <si>
    <t>In the case of a manufacturing concern, give quantitative details of the principal items of</t>
  </si>
  <si>
    <t>raw materials, finished products and by-products :</t>
  </si>
  <si>
    <t>In the case of a domestic company, details of tax on distributed profits under section 115-O in</t>
  </si>
  <si>
    <t>the following form:--</t>
  </si>
  <si>
    <t>Whether any cost audit was carried out, if yes, give the details, if any, of disqualification or</t>
  </si>
  <si>
    <t>disagreement on any matter/item/ value/quantity as may be reported/identified by the cost</t>
  </si>
  <si>
    <t>auditor.</t>
  </si>
  <si>
    <t>Whether any audit was conducted under the Central Excise Act, 1944, if yes, give the details, if</t>
  </si>
  <si>
    <t>any, of disqualification or disagreement on any matter/item/value/quantity as may be</t>
  </si>
  <si>
    <t>reported/identified by the auditor.</t>
  </si>
  <si>
    <t>Whether any audit was conducted under section 72A of the Finance Act,1994 in relation to</t>
  </si>
  <si>
    <t>valuation of taxable services, Finance Act,1994 in relation to valuation of taxable services, if</t>
  </si>
  <si>
    <t>yes, give the details, if any, of disqualification or disagreement on any</t>
  </si>
  <si>
    <t>matter/item/value/quantity as may be reported/ identified by the auditor.</t>
  </si>
  <si>
    <t>Please furnish the details of demand raised or refund issued during the previous year under</t>
  </si>
  <si>
    <t>any tax laws other than Income Tax Act, 1961 and Wealth tax Act, 1957 alongwith details of</t>
  </si>
  <si>
    <t>relevant proceedings.</t>
  </si>
  <si>
    <t>Accounting Ratios with Calculations</t>
  </si>
  <si>
    <t>Sr</t>
  </si>
  <si>
    <t>Ratio  -</t>
  </si>
  <si>
    <t>(%)</t>
  </si>
  <si>
    <t xml:space="preserve">Gross Profit Ratio </t>
  </si>
  <si>
    <t xml:space="preserve">Income </t>
  </si>
  <si>
    <t>Sale of  Services</t>
  </si>
  <si>
    <t>Increase/ Decrease in stocks</t>
  </si>
  <si>
    <t>Total ( A ) :-</t>
  </si>
  <si>
    <t>Cost of Goods Sold</t>
  </si>
  <si>
    <t>Other Direct Cost</t>
  </si>
  <si>
    <t>Total ( B ) :-</t>
  </si>
  <si>
    <t>Gross Profit</t>
  </si>
  <si>
    <t>Net  Profit  Ratio :-</t>
  </si>
  <si>
    <t>Net Profit before Tax</t>
  </si>
  <si>
    <t>Total Turnover</t>
  </si>
  <si>
    <t>Stock in Trade / Turn Over</t>
  </si>
  <si>
    <t xml:space="preserve">Stock in Trade </t>
  </si>
  <si>
    <t xml:space="preserve">Sales </t>
  </si>
  <si>
    <t>Material Consumed / Finished  Goods</t>
  </si>
  <si>
    <t>Material Consumed</t>
  </si>
  <si>
    <t>Finished  Goods</t>
  </si>
  <si>
    <t>Increase in the value of Sales on inclusion of Excise duty on sales of</t>
  </si>
  <si>
    <t>goods</t>
  </si>
  <si>
    <t>Excise duty paid on sale of goods as a result of its inclusion in sales</t>
  </si>
  <si>
    <t>consumed in payment of excise duty on finished goods accounted on</t>
  </si>
  <si>
    <t>the basis of raw material consumed</t>
  </si>
  <si>
    <t xml:space="preserve">Income Tax Act, 1961 </t>
  </si>
  <si>
    <t xml:space="preserve">Particulars of payments made to the persons specified under section 40A(2)(b) of the </t>
  </si>
  <si>
    <t>Details of Registration Numbers of Indirect Taxes, assessee liable to pay</t>
  </si>
  <si>
    <t>[ Referred to Clause No.4 of Form No. 3CD]</t>
  </si>
  <si>
    <t>Sr. No.</t>
  </si>
  <si>
    <t>Particulars (Department with which Registration Done)</t>
  </si>
  <si>
    <t>Registration Number</t>
  </si>
  <si>
    <t>Nil</t>
  </si>
  <si>
    <t>Details of Books of Accounts maintained and examined</t>
  </si>
  <si>
    <t xml:space="preserve">1.       We have verified the compliance with the provisions of Chapter XVII-B of the Income-tax Act, 1961 (the Act) relating to  the deduction of tax at source and the payment thereof to the credit of the Central Government in accordance with the prevalent Auditing Standards, which contemplate, inter alia, reliance on tests checks and the concept of materiality.  </t>
  </si>
  <si>
    <t>2. Considering the volume of transactions and information involved, the verification of the particulars given under this clause 34 is based on the broad review of the procedures followed for ensuring compliances, review of Internal checks, internal control, test check of transactions and facts thereof.</t>
  </si>
  <si>
    <t>3. The particulars are furnished by the management on which we have relied for completeness or accuracy.</t>
  </si>
  <si>
    <t>Note:</t>
  </si>
  <si>
    <t>The list of persons specified in section 40A(2)(b) is taken as certified by the management</t>
  </si>
  <si>
    <t>All books of account are kept at:-</t>
  </si>
  <si>
    <t>Electrical &amp; Installation Equipment</t>
  </si>
  <si>
    <t>Server</t>
  </si>
  <si>
    <t>Sale of Products</t>
  </si>
  <si>
    <t>Block - III ( Server)</t>
  </si>
  <si>
    <t>Block - III ( Computer Software)</t>
  </si>
  <si>
    <t>Block - IV (Vehicles)</t>
  </si>
  <si>
    <t>Block -V @50%</t>
  </si>
  <si>
    <t>Block -VI @10%</t>
  </si>
  <si>
    <t>Block -VIII @80%</t>
  </si>
  <si>
    <t>Block -IX @100%</t>
  </si>
  <si>
    <t>Block - VI (Building)</t>
  </si>
  <si>
    <t>Block - IX (Temporary Building)</t>
  </si>
  <si>
    <t>Block - IX (Electrical Equipments)</t>
  </si>
  <si>
    <t>Accounting of CENVAT credit availed and utilized on raw materials</t>
  </si>
  <si>
    <t>last year Closing</t>
  </si>
  <si>
    <t>Increase in Sales Tax under Manufacturing &amp; administrative expenses in Statement of Profit &amp; Loss.</t>
  </si>
  <si>
    <t>Increase in "sales &amp; services" in Statement of Profit &amp; Loss as a result of inclusion of Service Tax</t>
  </si>
  <si>
    <t>Increase in Service Tax under Manufacturing &amp; administrative expenses in Statement of Profit &amp; Loss.</t>
  </si>
  <si>
    <t>Increase in "sales &amp; services" in Statement of Profit &amp; Loss as a result of inclusion of Sales Tax</t>
  </si>
  <si>
    <t>Interest on Income Tax</t>
  </si>
  <si>
    <t>during the previous year.</t>
  </si>
  <si>
    <t>[Ref.Part B of Clause No - 40 of Form No - 3 CD]</t>
  </si>
  <si>
    <t xml:space="preserve">Date: </t>
  </si>
  <si>
    <t>31.03.16</t>
  </si>
  <si>
    <t>[Ref. Clause No.20 (b) of Form No.3CD]</t>
  </si>
  <si>
    <r>
      <rPr>
        <b/>
        <sz val="10"/>
        <rFont val="Times New Roman"/>
        <family val="1"/>
      </rPr>
      <t>1.</t>
    </r>
    <r>
      <rPr>
        <sz val="10"/>
        <rFont val="Times New Roman"/>
        <family val="1"/>
      </rPr>
      <t xml:space="preserve"> The due date in case of contribution to Provident Fund is 20th of the each succeeding month (Till December 2015) including grace period of 5 days as per CPDC's circular no.E128(1)60-III dated 19.03.1964 as modified by circular no.E11/128 ( Section 14-B Amendment/73 dated 24.10.1973 which allows five days grace period to the employers for payment of provident fund contribution, administration charges and inspection charges. (Refer Hunsur Plywood Works Ltd., 54 ITD 394).</t>
    </r>
  </si>
  <si>
    <t>Books</t>
  </si>
  <si>
    <t>financial year 2015-16</t>
  </si>
  <si>
    <t>Refer clause 34(b) of form 3CD</t>
  </si>
  <si>
    <t>Delay in furnishing (Yes/No)</t>
  </si>
  <si>
    <t>Central Value Added Tax credits</t>
  </si>
  <si>
    <t xml:space="preserve">Increase in cost of opening stock as on 31.03.2015 on inclusion of </t>
  </si>
  <si>
    <t xml:space="preserve">Increase in value of Closing Stock as on 31.03.2016 on inclusion of </t>
  </si>
  <si>
    <t>Detail of TDS deduct or collect tax as per the provisions of Chapter XVII-B or Chapter XVII-BB on following payments:</t>
  </si>
  <si>
    <t>Quantitative details of the principal items of raw materials</t>
  </si>
  <si>
    <t>Quantitative details of Principal items of finished goods</t>
  </si>
  <si>
    <t>Purchases during the previous year</t>
  </si>
  <si>
    <t>Consumption during the previous year</t>
  </si>
  <si>
    <t>31st March 2017</t>
  </si>
  <si>
    <t>2017-2018</t>
  </si>
  <si>
    <t>Sl No.</t>
  </si>
  <si>
    <t>Increase in   Profits (Rs.)</t>
  </si>
  <si>
    <t>Decrease in Profits (Rs.)</t>
  </si>
  <si>
    <t>Financial Year 2016-2017</t>
  </si>
  <si>
    <t>Assessment Year 2017-2018</t>
  </si>
  <si>
    <t>Whether any adjustment is required to be made to the profits or loss for complying with the provisions of income computation and disclosure standards notified under section 145(2)</t>
  </si>
  <si>
    <t>Details of change and the effect on  the Profit or Loss due to change in method of accounting.</t>
  </si>
  <si>
    <t>[ Refer Clause No. 13(c)of Form No. 3CD]</t>
  </si>
  <si>
    <t xml:space="preserve">Details of adjustments if any adjustment is required to be made to the profits or loss for complying with </t>
  </si>
  <si>
    <t>the provisions of income computation and disclosure standards notified under section 145(2)</t>
  </si>
  <si>
    <t>[ Refer Clause No. 13(e)of Form No. 3CD]</t>
  </si>
  <si>
    <t>Increase in Profit (Rs.)</t>
  </si>
  <si>
    <t>Decrease in Profit (Rs.)</t>
  </si>
  <si>
    <t>Net Effect (Rs.)</t>
  </si>
  <si>
    <t>ICDS-I Accounting Policies</t>
  </si>
  <si>
    <t>ICDS-II valuation of Inventories</t>
  </si>
  <si>
    <t>ICDS-III Construction Contracts</t>
  </si>
  <si>
    <t>ICDS-IV Revenue Recognition</t>
  </si>
  <si>
    <t>ICDS-V Tangible Fixed Assets</t>
  </si>
  <si>
    <t>ICDS-VI Changes in Foreign Exchange Rates</t>
  </si>
  <si>
    <t>ICDS-VII Government Grants</t>
  </si>
  <si>
    <t xml:space="preserve">ICDS-VIII Securities </t>
  </si>
  <si>
    <t>ICDS-IX Borrowing Costs</t>
  </si>
  <si>
    <t xml:space="preserve">ICDS-X Provisions, Contingent Liabilities &amp; </t>
  </si>
  <si>
    <t xml:space="preserve">               Contingent Assets</t>
  </si>
  <si>
    <t>Disclosures as per ICDS</t>
  </si>
  <si>
    <t>If answer to (d) above is in affirmative, give details of such adjustments:</t>
  </si>
  <si>
    <t>Central Value Added Tax credit claimed and allowed under the Central Excise</t>
  </si>
  <si>
    <t>Central Value Added Tax credits in the accounts.</t>
  </si>
  <si>
    <t>Chartered Accountants</t>
  </si>
  <si>
    <t>XYZ LIMITED</t>
  </si>
  <si>
    <t>Provision for Gratuity disallowable Rs. __________/-</t>
  </si>
  <si>
    <t>Rs._____</t>
  </si>
  <si>
    <r>
      <t xml:space="preserve">For </t>
    </r>
    <r>
      <rPr>
        <b/>
        <sz val="10"/>
        <rFont val="Times New Roman"/>
        <family val="1"/>
      </rPr>
      <t>XYZ LTD.</t>
    </r>
  </si>
  <si>
    <t>For ABC &amp; CO.</t>
  </si>
  <si>
    <t>Firm Registration Number: ______</t>
  </si>
  <si>
    <t>Membership No. _____</t>
  </si>
  <si>
    <t>_____</t>
  </si>
  <si>
    <t>(Partner)</t>
  </si>
  <si>
    <t>As per Annexure "1"</t>
  </si>
  <si>
    <t>As per Annexure "2"</t>
  </si>
  <si>
    <t>As per Annexure "4"</t>
  </si>
  <si>
    <t>As per Annexure "5"</t>
  </si>
  <si>
    <t>As Per Annexure "16"</t>
  </si>
  <si>
    <t>01.04.16</t>
  </si>
  <si>
    <t>04.10.16</t>
  </si>
  <si>
    <t>on 31.03.16</t>
  </si>
  <si>
    <t>31.03.2017</t>
  </si>
  <si>
    <t>05.10.16</t>
  </si>
  <si>
    <t>31.03.17</t>
  </si>
  <si>
    <t>01.04.16 to</t>
  </si>
  <si>
    <t>05.10.16 to</t>
  </si>
  <si>
    <t>as on 01.04.2016</t>
  </si>
  <si>
    <t>Payable as on 31st March'2017</t>
  </si>
  <si>
    <t>Closing Balance as on 31.03.2017</t>
  </si>
  <si>
    <t>Details of cases where assessee is liable to pay interest under section 201(1A)</t>
  </si>
  <si>
    <t>FORM NO. 3CA</t>
  </si>
  <si>
    <t>[See rule 6G(1)(a)]</t>
  </si>
  <si>
    <t>Audit report under section 44AB of the Income - tax Act, 1961,</t>
  </si>
  <si>
    <t>in a case where the accounts of the business or profession of a person</t>
  </si>
  <si>
    <t>have been audited under any other law</t>
  </si>
  <si>
    <t>(c) documents declared by the said Act to be part of, or annexed to, the Statement of profit and loss and Balance Sheet.</t>
  </si>
  <si>
    <t>2. The Statement of particulars required to be furnished under section 44AB is annexed here - with in Form No. 3CD.</t>
  </si>
  <si>
    <t>3. The report of audit under section 44AB in Form No. 3CA (together with Statement of Particulars in Form No. 3CD) is required to be furnished electronically. However, in view of the constraints in the utility provided for furnished such report electronically, it is not feasible to prepare and furnish Form No. 3CD giving opinion as the auditor deems fit. Therefore, the Form No. 3CD has been given to the assessee in physical form and also electronically. As such, the Form No. 3CD in the electronic form should be read with the Form No. 3CD in physical form along with the note stated against the relevant clauses of Form 3CD.</t>
  </si>
  <si>
    <t xml:space="preserve">                                                                                                 Chartered Accountants</t>
  </si>
  <si>
    <t xml:space="preserve">                                                                                                 PARTNER</t>
  </si>
  <si>
    <t>Place: New Delhi</t>
  </si>
  <si>
    <t xml:space="preserve">Date : </t>
  </si>
  <si>
    <r>
      <t xml:space="preserve">1. (1) We report that the statutory audit of </t>
    </r>
    <r>
      <rPr>
        <b/>
        <sz val="9"/>
        <rFont val="Arial"/>
        <family val="2"/>
      </rPr>
      <t>M/s ____________,</t>
    </r>
    <r>
      <rPr>
        <sz val="10"/>
        <rFont val="Arial"/>
        <family val="2"/>
      </rPr>
      <t xml:space="preserve"> having its registered office at ______________________________ PAN No. ______________ was conducted by us, M/s. _______________, Chartered Accountants, in pursuance of the provisions of the Companies Act, 2013, and we annex hereto a copy of their audit report dated __________along with a copy each of –</t>
    </r>
  </si>
  <si>
    <t>(a) the audited Statement of Profit and Loss for the period beginning from April 1, 2016 to ending on March 31, 2017.</t>
  </si>
  <si>
    <t>(b) the audited balance sheet as at 31st March, 2017</t>
  </si>
  <si>
    <r>
      <t xml:space="preserve">                                                                                                  For </t>
    </r>
    <r>
      <rPr>
        <b/>
        <sz val="10"/>
        <rFont val="Arial"/>
        <family val="2"/>
      </rPr>
      <t>XYZ &amp; CO.</t>
    </r>
  </si>
  <si>
    <t xml:space="preserve">                                                                                                 Firm Reg. No. _______</t>
  </si>
  <si>
    <t xml:space="preserve">                                                                                                 ___________</t>
  </si>
  <si>
    <t xml:space="preserve">                                                                                                 Membership No. _____________</t>
  </si>
  <si>
    <t>4. In our opinion and to the best of our information and according to examination of books of account including other relevant documents and explantions given to us, the particulars given in the said Form No.3CD  are true and correct.</t>
  </si>
  <si>
    <t>of the accounts" of Balance Sheet and Statement</t>
  </si>
  <si>
    <t>of Profit &amp; Loss.</t>
  </si>
  <si>
    <t>__________, Also refer Significant Accounting</t>
  </si>
  <si>
    <t>Policies given in Note No. __ "Notes Forming Part</t>
  </si>
  <si>
    <t>accounts" of Balance Sheet and Statement of Profit</t>
  </si>
  <si>
    <t>&amp; Loss.</t>
  </si>
  <si>
    <t>At __________________ Also refer point</t>
  </si>
  <si>
    <t>no___ of  Note No. ____ "Notes Forming Part of the</t>
  </si>
  <si>
    <t xml:space="preserve">in case the loan or deposit was taken or accepted by cheque or bank draft, </t>
  </si>
  <si>
    <t xml:space="preserve">whether the same was taken or accepted by an account payee cheque or an </t>
  </si>
  <si>
    <t>account payee bank draft.</t>
  </si>
  <si>
    <t xml:space="preserve">whether the loan or deposit was taken or accepted by cheque or bank draft or use </t>
  </si>
  <si>
    <t xml:space="preserve">of electronic clearing system through a bank account; </t>
  </si>
  <si>
    <t>*(These particulars at (a) and (b) need not be given in the case of a Government</t>
  </si>
  <si>
    <t xml:space="preserve"> company, a banking company or a corporation established by a Central, State</t>
  </si>
  <si>
    <t xml:space="preserve"> or Provincial Act.)</t>
  </si>
  <si>
    <t>the person from whom specified sum is received;;</t>
  </si>
  <si>
    <t>amount of specified sum taken or accepted;</t>
  </si>
  <si>
    <t>electronic clearing system through a bank account;</t>
  </si>
  <si>
    <t xml:space="preserve">in case the specified sum was taken or accepted by cheque or bank draft, whether </t>
  </si>
  <si>
    <t xml:space="preserve">the same was taken  or accepted by an account payee cheque or an account payee </t>
  </si>
  <si>
    <t>bank draft.</t>
  </si>
  <si>
    <t xml:space="preserve">of the payee; </t>
  </si>
  <si>
    <t xml:space="preserve">same was taken or accepted by an  account payee cheque or an account payee </t>
  </si>
  <si>
    <t xml:space="preserve">name, address and Permanent Account Number (if available with the assessee) </t>
  </si>
  <si>
    <t xml:space="preserve">amount of the repayment; </t>
  </si>
  <si>
    <t xml:space="preserve">whether the repayment was made by cheque or bank draft or use of </t>
  </si>
  <si>
    <t xml:space="preserve">in case the repayment was made by cheque or bank draft, whether the </t>
  </si>
  <si>
    <t xml:space="preserve">(c) </t>
  </si>
  <si>
    <t xml:space="preserve">Particulars of each repayment of loan or deposit or any specified advance in an </t>
  </si>
  <si>
    <t>amount exceeding the limit specified in section 269T made during the previous year:-</t>
  </si>
  <si>
    <t xml:space="preserve">Particulars of repayment of loan or deposit or any specified advance in an amount </t>
  </si>
  <si>
    <t xml:space="preserve">exceeding the limit specified in section 269T received otherwise than by a cheque or </t>
  </si>
  <si>
    <t xml:space="preserve">bank draft or use of electronic clearing system through a bank account during the previous </t>
  </si>
  <si>
    <t>year:-</t>
  </si>
  <si>
    <t xml:space="preserve">name, address and Permanent Account Number (if available with </t>
  </si>
  <si>
    <t xml:space="preserve">the assessee) of the lender, or depositor or person from whom specified </t>
  </si>
  <si>
    <t>advance is received;</t>
  </si>
  <si>
    <t xml:space="preserve">amount of loan or deposit or any specified advance received otherwise </t>
  </si>
  <si>
    <t xml:space="preserve">than by a cheque or bank draft or use of electronic clearing system through a </t>
  </si>
  <si>
    <t>bank account during the previous year.</t>
  </si>
  <si>
    <t xml:space="preserve">exceeding the limit specified in section 269T received by a cheque or bank draft which </t>
  </si>
  <si>
    <t>is not an account payee cheque or account payee bank draft during the previous year:</t>
  </si>
  <si>
    <t xml:space="preserve">name, address and Permanent Account Number (if available with the </t>
  </si>
  <si>
    <t xml:space="preserve">assessee) of the lender, or depositor or person from whom specified advance is </t>
  </si>
  <si>
    <t>received;</t>
  </si>
  <si>
    <t xml:space="preserve">amount of loan or deposit or any specified advance received by a cheque or </t>
  </si>
  <si>
    <t xml:space="preserve">a bank draft which is not an account payee cheque or account payee bank draft </t>
  </si>
  <si>
    <t xml:space="preserve"> Particulars of each specified sum in an amount exceeding the limit specified in section </t>
  </si>
  <si>
    <t>269SS taken or accepted during the previous year: -</t>
  </si>
  <si>
    <t>of electronic clearing system through a bank account;</t>
  </si>
  <si>
    <t xml:space="preserve">whether the specified sum was taken or accepted by cheque or bank draft or use </t>
  </si>
  <si>
    <t xml:space="preserve"> (Particulars at (c), (d) and (e) need not be given in the case of a repayment of any</t>
  </si>
  <si>
    <t xml:space="preserve"> loan or deposit or any specified advance taken or accepted from the Government, Government</t>
  </si>
  <si>
    <t xml:space="preserve"> company, banking company or a corporation established by the Central, State or Provincial Act). </t>
  </si>
  <si>
    <t>Particulars of each loan or deposit in an amount exceeding the limit specified in section 269SS taken or accepted during the previous year</t>
  </si>
  <si>
    <t>[Ref.part B of Clause No.31(a) of Form No.3CD]</t>
  </si>
  <si>
    <t>Whether the loan or deposit was taken or accepted otherwise than by an account payee bank draft or use of electronic clearing system through a bank account</t>
  </si>
  <si>
    <t>[Ref.part B of Clause No. 31 (b) of Form No.3CD]</t>
  </si>
  <si>
    <t>Amount of specified sum taken or accepted</t>
  </si>
  <si>
    <t>Whether the specified sum was taken or accepted otherwise than by an account payee bank draft or use of electronic clearing system through a bank account</t>
  </si>
  <si>
    <t>[Ref.part B of Clause No.31(c) of Form No.3CD]</t>
  </si>
  <si>
    <t>Amount of Repayment</t>
  </si>
  <si>
    <t>Whether the repayment was made otherwise than by cheque or bank draft or use of electronic clearing system through a bank account</t>
  </si>
  <si>
    <t>[Ref.part B of Clause No.31(d) of Form No.3CD]</t>
  </si>
  <si>
    <t>Amount of loan or deposit or any specified advance received  otherwise than by cheque or bank draft or use of electronic clearing system through a bank account</t>
  </si>
  <si>
    <t xml:space="preserve">Particulars of repayment of loan or deposit or any specified advance in an amount exceeding the limit specified in </t>
  </si>
  <si>
    <t xml:space="preserve">section 269T received by a cheque or bank draft which is not an account payee cheque or account payee bank </t>
  </si>
  <si>
    <t>draft during the previous year:</t>
  </si>
  <si>
    <t>[Ref.part B of Clause No.31(e) of Form No.3CD]</t>
  </si>
  <si>
    <t>Amount of loan or deposit or any specified advance received  by a cheque or bank draft which is not an account payee cheque or account payee bank draft durimg the previous year</t>
  </si>
  <si>
    <t>Annexure-1</t>
  </si>
  <si>
    <t>Annexure-2</t>
  </si>
  <si>
    <t>Annexure-3</t>
  </si>
  <si>
    <t>Annexure-4</t>
  </si>
  <si>
    <t>Annexure-5</t>
  </si>
  <si>
    <t>Annexure-6(a)</t>
  </si>
  <si>
    <t>Annexure-6(b)</t>
  </si>
  <si>
    <t>Annexure-7</t>
  </si>
  <si>
    <t>Annexure-10</t>
  </si>
  <si>
    <t>Annexure-11</t>
  </si>
  <si>
    <t>Annexure-12</t>
  </si>
  <si>
    <t xml:space="preserve">* Balance represents CENVAT/CESS (unutilised) amount as at the end of year with the excise deptt. and shown as Balance with Central excise authorities under the Note ___ (Other Current Assets) of the Balance Sheet. </t>
  </si>
  <si>
    <t>Annexure-14</t>
  </si>
  <si>
    <t>S. No.</t>
  </si>
  <si>
    <t xml:space="preserve">ICDS-I </t>
  </si>
  <si>
    <t>Accounting Policies</t>
  </si>
  <si>
    <t xml:space="preserve">ICDS-II </t>
  </si>
  <si>
    <t>valuation of Inventories</t>
  </si>
  <si>
    <t xml:space="preserve">ICDS-III </t>
  </si>
  <si>
    <t>Construction Contracts</t>
  </si>
  <si>
    <t xml:space="preserve">ICDS-IV </t>
  </si>
  <si>
    <t>Revenue Recognition</t>
  </si>
  <si>
    <t xml:space="preserve">ICDS-V </t>
  </si>
  <si>
    <t>Tangible Fixed Assets</t>
  </si>
  <si>
    <t xml:space="preserve">ICDS-VI </t>
  </si>
  <si>
    <t>Changes in Foreign Exchange Rates</t>
  </si>
  <si>
    <t xml:space="preserve">ICDS-VII </t>
  </si>
  <si>
    <t>Government Grants</t>
  </si>
  <si>
    <t>ICDS-VIII</t>
  </si>
  <si>
    <t xml:space="preserve"> Securities </t>
  </si>
  <si>
    <t xml:space="preserve">ICDS-IX </t>
  </si>
  <si>
    <t>Borrowing Costs</t>
  </si>
  <si>
    <t xml:space="preserve">ICDS-X </t>
  </si>
  <si>
    <t xml:space="preserve">Provisions, Contingent Liabilities &amp; </t>
  </si>
  <si>
    <t xml:space="preserve">               </t>
  </si>
  <si>
    <t>Contingent Assets</t>
  </si>
  <si>
    <t>i)</t>
  </si>
  <si>
    <t>ii)</t>
  </si>
  <si>
    <t>iii)</t>
  </si>
  <si>
    <t>iv)</t>
  </si>
  <si>
    <t>v)</t>
  </si>
  <si>
    <t>vii)</t>
  </si>
  <si>
    <t>viii)</t>
  </si>
  <si>
    <t>expenditure incurred at clubs being entrance fees and subscriptions</t>
  </si>
  <si>
    <t>As per Annexure "3(a) and 3(b)"</t>
  </si>
  <si>
    <t>As per Annexure "6(a) &amp; 6(b)''</t>
  </si>
  <si>
    <t>As Per Annexure "7"</t>
  </si>
  <si>
    <t>As Per Annexure "8(a)"</t>
  </si>
  <si>
    <t>As Per Annexure "8(b)"</t>
  </si>
  <si>
    <t>As Per Annexure "9"</t>
  </si>
  <si>
    <t>As Per Annexure "10"</t>
  </si>
  <si>
    <t>As Per Annexure "11 (a)"</t>
  </si>
  <si>
    <t>As Per Annexure "11 (b)"</t>
  </si>
  <si>
    <t>As Per Annexure "11 (c)"</t>
  </si>
  <si>
    <t>As Per Annexure "11 (d)"</t>
  </si>
  <si>
    <t>As Per Annexure "11 (e)"</t>
  </si>
  <si>
    <t>Yes, As per Annexure "12"</t>
  </si>
  <si>
    <t>No, As per Annexure "13"</t>
  </si>
  <si>
    <t>a</t>
  </si>
  <si>
    <t>As per Annexure "14"</t>
  </si>
  <si>
    <t>As Per Annexure "15(a)"</t>
  </si>
  <si>
    <t>As Per Annexure "15(b)"</t>
  </si>
  <si>
    <t>Annexure-3(a)</t>
  </si>
  <si>
    <t>Annexure-3(b)</t>
  </si>
  <si>
    <t>Annexure-8(a)</t>
  </si>
  <si>
    <t>Annexure-8(b)</t>
  </si>
  <si>
    <t>Annexure-9</t>
  </si>
  <si>
    <t>Annexure-11(a)</t>
  </si>
  <si>
    <t>Annexure-11(b)</t>
  </si>
  <si>
    <t>Annexure-11(c)</t>
  </si>
  <si>
    <t xml:space="preserve">Particulars of each repayment of loan or deposit or any specified advance in an amount exceeding the limit specified in section 269T made during the </t>
  </si>
  <si>
    <t>Annexure-11(d)</t>
  </si>
  <si>
    <t xml:space="preserve">Particulars of each repayment of loan or deposit or any specified advance in an amount exceeding the limit </t>
  </si>
  <si>
    <t>specified in section 269T made during the previous year</t>
  </si>
  <si>
    <t xml:space="preserve">Particulars of each each specified sum in an amount exceeding the limit specified in section 269SS taken or accepted during the </t>
  </si>
  <si>
    <t>Annexure-11(e)</t>
  </si>
  <si>
    <t>Annexure-13</t>
  </si>
  <si>
    <t>Annexure-15(a)</t>
  </si>
  <si>
    <t>Annexure-15 (b)</t>
  </si>
  <si>
    <t>Annexure-16</t>
  </si>
  <si>
    <t>Details of deviation if any from the method of valuation prescribed u/s 145A and the effect thereof on the Statement of Profit &amp; Loss for the Financial Year 2016-2017</t>
  </si>
  <si>
    <t>Finacial Year 2016-17</t>
  </si>
  <si>
    <t>Amount of Central Value Added Tax credits availed of or utilised during the financial year 2016-2017 and its treatment in the Statement of Profit &amp; Loss and the treatment of outstanding Central Value Added Tax credits in the accounts.</t>
  </si>
  <si>
    <t>Details of statement of tax deducted or tax collected furnished the for the AY 2017-18.</t>
  </si>
</sst>
</file>

<file path=xl/styles.xml><?xml version="1.0" encoding="utf-8"?>
<styleSheet xmlns="http://schemas.openxmlformats.org/spreadsheetml/2006/main">
  <numFmts count="34">
    <numFmt numFmtId="41" formatCode="_(* #,##0_);_(* \(#,##0\);_(* &quot;-&quot;_);_(@_)"/>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quot;Rs.&quot;\ #,##0;&quot;Rs.&quot;\ \-#,##0"/>
    <numFmt numFmtId="169" formatCode="_ * #,##0_ ;_ * \-#,##0_ ;_ * &quot;-&quot;_ ;_ @_ "/>
    <numFmt numFmtId="170" formatCode="_ * #,##0.00_ ;_ * \-#,##0.00_ ;_ * &quot;-&quot;??_ ;_ @_ "/>
    <numFmt numFmtId="171" formatCode="0.00_);\(0.00\)"/>
    <numFmt numFmtId="172" formatCode="0_);\(0\)"/>
    <numFmt numFmtId="173" formatCode="_(* #,##0_);_(* \(#,##0\);_(* &quot;-&quot;??_);_(@_)"/>
    <numFmt numFmtId="174" formatCode="[$-409]d\-mmm\-yy;@"/>
    <numFmt numFmtId="175" formatCode="d\-mmm\-yyyy"/>
    <numFmt numFmtId="176" formatCode="[$-409]mmm\-yy;@"/>
    <numFmt numFmtId="177" formatCode="_ * #,##0_ ;_ * \-#,##0_ ;_ * &quot;-&quot;??_ ;_ @_ "/>
    <numFmt numFmtId="178" formatCode="&quot;&quot;0.00"/>
    <numFmt numFmtId="179" formatCode="General_)"/>
    <numFmt numFmtId="180" formatCode="0.000"/>
    <numFmt numFmtId="181" formatCode="_ &quot;£&quot;\ * #,##0.00_ ;_ &quot;£&quot;\ * \-#,##0.00_ ;_ &quot;£&quot;\ * &quot;-&quot;??_ ;_ @_ "/>
    <numFmt numFmtId="182" formatCode="_ * #,##0.00_)&quot;£&quot;_ ;_ * \(#,##0.00\)&quot;£&quot;_ ;_ * &quot;-&quot;??_)&quot;£&quot;_ ;_ @_ "/>
    <numFmt numFmtId="183" formatCode="_ * #,##0.00_)_£_ ;_ * \(#,##0.00\)_£_ ;_ * &quot;-&quot;??_)_£_ ;_ @_ "/>
    <numFmt numFmtId="184" formatCode="_-* #,##0\ _D_M_-;\-* #,##0\ _D_M_-;_-* &quot;-&quot;\ _D_M_-;_-@_-"/>
    <numFmt numFmtId="185" formatCode="#,##0.0000000"/>
    <numFmt numFmtId="186" formatCode="_-* #,##0.00\ _D_M_-;\-* #,##0.00\ _D_M_-;_-* &quot;-&quot;??\ _D_M_-;_-@_-"/>
    <numFmt numFmtId="187" formatCode="_-* #,##0\ _F_-;\-* #,##0\ _F_-;_-* &quot;-&quot;\ _F_-;_-@_-"/>
    <numFmt numFmtId="188" formatCode="_-* #,##0.00\ _F_-;\-* #,##0.00\ _F_-;_-* &quot;-&quot;??\ _F_-;_-@_-"/>
    <numFmt numFmtId="189" formatCode="#,##0&quot; F&quot;_);[Red]\(#,##0&quot; F&quot;\)"/>
    <numFmt numFmtId="190" formatCode="#,##0.00&quot; F&quot;_);[Red]\(#,##0.00&quot; F&quot;\)"/>
    <numFmt numFmtId="191" formatCode="mm/dd/yy"/>
    <numFmt numFmtId="192" formatCode="#,##0\ &quot;F&quot;;[Red]\-#,##0\ &quot;F&quot;"/>
    <numFmt numFmtId="193" formatCode="#,##0.00\ &quot;F&quot;;\-#,##0.00\ &quot;F&quot;"/>
    <numFmt numFmtId="194" formatCode="[$-409]d\-mmm\-yyyy;@"/>
  </numFmts>
  <fonts count="78">
    <font>
      <sz val="10"/>
      <name val="Arial"/>
    </font>
    <font>
      <sz val="11"/>
      <color theme="1"/>
      <name val="Calibri"/>
      <family val="2"/>
      <scheme val="minor"/>
    </font>
    <font>
      <sz val="10"/>
      <name val="Arial"/>
    </font>
    <font>
      <sz val="8"/>
      <name val="Arial"/>
      <family val="2"/>
    </font>
    <font>
      <sz val="10"/>
      <name val="Arial"/>
      <family val="2"/>
    </font>
    <font>
      <sz val="10"/>
      <name val="Courier"/>
      <family val="3"/>
    </font>
    <font>
      <sz val="11"/>
      <name val="Times New Roman"/>
      <family val="1"/>
    </font>
    <font>
      <b/>
      <sz val="11"/>
      <name val="Times New Roman"/>
      <family val="1"/>
    </font>
    <font>
      <sz val="10"/>
      <name val="Times New Roman"/>
      <family val="1"/>
    </font>
    <font>
      <u/>
      <sz val="10"/>
      <name val="Times New Roman"/>
      <family val="1"/>
    </font>
    <font>
      <b/>
      <sz val="10"/>
      <name val="Times New Roman"/>
      <family val="1"/>
    </font>
    <font>
      <b/>
      <u/>
      <sz val="10"/>
      <name val="Times New Roman"/>
      <family val="1"/>
    </font>
    <font>
      <b/>
      <sz val="10"/>
      <name val="Arial"/>
      <family val="2"/>
    </font>
    <font>
      <sz val="10"/>
      <color indexed="8"/>
      <name val="Times New Roman"/>
      <family val="1"/>
    </font>
    <font>
      <sz val="9"/>
      <name val="Times New Roman"/>
      <family val="1"/>
    </font>
    <font>
      <i/>
      <sz val="10"/>
      <color indexed="8"/>
      <name val="Times New Roman"/>
      <family val="1"/>
    </font>
    <font>
      <sz val="12"/>
      <name val="Times New Roman"/>
      <family val="1"/>
    </font>
    <font>
      <b/>
      <u/>
      <sz val="12"/>
      <name val="Arial"/>
      <family val="2"/>
    </font>
    <font>
      <sz val="12"/>
      <name val="Arial"/>
      <family val="2"/>
    </font>
    <font>
      <sz val="11"/>
      <color indexed="10"/>
      <name val="Times New Roman"/>
      <family val="1"/>
    </font>
    <font>
      <sz val="9"/>
      <color indexed="81"/>
      <name val="Tahoma"/>
      <family val="2"/>
    </font>
    <font>
      <b/>
      <sz val="9"/>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sz val="10"/>
      <color indexed="9"/>
      <name val="Arial"/>
      <family val="2"/>
    </font>
    <font>
      <sz val="8"/>
      <color indexed="18"/>
      <name val="Helv"/>
      <family val="2"/>
    </font>
    <font>
      <sz val="11"/>
      <name val="Garamond"/>
      <family val="1"/>
    </font>
    <font>
      <sz val="11"/>
      <color indexed="8"/>
      <name val="Times New Roman"/>
      <family val="2"/>
    </font>
    <font>
      <sz val="10"/>
      <name val="MS Serif"/>
      <family val="1"/>
    </font>
    <font>
      <sz val="10"/>
      <name val="MS Sans Serif"/>
      <family val="2"/>
    </font>
    <font>
      <b/>
      <sz val="10"/>
      <color indexed="8"/>
      <name val="Arial"/>
      <family val="2"/>
    </font>
    <font>
      <sz val="10"/>
      <color indexed="16"/>
      <name val="MS Serif"/>
      <family val="1"/>
    </font>
    <font>
      <b/>
      <sz val="12"/>
      <name val="Arial"/>
      <family val="2"/>
    </font>
    <font>
      <u/>
      <sz val="11"/>
      <color indexed="12"/>
      <name val="Times New Roman"/>
      <family val="2"/>
    </font>
    <font>
      <sz val="10"/>
      <name val="Calibri"/>
      <family val="1"/>
    </font>
    <font>
      <sz val="8"/>
      <name val="Helv"/>
    </font>
    <font>
      <b/>
      <sz val="18"/>
      <color indexed="62"/>
      <name val="Cambria"/>
      <family val="2"/>
    </font>
    <font>
      <b/>
      <sz val="8"/>
      <color indexed="8"/>
      <name val="Helv"/>
    </font>
    <font>
      <sz val="10"/>
      <name val="Verdana"/>
      <family val="2"/>
    </font>
    <font>
      <sz val="11"/>
      <color theme="1"/>
      <name val="Calibri"/>
      <family val="2"/>
      <scheme val="minor"/>
    </font>
    <font>
      <sz val="11"/>
      <color theme="1"/>
      <name val="Agency FB"/>
      <family val="2"/>
    </font>
    <font>
      <b/>
      <sz val="11"/>
      <color rgb="FFFA7D00"/>
      <name val="Agency FB"/>
      <family val="2"/>
    </font>
    <font>
      <u/>
      <sz val="8.8000000000000007"/>
      <color theme="10"/>
      <name val="Calibri"/>
      <family val="2"/>
    </font>
    <font>
      <sz val="11"/>
      <color rgb="FF3F3F76"/>
      <name val="Agency FB"/>
      <family val="2"/>
    </font>
    <font>
      <b/>
      <sz val="11"/>
      <color theme="1"/>
      <name val="Calibri"/>
      <family val="2"/>
      <scheme val="minor"/>
    </font>
    <font>
      <sz val="10"/>
      <color theme="1"/>
      <name val="Times New Roman"/>
      <family val="1"/>
    </font>
    <font>
      <b/>
      <sz val="11"/>
      <color theme="1"/>
      <name val="Times New Roman"/>
      <family val="1"/>
    </font>
    <font>
      <sz val="10"/>
      <color theme="1"/>
      <name val="Calibri"/>
      <family val="2"/>
      <scheme val="minor"/>
    </font>
    <font>
      <sz val="11"/>
      <color theme="1"/>
      <name val="Times New Roman"/>
      <family val="1"/>
    </font>
    <font>
      <b/>
      <sz val="10"/>
      <color theme="1"/>
      <name val="Times New Roman"/>
      <family val="1"/>
    </font>
    <font>
      <sz val="10"/>
      <color theme="1"/>
      <name val="Cambria"/>
      <family val="1"/>
      <scheme val="major"/>
    </font>
    <font>
      <sz val="10"/>
      <name val="Cambria"/>
      <family val="1"/>
      <scheme val="major"/>
    </font>
    <font>
      <b/>
      <sz val="10"/>
      <name val="Cambria"/>
      <family val="1"/>
      <scheme val="major"/>
    </font>
    <font>
      <sz val="11"/>
      <name val="Cambria"/>
      <family val="1"/>
      <scheme val="major"/>
    </font>
    <font>
      <sz val="9"/>
      <color theme="1"/>
      <name val="Arial"/>
      <family val="2"/>
    </font>
    <font>
      <i/>
      <sz val="9"/>
      <color theme="1"/>
      <name val="Arial"/>
      <family val="2"/>
    </font>
    <font>
      <sz val="10"/>
      <color theme="1"/>
      <name val="Arial"/>
      <family val="2"/>
    </font>
    <font>
      <u/>
      <sz val="10"/>
      <name val="Arial"/>
      <family val="2"/>
    </font>
    <font>
      <b/>
      <sz val="10"/>
      <color theme="1"/>
      <name val="Arial"/>
      <family val="2"/>
    </font>
    <font>
      <b/>
      <sz val="9"/>
      <name val="Times New Roman"/>
      <family val="1"/>
    </font>
    <font>
      <b/>
      <sz val="9"/>
      <name val="Arial"/>
      <family val="2"/>
    </font>
    <font>
      <sz val="6"/>
      <name val="Times New Roman"/>
      <family val="1"/>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2"/>
        <b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6" tint="0.79998168889431442"/>
        <bgColor theme="6" tint="0.79998168889431442"/>
      </patternFill>
    </fill>
    <fill>
      <patternFill patternType="solid">
        <fgColor rgb="FFF2F2F2"/>
      </patternFill>
    </fill>
    <fill>
      <patternFill patternType="solid">
        <fgColor rgb="FFFFCC99"/>
      </patternFill>
    </fill>
    <fill>
      <patternFill patternType="solid">
        <fgColor rgb="FFFFFF00"/>
        <bgColor indexed="64"/>
      </patternFill>
    </fill>
  </fills>
  <borders count="7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double">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bottom style="thin">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s>
  <cellStyleXfs count="324">
    <xf numFmtId="0" fontId="0"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16" fillId="0" borderId="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56" fillId="37"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40" fillId="19"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40" fillId="23"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39" fillId="21" borderId="0" applyNumberFormat="0" applyBorder="0" applyAlignment="0" applyProtection="0"/>
    <xf numFmtId="0" fontId="39" fillId="5" borderId="0" applyNumberFormat="0" applyBorder="0" applyAlignment="0" applyProtection="0"/>
    <xf numFmtId="0" fontId="40" fillId="22"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39" fillId="18" borderId="0" applyNumberFormat="0" applyBorder="0" applyAlignment="0" applyProtection="0"/>
    <xf numFmtId="0" fontId="39" fillId="22" borderId="0" applyNumberFormat="0" applyBorder="0" applyAlignment="0" applyProtection="0"/>
    <xf numFmtId="0" fontId="40" fillId="22"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39" fillId="25" borderId="0" applyNumberFormat="0" applyBorder="0" applyAlignment="0" applyProtection="0"/>
    <xf numFmtId="0" fontId="39" fillId="18" borderId="0" applyNumberFormat="0" applyBorder="0" applyAlignment="0" applyProtection="0"/>
    <xf numFmtId="0" fontId="40" fillId="19"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39" fillId="21" borderId="0" applyNumberFormat="0" applyBorder="0" applyAlignment="0" applyProtection="0"/>
    <xf numFmtId="0" fontId="39" fillId="27" borderId="0" applyNumberFormat="0" applyBorder="0" applyAlignment="0" applyProtection="0"/>
    <xf numFmtId="0" fontId="40" fillId="27"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41" fillId="0" borderId="0" applyNumberFormat="0" applyAlignment="0">
      <alignment horizontal="left"/>
    </xf>
    <xf numFmtId="0" fontId="39" fillId="0" borderId="0" applyFill="0" applyBorder="0" applyAlignment="0"/>
    <xf numFmtId="179" fontId="14" fillId="0" borderId="0" applyFill="0" applyBorder="0" applyAlignment="0"/>
    <xf numFmtId="180" fontId="14" fillId="0" borderId="0" applyFill="0" applyBorder="0" applyAlignment="0"/>
    <xf numFmtId="181" fontId="4" fillId="0" borderId="0" applyFill="0" applyBorder="0" applyAlignment="0"/>
    <xf numFmtId="182" fontId="4" fillId="0" borderId="0" applyFill="0" applyBorder="0" applyAlignment="0"/>
    <xf numFmtId="169" fontId="4" fillId="0" borderId="0" applyFill="0" applyBorder="0" applyAlignment="0"/>
    <xf numFmtId="183" fontId="4" fillId="0" borderId="0" applyFill="0" applyBorder="0" applyAlignment="0"/>
    <xf numFmtId="179" fontId="14" fillId="0" borderId="0" applyFill="0" applyBorder="0" applyAlignment="0"/>
    <xf numFmtId="0" fontId="57" fillId="38" borderId="75" applyNumberFormat="0" applyAlignment="0" applyProtection="0"/>
    <xf numFmtId="0" fontId="25" fillId="28" borderId="1" applyNumberFormat="0" applyAlignment="0" applyProtection="0"/>
    <xf numFmtId="0" fontId="25" fillId="28" borderId="1" applyNumberFormat="0" applyAlignment="0" applyProtection="0"/>
    <xf numFmtId="0" fontId="26" fillId="29" borderId="2" applyNumberFormat="0" applyAlignment="0" applyProtection="0"/>
    <xf numFmtId="0" fontId="26" fillId="29" borderId="2" applyNumberFormat="0" applyAlignment="0" applyProtection="0"/>
    <xf numFmtId="0" fontId="26" fillId="29" borderId="2" applyNumberFormat="0" applyAlignment="0" applyProtection="0"/>
    <xf numFmtId="43" fontId="2" fillId="0" borderId="0" applyFont="0" applyFill="0" applyBorder="0" applyAlignment="0" applyProtection="0"/>
    <xf numFmtId="41" fontId="4" fillId="0" borderId="0" applyFont="0" applyFill="0" applyBorder="0" applyAlignment="0" applyProtection="0"/>
    <xf numFmtId="169" fontId="4" fillId="0" borderId="0" applyFont="0" applyFill="0" applyBorder="0" applyAlignment="0" applyProtection="0"/>
    <xf numFmtId="43" fontId="55"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43" fontId="22" fillId="0" borderId="0" applyFont="0" applyFill="0" applyBorder="0" applyAlignment="0" applyProtection="0"/>
    <xf numFmtId="43" fontId="55" fillId="0" borderId="0" applyFont="0" applyFill="0" applyBorder="0" applyAlignment="0" applyProtection="0"/>
    <xf numFmtId="43" fontId="2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5" fontId="4" fillId="0" borderId="0" applyFont="0" applyFill="0" applyBorder="0" applyAlignment="0" applyProtection="0"/>
    <xf numFmtId="43" fontId="42" fillId="0" borderId="0" applyFont="0" applyFill="0" applyBorder="0" applyAlignment="0" applyProtection="0"/>
    <xf numFmtId="173" fontId="4"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44" fillId="0" borderId="0" applyNumberFormat="0" applyAlignment="0">
      <alignment horizontal="left"/>
    </xf>
    <xf numFmtId="179" fontId="14" fillId="0" borderId="0" applyFont="0" applyFill="0" applyBorder="0" applyAlignment="0" applyProtection="0"/>
    <xf numFmtId="44" fontId="4" fillId="0" borderId="0" applyFont="0" applyFill="0" applyBorder="0" applyAlignment="0" applyProtection="0"/>
    <xf numFmtId="14" fontId="39" fillId="0" borderId="0" applyFill="0" applyBorder="0" applyAlignment="0"/>
    <xf numFmtId="38" fontId="45" fillId="0" borderId="3">
      <alignment vertical="center"/>
    </xf>
    <xf numFmtId="184" fontId="4" fillId="0" borderId="0" applyFont="0" applyFill="0" applyBorder="0" applyAlignment="0" applyProtection="0"/>
    <xf numFmtId="186" fontId="4" fillId="0" borderId="0" applyFont="0" applyFill="0" applyBorder="0" applyAlignment="0" applyProtection="0"/>
    <xf numFmtId="0" fontId="46" fillId="30" borderId="0" applyNumberFormat="0" applyBorder="0" applyAlignment="0" applyProtection="0"/>
    <xf numFmtId="0" fontId="46" fillId="31" borderId="0" applyNumberFormat="0" applyBorder="0" applyAlignment="0" applyProtection="0"/>
    <xf numFmtId="0" fontId="46" fillId="32" borderId="0" applyNumberFormat="0" applyBorder="0" applyAlignment="0" applyProtection="0"/>
    <xf numFmtId="169" fontId="4" fillId="0" borderId="0" applyFill="0" applyBorder="0" applyAlignment="0"/>
    <xf numFmtId="179" fontId="14" fillId="0" borderId="0" applyFill="0" applyBorder="0" applyAlignment="0"/>
    <xf numFmtId="169" fontId="4" fillId="0" borderId="0" applyFill="0" applyBorder="0" applyAlignment="0"/>
    <xf numFmtId="183" fontId="4" fillId="0" borderId="0" applyFill="0" applyBorder="0" applyAlignment="0"/>
    <xf numFmtId="179" fontId="14" fillId="0" borderId="0" applyFill="0" applyBorder="0" applyAlignment="0"/>
    <xf numFmtId="0" fontId="47" fillId="0" borderId="0" applyNumberFormat="0" applyAlignment="0">
      <alignment horizontal="left"/>
    </xf>
    <xf numFmtId="0" fontId="4"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38" fontId="3" fillId="33" borderId="0" applyNumberFormat="0" applyBorder="0" applyAlignment="0" applyProtection="0"/>
    <xf numFmtId="0" fontId="48" fillId="0" borderId="4" applyNumberFormat="0" applyAlignment="0" applyProtection="0">
      <alignment horizontal="left" vertical="center"/>
    </xf>
    <xf numFmtId="0" fontId="48" fillId="0" borderId="5">
      <alignment horizontal="left" vertical="center"/>
    </xf>
    <xf numFmtId="0" fontId="29" fillId="0" borderId="6"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9"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10" fontId="3" fillId="34" borderId="9" applyNumberFormat="0" applyBorder="0" applyAlignment="0" applyProtection="0"/>
    <xf numFmtId="0" fontId="59" fillId="39" borderId="75" applyNumberFormat="0" applyAlignment="0" applyProtection="0"/>
    <xf numFmtId="0" fontId="32" fillId="8" borderId="1" applyNumberFormat="0" applyAlignment="0" applyProtection="0"/>
    <xf numFmtId="0" fontId="32" fillId="8" borderId="1" applyNumberFormat="0" applyAlignment="0" applyProtection="0"/>
    <xf numFmtId="169" fontId="4" fillId="0" borderId="0" applyFill="0" applyBorder="0" applyAlignment="0"/>
    <xf numFmtId="179" fontId="14" fillId="0" borderId="0" applyFill="0" applyBorder="0" applyAlignment="0"/>
    <xf numFmtId="169" fontId="4" fillId="0" borderId="0" applyFill="0" applyBorder="0" applyAlignment="0"/>
    <xf numFmtId="183" fontId="4" fillId="0" borderId="0" applyFill="0" applyBorder="0" applyAlignment="0"/>
    <xf numFmtId="179" fontId="14" fillId="0" borderId="0" applyFill="0" applyBorder="0" applyAlignment="0"/>
    <xf numFmtId="0" fontId="33" fillId="0" borderId="10" applyNumberFormat="0" applyFill="0" applyAlignment="0" applyProtection="0"/>
    <xf numFmtId="0" fontId="33" fillId="0" borderId="10" applyNumberFormat="0" applyFill="0" applyAlignment="0" applyProtection="0"/>
    <xf numFmtId="0" fontId="33" fillId="0" borderId="10" applyNumberFormat="0" applyFill="0" applyAlignment="0" applyProtection="0"/>
    <xf numFmtId="187" fontId="4" fillId="0" borderId="0" applyFont="0" applyFill="0" applyBorder="0" applyAlignment="0" applyProtection="0"/>
    <xf numFmtId="188" fontId="4" fillId="0" borderId="0" applyFont="0" applyFill="0" applyBorder="0" applyAlignment="0" applyProtection="0"/>
    <xf numFmtId="189" fontId="4" fillId="0" borderId="0" applyFont="0" applyFill="0" applyBorder="0" applyAlignment="0" applyProtection="0"/>
    <xf numFmtId="190" fontId="4" fillId="0" borderId="0" applyFont="0" applyFill="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4" fillId="0" borderId="0"/>
    <xf numFmtId="0" fontId="4" fillId="0" borderId="0"/>
    <xf numFmtId="0" fontId="4" fillId="0" borderId="0"/>
    <xf numFmtId="0" fontId="4" fillId="0" borderId="0"/>
    <xf numFmtId="0" fontId="43" fillId="0" borderId="0"/>
    <xf numFmtId="0" fontId="43" fillId="0" borderId="0"/>
    <xf numFmtId="0" fontId="4" fillId="0" borderId="0"/>
    <xf numFmtId="0" fontId="4" fillId="0" borderId="0"/>
    <xf numFmtId="0" fontId="4" fillId="0" borderId="0"/>
    <xf numFmtId="0" fontId="4" fillId="0" borderId="0"/>
    <xf numFmtId="0" fontId="4" fillId="0" borderId="0"/>
    <xf numFmtId="0" fontId="8" fillId="0" borderId="0"/>
    <xf numFmtId="0" fontId="22" fillId="0" borderId="0"/>
    <xf numFmtId="0" fontId="4" fillId="0" borderId="0"/>
    <xf numFmtId="0" fontId="55" fillId="0" borderId="0"/>
    <xf numFmtId="0" fontId="50"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5" fillId="0" borderId="0"/>
    <xf numFmtId="0" fontId="22" fillId="0" borderId="0"/>
    <xf numFmtId="0" fontId="4" fillId="0" borderId="0"/>
    <xf numFmtId="0" fontId="54" fillId="0" borderId="0"/>
    <xf numFmtId="0" fontId="4" fillId="0" borderId="0"/>
    <xf numFmtId="0" fontId="55" fillId="0" borderId="0"/>
    <xf numFmtId="0" fontId="55" fillId="0" borderId="0"/>
    <xf numFmtId="0" fontId="42" fillId="0" borderId="0"/>
    <xf numFmtId="0" fontId="42" fillId="0" borderId="0"/>
    <xf numFmtId="0" fontId="42" fillId="0" borderId="0"/>
    <xf numFmtId="0" fontId="54" fillId="0" borderId="0"/>
    <xf numFmtId="0" fontId="42" fillId="0" borderId="0"/>
    <xf numFmtId="0" fontId="42" fillId="0" borderId="0"/>
    <xf numFmtId="0" fontId="42" fillId="0" borderId="0"/>
    <xf numFmtId="0" fontId="4" fillId="0" borderId="0"/>
    <xf numFmtId="0" fontId="42" fillId="0" borderId="0"/>
    <xf numFmtId="0" fontId="42" fillId="0" borderId="0"/>
    <xf numFmtId="168" fontId="4" fillId="0" borderId="0"/>
    <xf numFmtId="0" fontId="4" fillId="0" borderId="0"/>
    <xf numFmtId="171" fontId="4" fillId="0" borderId="0"/>
    <xf numFmtId="168" fontId="4" fillId="0" borderId="0"/>
    <xf numFmtId="168" fontId="4" fillId="0" borderId="0"/>
    <xf numFmtId="168" fontId="4" fillId="0" borderId="0"/>
    <xf numFmtId="0" fontId="4" fillId="0" borderId="0"/>
    <xf numFmtId="0" fontId="4" fillId="0" borderId="0"/>
    <xf numFmtId="0" fontId="5" fillId="0" borderId="0"/>
    <xf numFmtId="0" fontId="5" fillId="0" borderId="0"/>
    <xf numFmtId="0" fontId="18" fillId="0" borderId="0"/>
    <xf numFmtId="0" fontId="22" fillId="36" borderId="11" applyNumberFormat="0" applyFont="0" applyAlignment="0" applyProtection="0"/>
    <xf numFmtId="0" fontId="22" fillId="36" borderId="11" applyNumberFormat="0" applyFont="0" applyAlignment="0" applyProtection="0"/>
    <xf numFmtId="0" fontId="22" fillId="36" borderId="11" applyNumberFormat="0" applyFont="0" applyAlignment="0" applyProtection="0"/>
    <xf numFmtId="0" fontId="4" fillId="0" borderId="0"/>
    <xf numFmtId="0" fontId="35" fillId="28" borderId="12" applyNumberFormat="0" applyAlignment="0" applyProtection="0"/>
    <xf numFmtId="0" fontId="35" fillId="28" borderId="12" applyNumberFormat="0" applyAlignment="0" applyProtection="0"/>
    <xf numFmtId="0" fontId="35" fillId="28" borderId="12" applyNumberFormat="0" applyAlignment="0" applyProtection="0"/>
    <xf numFmtId="9" fontId="2" fillId="0" borderId="0" applyFont="0" applyFill="0" applyBorder="0" applyAlignment="0" applyProtection="0"/>
    <xf numFmtId="182" fontId="4" fillId="0" borderId="0" applyFont="0" applyFill="0" applyBorder="0" applyAlignment="0" applyProtection="0"/>
    <xf numFmtId="187" fontId="4"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9" fontId="4" fillId="0" borderId="0" applyFill="0" applyBorder="0" applyAlignment="0"/>
    <xf numFmtId="179" fontId="14" fillId="0" borderId="0" applyFill="0" applyBorder="0" applyAlignment="0"/>
    <xf numFmtId="169" fontId="4" fillId="0" borderId="0" applyFill="0" applyBorder="0" applyAlignment="0"/>
    <xf numFmtId="183" fontId="4" fillId="0" borderId="0" applyFill="0" applyBorder="0" applyAlignment="0"/>
    <xf numFmtId="179" fontId="14" fillId="0" borderId="0" applyFill="0" applyBorder="0" applyAlignment="0"/>
    <xf numFmtId="191" fontId="51" fillId="0" borderId="0" applyNumberFormat="0" applyFill="0" applyBorder="0" applyAlignment="0" applyProtection="0">
      <alignment horizontal="left"/>
    </xf>
    <xf numFmtId="0" fontId="52" fillId="0" borderId="0" applyNumberFormat="0" applyFill="0" applyBorder="0" applyAlignment="0" applyProtection="0"/>
    <xf numFmtId="0" fontId="4" fillId="0" borderId="0"/>
    <xf numFmtId="0" fontId="4" fillId="0" borderId="0"/>
    <xf numFmtId="40" fontId="53" fillId="0" borderId="0" applyBorder="0">
      <alignment horizontal="right"/>
    </xf>
    <xf numFmtId="49" fontId="39" fillId="0" borderId="0" applyFill="0" applyBorder="0" applyAlignment="0"/>
    <xf numFmtId="192" fontId="4" fillId="0" borderId="0" applyFill="0" applyBorder="0" applyAlignment="0"/>
    <xf numFmtId="193" fontId="4" fillId="0" borderId="0" applyFill="0" applyBorder="0" applyAlignment="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0" fontId="4" fillId="0" borderId="0"/>
    <xf numFmtId="166" fontId="4" fillId="0" borderId="0" applyFont="0" applyFill="0" applyBorder="0" applyAlignment="0" applyProtection="0"/>
    <xf numFmtId="164" fontId="4" fillId="0" borderId="0" applyFont="0" applyFill="0" applyBorder="0" applyAlignment="0" applyProtection="0"/>
    <xf numFmtId="0" fontId="1" fillId="0" borderId="0"/>
    <xf numFmtId="171" fontId="4" fillId="0" borderId="0"/>
    <xf numFmtId="171" fontId="4" fillId="0" borderId="0"/>
    <xf numFmtId="43" fontId="1" fillId="0" borderId="0" applyFont="0" applyFill="0" applyBorder="0" applyAlignment="0" applyProtection="0"/>
    <xf numFmtId="171" fontId="4" fillId="0" borderId="0"/>
    <xf numFmtId="0" fontId="4" fillId="0" borderId="0" applyNumberFormat="0" applyFill="0" applyBorder="0" applyAlignment="0" applyProtection="0"/>
    <xf numFmtId="9" fontId="4" fillId="0" borderId="0" applyFont="0" applyFill="0" applyBorder="0" applyAlignment="0" applyProtection="0"/>
    <xf numFmtId="168" fontId="4" fillId="0" borderId="0"/>
    <xf numFmtId="0" fontId="1" fillId="0" borderId="0"/>
    <xf numFmtId="168" fontId="4" fillId="0" borderId="0"/>
    <xf numFmtId="168" fontId="4" fillId="0" borderId="0"/>
    <xf numFmtId="168" fontId="4" fillId="0" borderId="0"/>
    <xf numFmtId="168" fontId="4" fillId="0" borderId="0"/>
  </cellStyleXfs>
  <cellXfs count="911">
    <xf numFmtId="0" fontId="0" fillId="0" borderId="0" xfId="0"/>
    <xf numFmtId="37" fontId="8" fillId="0" borderId="0" xfId="259" applyNumberFormat="1" applyFont="1"/>
    <xf numFmtId="37" fontId="9" fillId="0" borderId="0" xfId="259" applyNumberFormat="1" applyFont="1" applyAlignment="1">
      <alignment horizontal="right"/>
    </xf>
    <xf numFmtId="37" fontId="8" fillId="0" borderId="0" xfId="259" applyNumberFormat="1" applyFont="1" applyAlignment="1">
      <alignment horizontal="right"/>
    </xf>
    <xf numFmtId="0" fontId="8" fillId="0" borderId="0" xfId="266" applyFont="1" applyAlignment="1" applyProtection="1">
      <alignment horizontal="left"/>
    </xf>
    <xf numFmtId="37" fontId="10" fillId="0" borderId="14" xfId="259" applyNumberFormat="1" applyFont="1" applyBorder="1"/>
    <xf numFmtId="37" fontId="10" fillId="0" borderId="14" xfId="259" applyNumberFormat="1" applyFont="1" applyBorder="1" applyAlignment="1">
      <alignment horizontal="center"/>
    </xf>
    <xf numFmtId="37" fontId="10" fillId="0" borderId="0" xfId="259" applyNumberFormat="1" applyFont="1" applyBorder="1"/>
    <xf numFmtId="37" fontId="10" fillId="0" borderId="0" xfId="259" applyNumberFormat="1" applyFont="1" applyBorder="1" applyAlignment="1">
      <alignment horizontal="center"/>
    </xf>
    <xf numFmtId="37" fontId="10" fillId="0" borderId="15" xfId="259" applyNumberFormat="1" applyFont="1" applyBorder="1"/>
    <xf numFmtId="37" fontId="10" fillId="0" borderId="15" xfId="259" applyNumberFormat="1" applyFont="1" applyBorder="1" applyAlignment="1">
      <alignment horizontal="center"/>
    </xf>
    <xf numFmtId="37" fontId="8" fillId="0" borderId="0" xfId="259" applyNumberFormat="1" applyFont="1" applyBorder="1"/>
    <xf numFmtId="37" fontId="8" fillId="0" borderId="0" xfId="259" applyNumberFormat="1" applyFont="1" applyBorder="1" applyAlignment="1">
      <alignment horizontal="center"/>
    </xf>
    <xf numFmtId="37" fontId="8" fillId="0" borderId="0" xfId="259" applyNumberFormat="1" applyFont="1" applyAlignment="1">
      <alignment wrapText="1"/>
    </xf>
    <xf numFmtId="37" fontId="8" fillId="0" borderId="0" xfId="259" applyNumberFormat="1" applyFont="1" applyFill="1"/>
    <xf numFmtId="37" fontId="8" fillId="0" borderId="15" xfId="259" applyNumberFormat="1" applyFont="1" applyBorder="1"/>
    <xf numFmtId="37" fontId="10" fillId="0" borderId="16" xfId="259" applyNumberFormat="1" applyFont="1" applyBorder="1"/>
    <xf numFmtId="173" fontId="8" fillId="0" borderId="0" xfId="144" applyNumberFormat="1" applyFont="1"/>
    <xf numFmtId="0" fontId="8" fillId="0" borderId="0" xfId="225" applyFont="1"/>
    <xf numFmtId="175" fontId="9" fillId="0" borderId="0" xfId="265" applyNumberFormat="1" applyFont="1" applyAlignment="1">
      <alignment horizontal="right"/>
    </xf>
    <xf numFmtId="0" fontId="8" fillId="0" borderId="0" xfId="0" applyFont="1"/>
    <xf numFmtId="0" fontId="8" fillId="0" borderId="0" xfId="267" applyFont="1" applyFill="1"/>
    <xf numFmtId="0" fontId="8" fillId="0" borderId="0" xfId="267" applyFont="1" applyFill="1" applyAlignment="1" applyProtection="1">
      <alignment horizontal="left"/>
    </xf>
    <xf numFmtId="37" fontId="8" fillId="0" borderId="0" xfId="260" applyNumberFormat="1" applyFont="1"/>
    <xf numFmtId="0" fontId="10" fillId="0" borderId="0" xfId="225" applyFont="1"/>
    <xf numFmtId="0" fontId="8" fillId="0" borderId="0" xfId="225" applyFont="1" applyAlignment="1">
      <alignment horizontal="center"/>
    </xf>
    <xf numFmtId="37" fontId="10" fillId="0" borderId="17" xfId="259" applyNumberFormat="1" applyFont="1" applyBorder="1"/>
    <xf numFmtId="0" fontId="8" fillId="0" borderId="18" xfId="225" applyFont="1" applyBorder="1" applyAlignment="1">
      <alignment horizontal="center"/>
    </xf>
    <xf numFmtId="0" fontId="8" fillId="0" borderId="19" xfId="225" applyFont="1" applyBorder="1" applyAlignment="1">
      <alignment horizontal="center"/>
    </xf>
    <xf numFmtId="0" fontId="8" fillId="0" borderId="20" xfId="225" applyFont="1" applyBorder="1" applyAlignment="1">
      <alignment horizontal="center"/>
    </xf>
    <xf numFmtId="0" fontId="8" fillId="0" borderId="0" xfId="0" applyFont="1" applyAlignment="1"/>
    <xf numFmtId="37" fontId="8" fillId="0" borderId="0" xfId="261" applyNumberFormat="1" applyFont="1" applyFill="1"/>
    <xf numFmtId="37" fontId="9" fillId="0" borderId="0" xfId="261" applyNumberFormat="1" applyFont="1" applyFill="1" applyAlignment="1">
      <alignment horizontal="right"/>
    </xf>
    <xf numFmtId="0" fontId="4" fillId="0" borderId="0" xfId="225"/>
    <xf numFmtId="0" fontId="4" fillId="0" borderId="0" xfId="225" applyFill="1"/>
    <xf numFmtId="173" fontId="4" fillId="0" borderId="0" xfId="144" applyNumberFormat="1" applyFont="1"/>
    <xf numFmtId="37" fontId="11" fillId="0" borderId="0" xfId="261" applyNumberFormat="1" applyFont="1" applyFill="1" applyAlignment="1">
      <alignment horizontal="right"/>
    </xf>
    <xf numFmtId="37" fontId="8" fillId="0" borderId="15" xfId="261" applyNumberFormat="1" applyFont="1" applyFill="1" applyBorder="1"/>
    <xf numFmtId="37" fontId="10" fillId="0" borderId="0" xfId="261" applyNumberFormat="1" applyFont="1" applyFill="1" applyBorder="1" applyAlignment="1">
      <alignment horizontal="right"/>
    </xf>
    <xf numFmtId="37" fontId="10" fillId="0" borderId="15" xfId="261" applyNumberFormat="1" applyFont="1" applyFill="1" applyBorder="1"/>
    <xf numFmtId="37" fontId="10" fillId="0" borderId="15" xfId="261" applyNumberFormat="1" applyFont="1" applyFill="1" applyBorder="1" applyAlignment="1">
      <alignment horizontal="right"/>
    </xf>
    <xf numFmtId="37" fontId="8" fillId="0" borderId="0" xfId="261" applyNumberFormat="1" applyFont="1" applyFill="1" applyBorder="1"/>
    <xf numFmtId="0" fontId="12" fillId="0" borderId="0" xfId="225" applyFont="1"/>
    <xf numFmtId="0" fontId="4" fillId="0" borderId="0" xfId="225" applyFont="1"/>
    <xf numFmtId="173" fontId="12" fillId="0" borderId="0" xfId="144" applyNumberFormat="1" applyFont="1"/>
    <xf numFmtId="0" fontId="8" fillId="0" borderId="0" xfId="265" applyFont="1"/>
    <xf numFmtId="0" fontId="8" fillId="0" borderId="0" xfId="265" applyFont="1" applyAlignment="1">
      <alignment horizontal="center"/>
    </xf>
    <xf numFmtId="0" fontId="8" fillId="0" borderId="0" xfId="265" applyFont="1" applyFill="1"/>
    <xf numFmtId="0" fontId="4" fillId="0" borderId="0" xfId="265"/>
    <xf numFmtId="0" fontId="4" fillId="0" borderId="0" xfId="265" applyBorder="1"/>
    <xf numFmtId="0" fontId="4" fillId="0" borderId="0" xfId="265" applyBorder="1" applyAlignment="1">
      <alignment horizontal="center"/>
    </xf>
    <xf numFmtId="0" fontId="4" fillId="0" borderId="0" xfId="265" applyFill="1" applyBorder="1"/>
    <xf numFmtId="37" fontId="8" fillId="0" borderId="0" xfId="258" applyNumberFormat="1" applyFont="1" applyFill="1" applyBorder="1" applyAlignment="1"/>
    <xf numFmtId="0" fontId="7" fillId="0" borderId="0" xfId="265" applyFont="1" applyBorder="1"/>
    <xf numFmtId="0" fontId="8" fillId="0" borderId="0" xfId="265" applyFont="1" applyBorder="1"/>
    <xf numFmtId="0" fontId="8" fillId="0" borderId="0" xfId="265" applyFont="1" applyBorder="1" applyAlignment="1">
      <alignment horizontal="center"/>
    </xf>
    <xf numFmtId="0" fontId="8" fillId="0" borderId="0" xfId="265" applyFont="1" applyFill="1" applyBorder="1"/>
    <xf numFmtId="0" fontId="4" fillId="0" borderId="0" xfId="264" applyBorder="1"/>
    <xf numFmtId="0" fontId="4" fillId="0" borderId="0" xfId="264" applyBorder="1" applyAlignment="1">
      <alignment horizontal="center"/>
    </xf>
    <xf numFmtId="0" fontId="10" fillId="0" borderId="21" xfId="265" applyFont="1" applyFill="1" applyBorder="1" applyAlignment="1">
      <alignment horizontal="center"/>
    </xf>
    <xf numFmtId="0" fontId="10" fillId="0" borderId="14" xfId="265" applyFont="1" applyBorder="1" applyAlignment="1">
      <alignment horizontal="center"/>
    </xf>
    <xf numFmtId="0" fontId="10" fillId="0" borderId="21" xfId="265" applyFont="1" applyBorder="1" applyAlignment="1">
      <alignment horizontal="center"/>
    </xf>
    <xf numFmtId="0" fontId="10" fillId="0" borderId="22" xfId="265" applyFont="1" applyBorder="1" applyAlignment="1">
      <alignment horizontal="center"/>
    </xf>
    <xf numFmtId="0" fontId="10" fillId="0" borderId="23" xfId="265" applyFont="1" applyFill="1" applyBorder="1" applyAlignment="1">
      <alignment horizontal="center"/>
    </xf>
    <xf numFmtId="0" fontId="10" fillId="0" borderId="0" xfId="265" applyFont="1" applyBorder="1" applyAlignment="1">
      <alignment horizontal="center"/>
    </xf>
    <xf numFmtId="0" fontId="10" fillId="0" borderId="23" xfId="265" applyFont="1" applyBorder="1" applyAlignment="1">
      <alignment horizontal="center"/>
    </xf>
    <xf numFmtId="0" fontId="10" fillId="0" borderId="0" xfId="265" applyFont="1" applyFill="1" applyBorder="1" applyAlignment="1">
      <alignment horizontal="center"/>
    </xf>
    <xf numFmtId="0" fontId="10" fillId="0" borderId="24" xfId="265" applyFont="1" applyBorder="1" applyAlignment="1">
      <alignment horizontal="center"/>
    </xf>
    <xf numFmtId="0" fontId="10" fillId="0" borderId="25" xfId="265" applyFont="1" applyFill="1" applyBorder="1" applyAlignment="1">
      <alignment horizontal="center"/>
    </xf>
    <xf numFmtId="0" fontId="10" fillId="0" borderId="15" xfId="265" applyFont="1" applyBorder="1" applyAlignment="1">
      <alignment horizontal="center"/>
    </xf>
    <xf numFmtId="0" fontId="10" fillId="0" borderId="25" xfId="265" applyFont="1" applyBorder="1" applyAlignment="1">
      <alignment horizontal="center"/>
    </xf>
    <xf numFmtId="0" fontId="10" fillId="0" borderId="15" xfId="265" applyFont="1" applyFill="1" applyBorder="1" applyAlignment="1">
      <alignment horizontal="center"/>
    </xf>
    <xf numFmtId="0" fontId="10" fillId="0" borderId="26" xfId="265" applyFont="1" applyBorder="1" applyAlignment="1">
      <alignment horizontal="center"/>
    </xf>
    <xf numFmtId="0" fontId="10" fillId="0" borderId="23" xfId="265" applyFont="1" applyFill="1" applyBorder="1"/>
    <xf numFmtId="0" fontId="8" fillId="0" borderId="23" xfId="265" applyFont="1" applyBorder="1"/>
    <xf numFmtId="172" fontId="8" fillId="0" borderId="24" xfId="129" applyNumberFormat="1" applyFont="1" applyBorder="1"/>
    <xf numFmtId="172" fontId="8" fillId="0" borderId="0" xfId="129" applyNumberFormat="1" applyFont="1" applyBorder="1" applyAlignment="1">
      <alignment horizontal="center"/>
    </xf>
    <xf numFmtId="172" fontId="8" fillId="0" borderId="23" xfId="129" applyNumberFormat="1" applyFont="1" applyFill="1" applyBorder="1"/>
    <xf numFmtId="172" fontId="8" fillId="0" borderId="0" xfId="129" applyNumberFormat="1" applyFont="1" applyFill="1" applyBorder="1"/>
    <xf numFmtId="172" fontId="8" fillId="0" borderId="0" xfId="129" applyNumberFormat="1" applyFont="1" applyBorder="1"/>
    <xf numFmtId="172" fontId="8" fillId="0" borderId="23" xfId="129" applyNumberFormat="1" applyFont="1" applyBorder="1"/>
    <xf numFmtId="0" fontId="8" fillId="0" borderId="23" xfId="265" applyFont="1" applyFill="1" applyBorder="1"/>
    <xf numFmtId="0" fontId="8" fillId="0" borderId="23" xfId="265" applyFont="1" applyBorder="1" applyAlignment="1">
      <alignment horizontal="center"/>
    </xf>
    <xf numFmtId="172" fontId="8" fillId="0" borderId="24" xfId="129" applyNumberFormat="1" applyFont="1" applyBorder="1" applyAlignment="1">
      <alignment horizontal="right"/>
    </xf>
    <xf numFmtId="172" fontId="8" fillId="0" borderId="23" xfId="129" applyNumberFormat="1" applyFont="1" applyFill="1" applyBorder="1" applyAlignment="1">
      <alignment horizontal="right"/>
    </xf>
    <xf numFmtId="172" fontId="8" fillId="0" borderId="0" xfId="129" applyNumberFormat="1" applyFont="1" applyFill="1" applyBorder="1" applyAlignment="1">
      <alignment horizontal="center"/>
    </xf>
    <xf numFmtId="172" fontId="8" fillId="0" borderId="23" xfId="129" applyNumberFormat="1" applyFont="1" applyFill="1" applyBorder="1" applyAlignment="1">
      <alignment horizontal="center"/>
    </xf>
    <xf numFmtId="172" fontId="8" fillId="0" borderId="23" xfId="129" applyNumberFormat="1" applyFont="1" applyBorder="1" applyAlignment="1">
      <alignment horizontal="center"/>
    </xf>
    <xf numFmtId="172" fontId="8" fillId="0" borderId="24" xfId="129" applyNumberFormat="1" applyFont="1" applyBorder="1" applyAlignment="1">
      <alignment horizontal="center"/>
    </xf>
    <xf numFmtId="173" fontId="8" fillId="0" borderId="24" xfId="144" quotePrefix="1" applyNumberFormat="1" applyFont="1" applyBorder="1" applyAlignment="1">
      <alignment horizontal="right"/>
    </xf>
    <xf numFmtId="173" fontId="8" fillId="0" borderId="0" xfId="144" applyNumberFormat="1" applyFont="1" applyBorder="1" applyAlignment="1">
      <alignment horizontal="center"/>
    </xf>
    <xf numFmtId="173" fontId="8" fillId="0" borderId="23" xfId="144" applyNumberFormat="1" applyFont="1" applyFill="1" applyBorder="1" applyAlignment="1">
      <alignment horizontal="right"/>
    </xf>
    <xf numFmtId="173" fontId="8" fillId="0" borderId="0" xfId="144" applyNumberFormat="1" applyFont="1" applyFill="1" applyBorder="1" applyAlignment="1">
      <alignment horizontal="right"/>
    </xf>
    <xf numFmtId="173" fontId="8" fillId="0" borderId="0" xfId="144" applyNumberFormat="1" applyFont="1" applyBorder="1" applyAlignment="1">
      <alignment horizontal="right"/>
    </xf>
    <xf numFmtId="173" fontId="8" fillId="0" borderId="23" xfId="144" applyNumberFormat="1" applyFont="1" applyBorder="1" applyAlignment="1">
      <alignment horizontal="right"/>
    </xf>
    <xf numFmtId="173" fontId="8" fillId="0" borderId="24" xfId="144" applyNumberFormat="1" applyFont="1" applyBorder="1" applyAlignment="1">
      <alignment horizontal="right"/>
    </xf>
    <xf numFmtId="173" fontId="8" fillId="0" borderId="17" xfId="144" applyNumberFormat="1" applyFont="1" applyBorder="1" applyAlignment="1">
      <alignment horizontal="right"/>
    </xf>
    <xf numFmtId="173" fontId="8" fillId="0" borderId="17" xfId="144" applyNumberFormat="1" applyFont="1" applyBorder="1" applyAlignment="1">
      <alignment horizontal="center"/>
    </xf>
    <xf numFmtId="173" fontId="8" fillId="0" borderId="17" xfId="144" applyNumberFormat="1" applyFont="1" applyFill="1" applyBorder="1" applyAlignment="1">
      <alignment horizontal="right"/>
    </xf>
    <xf numFmtId="0" fontId="8" fillId="0" borderId="23" xfId="265" applyFont="1" applyFill="1" applyBorder="1" applyAlignment="1">
      <alignment horizontal="center"/>
    </xf>
    <xf numFmtId="173" fontId="8" fillId="0" borderId="24" xfId="144" quotePrefix="1" applyNumberFormat="1" applyFont="1" applyBorder="1" applyAlignment="1">
      <alignment horizontal="center"/>
    </xf>
    <xf numFmtId="0" fontId="8" fillId="0" borderId="27" xfId="265" applyFont="1" applyBorder="1" applyAlignment="1">
      <alignment horizontal="center"/>
    </xf>
    <xf numFmtId="173" fontId="8" fillId="0" borderId="23" xfId="144" quotePrefix="1" applyNumberFormat="1" applyFont="1" applyBorder="1" applyAlignment="1">
      <alignment horizontal="right"/>
    </xf>
    <xf numFmtId="173" fontId="8" fillId="0" borderId="25" xfId="144" applyNumberFormat="1" applyFont="1" applyBorder="1" applyAlignment="1">
      <alignment horizontal="right"/>
    </xf>
    <xf numFmtId="173" fontId="8" fillId="0" borderId="25" xfId="144" applyNumberFormat="1" applyFont="1" applyFill="1" applyBorder="1" applyAlignment="1">
      <alignment horizontal="right"/>
    </xf>
    <xf numFmtId="173" fontId="8" fillId="0" borderId="15" xfId="144" applyNumberFormat="1" applyFont="1" applyFill="1" applyBorder="1" applyAlignment="1">
      <alignment horizontal="right"/>
    </xf>
    <xf numFmtId="173" fontId="8" fillId="0" borderId="15" xfId="144" applyNumberFormat="1" applyFont="1" applyBorder="1" applyAlignment="1">
      <alignment horizontal="right"/>
    </xf>
    <xf numFmtId="173" fontId="8" fillId="0" borderId="26" xfId="144" applyNumberFormat="1" applyFont="1" applyBorder="1" applyAlignment="1">
      <alignment horizontal="right"/>
    </xf>
    <xf numFmtId="173" fontId="8" fillId="0" borderId="23" xfId="144" applyNumberFormat="1" applyFont="1" applyFill="1" applyBorder="1" applyAlignment="1">
      <alignment horizontal="center"/>
    </xf>
    <xf numFmtId="173" fontId="8" fillId="0" borderId="0" xfId="144" applyNumberFormat="1" applyFont="1" applyFill="1" applyBorder="1" applyAlignment="1">
      <alignment horizontal="center"/>
    </xf>
    <xf numFmtId="173" fontId="8" fillId="0" borderId="23" xfId="144" applyNumberFormat="1" applyFont="1" applyBorder="1" applyAlignment="1">
      <alignment horizontal="center"/>
    </xf>
    <xf numFmtId="173" fontId="8" fillId="0" borderId="24" xfId="144" applyNumberFormat="1" applyFont="1" applyBorder="1" applyAlignment="1">
      <alignment horizontal="center"/>
    </xf>
    <xf numFmtId="173" fontId="8" fillId="0" borderId="4" xfId="144" applyNumberFormat="1" applyFont="1" applyFill="1" applyBorder="1" applyAlignment="1">
      <alignment horizontal="center"/>
    </xf>
    <xf numFmtId="173" fontId="8" fillId="0" borderId="17" xfId="144" applyNumberFormat="1" applyFont="1" applyFill="1" applyBorder="1" applyAlignment="1">
      <alignment horizontal="center"/>
    </xf>
    <xf numFmtId="173" fontId="8" fillId="0" borderId="4" xfId="144" applyNumberFormat="1" applyFont="1" applyBorder="1" applyAlignment="1">
      <alignment horizontal="center"/>
    </xf>
    <xf numFmtId="173" fontId="8" fillId="0" borderId="4" xfId="144" applyNumberFormat="1" applyFont="1" applyBorder="1" applyAlignment="1">
      <alignment horizontal="right"/>
    </xf>
    <xf numFmtId="0" fontId="8" fillId="0" borderId="23" xfId="265" applyFont="1" applyFill="1" applyBorder="1" applyAlignment="1">
      <alignment horizontal="left" wrapText="1"/>
    </xf>
    <xf numFmtId="0" fontId="8" fillId="0" borderId="23" xfId="265" applyFont="1" applyFill="1" applyBorder="1" applyAlignment="1">
      <alignment horizontal="center" wrapText="1"/>
    </xf>
    <xf numFmtId="0" fontId="10" fillId="0" borderId="23" xfId="265" applyFont="1" applyFill="1" applyBorder="1" applyAlignment="1">
      <alignment horizontal="right"/>
    </xf>
    <xf numFmtId="0" fontId="10" fillId="0" borderId="23" xfId="265" applyFont="1" applyBorder="1"/>
    <xf numFmtId="173" fontId="10" fillId="0" borderId="28" xfId="144" applyNumberFormat="1" applyFont="1" applyBorder="1" applyAlignment="1">
      <alignment horizontal="right"/>
    </xf>
    <xf numFmtId="173" fontId="10" fillId="0" borderId="28" xfId="144" applyNumberFormat="1" applyFont="1" applyFill="1" applyBorder="1" applyAlignment="1">
      <alignment horizontal="right"/>
    </xf>
    <xf numFmtId="0" fontId="10" fillId="0" borderId="25" xfId="265" applyFont="1" applyFill="1" applyBorder="1" applyAlignment="1">
      <alignment horizontal="right"/>
    </xf>
    <xf numFmtId="0" fontId="10" fillId="0" borderId="25" xfId="265" applyFont="1" applyBorder="1"/>
    <xf numFmtId="173" fontId="10" fillId="0" borderId="26" xfId="144" applyNumberFormat="1" applyFont="1" applyBorder="1" applyAlignment="1">
      <alignment horizontal="right"/>
    </xf>
    <xf numFmtId="173" fontId="10" fillId="0" borderId="15" xfId="144" applyNumberFormat="1" applyFont="1" applyBorder="1" applyAlignment="1">
      <alignment horizontal="right"/>
    </xf>
    <xf numFmtId="173" fontId="10" fillId="0" borderId="25" xfId="144" applyNumberFormat="1" applyFont="1" applyFill="1" applyBorder="1" applyAlignment="1">
      <alignment horizontal="right"/>
    </xf>
    <xf numFmtId="173" fontId="10" fillId="0" borderId="15" xfId="144" applyNumberFormat="1" applyFont="1" applyFill="1" applyBorder="1" applyAlignment="1">
      <alignment horizontal="right"/>
    </xf>
    <xf numFmtId="173" fontId="10" fillId="0" borderId="25" xfId="144" applyNumberFormat="1" applyFont="1" applyBorder="1" applyAlignment="1">
      <alignment horizontal="right"/>
    </xf>
    <xf numFmtId="0" fontId="0" fillId="0" borderId="0" xfId="0" applyFill="1"/>
    <xf numFmtId="173" fontId="0" fillId="0" borderId="0" xfId="0" applyNumberFormat="1" applyFill="1"/>
    <xf numFmtId="0" fontId="9" fillId="0" borderId="0" xfId="265" applyFont="1" applyAlignment="1">
      <alignment horizontal="right"/>
    </xf>
    <xf numFmtId="0" fontId="11" fillId="0" borderId="0" xfId="265" applyFont="1" applyAlignment="1">
      <alignment horizontal="right"/>
    </xf>
    <xf numFmtId="0" fontId="10" fillId="0" borderId="0" xfId="0" applyFont="1"/>
    <xf numFmtId="0" fontId="10" fillId="0" borderId="23" xfId="0" applyFont="1" applyBorder="1" applyAlignment="1">
      <alignment horizontal="center"/>
    </xf>
    <xf numFmtId="0" fontId="10" fillId="0" borderId="25" xfId="0" applyFont="1" applyBorder="1" applyAlignment="1">
      <alignment horizontal="center"/>
    </xf>
    <xf numFmtId="175" fontId="8" fillId="0" borderId="17" xfId="0" applyNumberFormat="1" applyFont="1" applyFill="1" applyBorder="1" applyAlignment="1">
      <alignment horizontal="center"/>
    </xf>
    <xf numFmtId="175" fontId="11" fillId="0" borderId="0" xfId="0" applyNumberFormat="1" applyFont="1" applyFill="1"/>
    <xf numFmtId="0" fontId="8" fillId="0" borderId="0" xfId="0" applyFont="1" applyFill="1" applyAlignment="1"/>
    <xf numFmtId="0" fontId="8" fillId="0" borderId="0" xfId="0" applyFont="1" applyFill="1"/>
    <xf numFmtId="0" fontId="11" fillId="0" borderId="0" xfId="0" applyFont="1" applyFill="1"/>
    <xf numFmtId="175" fontId="8" fillId="0" borderId="0" xfId="0" applyNumberFormat="1" applyFont="1" applyFill="1"/>
    <xf numFmtId="0" fontId="10" fillId="0" borderId="0" xfId="0" applyFont="1" applyFill="1"/>
    <xf numFmtId="173" fontId="10" fillId="0" borderId="23" xfId="144" applyNumberFormat="1" applyFont="1" applyFill="1" applyBorder="1" applyAlignment="1">
      <alignment horizontal="center"/>
    </xf>
    <xf numFmtId="175" fontId="8" fillId="0" borderId="4" xfId="0" applyNumberFormat="1" applyFont="1" applyFill="1" applyBorder="1" applyAlignment="1">
      <alignment horizontal="center"/>
    </xf>
    <xf numFmtId="173" fontId="10" fillId="0" borderId="17" xfId="144" applyNumberFormat="1" applyFont="1" applyFill="1" applyBorder="1" applyAlignment="1">
      <alignment horizontal="center"/>
    </xf>
    <xf numFmtId="0" fontId="10" fillId="0" borderId="21" xfId="225" applyFont="1" applyBorder="1" applyAlignment="1">
      <alignment horizontal="center"/>
    </xf>
    <xf numFmtId="173" fontId="10" fillId="0" borderId="21" xfId="144" applyNumberFormat="1" applyFont="1" applyFill="1" applyBorder="1" applyAlignment="1">
      <alignment horizontal="center"/>
    </xf>
    <xf numFmtId="0" fontId="8" fillId="0" borderId="23" xfId="0" applyFont="1" applyBorder="1" applyAlignment="1">
      <alignment horizontal="center"/>
    </xf>
    <xf numFmtId="173" fontId="8" fillId="0" borderId="14" xfId="144" applyNumberFormat="1" applyFont="1" applyFill="1" applyBorder="1"/>
    <xf numFmtId="173" fontId="10" fillId="0" borderId="21" xfId="144" applyNumberFormat="1" applyFont="1" applyFill="1" applyBorder="1" applyAlignment="1">
      <alignment horizontal="right"/>
    </xf>
    <xf numFmtId="173" fontId="10" fillId="0" borderId="23" xfId="144" applyNumberFormat="1" applyFont="1" applyFill="1" applyBorder="1" applyAlignment="1">
      <alignment horizontal="right"/>
    </xf>
    <xf numFmtId="0" fontId="10" fillId="0" borderId="4" xfId="0" applyFont="1" applyFill="1" applyBorder="1" applyAlignment="1">
      <alignment horizontal="center"/>
    </xf>
    <xf numFmtId="173" fontId="10" fillId="0" borderId="17" xfId="144" applyNumberFormat="1" applyFont="1" applyFill="1" applyBorder="1" applyAlignment="1">
      <alignment horizontal="right"/>
    </xf>
    <xf numFmtId="173" fontId="10" fillId="0" borderId="4" xfId="144" applyNumberFormat="1" applyFont="1" applyFill="1" applyBorder="1" applyAlignment="1">
      <alignment horizontal="right"/>
    </xf>
    <xf numFmtId="173" fontId="13" fillId="0" borderId="14" xfId="144" applyNumberFormat="1" applyFont="1" applyFill="1" applyBorder="1"/>
    <xf numFmtId="173" fontId="13" fillId="0" borderId="0" xfId="144" applyNumberFormat="1" applyFont="1" applyFill="1" applyBorder="1"/>
    <xf numFmtId="173" fontId="10" fillId="0" borderId="4" xfId="144" applyNumberFormat="1" applyFont="1" applyFill="1" applyBorder="1" applyAlignment="1">
      <alignment horizontal="center"/>
    </xf>
    <xf numFmtId="0" fontId="10" fillId="0" borderId="17" xfId="0" applyFont="1" applyFill="1" applyBorder="1" applyAlignment="1">
      <alignment horizontal="center"/>
    </xf>
    <xf numFmtId="0" fontId="8" fillId="0" borderId="0" xfId="225" applyFont="1" applyFill="1" applyBorder="1" applyAlignment="1"/>
    <xf numFmtId="0" fontId="13" fillId="0" borderId="0" xfId="0" applyFont="1" applyFill="1" applyAlignment="1"/>
    <xf numFmtId="0" fontId="8" fillId="0" borderId="0" xfId="0" applyFont="1" applyFill="1" applyAlignment="1">
      <alignment horizontal="center"/>
    </xf>
    <xf numFmtId="0" fontId="8" fillId="0" borderId="0" xfId="0" applyFont="1" applyFill="1" applyAlignment="1">
      <alignment horizontal="center" wrapText="1"/>
    </xf>
    <xf numFmtId="0" fontId="8" fillId="0" borderId="0" xfId="0" applyFont="1" applyFill="1" applyAlignment="1">
      <alignment horizontal="left" wrapText="1"/>
    </xf>
    <xf numFmtId="0" fontId="8" fillId="0" borderId="0" xfId="0" applyFont="1" applyFill="1" applyAlignment="1">
      <alignment horizontal="left"/>
    </xf>
    <xf numFmtId="0" fontId="61" fillId="0" borderId="0" xfId="0" applyFont="1"/>
    <xf numFmtId="0" fontId="10" fillId="0" borderId="0" xfId="0" applyFont="1" applyFill="1" applyAlignment="1">
      <alignment horizontal="center" wrapText="1"/>
    </xf>
    <xf numFmtId="0" fontId="61" fillId="0" borderId="0" xfId="0" applyNumberFormat="1" applyFont="1"/>
    <xf numFmtId="0" fontId="8" fillId="0" borderId="0" xfId="0" applyFont="1" applyBorder="1" applyAlignment="1">
      <alignment horizontal="center"/>
    </xf>
    <xf numFmtId="0" fontId="61" fillId="0" borderId="0" xfId="0" applyFont="1" applyFill="1"/>
    <xf numFmtId="43" fontId="8" fillId="0" borderId="9" xfId="115" applyFont="1" applyFill="1" applyBorder="1" applyAlignment="1">
      <alignment horizontal="right"/>
    </xf>
    <xf numFmtId="0" fontId="8" fillId="0" borderId="0" xfId="0" applyFont="1" applyBorder="1"/>
    <xf numFmtId="0" fontId="10" fillId="0" borderId="0" xfId="0" applyFont="1" applyBorder="1"/>
    <xf numFmtId="0" fontId="8" fillId="0" borderId="0" xfId="0" applyFont="1" applyFill="1" applyAlignment="1">
      <alignment vertical="top"/>
    </xf>
    <xf numFmtId="175" fontId="8" fillId="0" borderId="0" xfId="225" applyNumberFormat="1" applyFont="1"/>
    <xf numFmtId="0" fontId="8" fillId="0" borderId="18" xfId="0" applyFont="1" applyBorder="1" applyAlignment="1">
      <alignment horizontal="center"/>
    </xf>
    <xf numFmtId="0" fontId="8" fillId="0" borderId="18" xfId="0" applyFont="1" applyBorder="1"/>
    <xf numFmtId="0" fontId="10" fillId="0" borderId="17" xfId="0" applyFont="1" applyFill="1" applyBorder="1"/>
    <xf numFmtId="0" fontId="8" fillId="0" borderId="5" xfId="0" applyFont="1" applyBorder="1" applyAlignment="1">
      <alignment horizontal="center"/>
    </xf>
    <xf numFmtId="0" fontId="0" fillId="0" borderId="9" xfId="0" applyBorder="1"/>
    <xf numFmtId="43" fontId="8" fillId="0" borderId="0" xfId="129" applyFont="1" applyAlignment="1"/>
    <xf numFmtId="0" fontId="8" fillId="0" borderId="0" xfId="264" applyFont="1"/>
    <xf numFmtId="0" fontId="11" fillId="0" borderId="0" xfId="225" applyFont="1"/>
    <xf numFmtId="0" fontId="17" fillId="0" borderId="0" xfId="225" applyFont="1"/>
    <xf numFmtId="0" fontId="18" fillId="0" borderId="0" xfId="225" applyFont="1"/>
    <xf numFmtId="0" fontId="9" fillId="0" borderId="0" xfId="225" applyFont="1"/>
    <xf numFmtId="0" fontId="10" fillId="0" borderId="21" xfId="225" applyFont="1" applyBorder="1"/>
    <xf numFmtId="0" fontId="10" fillId="0" borderId="21" xfId="225" applyFont="1" applyBorder="1" applyAlignment="1">
      <alignment horizontal="right"/>
    </xf>
    <xf numFmtId="0" fontId="10" fillId="0" borderId="21" xfId="225" applyFont="1" applyBorder="1" applyAlignment="1">
      <alignment horizontal="left"/>
    </xf>
    <xf numFmtId="0" fontId="10" fillId="0" borderId="23" xfId="225" applyFont="1" applyBorder="1"/>
    <xf numFmtId="0" fontId="10" fillId="0" borderId="23" xfId="225" applyFont="1" applyBorder="1" applyAlignment="1">
      <alignment horizontal="right"/>
    </xf>
    <xf numFmtId="0" fontId="10" fillId="0" borderId="23" xfId="225" applyFont="1" applyBorder="1" applyAlignment="1">
      <alignment horizontal="center"/>
    </xf>
    <xf numFmtId="0" fontId="10" fillId="0" borderId="23" xfId="225" applyFont="1" applyBorder="1" applyAlignment="1">
      <alignment horizontal="left"/>
    </xf>
    <xf numFmtId="0" fontId="10" fillId="0" borderId="25" xfId="225" applyFont="1" applyBorder="1"/>
    <xf numFmtId="0" fontId="10" fillId="0" borderId="25" xfId="225" applyFont="1" applyBorder="1" applyAlignment="1">
      <alignment horizontal="center"/>
    </xf>
    <xf numFmtId="0" fontId="8" fillId="0" borderId="21" xfId="225" applyFont="1" applyBorder="1"/>
    <xf numFmtId="0" fontId="8" fillId="0" borderId="21" xfId="225" applyFont="1" applyFill="1" applyBorder="1"/>
    <xf numFmtId="173" fontId="8" fillId="0" borderId="21" xfId="129" applyNumberFormat="1" applyFont="1" applyBorder="1"/>
    <xf numFmtId="14" fontId="8" fillId="0" borderId="21" xfId="225" applyNumberFormat="1" applyFont="1" applyBorder="1" applyAlignment="1">
      <alignment horizontal="center"/>
    </xf>
    <xf numFmtId="173" fontId="8" fillId="0" borderId="0" xfId="225" applyNumberFormat="1" applyFont="1"/>
    <xf numFmtId="0" fontId="11" fillId="0" borderId="0" xfId="265" applyFont="1" applyFill="1" applyAlignment="1">
      <alignment horizontal="center"/>
    </xf>
    <xf numFmtId="0" fontId="11" fillId="0" borderId="0" xfId="265" applyFont="1" applyAlignment="1">
      <alignment horizontal="center"/>
    </xf>
    <xf numFmtId="0" fontId="8" fillId="0" borderId="23" xfId="0" applyFont="1" applyFill="1" applyBorder="1" applyAlignment="1">
      <alignment horizontal="left"/>
    </xf>
    <xf numFmtId="173" fontId="8" fillId="0" borderId="27" xfId="144" applyNumberFormat="1" applyFont="1" applyFill="1" applyBorder="1"/>
    <xf numFmtId="173" fontId="8" fillId="0" borderId="27" xfId="0" applyNumberFormat="1" applyFont="1" applyFill="1" applyBorder="1"/>
    <xf numFmtId="173" fontId="10" fillId="0" borderId="27" xfId="144" applyNumberFormat="1" applyFont="1" applyFill="1" applyBorder="1"/>
    <xf numFmtId="173" fontId="8" fillId="0" borderId="27" xfId="144" applyNumberFormat="1" applyFont="1" applyFill="1" applyBorder="1" applyAlignment="1">
      <alignment horizontal="center" wrapText="1"/>
    </xf>
    <xf numFmtId="0" fontId="8" fillId="0" borderId="0" xfId="233" applyFont="1" applyAlignment="1">
      <alignment vertical="top"/>
    </xf>
    <xf numFmtId="0" fontId="8" fillId="0" borderId="0" xfId="233" applyFont="1" applyAlignment="1">
      <alignment vertical="top" wrapText="1"/>
    </xf>
    <xf numFmtId="0" fontId="8" fillId="0" borderId="0" xfId="233" applyFont="1" applyFill="1" applyAlignment="1">
      <alignment vertical="top" wrapText="1"/>
    </xf>
    <xf numFmtId="173" fontId="8" fillId="0" borderId="0" xfId="115" applyNumberFormat="1" applyFont="1"/>
    <xf numFmtId="173" fontId="8" fillId="0" borderId="27" xfId="115" applyNumberFormat="1" applyFont="1" applyFill="1" applyBorder="1"/>
    <xf numFmtId="173" fontId="10" fillId="0" borderId="27" xfId="115" applyNumberFormat="1" applyFont="1" applyFill="1" applyBorder="1"/>
    <xf numFmtId="173" fontId="8" fillId="0" borderId="0" xfId="115" applyNumberFormat="1" applyFont="1" applyAlignment="1">
      <alignment vertical="top" wrapText="1"/>
    </xf>
    <xf numFmtId="0" fontId="6" fillId="0" borderId="0" xfId="0" applyFont="1" applyFill="1"/>
    <xf numFmtId="37" fontId="8" fillId="0" borderId="0" xfId="262" applyNumberFormat="1" applyFont="1" applyFill="1"/>
    <xf numFmtId="37" fontId="8" fillId="0" borderId="0" xfId="262" applyNumberFormat="1" applyFont="1" applyFill="1" applyBorder="1"/>
    <xf numFmtId="37" fontId="10" fillId="0" borderId="34" xfId="262" applyNumberFormat="1" applyFont="1" applyFill="1" applyBorder="1" applyAlignment="1">
      <alignment horizontal="left"/>
    </xf>
    <xf numFmtId="37" fontId="10" fillId="0" borderId="14" xfId="262" applyNumberFormat="1" applyFont="1" applyFill="1" applyBorder="1"/>
    <xf numFmtId="37" fontId="4" fillId="0" borderId="0" xfId="225" applyNumberFormat="1"/>
    <xf numFmtId="37" fontId="10" fillId="0" borderId="35" xfId="262" applyNumberFormat="1" applyFont="1" applyFill="1" applyBorder="1"/>
    <xf numFmtId="37" fontId="10" fillId="0" borderId="15" xfId="262" applyNumberFormat="1" applyFont="1" applyFill="1" applyBorder="1"/>
    <xf numFmtId="37" fontId="8" fillId="0" borderId="27" xfId="262" applyNumberFormat="1" applyFont="1" applyFill="1" applyBorder="1"/>
    <xf numFmtId="37" fontId="8" fillId="0" borderId="27" xfId="258" applyNumberFormat="1" applyFont="1" applyFill="1" applyBorder="1"/>
    <xf numFmtId="37" fontId="8" fillId="0" borderId="0" xfId="258" applyNumberFormat="1" applyFont="1" applyFill="1" applyBorder="1"/>
    <xf numFmtId="37" fontId="12" fillId="0" borderId="0" xfId="225" applyNumberFormat="1" applyFont="1"/>
    <xf numFmtId="43" fontId="12" fillId="0" borderId="0" xfId="144" applyFont="1"/>
    <xf numFmtId="37" fontId="10" fillId="0" borderId="36" xfId="262" applyNumberFormat="1" applyFont="1" applyFill="1" applyBorder="1"/>
    <xf numFmtId="37" fontId="10" fillId="0" borderId="4" xfId="262" applyNumberFormat="1" applyFont="1" applyFill="1" applyBorder="1"/>
    <xf numFmtId="0" fontId="4" fillId="0" borderId="0" xfId="225" applyFont="1" applyBorder="1"/>
    <xf numFmtId="0" fontId="4" fillId="0" borderId="0" xfId="225" applyBorder="1"/>
    <xf numFmtId="0" fontId="4" fillId="0" borderId="9" xfId="0" applyFont="1" applyBorder="1"/>
    <xf numFmtId="173" fontId="0" fillId="0" borderId="9" xfId="115" applyNumberFormat="1" applyFont="1" applyBorder="1"/>
    <xf numFmtId="173" fontId="12" fillId="0" borderId="9" xfId="0" applyNumberFormat="1" applyFont="1" applyBorder="1"/>
    <xf numFmtId="0" fontId="63" fillId="0" borderId="0" xfId="0" applyFont="1"/>
    <xf numFmtId="37" fontId="8" fillId="0" borderId="0" xfId="258" applyNumberFormat="1" applyFont="1"/>
    <xf numFmtId="171" fontId="8" fillId="0" borderId="0" xfId="233" applyNumberFormat="1" applyFont="1" applyAlignment="1">
      <alignment horizontal="right"/>
    </xf>
    <xf numFmtId="171" fontId="8" fillId="0" borderId="0" xfId="265" applyNumberFormat="1" applyFont="1"/>
    <xf numFmtId="0" fontId="0" fillId="0" borderId="0" xfId="0" applyAlignment="1">
      <alignment vertical="top"/>
    </xf>
    <xf numFmtId="0" fontId="10" fillId="0" borderId="37" xfId="0" applyFont="1" applyBorder="1" applyAlignment="1">
      <alignment horizontal="center"/>
    </xf>
    <xf numFmtId="0" fontId="10" fillId="0" borderId="38" xfId="0" applyFont="1" applyBorder="1" applyAlignment="1">
      <alignment horizontal="center"/>
    </xf>
    <xf numFmtId="0" fontId="10" fillId="0" borderId="38" xfId="0" applyFont="1" applyBorder="1" applyAlignment="1">
      <alignment horizontal="center" wrapText="1"/>
    </xf>
    <xf numFmtId="39" fontId="10" fillId="0" borderId="38" xfId="0" applyNumberFormat="1" applyFont="1" applyBorder="1" applyAlignment="1" applyProtection="1">
      <alignment horizontal="center" wrapText="1"/>
    </xf>
    <xf numFmtId="0" fontId="10" fillId="0" borderId="39" xfId="0" applyFont="1" applyBorder="1" applyAlignment="1">
      <alignment horizontal="center" wrapText="1"/>
    </xf>
    <xf numFmtId="0" fontId="8" fillId="0" borderId="19" xfId="0" applyFont="1" applyBorder="1"/>
    <xf numFmtId="0" fontId="8" fillId="0" borderId="20" xfId="0" applyFont="1" applyBorder="1"/>
    <xf numFmtId="173" fontId="8" fillId="0" borderId="19" xfId="115" applyNumberFormat="1" applyFont="1" applyBorder="1"/>
    <xf numFmtId="15" fontId="8" fillId="0" borderId="19" xfId="0" applyNumberFormat="1" applyFont="1" applyBorder="1"/>
    <xf numFmtId="173" fontId="8" fillId="0" borderId="40" xfId="115" applyNumberFormat="1" applyFont="1" applyBorder="1"/>
    <xf numFmtId="37" fontId="8" fillId="0" borderId="0" xfId="263" applyNumberFormat="1" applyFont="1"/>
    <xf numFmtId="0" fontId="8" fillId="0" borderId="0" xfId="268" applyFont="1" applyBorder="1" applyAlignment="1"/>
    <xf numFmtId="0" fontId="6" fillId="0" borderId="0" xfId="230" applyFont="1"/>
    <xf numFmtId="0" fontId="64" fillId="0" borderId="0" xfId="0" applyFont="1"/>
    <xf numFmtId="0" fontId="10" fillId="0" borderId="21" xfId="230" applyFont="1" applyBorder="1" applyAlignment="1" applyProtection="1">
      <alignment horizontal="left"/>
    </xf>
    <xf numFmtId="0" fontId="10" fillId="0" borderId="22" xfId="230" applyFont="1" applyBorder="1" applyAlignment="1" applyProtection="1">
      <alignment horizontal="left"/>
    </xf>
    <xf numFmtId="0" fontId="10" fillId="0" borderId="23" xfId="230" applyFont="1" applyBorder="1" applyAlignment="1" applyProtection="1">
      <alignment horizontal="left"/>
    </xf>
    <xf numFmtId="0" fontId="10" fillId="0" borderId="24" xfId="230" applyFont="1" applyBorder="1" applyAlignment="1" applyProtection="1">
      <alignment horizontal="left"/>
    </xf>
    <xf numFmtId="0" fontId="10" fillId="0" borderId="25" xfId="230" applyFont="1" applyBorder="1"/>
    <xf numFmtId="0" fontId="10" fillId="0" borderId="26" xfId="230" applyFont="1" applyBorder="1"/>
    <xf numFmtId="0" fontId="8" fillId="0" borderId="23" xfId="230" applyFont="1" applyBorder="1"/>
    <xf numFmtId="0" fontId="8" fillId="0" borderId="21" xfId="230" applyFont="1" applyFill="1" applyBorder="1"/>
    <xf numFmtId="0" fontId="8" fillId="0" borderId="23" xfId="230" applyFont="1" applyBorder="1" applyAlignment="1" applyProtection="1">
      <alignment horizontal="left"/>
    </xf>
    <xf numFmtId="173" fontId="8" fillId="0" borderId="23" xfId="118" applyNumberFormat="1" applyFont="1" applyFill="1" applyBorder="1"/>
    <xf numFmtId="0" fontId="8" fillId="0" borderId="23" xfId="230" applyFont="1" applyFill="1" applyBorder="1"/>
    <xf numFmtId="37" fontId="64" fillId="0" borderId="0" xfId="0" applyNumberFormat="1" applyFont="1"/>
    <xf numFmtId="0" fontId="8" fillId="0" borderId="23" xfId="230" applyFont="1" applyFill="1" applyBorder="1" applyAlignment="1">
      <alignment horizontal="right"/>
    </xf>
    <xf numFmtId="0" fontId="8" fillId="0" borderId="25" xfId="230" applyFont="1" applyBorder="1" applyAlignment="1" applyProtection="1">
      <alignment horizontal="left"/>
    </xf>
    <xf numFmtId="0" fontId="8" fillId="0" borderId="25" xfId="230" applyFont="1" applyFill="1" applyBorder="1"/>
    <xf numFmtId="0" fontId="6" fillId="0" borderId="0" xfId="230" applyFont="1" applyAlignment="1" applyProtection="1">
      <alignment horizontal="left"/>
    </xf>
    <xf numFmtId="0" fontId="19" fillId="0" borderId="0" xfId="230" applyFont="1"/>
    <xf numFmtId="0" fontId="8" fillId="0" borderId="0" xfId="230" applyFont="1"/>
    <xf numFmtId="0" fontId="8" fillId="0" borderId="0" xfId="230" applyFont="1" applyAlignment="1" applyProtection="1">
      <alignment horizontal="right"/>
    </xf>
    <xf numFmtId="0" fontId="10" fillId="0" borderId="21" xfId="230" applyFont="1" applyBorder="1" applyAlignment="1" applyProtection="1">
      <alignment horizontal="left" vertical="center"/>
    </xf>
    <xf numFmtId="0" fontId="65" fillId="0" borderId="0" xfId="0" applyFont="1" applyAlignment="1">
      <alignment vertical="center"/>
    </xf>
    <xf numFmtId="0" fontId="8" fillId="0" borderId="21" xfId="230" applyFont="1" applyBorder="1"/>
    <xf numFmtId="3" fontId="61" fillId="0" borderId="0" xfId="0" applyNumberFormat="1" applyFont="1"/>
    <xf numFmtId="173" fontId="61" fillId="0" borderId="0" xfId="0" applyNumberFormat="1" applyFont="1"/>
    <xf numFmtId="171" fontId="8" fillId="0" borderId="0" xfId="0" applyNumberFormat="1" applyFont="1"/>
    <xf numFmtId="171" fontId="11" fillId="0" borderId="0" xfId="0" applyNumberFormat="1" applyFont="1"/>
    <xf numFmtId="0" fontId="10" fillId="0" borderId="18" xfId="0" applyFont="1" applyBorder="1" applyAlignment="1">
      <alignment horizontal="center"/>
    </xf>
    <xf numFmtId="0" fontId="10" fillId="0" borderId="21" xfId="0" applyFont="1" applyFill="1" applyBorder="1" applyAlignment="1">
      <alignment horizontal="center"/>
    </xf>
    <xf numFmtId="0" fontId="10" fillId="0" borderId="25" xfId="0" applyFont="1" applyBorder="1"/>
    <xf numFmtId="171" fontId="10" fillId="0" borderId="25" xfId="0" applyNumberFormat="1" applyFont="1" applyBorder="1" applyAlignment="1">
      <alignment horizontal="center"/>
    </xf>
    <xf numFmtId="0" fontId="8" fillId="0" borderId="41" xfId="0" applyFont="1" applyBorder="1"/>
    <xf numFmtId="0" fontId="8" fillId="0" borderId="18" xfId="0" applyFont="1" applyFill="1" applyBorder="1" applyAlignment="1">
      <alignment horizontal="center"/>
    </xf>
    <xf numFmtId="0" fontId="8" fillId="0" borderId="23" xfId="0" applyFont="1" applyFill="1" applyBorder="1" applyAlignment="1">
      <alignment horizontal="center"/>
    </xf>
    <xf numFmtId="10" fontId="10" fillId="0" borderId="23" xfId="129" applyNumberFormat="1" applyFont="1" applyBorder="1" applyAlignment="1">
      <alignment horizontal="center"/>
    </xf>
    <xf numFmtId="0" fontId="8" fillId="0" borderId="19" xfId="0" applyFont="1" applyBorder="1" applyAlignment="1">
      <alignment horizontal="center"/>
    </xf>
    <xf numFmtId="0" fontId="8" fillId="0" borderId="5" xfId="0" applyFont="1" applyBorder="1"/>
    <xf numFmtId="0" fontId="8" fillId="0" borderId="19" xfId="0" applyFont="1" applyFill="1" applyBorder="1" applyAlignment="1">
      <alignment horizontal="center"/>
    </xf>
    <xf numFmtId="173" fontId="8" fillId="0" borderId="19" xfId="118" applyNumberFormat="1" applyFont="1" applyFill="1" applyBorder="1" applyAlignment="1">
      <alignment horizontal="center"/>
    </xf>
    <xf numFmtId="0" fontId="8" fillId="0" borderId="42" xfId="0" applyFont="1" applyFill="1" applyBorder="1"/>
    <xf numFmtId="0" fontId="8" fillId="0" borderId="16" xfId="0" applyFont="1" applyBorder="1" applyAlignment="1">
      <alignment horizontal="center"/>
    </xf>
    <xf numFmtId="0" fontId="8" fillId="0" borderId="24" xfId="0" applyFont="1" applyBorder="1"/>
    <xf numFmtId="173" fontId="8" fillId="0" borderId="23" xfId="118" applyNumberFormat="1" applyFont="1" applyFill="1" applyBorder="1" applyAlignment="1">
      <alignment horizontal="center"/>
    </xf>
    <xf numFmtId="0" fontId="8" fillId="0" borderId="43" xfId="0" applyFont="1" applyBorder="1"/>
    <xf numFmtId="0" fontId="8" fillId="0" borderId="44" xfId="0" applyFont="1" applyBorder="1"/>
    <xf numFmtId="173" fontId="8" fillId="0" borderId="40" xfId="118" applyNumberFormat="1" applyFont="1" applyFill="1" applyBorder="1" applyAlignment="1">
      <alignment horizontal="center"/>
    </xf>
    <xf numFmtId="173" fontId="8" fillId="0" borderId="17" xfId="118" applyNumberFormat="1" applyFont="1" applyFill="1" applyBorder="1" applyAlignment="1">
      <alignment horizontal="center"/>
    </xf>
    <xf numFmtId="0" fontId="8" fillId="0" borderId="45" xfId="0" applyFont="1" applyBorder="1"/>
    <xf numFmtId="173" fontId="8" fillId="0" borderId="18" xfId="118" applyNumberFormat="1" applyFont="1" applyFill="1" applyBorder="1" applyAlignment="1">
      <alignment horizontal="center"/>
    </xf>
    <xf numFmtId="173" fontId="8" fillId="0" borderId="46" xfId="118" applyNumberFormat="1" applyFont="1" applyFill="1" applyBorder="1" applyAlignment="1">
      <alignment horizontal="center"/>
    </xf>
    <xf numFmtId="0" fontId="10" fillId="0" borderId="19" xfId="0" applyFont="1" applyBorder="1" applyAlignment="1">
      <alignment horizontal="center"/>
    </xf>
    <xf numFmtId="0" fontId="10" fillId="0" borderId="5" xfId="0" applyFont="1" applyBorder="1"/>
    <xf numFmtId="0" fontId="8" fillId="0" borderId="20" xfId="0" applyFont="1" applyBorder="1" applyAlignment="1">
      <alignment horizontal="center"/>
    </xf>
    <xf numFmtId="0" fontId="8" fillId="0" borderId="47" xfId="0" applyFont="1" applyBorder="1"/>
    <xf numFmtId="0" fontId="8" fillId="0" borderId="20" xfId="0" applyFont="1" applyFill="1" applyBorder="1" applyAlignment="1">
      <alignment horizontal="center"/>
    </xf>
    <xf numFmtId="0" fontId="10" fillId="0" borderId="23" xfId="0" applyFont="1" applyFill="1" applyBorder="1" applyAlignment="1">
      <alignment horizontal="center"/>
    </xf>
    <xf numFmtId="171" fontId="10" fillId="0" borderId="46" xfId="0" applyNumberFormat="1" applyFont="1" applyBorder="1" applyAlignment="1">
      <alignment horizontal="center"/>
    </xf>
    <xf numFmtId="0" fontId="4" fillId="0" borderId="0" xfId="0" applyFont="1"/>
    <xf numFmtId="171" fontId="8" fillId="0" borderId="48" xfId="0" applyNumberFormat="1" applyFont="1" applyBorder="1" applyAlignment="1">
      <alignment horizontal="center"/>
    </xf>
    <xf numFmtId="171" fontId="8" fillId="0" borderId="49" xfId="0" applyNumberFormat="1" applyFont="1" applyBorder="1" applyAlignment="1">
      <alignment horizontal="center"/>
    </xf>
    <xf numFmtId="171" fontId="8" fillId="0" borderId="27" xfId="0" applyNumberFormat="1" applyFont="1" applyBorder="1" applyAlignment="1">
      <alignment horizontal="center"/>
    </xf>
    <xf numFmtId="171" fontId="10" fillId="0" borderId="27" xfId="129" applyNumberFormat="1" applyFont="1" applyBorder="1" applyAlignment="1">
      <alignment horizontal="center"/>
    </xf>
    <xf numFmtId="10" fontId="10" fillId="0" borderId="49" xfId="0" applyNumberFormat="1" applyFont="1" applyBorder="1" applyAlignment="1">
      <alignment horizontal="center"/>
    </xf>
    <xf numFmtId="0" fontId="8" fillId="0" borderId="49" xfId="0" applyFont="1" applyBorder="1" applyAlignment="1">
      <alignment horizontal="center"/>
    </xf>
    <xf numFmtId="4" fontId="8" fillId="0" borderId="49" xfId="0" applyNumberFormat="1" applyFont="1" applyBorder="1" applyAlignment="1"/>
    <xf numFmtId="171" fontId="10" fillId="0" borderId="49" xfId="0" applyNumberFormat="1" applyFont="1" applyBorder="1" applyAlignment="1">
      <alignment horizontal="center"/>
    </xf>
    <xf numFmtId="171" fontId="8" fillId="0" borderId="50" xfId="0" applyNumberFormat="1" applyFont="1" applyBorder="1" applyAlignment="1">
      <alignment horizontal="center"/>
    </xf>
    <xf numFmtId="171" fontId="10" fillId="0" borderId="23" xfId="0" applyNumberFormat="1" applyFont="1" applyBorder="1" applyAlignment="1">
      <alignment horizontal="center"/>
    </xf>
    <xf numFmtId="0" fontId="8" fillId="0" borderId="46" xfId="0" applyFont="1" applyBorder="1"/>
    <xf numFmtId="173" fontId="8" fillId="0" borderId="17" xfId="0" applyNumberFormat="1" applyFont="1" applyBorder="1"/>
    <xf numFmtId="173" fontId="8" fillId="0" borderId="17" xfId="115" applyNumberFormat="1" applyFont="1" applyBorder="1"/>
    <xf numFmtId="173" fontId="8" fillId="0" borderId="19" xfId="0" applyNumberFormat="1" applyFont="1" applyBorder="1"/>
    <xf numFmtId="10" fontId="10" fillId="0" borderId="49" xfId="276" applyNumberFormat="1" applyFont="1" applyBorder="1" applyAlignment="1">
      <alignment horizontal="center"/>
    </xf>
    <xf numFmtId="174" fontId="8" fillId="0" borderId="27" xfId="0" applyNumberFormat="1" applyFont="1" applyFill="1" applyBorder="1" applyAlignment="1">
      <alignment horizontal="right"/>
    </xf>
    <xf numFmtId="173" fontId="8" fillId="0" borderId="23" xfId="0" applyNumberFormat="1" applyFont="1" applyFill="1" applyBorder="1"/>
    <xf numFmtId="173" fontId="8" fillId="0" borderId="21" xfId="129" applyNumberFormat="1" applyFont="1" applyFill="1" applyBorder="1"/>
    <xf numFmtId="0" fontId="10" fillId="0" borderId="27" xfId="0" applyFont="1" applyFill="1" applyBorder="1"/>
    <xf numFmtId="173" fontId="10" fillId="0" borderId="23" xfId="144" applyNumberFormat="1" applyFont="1" applyFill="1" applyBorder="1"/>
    <xf numFmtId="0" fontId="62" fillId="0" borderId="0" xfId="0" applyFont="1" applyFill="1"/>
    <xf numFmtId="173" fontId="8" fillId="0" borderId="0" xfId="144" applyNumberFormat="1" applyFont="1" applyFill="1" applyBorder="1"/>
    <xf numFmtId="173" fontId="8" fillId="0" borderId="0" xfId="144" applyNumberFormat="1" applyFont="1" applyFill="1"/>
    <xf numFmtId="37" fontId="8" fillId="0" borderId="0" xfId="0" applyNumberFormat="1" applyFont="1"/>
    <xf numFmtId="0" fontId="8" fillId="0" borderId="15" xfId="0" applyFont="1" applyBorder="1"/>
    <xf numFmtId="0" fontId="61" fillId="0" borderId="0" xfId="0" applyNumberFormat="1" applyFont="1" applyFill="1"/>
    <xf numFmtId="37" fontId="8" fillId="0" borderId="0" xfId="259" applyNumberFormat="1" applyFont="1" applyBorder="1" applyAlignment="1"/>
    <xf numFmtId="0" fontId="8" fillId="0" borderId="9" xfId="0" applyFont="1" applyFill="1" applyBorder="1" applyAlignment="1">
      <alignment vertical="top" wrapText="1"/>
    </xf>
    <xf numFmtId="0" fontId="8" fillId="0" borderId="9" xfId="0" applyFont="1" applyFill="1" applyBorder="1" applyAlignment="1">
      <alignment wrapText="1"/>
    </xf>
    <xf numFmtId="0" fontId="8" fillId="0" borderId="9" xfId="0" applyFont="1" applyFill="1" applyBorder="1" applyAlignment="1"/>
    <xf numFmtId="0" fontId="61" fillId="0" borderId="9" xfId="0" applyFont="1" applyFill="1" applyBorder="1" applyAlignment="1">
      <alignment wrapText="1"/>
    </xf>
    <xf numFmtId="37" fontId="10" fillId="0" borderId="47" xfId="261" applyNumberFormat="1" applyFont="1" applyFill="1" applyBorder="1"/>
    <xf numFmtId="0" fontId="8" fillId="0" borderId="0" xfId="0" applyFont="1" applyAlignment="1">
      <alignment vertical="center"/>
    </xf>
    <xf numFmtId="0" fontId="8" fillId="0" borderId="0" xfId="0" applyFont="1" applyAlignment="1">
      <alignment horizontal="center" vertical="center"/>
    </xf>
    <xf numFmtId="0" fontId="8" fillId="0" borderId="51" xfId="0" applyFont="1" applyBorder="1" applyAlignment="1">
      <alignment horizontal="center"/>
    </xf>
    <xf numFmtId="0" fontId="60" fillId="0" borderId="52" xfId="0" quotePrefix="1" applyFont="1" applyFill="1" applyBorder="1" applyAlignment="1">
      <alignment horizontal="center" vertical="center"/>
    </xf>
    <xf numFmtId="0" fontId="60" fillId="0" borderId="53" xfId="0" quotePrefix="1" applyFont="1" applyFill="1" applyBorder="1" applyAlignment="1">
      <alignment horizontal="center" vertical="center"/>
    </xf>
    <xf numFmtId="0" fontId="8" fillId="0" borderId="30" xfId="0" applyFont="1" applyBorder="1" applyAlignment="1">
      <alignment horizontal="center"/>
    </xf>
    <xf numFmtId="0" fontId="68" fillId="0" borderId="38" xfId="0" applyFont="1" applyBorder="1" applyAlignment="1">
      <alignment horizontal="center" vertical="center"/>
    </xf>
    <xf numFmtId="0" fontId="68" fillId="0" borderId="39" xfId="0" applyFont="1" applyBorder="1" applyAlignment="1">
      <alignment horizontal="center" vertical="center" wrapText="1"/>
    </xf>
    <xf numFmtId="0" fontId="61" fillId="0" borderId="0" xfId="0" applyFont="1" applyFill="1" applyAlignment="1"/>
    <xf numFmtId="0" fontId="61" fillId="0" borderId="0" xfId="0" applyFont="1" applyFill="1" applyAlignment="1">
      <alignment wrapText="1"/>
    </xf>
    <xf numFmtId="0" fontId="0" fillId="0" borderId="0" xfId="0" applyAlignment="1">
      <alignment vertical="center"/>
    </xf>
    <xf numFmtId="0" fontId="0" fillId="0" borderId="9" xfId="0" applyBorder="1" applyAlignment="1">
      <alignment horizontal="center"/>
    </xf>
    <xf numFmtId="0" fontId="12" fillId="0" borderId="0" xfId="0" applyFont="1" applyAlignment="1">
      <alignment vertical="top"/>
    </xf>
    <xf numFmtId="0" fontId="10" fillId="0" borderId="9" xfId="0" applyFont="1" applyBorder="1" applyAlignment="1">
      <alignment horizontal="center" vertical="center"/>
    </xf>
    <xf numFmtId="0" fontId="12" fillId="0" borderId="9" xfId="0" applyFont="1" applyBorder="1" applyAlignment="1">
      <alignment horizontal="center" vertical="center"/>
    </xf>
    <xf numFmtId="0" fontId="12" fillId="0" borderId="9" xfId="0" applyFont="1" applyBorder="1" applyAlignment="1">
      <alignment horizontal="center" vertical="center" wrapText="1"/>
    </xf>
    <xf numFmtId="0" fontId="4" fillId="0" borderId="9" xfId="0" applyFont="1" applyFill="1" applyBorder="1" applyAlignment="1">
      <alignment horizontal="center"/>
    </xf>
    <xf numFmtId="0" fontId="8" fillId="0" borderId="0" xfId="0" applyFont="1" applyFill="1" applyAlignment="1">
      <alignment horizontal="left" vertical="top"/>
    </xf>
    <xf numFmtId="0" fontId="8" fillId="0" borderId="25" xfId="225" applyFont="1" applyBorder="1"/>
    <xf numFmtId="173" fontId="10" fillId="0" borderId="25" xfId="144" applyNumberFormat="1" applyFont="1" applyBorder="1"/>
    <xf numFmtId="0" fontId="8" fillId="0" borderId="9" xfId="225" applyFont="1" applyBorder="1"/>
    <xf numFmtId="0" fontId="8" fillId="0" borderId="54" xfId="225" applyFont="1" applyBorder="1"/>
    <xf numFmtId="0" fontId="8" fillId="0" borderId="55" xfId="225" applyFont="1" applyBorder="1"/>
    <xf numFmtId="0" fontId="8" fillId="0" borderId="51" xfId="225" applyFont="1" applyBorder="1"/>
    <xf numFmtId="0" fontId="68" fillId="0" borderId="37" xfId="0" applyFont="1" applyBorder="1" applyAlignment="1">
      <alignment horizontal="center" vertical="center" wrapText="1"/>
    </xf>
    <xf numFmtId="0" fontId="67" fillId="0" borderId="0" xfId="0" applyFont="1" applyAlignment="1">
      <alignment horizontal="justify" vertical="center"/>
    </xf>
    <xf numFmtId="0" fontId="67" fillId="0" borderId="0" xfId="0" applyFont="1" applyFill="1"/>
    <xf numFmtId="173" fontId="67" fillId="0" borderId="0" xfId="115" applyNumberFormat="1" applyFont="1" applyFill="1" applyBorder="1"/>
    <xf numFmtId="173" fontId="67" fillId="0" borderId="0" xfId="0" applyNumberFormat="1" applyFont="1" applyFill="1"/>
    <xf numFmtId="0" fontId="69" fillId="0" borderId="0" xfId="229" applyFont="1" applyAlignment="1" applyProtection="1">
      <alignment horizontal="left"/>
    </xf>
    <xf numFmtId="0" fontId="69" fillId="0" borderId="0" xfId="229" applyFont="1"/>
    <xf numFmtId="0" fontId="60" fillId="0" borderId="56" xfId="0" quotePrefix="1" applyFont="1" applyFill="1" applyBorder="1" applyAlignment="1">
      <alignment horizontal="center" vertical="center"/>
    </xf>
    <xf numFmtId="0" fontId="8" fillId="0" borderId="0" xfId="0" applyFont="1" applyFill="1" applyAlignment="1">
      <alignment wrapText="1"/>
    </xf>
    <xf numFmtId="173" fontId="8" fillId="0" borderId="57" xfId="144" applyNumberFormat="1" applyFont="1" applyFill="1" applyBorder="1"/>
    <xf numFmtId="173" fontId="8" fillId="0" borderId="52" xfId="144" applyNumberFormat="1" applyFont="1" applyFill="1" applyBorder="1"/>
    <xf numFmtId="173" fontId="8" fillId="0" borderId="19" xfId="115" applyNumberFormat="1" applyFont="1" applyFill="1" applyBorder="1" applyAlignment="1">
      <alignment horizontal="center"/>
    </xf>
    <xf numFmtId="0" fontId="8" fillId="0" borderId="42" xfId="0" applyFont="1" applyBorder="1"/>
    <xf numFmtId="173" fontId="8" fillId="0" borderId="40" xfId="115" applyNumberFormat="1" applyFont="1" applyFill="1" applyBorder="1" applyAlignment="1">
      <alignment horizontal="center"/>
    </xf>
    <xf numFmtId="173" fontId="4" fillId="0" borderId="0" xfId="115" applyNumberFormat="1" applyFont="1"/>
    <xf numFmtId="173" fontId="0" fillId="0" borderId="0" xfId="115" applyNumberFormat="1" applyFont="1"/>
    <xf numFmtId="10" fontId="10" fillId="0" borderId="19" xfId="276" applyNumberFormat="1" applyFont="1" applyBorder="1"/>
    <xf numFmtId="175" fontId="8" fillId="0" borderId="0" xfId="0" applyNumberFormat="1" applyFont="1" applyFill="1" applyBorder="1" applyAlignment="1">
      <alignment horizontal="center"/>
    </xf>
    <xf numFmtId="0" fontId="10" fillId="0" borderId="0" xfId="0" applyFont="1" applyFill="1" applyBorder="1" applyAlignment="1">
      <alignment horizontal="center"/>
    </xf>
    <xf numFmtId="173" fontId="10" fillId="0" borderId="0" xfId="144" applyNumberFormat="1" applyFont="1" applyFill="1" applyBorder="1" applyAlignment="1">
      <alignment horizontal="center"/>
    </xf>
    <xf numFmtId="173" fontId="10" fillId="0" borderId="0" xfId="144" applyNumberFormat="1" applyFont="1" applyFill="1" applyBorder="1" applyAlignment="1">
      <alignment horizontal="right"/>
    </xf>
    <xf numFmtId="173" fontId="0" fillId="0" borderId="9" xfId="115" applyNumberFormat="1" applyFont="1" applyFill="1" applyBorder="1" applyAlignment="1">
      <alignment horizontal="center"/>
    </xf>
    <xf numFmtId="0" fontId="8" fillId="0" borderId="0" xfId="225" applyFont="1" applyFill="1" applyBorder="1"/>
    <xf numFmtId="0" fontId="4" fillId="40" borderId="0" xfId="225" applyFill="1"/>
    <xf numFmtId="0" fontId="8" fillId="0" borderId="51" xfId="0" applyFont="1" applyFill="1" applyBorder="1" applyAlignment="1">
      <alignment horizontal="center"/>
    </xf>
    <xf numFmtId="0" fontId="66" fillId="0" borderId="9" xfId="0" applyFont="1" applyFill="1" applyBorder="1"/>
    <xf numFmtId="49" fontId="70" fillId="0" borderId="0" xfId="241" applyNumberFormat="1" applyFont="1" applyAlignment="1">
      <alignment vertical="top"/>
    </xf>
    <xf numFmtId="173" fontId="8" fillId="0" borderId="43" xfId="144" applyNumberFormat="1" applyFont="1" applyFill="1" applyBorder="1"/>
    <xf numFmtId="173" fontId="8" fillId="0" borderId="43" xfId="144" applyNumberFormat="1" applyFont="1" applyFill="1" applyBorder="1" applyAlignment="1">
      <alignment horizontal="left" indent="1"/>
    </xf>
    <xf numFmtId="173" fontId="8" fillId="0" borderId="43" xfId="144" applyNumberFormat="1" applyFont="1" applyFill="1" applyBorder="1" applyAlignment="1">
      <alignment vertical="top"/>
    </xf>
    <xf numFmtId="0" fontId="10" fillId="0" borderId="0" xfId="0" applyFont="1" applyFill="1" applyAlignment="1">
      <alignment horizontal="center"/>
    </xf>
    <xf numFmtId="0" fontId="10" fillId="0" borderId="15" xfId="0" applyFont="1" applyFill="1" applyBorder="1" applyAlignment="1">
      <alignment horizontal="center"/>
    </xf>
    <xf numFmtId="0" fontId="8" fillId="0" borderId="21" xfId="0" applyFont="1" applyFill="1" applyBorder="1" applyAlignment="1"/>
    <xf numFmtId="0" fontId="8" fillId="0" borderId="23" xfId="0" applyFont="1" applyFill="1" applyBorder="1" applyAlignment="1"/>
    <xf numFmtId="0" fontId="8" fillId="0" borderId="25" xfId="0" applyFont="1" applyFill="1" applyBorder="1" applyAlignment="1"/>
    <xf numFmtId="43" fontId="8" fillId="0" borderId="23" xfId="115" applyFont="1" applyFill="1" applyBorder="1"/>
    <xf numFmtId="173" fontId="10" fillId="0" borderId="16" xfId="144" applyNumberFormat="1" applyFont="1" applyFill="1" applyBorder="1"/>
    <xf numFmtId="37" fontId="8" fillId="0" borderId="0" xfId="261" applyNumberFormat="1" applyFont="1" applyFill="1" applyAlignment="1">
      <alignment wrapText="1"/>
    </xf>
    <xf numFmtId="0" fontId="60" fillId="0" borderId="0" xfId="0" quotePrefix="1" applyFont="1" applyFill="1" applyBorder="1" applyAlignment="1">
      <alignment horizontal="center" vertical="center"/>
    </xf>
    <xf numFmtId="0" fontId="60" fillId="0" borderId="58" xfId="0" applyFont="1" applyFill="1" applyBorder="1" applyAlignment="1">
      <alignment horizontal="center" vertical="center"/>
    </xf>
    <xf numFmtId="0" fontId="67" fillId="0" borderId="9" xfId="0" applyFont="1" applyFill="1" applyBorder="1"/>
    <xf numFmtId="37" fontId="10" fillId="0" borderId="17" xfId="259" applyNumberFormat="1" applyFont="1" applyBorder="1" applyAlignment="1">
      <alignment horizontal="center"/>
    </xf>
    <xf numFmtId="0" fontId="8" fillId="0" borderId="43" xfId="225" applyFont="1" applyBorder="1" applyAlignment="1">
      <alignment horizontal="left" vertical="top"/>
    </xf>
    <xf numFmtId="0" fontId="8" fillId="0" borderId="43" xfId="225" applyFont="1" applyBorder="1" applyAlignment="1">
      <alignment horizontal="left" vertical="top" wrapText="1"/>
    </xf>
    <xf numFmtId="0" fontId="8" fillId="0" borderId="43" xfId="225" applyFont="1" applyFill="1" applyBorder="1" applyAlignment="1">
      <alignment horizontal="left" vertical="top" wrapText="1"/>
    </xf>
    <xf numFmtId="0" fontId="8" fillId="0" borderId="16" xfId="225" applyFont="1" applyBorder="1"/>
    <xf numFmtId="0" fontId="8" fillId="0" borderId="43" xfId="225" applyFont="1" applyFill="1" applyBorder="1" applyAlignment="1">
      <alignment horizontal="left" vertical="top"/>
    </xf>
    <xf numFmtId="0" fontId="10" fillId="0" borderId="16" xfId="225" applyFont="1" applyBorder="1"/>
    <xf numFmtId="0" fontId="8" fillId="0" borderId="17" xfId="225" applyFont="1" applyBorder="1" applyAlignment="1">
      <alignment horizontal="center"/>
    </xf>
    <xf numFmtId="0" fontId="8" fillId="0" borderId="46" xfId="225" applyFont="1" applyBorder="1" applyAlignment="1">
      <alignment horizontal="center"/>
    </xf>
    <xf numFmtId="0" fontId="8" fillId="0" borderId="59" xfId="225" applyFont="1" applyBorder="1" applyAlignment="1">
      <alignment horizontal="left" vertical="top"/>
    </xf>
    <xf numFmtId="0" fontId="8" fillId="0" borderId="59" xfId="225" applyFont="1" applyFill="1" applyBorder="1" applyAlignment="1">
      <alignment horizontal="left" vertical="top" wrapText="1"/>
    </xf>
    <xf numFmtId="173" fontId="8" fillId="0" borderId="59" xfId="144" applyNumberFormat="1" applyFont="1" applyFill="1" applyBorder="1"/>
    <xf numFmtId="0" fontId="10" fillId="0" borderId="17" xfId="225" applyFont="1" applyBorder="1" applyAlignment="1">
      <alignment horizontal="center" vertical="center"/>
    </xf>
    <xf numFmtId="0" fontId="10" fillId="0" borderId="16" xfId="225" applyFont="1" applyBorder="1" applyAlignment="1">
      <alignment horizontal="center" vertical="center"/>
    </xf>
    <xf numFmtId="0" fontId="10" fillId="0" borderId="16" xfId="225" applyFont="1" applyBorder="1" applyAlignment="1">
      <alignment horizontal="center" vertical="center" wrapText="1"/>
    </xf>
    <xf numFmtId="0" fontId="8" fillId="0" borderId="32" xfId="225" applyFont="1" applyFill="1" applyBorder="1"/>
    <xf numFmtId="0" fontId="8" fillId="0" borderId="33" xfId="225" applyFont="1" applyFill="1" applyBorder="1"/>
    <xf numFmtId="173" fontId="8" fillId="0" borderId="53" xfId="144" applyNumberFormat="1" applyFont="1" applyFill="1" applyBorder="1"/>
    <xf numFmtId="175" fontId="8" fillId="0" borderId="25" xfId="0" applyNumberFormat="1" applyFont="1" applyFill="1" applyBorder="1" applyAlignment="1">
      <alignment horizontal="center"/>
    </xf>
    <xf numFmtId="0" fontId="10" fillId="0" borderId="25" xfId="0" applyFont="1" applyFill="1" applyBorder="1" applyAlignment="1"/>
    <xf numFmtId="173" fontId="10" fillId="0" borderId="25" xfId="0" applyNumberFormat="1" applyFont="1" applyFill="1" applyBorder="1"/>
    <xf numFmtId="173" fontId="8" fillId="0" borderId="23" xfId="144" applyNumberFormat="1" applyFont="1" applyFill="1" applyBorder="1"/>
    <xf numFmtId="173" fontId="8" fillId="0" borderId="25" xfId="144" applyNumberFormat="1" applyFont="1" applyFill="1" applyBorder="1"/>
    <xf numFmtId="173" fontId="8" fillId="0" borderId="21" xfId="144" applyNumberFormat="1" applyFont="1" applyFill="1" applyBorder="1"/>
    <xf numFmtId="173" fontId="8" fillId="0" borderId="0" xfId="0" applyNumberFormat="1" applyFont="1" applyFill="1"/>
    <xf numFmtId="173" fontId="8" fillId="0" borderId="0" xfId="115" applyNumberFormat="1" applyFont="1" applyFill="1"/>
    <xf numFmtId="0" fontId="11" fillId="0" borderId="0" xfId="265" applyFont="1" applyFill="1" applyAlignment="1">
      <alignment horizontal="right"/>
    </xf>
    <xf numFmtId="0" fontId="10" fillId="0" borderId="36" xfId="0" applyFont="1" applyFill="1" applyBorder="1" applyAlignment="1">
      <alignment horizontal="center"/>
    </xf>
    <xf numFmtId="173" fontId="10" fillId="0" borderId="17" xfId="115" applyNumberFormat="1" applyFont="1" applyFill="1" applyBorder="1" applyAlignment="1">
      <alignment horizontal="center" wrapText="1"/>
    </xf>
    <xf numFmtId="0" fontId="10" fillId="0" borderId="17" xfId="0" applyFont="1" applyFill="1" applyBorder="1" applyAlignment="1">
      <alignment horizontal="center" wrapText="1"/>
    </xf>
    <xf numFmtId="0" fontId="10" fillId="0" borderId="27" xfId="0" applyFont="1" applyFill="1" applyBorder="1" applyAlignment="1">
      <alignment horizontal="center"/>
    </xf>
    <xf numFmtId="173" fontId="10" fillId="0" borderId="23" xfId="115" applyNumberFormat="1" applyFont="1" applyFill="1" applyBorder="1" applyAlignment="1">
      <alignment horizontal="center" wrapText="1"/>
    </xf>
    <xf numFmtId="0" fontId="8" fillId="0" borderId="23" xfId="0" applyFont="1" applyFill="1" applyBorder="1"/>
    <xf numFmtId="0" fontId="8" fillId="0" borderId="27" xfId="0" applyFont="1" applyFill="1" applyBorder="1"/>
    <xf numFmtId="174" fontId="10" fillId="0" borderId="27" xfId="0" applyNumberFormat="1" applyFont="1" applyFill="1" applyBorder="1" applyAlignment="1">
      <alignment horizontal="right"/>
    </xf>
    <xf numFmtId="174" fontId="8" fillId="0" borderId="23" xfId="0" applyNumberFormat="1" applyFont="1" applyFill="1" applyBorder="1" applyAlignment="1">
      <alignment horizontal="right"/>
    </xf>
    <xf numFmtId="173" fontId="10" fillId="0" borderId="23" xfId="115" applyNumberFormat="1" applyFont="1" applyFill="1" applyBorder="1" applyAlignment="1">
      <alignment horizontal="center"/>
    </xf>
    <xf numFmtId="173" fontId="8" fillId="0" borderId="27" xfId="115" applyNumberFormat="1" applyFont="1" applyFill="1" applyBorder="1" applyAlignment="1">
      <alignment horizontal="center"/>
    </xf>
    <xf numFmtId="173" fontId="8" fillId="0" borderId="23" xfId="0" applyNumberFormat="1" applyFont="1" applyFill="1" applyBorder="1" applyAlignment="1">
      <alignment horizontal="left"/>
    </xf>
    <xf numFmtId="174" fontId="10" fillId="0" borderId="27" xfId="0" applyNumberFormat="1" applyFont="1" applyFill="1" applyBorder="1"/>
    <xf numFmtId="173" fontId="10" fillId="0" borderId="4" xfId="115" applyNumberFormat="1" applyFont="1" applyFill="1" applyBorder="1" applyAlignment="1">
      <alignment horizontal="center"/>
    </xf>
    <xf numFmtId="14" fontId="8" fillId="0" borderId="17" xfId="0" applyNumberFormat="1" applyFont="1" applyFill="1" applyBorder="1" applyAlignment="1">
      <alignment horizontal="center"/>
    </xf>
    <xf numFmtId="0" fontId="10" fillId="0" borderId="0" xfId="233" applyFont="1" applyFill="1" applyAlignment="1">
      <alignment horizontal="left"/>
    </xf>
    <xf numFmtId="173" fontId="10" fillId="0" borderId="17" xfId="144" applyNumberFormat="1" applyFont="1" applyFill="1" applyBorder="1" applyAlignment="1">
      <alignment vertical="center"/>
    </xf>
    <xf numFmtId="49" fontId="10" fillId="0" borderId="60" xfId="0" applyNumberFormat="1" applyFont="1" applyFill="1" applyBorder="1" applyAlignment="1">
      <alignment horizontal="center"/>
    </xf>
    <xf numFmtId="49" fontId="10" fillId="0" borderId="61" xfId="0" applyNumberFormat="1" applyFont="1" applyFill="1" applyBorder="1" applyAlignment="1">
      <alignment horizontal="center"/>
    </xf>
    <xf numFmtId="49" fontId="10" fillId="0" borderId="62" xfId="0" applyNumberFormat="1" applyFont="1" applyFill="1" applyBorder="1" applyAlignment="1">
      <alignment horizontal="center"/>
    </xf>
    <xf numFmtId="0" fontId="8" fillId="0" borderId="54" xfId="0" applyFont="1" applyFill="1" applyBorder="1"/>
    <xf numFmtId="0" fontId="8" fillId="0" borderId="55" xfId="0" applyFont="1" applyFill="1" applyBorder="1"/>
    <xf numFmtId="173" fontId="8" fillId="0" borderId="55" xfId="124" applyNumberFormat="1" applyFont="1" applyFill="1" applyBorder="1"/>
    <xf numFmtId="0" fontId="8" fillId="0" borderId="51" xfId="0" applyFont="1" applyFill="1" applyBorder="1"/>
    <xf numFmtId="0" fontId="8" fillId="0" borderId="9" xfId="0" applyFont="1" applyFill="1" applyBorder="1"/>
    <xf numFmtId="173" fontId="8" fillId="0" borderId="9" xfId="124" applyNumberFormat="1" applyFont="1" applyFill="1" applyBorder="1"/>
    <xf numFmtId="0" fontId="8" fillId="0" borderId="32" xfId="0" applyFont="1" applyFill="1" applyBorder="1"/>
    <xf numFmtId="0" fontId="8" fillId="0" borderId="33" xfId="0" applyFont="1" applyFill="1" applyBorder="1" applyAlignment="1">
      <alignment horizontal="left"/>
    </xf>
    <xf numFmtId="0" fontId="8" fillId="0" borderId="33" xfId="0" applyFont="1" applyFill="1" applyBorder="1"/>
    <xf numFmtId="0" fontId="8" fillId="0" borderId="53" xfId="0" applyFont="1" applyFill="1" applyBorder="1"/>
    <xf numFmtId="174" fontId="8" fillId="0" borderId="23" xfId="0" applyNumberFormat="1" applyFont="1" applyFill="1" applyBorder="1" applyAlignment="1">
      <alignment horizontal="center" wrapText="1"/>
    </xf>
    <xf numFmtId="0" fontId="4" fillId="0" borderId="9" xfId="0" applyFont="1" applyFill="1" applyBorder="1"/>
    <xf numFmtId="173" fontId="8" fillId="0" borderId="33" xfId="124" applyNumberFormat="1" applyFont="1" applyFill="1" applyBorder="1"/>
    <xf numFmtId="37" fontId="8" fillId="0" borderId="23" xfId="230" applyNumberFormat="1" applyFont="1" applyFill="1" applyBorder="1" applyProtection="1"/>
    <xf numFmtId="37" fontId="8" fillId="0" borderId="23" xfId="230" applyNumberFormat="1" applyFont="1" applyFill="1" applyBorder="1"/>
    <xf numFmtId="177" fontId="8" fillId="0" borderId="23" xfId="230" applyNumberFormat="1" applyFont="1" applyFill="1" applyBorder="1" applyAlignment="1">
      <alignment horizontal="center"/>
    </xf>
    <xf numFmtId="0" fontId="8" fillId="0" borderId="14" xfId="230" applyFont="1" applyFill="1" applyBorder="1"/>
    <xf numFmtId="0" fontId="61" fillId="0" borderId="21" xfId="0" applyFont="1" applyFill="1" applyBorder="1"/>
    <xf numFmtId="3" fontId="8" fillId="0" borderId="0" xfId="230" applyNumberFormat="1" applyFont="1" applyFill="1" applyBorder="1" applyAlignment="1" applyProtection="1">
      <alignment horizontal="right"/>
    </xf>
    <xf numFmtId="173" fontId="8" fillId="0" borderId="23" xfId="129" applyNumberFormat="1" applyFont="1" applyFill="1" applyBorder="1" applyAlignment="1" applyProtection="1">
      <alignment horizontal="center"/>
    </xf>
    <xf numFmtId="173" fontId="8" fillId="0" borderId="0" xfId="129" applyNumberFormat="1" applyFont="1" applyFill="1" applyBorder="1" applyAlignment="1" applyProtection="1">
      <alignment horizontal="center"/>
    </xf>
    <xf numFmtId="0" fontId="61" fillId="0" borderId="23" xfId="0" applyFont="1" applyFill="1" applyBorder="1" applyAlignment="1">
      <alignment horizontal="right"/>
    </xf>
    <xf numFmtId="3" fontId="8" fillId="0" borderId="0" xfId="230" applyNumberFormat="1" applyFont="1" applyFill="1" applyBorder="1"/>
    <xf numFmtId="43" fontId="8" fillId="0" borderId="23" xfId="129" applyFont="1" applyFill="1" applyBorder="1"/>
    <xf numFmtId="43" fontId="8" fillId="0" borderId="0" xfId="129" applyFont="1" applyFill="1" applyBorder="1"/>
    <xf numFmtId="0" fontId="61" fillId="0" borderId="23" xfId="0" applyFont="1" applyFill="1" applyBorder="1" applyAlignment="1">
      <alignment horizontal="center"/>
    </xf>
    <xf numFmtId="43" fontId="8" fillId="0" borderId="0" xfId="129" applyFont="1" applyFill="1" applyBorder="1" applyAlignment="1" applyProtection="1">
      <alignment horizontal="right"/>
    </xf>
    <xf numFmtId="43" fontId="8" fillId="0" borderId="23" xfId="129" applyFont="1" applyFill="1" applyBorder="1" applyAlignment="1" applyProtection="1">
      <alignment horizontal="right"/>
    </xf>
    <xf numFmtId="3" fontId="8" fillId="0" borderId="23" xfId="230" applyNumberFormat="1" applyFont="1" applyFill="1" applyBorder="1"/>
    <xf numFmtId="0" fontId="61" fillId="0" borderId="23" xfId="0" applyFont="1" applyFill="1" applyBorder="1"/>
    <xf numFmtId="173" fontId="8" fillId="0" borderId="0" xfId="129" applyNumberFormat="1" applyFont="1" applyFill="1" applyBorder="1" applyAlignment="1" applyProtection="1">
      <alignment horizontal="right"/>
    </xf>
    <xf numFmtId="173" fontId="8" fillId="0" borderId="23" xfId="129" applyNumberFormat="1" applyFont="1" applyFill="1" applyBorder="1" applyAlignment="1" applyProtection="1">
      <alignment horizontal="right"/>
    </xf>
    <xf numFmtId="3" fontId="8" fillId="0" borderId="0" xfId="230" applyNumberFormat="1" applyFont="1" applyFill="1" applyBorder="1" applyProtection="1"/>
    <xf numFmtId="3" fontId="8" fillId="0" borderId="23" xfId="230" applyNumberFormat="1" applyFont="1" applyFill="1" applyBorder="1" applyProtection="1"/>
    <xf numFmtId="3" fontId="8" fillId="0" borderId="23" xfId="230" applyNumberFormat="1" applyFont="1" applyFill="1" applyBorder="1" applyAlignment="1" applyProtection="1">
      <alignment horizontal="right"/>
    </xf>
    <xf numFmtId="37" fontId="8" fillId="0" borderId="0" xfId="230" applyNumberFormat="1" applyFont="1" applyFill="1" applyBorder="1" applyAlignment="1" applyProtection="1">
      <alignment horizontal="right"/>
    </xf>
    <xf numFmtId="37" fontId="8" fillId="0" borderId="23" xfId="230" applyNumberFormat="1" applyFont="1" applyFill="1" applyBorder="1" applyAlignment="1" applyProtection="1">
      <alignment horizontal="right"/>
    </xf>
    <xf numFmtId="37" fontId="8" fillId="0" borderId="15" xfId="230" applyNumberFormat="1" applyFont="1" applyFill="1" applyBorder="1" applyAlignment="1" applyProtection="1">
      <alignment horizontal="right"/>
    </xf>
    <xf numFmtId="37" fontId="8" fillId="0" borderId="25" xfId="230" applyNumberFormat="1" applyFont="1" applyFill="1" applyBorder="1" applyAlignment="1" applyProtection="1">
      <alignment horizontal="right"/>
    </xf>
    <xf numFmtId="0" fontId="61" fillId="0" borderId="25" xfId="0" applyFont="1" applyFill="1" applyBorder="1" applyAlignment="1">
      <alignment horizontal="right"/>
    </xf>
    <xf numFmtId="173" fontId="61" fillId="0" borderId="46" xfId="144" applyNumberFormat="1" applyFont="1" applyFill="1" applyBorder="1"/>
    <xf numFmtId="173" fontId="0" fillId="0" borderId="0" xfId="115" applyNumberFormat="1" applyFont="1" applyBorder="1"/>
    <xf numFmtId="174" fontId="61" fillId="0" borderId="21" xfId="0" applyNumberFormat="1" applyFont="1" applyFill="1" applyBorder="1" applyAlignment="1">
      <alignment horizontal="center" vertical="top"/>
    </xf>
    <xf numFmtId="174" fontId="61" fillId="0" borderId="23" xfId="0" applyNumberFormat="1" applyFont="1" applyFill="1" applyBorder="1" applyAlignment="1">
      <alignment horizontal="center" vertical="top"/>
    </xf>
    <xf numFmtId="174" fontId="61" fillId="0" borderId="25" xfId="0" applyNumberFormat="1" applyFont="1" applyFill="1" applyBorder="1" applyAlignment="1">
      <alignment horizontal="center" vertical="top"/>
    </xf>
    <xf numFmtId="174" fontId="61" fillId="0" borderId="35" xfId="0" applyNumberFormat="1" applyFont="1" applyFill="1" applyBorder="1" applyAlignment="1">
      <alignment horizontal="center" vertical="top"/>
    </xf>
    <xf numFmtId="0" fontId="10" fillId="0" borderId="25" xfId="0" applyFont="1" applyFill="1" applyBorder="1" applyAlignment="1">
      <alignment horizontal="center"/>
    </xf>
    <xf numFmtId="0" fontId="8" fillId="0" borderId="25" xfId="0" applyFont="1" applyFill="1" applyBorder="1" applyAlignment="1">
      <alignment horizontal="left" wrapText="1"/>
    </xf>
    <xf numFmtId="0" fontId="8" fillId="0" borderId="14" xfId="0" applyFont="1" applyFill="1" applyBorder="1" applyAlignment="1">
      <alignment horizontal="left" wrapText="1"/>
    </xf>
    <xf numFmtId="174" fontId="61" fillId="0" borderId="34" xfId="0" applyNumberFormat="1" applyFont="1" applyFill="1" applyBorder="1" applyAlignment="1">
      <alignment horizontal="center" vertical="top"/>
    </xf>
    <xf numFmtId="0" fontId="8" fillId="0" borderId="21" xfId="0" applyFont="1" applyFill="1" applyBorder="1" applyAlignment="1">
      <alignment horizontal="left" wrapText="1"/>
    </xf>
    <xf numFmtId="174" fontId="61" fillId="0" borderId="27" xfId="0" applyNumberFormat="1" applyFont="1" applyFill="1" applyBorder="1" applyAlignment="1">
      <alignment horizontal="center" vertical="top"/>
    </xf>
    <xf numFmtId="0" fontId="9" fillId="0" borderId="0" xfId="265" applyFont="1" applyFill="1" applyAlignment="1">
      <alignment horizontal="right"/>
    </xf>
    <xf numFmtId="0" fontId="9" fillId="0" borderId="0" xfId="0" applyFont="1" applyFill="1"/>
    <xf numFmtId="0" fontId="10" fillId="0" borderId="16" xfId="0" applyFont="1" applyFill="1" applyBorder="1" applyAlignment="1">
      <alignment horizontal="center"/>
    </xf>
    <xf numFmtId="0" fontId="10" fillId="0" borderId="23" xfId="0" applyFont="1" applyFill="1" applyBorder="1" applyAlignment="1"/>
    <xf numFmtId="174" fontId="61" fillId="0" borderId="21" xfId="0" applyNumberFormat="1" applyFont="1" applyFill="1" applyBorder="1" applyAlignment="1">
      <alignment horizontal="center" vertical="center"/>
    </xf>
    <xf numFmtId="0" fontId="8" fillId="0" borderId="0" xfId="0" applyFont="1" applyFill="1" applyBorder="1"/>
    <xf numFmtId="174" fontId="61" fillId="0" borderId="23" xfId="0" applyNumberFormat="1" applyFont="1" applyFill="1" applyBorder="1" applyAlignment="1">
      <alignment horizontal="center" vertical="center"/>
    </xf>
    <xf numFmtId="0" fontId="8" fillId="0" borderId="25" xfId="0" applyFont="1" applyFill="1" applyBorder="1" applyAlignment="1">
      <alignment horizontal="center"/>
    </xf>
    <xf numFmtId="174" fontId="61" fillId="0" borderId="25" xfId="0" applyNumberFormat="1" applyFont="1" applyFill="1" applyBorder="1" applyAlignment="1">
      <alignment horizontal="center" vertical="center"/>
    </xf>
    <xf numFmtId="0" fontId="10" fillId="0" borderId="34" xfId="0" applyFont="1" applyFill="1" applyBorder="1" applyAlignment="1">
      <alignment horizontal="center"/>
    </xf>
    <xf numFmtId="0" fontId="10" fillId="0" borderId="22" xfId="0" applyFont="1" applyFill="1" applyBorder="1" applyAlignment="1">
      <alignment horizontal="center"/>
    </xf>
    <xf numFmtId="0" fontId="10" fillId="0" borderId="26" xfId="0" applyFont="1" applyFill="1" applyBorder="1" applyAlignment="1">
      <alignment horizontal="center"/>
    </xf>
    <xf numFmtId="0" fontId="8" fillId="0" borderId="34" xfId="0" applyFont="1" applyFill="1" applyBorder="1" applyAlignment="1">
      <alignment horizontal="center"/>
    </xf>
    <xf numFmtId="0" fontId="8" fillId="0" borderId="14" xfId="0" applyFont="1" applyFill="1" applyBorder="1" applyAlignment="1"/>
    <xf numFmtId="173" fontId="61" fillId="0" borderId="21" xfId="144" applyNumberFormat="1" applyFont="1" applyFill="1" applyBorder="1" applyAlignment="1">
      <alignment horizontal="right" vertical="top"/>
    </xf>
    <xf numFmtId="173" fontId="8" fillId="0" borderId="14" xfId="144" applyNumberFormat="1" applyFont="1" applyFill="1" applyBorder="1" applyAlignment="1">
      <alignment horizontal="right"/>
    </xf>
    <xf numFmtId="0" fontId="8" fillId="0" borderId="27" xfId="0" applyFont="1" applyFill="1" applyBorder="1" applyAlignment="1">
      <alignment horizontal="center"/>
    </xf>
    <xf numFmtId="0" fontId="8" fillId="0" borderId="0" xfId="0" applyFont="1" applyFill="1" applyBorder="1" applyAlignment="1"/>
    <xf numFmtId="173" fontId="13" fillId="0" borderId="23" xfId="144" applyNumberFormat="1" applyFont="1" applyFill="1" applyBorder="1" applyAlignment="1"/>
    <xf numFmtId="0" fontId="8" fillId="0" borderId="36" xfId="0" applyFont="1" applyFill="1" applyBorder="1" applyAlignment="1">
      <alignment horizontal="center"/>
    </xf>
    <xf numFmtId="0" fontId="10" fillId="0" borderId="4" xfId="0" applyFont="1" applyFill="1" applyBorder="1" applyAlignment="1"/>
    <xf numFmtId="173" fontId="10" fillId="0" borderId="36" xfId="144" applyNumberFormat="1" applyFont="1" applyFill="1" applyBorder="1" applyAlignment="1">
      <alignment horizontal="center"/>
    </xf>
    <xf numFmtId="173" fontId="10" fillId="0" borderId="16" xfId="144" applyNumberFormat="1" applyFont="1" applyFill="1" applyBorder="1" applyAlignment="1">
      <alignment horizontal="center"/>
    </xf>
    <xf numFmtId="0" fontId="10" fillId="0" borderId="24" xfId="0" applyFont="1" applyFill="1" applyBorder="1" applyAlignment="1">
      <alignment horizontal="center"/>
    </xf>
    <xf numFmtId="0" fontId="10" fillId="0" borderId="24" xfId="0" applyFont="1" applyFill="1" applyBorder="1" applyAlignment="1"/>
    <xf numFmtId="0" fontId="10" fillId="0" borderId="26" xfId="0" applyFont="1" applyFill="1" applyBorder="1" applyAlignment="1"/>
    <xf numFmtId="0" fontId="8" fillId="0" borderId="17" xfId="0" applyFont="1" applyFill="1" applyBorder="1" applyAlignment="1">
      <alignment horizontal="center"/>
    </xf>
    <xf numFmtId="0" fontId="10" fillId="0" borderId="0" xfId="0" applyFont="1" applyFill="1" applyBorder="1" applyAlignment="1"/>
    <xf numFmtId="0" fontId="8" fillId="0" borderId="21" xfId="0" applyFont="1" applyFill="1" applyBorder="1" applyAlignment="1">
      <alignment horizontal="center"/>
    </xf>
    <xf numFmtId="173" fontId="61" fillId="0" borderId="22" xfId="144" applyNumberFormat="1" applyFont="1" applyFill="1" applyBorder="1" applyAlignment="1">
      <alignment horizontal="right" vertical="top"/>
    </xf>
    <xf numFmtId="173" fontId="61" fillId="0" borderId="0" xfId="144" applyNumberFormat="1" applyFont="1" applyFill="1" applyBorder="1" applyAlignment="1">
      <alignment horizontal="right" vertical="top"/>
    </xf>
    <xf numFmtId="173" fontId="61" fillId="0" borderId="24" xfId="144" applyNumberFormat="1" applyFont="1" applyFill="1" applyBorder="1" applyAlignment="1">
      <alignment horizontal="right" vertical="top"/>
    </xf>
    <xf numFmtId="173" fontId="8" fillId="0" borderId="24" xfId="144" applyNumberFormat="1" applyFont="1" applyFill="1" applyBorder="1"/>
    <xf numFmtId="174" fontId="61" fillId="0" borderId="63" xfId="0" applyNumberFormat="1" applyFont="1" applyFill="1" applyBorder="1" applyAlignment="1">
      <alignment horizontal="center" vertical="top"/>
    </xf>
    <xf numFmtId="173" fontId="13" fillId="0" borderId="22" xfId="144" applyNumberFormat="1" applyFont="1" applyFill="1" applyBorder="1" applyAlignment="1"/>
    <xf numFmtId="0" fontId="8" fillId="0" borderId="23" xfId="0" applyFont="1" applyFill="1" applyBorder="1" applyAlignment="1">
      <alignment horizontal="left" wrapText="1"/>
    </xf>
    <xf numFmtId="173" fontId="13" fillId="0" borderId="24" xfId="144" applyNumberFormat="1" applyFont="1" applyFill="1" applyBorder="1" applyAlignment="1"/>
    <xf numFmtId="173" fontId="13" fillId="0" borderId="21" xfId="144" applyNumberFormat="1" applyFont="1" applyFill="1" applyBorder="1" applyAlignment="1"/>
    <xf numFmtId="0" fontId="8" fillId="0" borderId="0" xfId="0" applyFont="1" applyFill="1" applyBorder="1" applyAlignment="1">
      <alignment horizontal="center"/>
    </xf>
    <xf numFmtId="0" fontId="10" fillId="0" borderId="18" xfId="0" applyFont="1" applyFill="1" applyBorder="1" applyAlignment="1">
      <alignment horizontal="center"/>
    </xf>
    <xf numFmtId="0" fontId="10" fillId="0" borderId="19" xfId="0" applyFont="1" applyFill="1" applyBorder="1" applyAlignment="1">
      <alignment horizontal="center"/>
    </xf>
    <xf numFmtId="0" fontId="10" fillId="0" borderId="64" xfId="0" applyFont="1" applyFill="1" applyBorder="1" applyAlignment="1">
      <alignment horizontal="center"/>
    </xf>
    <xf numFmtId="0" fontId="10" fillId="0" borderId="55" xfId="0" applyFont="1" applyFill="1" applyBorder="1" applyAlignment="1">
      <alignment horizontal="center"/>
    </xf>
    <xf numFmtId="0" fontId="10" fillId="0" borderId="57" xfId="0" applyFont="1" applyFill="1" applyBorder="1" applyAlignment="1">
      <alignment horizontal="center"/>
    </xf>
    <xf numFmtId="0" fontId="10" fillId="0" borderId="19" xfId="0" applyFont="1" applyFill="1" applyBorder="1" applyAlignment="1"/>
    <xf numFmtId="0" fontId="10" fillId="0" borderId="65" xfId="0" applyFont="1" applyFill="1" applyBorder="1" applyAlignment="1">
      <alignment horizontal="center"/>
    </xf>
    <xf numFmtId="0" fontId="10" fillId="0" borderId="33" xfId="0" applyFont="1" applyFill="1" applyBorder="1" applyAlignment="1">
      <alignment horizontal="center"/>
    </xf>
    <xf numFmtId="0" fontId="10" fillId="0" borderId="53" xfId="0" applyFont="1" applyFill="1" applyBorder="1" applyAlignment="1">
      <alignment horizontal="center"/>
    </xf>
    <xf numFmtId="0" fontId="10" fillId="0" borderId="66" xfId="0" applyFont="1" applyFill="1" applyBorder="1" applyAlignment="1">
      <alignment horizontal="center"/>
    </xf>
    <xf numFmtId="0" fontId="10" fillId="0" borderId="67" xfId="0" applyFont="1" applyFill="1" applyBorder="1" applyAlignment="1">
      <alignment horizontal="center"/>
    </xf>
    <xf numFmtId="0" fontId="10" fillId="0" borderId="68" xfId="0" applyFont="1" applyFill="1" applyBorder="1" applyAlignment="1">
      <alignment horizontal="center"/>
    </xf>
    <xf numFmtId="174" fontId="61" fillId="0" borderId="19" xfId="221" applyNumberFormat="1" applyFont="1" applyFill="1" applyBorder="1" applyAlignment="1">
      <alignment horizontal="center" vertical="top"/>
    </xf>
    <xf numFmtId="0" fontId="61" fillId="0" borderId="19" xfId="0" applyFont="1" applyFill="1" applyBorder="1"/>
    <xf numFmtId="173" fontId="8" fillId="0" borderId="18" xfId="129" applyNumberFormat="1" applyFont="1" applyFill="1" applyBorder="1" applyAlignment="1"/>
    <xf numFmtId="173" fontId="13" fillId="0" borderId="18" xfId="144" applyNumberFormat="1" applyFont="1" applyFill="1" applyBorder="1" applyAlignment="1"/>
    <xf numFmtId="173" fontId="10" fillId="0" borderId="59" xfId="144" applyNumberFormat="1" applyFont="1" applyFill="1" applyBorder="1" applyAlignment="1">
      <alignment horizontal="right"/>
    </xf>
    <xf numFmtId="173" fontId="8" fillId="0" borderId="19" xfId="129" applyNumberFormat="1" applyFont="1" applyFill="1" applyBorder="1" applyAlignment="1"/>
    <xf numFmtId="173" fontId="13" fillId="0" borderId="19" xfId="144" applyNumberFormat="1" applyFont="1" applyFill="1" applyBorder="1" applyAlignment="1"/>
    <xf numFmtId="173" fontId="10" fillId="0" borderId="43" xfId="144" applyNumberFormat="1" applyFont="1" applyFill="1" applyBorder="1" applyAlignment="1">
      <alignment horizontal="right"/>
    </xf>
    <xf numFmtId="174" fontId="61" fillId="0" borderId="19" xfId="0" applyNumberFormat="1" applyFont="1" applyFill="1" applyBorder="1" applyAlignment="1">
      <alignment horizontal="center" vertical="top"/>
    </xf>
    <xf numFmtId="0" fontId="8" fillId="0" borderId="19" xfId="0" applyFont="1" applyFill="1" applyBorder="1" applyAlignment="1">
      <alignment horizontal="left" wrapText="1"/>
    </xf>
    <xf numFmtId="173" fontId="13" fillId="0" borderId="40" xfId="144" applyNumberFormat="1" applyFont="1" applyFill="1" applyBorder="1" applyAlignment="1"/>
    <xf numFmtId="173" fontId="10" fillId="0" borderId="44" xfId="144" applyNumberFormat="1" applyFont="1" applyFill="1" applyBorder="1" applyAlignment="1">
      <alignment horizontal="right"/>
    </xf>
    <xf numFmtId="173" fontId="10" fillId="0" borderId="16" xfId="144" applyNumberFormat="1" applyFont="1" applyFill="1" applyBorder="1" applyAlignment="1">
      <alignment horizontal="right"/>
    </xf>
    <xf numFmtId="173" fontId="61" fillId="0" borderId="25" xfId="144" applyNumberFormat="1" applyFont="1" applyFill="1" applyBorder="1" applyAlignment="1">
      <alignment horizontal="right" vertical="top"/>
    </xf>
    <xf numFmtId="0" fontId="8" fillId="0" borderId="35" xfId="0" applyFont="1" applyFill="1" applyBorder="1" applyAlignment="1">
      <alignment horizontal="center"/>
    </xf>
    <xf numFmtId="175" fontId="8" fillId="0" borderId="15" xfId="0" applyNumberFormat="1" applyFont="1" applyFill="1" applyBorder="1" applyAlignment="1">
      <alignment horizontal="center"/>
    </xf>
    <xf numFmtId="173" fontId="13" fillId="0" borderId="25" xfId="144" applyNumberFormat="1" applyFont="1" applyFill="1" applyBorder="1" applyAlignment="1"/>
    <xf numFmtId="0" fontId="8" fillId="0" borderId="55" xfId="0" applyFont="1" applyFill="1" applyBorder="1" applyAlignment="1">
      <alignment horizontal="left"/>
    </xf>
    <xf numFmtId="0" fontId="8" fillId="0" borderId="9" xfId="0" applyFont="1" applyFill="1" applyBorder="1" applyAlignment="1">
      <alignment horizontal="left"/>
    </xf>
    <xf numFmtId="0" fontId="8" fillId="0" borderId="0" xfId="220" applyFont="1"/>
    <xf numFmtId="175" fontId="8" fillId="0" borderId="0" xfId="220" applyNumberFormat="1" applyFont="1"/>
    <xf numFmtId="0" fontId="8" fillId="0" borderId="0" xfId="220" applyFont="1" applyAlignment="1">
      <alignment horizontal="left"/>
    </xf>
    <xf numFmtId="0" fontId="8" fillId="0" borderId="0" xfId="220" applyFont="1" applyAlignment="1"/>
    <xf numFmtId="0" fontId="10" fillId="0" borderId="0" xfId="220" applyFont="1" applyAlignment="1"/>
    <xf numFmtId="0" fontId="10" fillId="0" borderId="17" xfId="220" applyFont="1" applyBorder="1" applyAlignment="1">
      <alignment horizontal="center" vertical="center"/>
    </xf>
    <xf numFmtId="0" fontId="10" fillId="0" borderId="17" xfId="220" applyFont="1" applyBorder="1" applyAlignment="1">
      <alignment horizontal="center" wrapText="1"/>
    </xf>
    <xf numFmtId="0" fontId="10" fillId="0" borderId="17" xfId="220" applyFont="1" applyBorder="1" applyAlignment="1">
      <alignment horizontal="center" vertical="center" wrapText="1"/>
    </xf>
    <xf numFmtId="175" fontId="10" fillId="0" borderId="16" xfId="220" applyNumberFormat="1" applyFont="1" applyBorder="1" applyAlignment="1">
      <alignment horizontal="center" wrapText="1"/>
    </xf>
    <xf numFmtId="175" fontId="10" fillId="0" borderId="0" xfId="220" applyNumberFormat="1" applyFont="1" applyBorder="1" applyAlignment="1">
      <alignment horizontal="center" wrapText="1"/>
    </xf>
    <xf numFmtId="176" fontId="11" fillId="0" borderId="46" xfId="220" applyNumberFormat="1" applyFont="1" applyFill="1" applyBorder="1"/>
    <xf numFmtId="174" fontId="8" fillId="0" borderId="46" xfId="220" applyNumberFormat="1" applyFont="1" applyFill="1" applyBorder="1" applyAlignment="1">
      <alignment horizontal="center"/>
    </xf>
    <xf numFmtId="15" fontId="8" fillId="0" borderId="59" xfId="220" applyNumberFormat="1" applyFont="1" applyBorder="1"/>
    <xf numFmtId="15" fontId="8" fillId="0" borderId="0" xfId="220" applyNumberFormat="1" applyFont="1" applyBorder="1"/>
    <xf numFmtId="174" fontId="8" fillId="0" borderId="19" xfId="220" applyNumberFormat="1" applyFont="1" applyFill="1" applyBorder="1" applyAlignment="1">
      <alignment horizontal="center"/>
    </xf>
    <xf numFmtId="174" fontId="8" fillId="0" borderId="0" xfId="220" applyNumberFormat="1" applyFont="1" applyFill="1" applyBorder="1" applyAlignment="1">
      <alignment horizontal="center"/>
    </xf>
    <xf numFmtId="17" fontId="8" fillId="0" borderId="19" xfId="220" applyNumberFormat="1" applyFont="1" applyFill="1" applyBorder="1"/>
    <xf numFmtId="177" fontId="8" fillId="0" borderId="19" xfId="124" applyNumberFormat="1" applyFont="1" applyFill="1" applyBorder="1"/>
    <xf numFmtId="176" fontId="8" fillId="0" borderId="40" xfId="220" applyNumberFormat="1" applyFont="1" applyFill="1" applyBorder="1"/>
    <xf numFmtId="173" fontId="61" fillId="0" borderId="40" xfId="144" applyNumberFormat="1" applyFont="1" applyFill="1" applyBorder="1"/>
    <xf numFmtId="174" fontId="8" fillId="0" borderId="40" xfId="220" applyNumberFormat="1" applyFont="1" applyFill="1" applyBorder="1" applyAlignment="1">
      <alignment horizontal="center"/>
    </xf>
    <xf numFmtId="176" fontId="10" fillId="0" borderId="17" xfId="220" applyNumberFormat="1" applyFont="1" applyFill="1" applyBorder="1" applyAlignment="1">
      <alignment horizontal="center"/>
    </xf>
    <xf numFmtId="175" fontId="10" fillId="0" borderId="17" xfId="220" applyNumberFormat="1" applyFont="1" applyFill="1" applyBorder="1"/>
    <xf numFmtId="3" fontId="10" fillId="0" borderId="17" xfId="220" applyNumberFormat="1" applyFont="1" applyFill="1" applyBorder="1" applyAlignment="1">
      <alignment horizontal="right"/>
    </xf>
    <xf numFmtId="175" fontId="10" fillId="0" borderId="16" xfId="220" applyNumberFormat="1" applyFont="1" applyFill="1" applyBorder="1"/>
    <xf numFmtId="175" fontId="10" fillId="0" borderId="0" xfId="220" applyNumberFormat="1" applyFont="1" applyFill="1" applyBorder="1"/>
    <xf numFmtId="0" fontId="8" fillId="0" borderId="0" xfId="220" applyFont="1" applyAlignment="1" applyProtection="1">
      <alignment horizontal="left" wrapText="1"/>
    </xf>
    <xf numFmtId="0" fontId="8" fillId="0" borderId="0" xfId="220" applyFont="1" applyAlignment="1" applyProtection="1">
      <alignment horizontal="center" wrapText="1"/>
    </xf>
    <xf numFmtId="173" fontId="8" fillId="0" borderId="0" xfId="220" applyNumberFormat="1" applyFont="1"/>
    <xf numFmtId="43" fontId="8" fillId="0" borderId="0" xfId="220" applyNumberFormat="1" applyFont="1"/>
    <xf numFmtId="0" fontId="8" fillId="0" borderId="0" xfId="220" applyFont="1" applyFill="1" applyAlignment="1">
      <alignment wrapText="1"/>
    </xf>
    <xf numFmtId="177" fontId="8" fillId="0" borderId="0" xfId="220" applyNumberFormat="1" applyFont="1"/>
    <xf numFmtId="15" fontId="8" fillId="0" borderId="44" xfId="220" applyNumberFormat="1" applyFont="1" applyFill="1" applyBorder="1"/>
    <xf numFmtId="0" fontId="8" fillId="0" borderId="0" xfId="220" applyFont="1" applyAlignment="1">
      <alignment horizontal="center"/>
    </xf>
    <xf numFmtId="0" fontId="11" fillId="0" borderId="0" xfId="268" applyFont="1" applyFill="1" applyBorder="1" applyAlignment="1">
      <alignment horizontal="right"/>
    </xf>
    <xf numFmtId="0" fontId="10" fillId="0" borderId="0" xfId="268" applyFont="1" applyBorder="1" applyAlignment="1"/>
    <xf numFmtId="0" fontId="8" fillId="0" borderId="0" xfId="226" applyFont="1" applyAlignment="1">
      <alignment horizontal="left" vertical="center"/>
    </xf>
    <xf numFmtId="0" fontId="8" fillId="0" borderId="0" xfId="220" applyFont="1" applyAlignment="1">
      <alignment horizontal="center" vertical="center"/>
    </xf>
    <xf numFmtId="0" fontId="8" fillId="0" borderId="23" xfId="225" applyFont="1" applyBorder="1"/>
    <xf numFmtId="0" fontId="8" fillId="0" borderId="23" xfId="225" applyFont="1" applyFill="1" applyBorder="1"/>
    <xf numFmtId="0" fontId="8" fillId="0" borderId="25" xfId="225" applyFont="1" applyFill="1" applyBorder="1"/>
    <xf numFmtId="173" fontId="8" fillId="0" borderId="23" xfId="129" applyNumberFormat="1" applyFont="1" applyBorder="1"/>
    <xf numFmtId="173" fontId="8" fillId="0" borderId="25" xfId="129" applyNumberFormat="1" applyFont="1" applyBorder="1"/>
    <xf numFmtId="173" fontId="8" fillId="0" borderId="23" xfId="129" applyNumberFormat="1" applyFont="1" applyFill="1" applyBorder="1"/>
    <xf numFmtId="173" fontId="8" fillId="0" borderId="25" xfId="129" applyNumberFormat="1" applyFont="1" applyFill="1" applyBorder="1"/>
    <xf numFmtId="14" fontId="8" fillId="0" borderId="23" xfId="225" applyNumberFormat="1" applyFont="1" applyBorder="1" applyAlignment="1">
      <alignment horizontal="center"/>
    </xf>
    <xf numFmtId="14" fontId="8" fillId="0" borderId="25" xfId="225" applyNumberFormat="1" applyFont="1" applyBorder="1" applyAlignment="1">
      <alignment horizontal="center"/>
    </xf>
    <xf numFmtId="173" fontId="4" fillId="0" borderId="0" xfId="225" applyNumberFormat="1"/>
    <xf numFmtId="0" fontId="10" fillId="0" borderId="25" xfId="225" applyFont="1" applyFill="1" applyBorder="1" applyAlignment="1">
      <alignment horizontal="center"/>
    </xf>
    <xf numFmtId="0" fontId="10" fillId="0" borderId="25" xfId="225" applyFont="1" applyFill="1" applyBorder="1"/>
    <xf numFmtId="173" fontId="10" fillId="0" borderId="25" xfId="129" applyNumberFormat="1" applyFont="1" applyBorder="1"/>
    <xf numFmtId="173" fontId="10" fillId="0" borderId="25" xfId="129" quotePrefix="1" applyNumberFormat="1" applyFont="1" applyBorder="1" applyAlignment="1">
      <alignment horizontal="center"/>
    </xf>
    <xf numFmtId="173" fontId="10" fillId="0" borderId="26" xfId="129" applyNumberFormat="1" applyFont="1" applyBorder="1" applyAlignment="1">
      <alignment horizontal="center"/>
    </xf>
    <xf numFmtId="173" fontId="8" fillId="0" borderId="22" xfId="129" applyNumberFormat="1" applyFont="1" applyBorder="1" applyAlignment="1">
      <alignment horizontal="center"/>
    </xf>
    <xf numFmtId="173" fontId="8" fillId="0" borderId="24" xfId="129" applyNumberFormat="1" applyFont="1" applyBorder="1" applyAlignment="1">
      <alignment horizontal="center"/>
    </xf>
    <xf numFmtId="173" fontId="8" fillId="0" borderId="26" xfId="129" applyNumberFormat="1" applyFont="1" applyBorder="1" applyAlignment="1">
      <alignment horizontal="center"/>
    </xf>
    <xf numFmtId="0" fontId="71" fillId="0" borderId="0" xfId="0" applyFont="1" applyAlignment="1">
      <alignment horizontal="left" vertical="top" indent="2"/>
    </xf>
    <xf numFmtId="178" fontId="70" fillId="0" borderId="0" xfId="0" applyNumberFormat="1" applyFont="1" applyAlignment="1">
      <alignment horizontal="right" vertical="top"/>
    </xf>
    <xf numFmtId="173" fontId="9" fillId="0" borderId="0" xfId="115" applyNumberFormat="1" applyFont="1" applyAlignment="1">
      <alignment horizontal="right"/>
    </xf>
    <xf numFmtId="173" fontId="8" fillId="0" borderId="0" xfId="115" applyNumberFormat="1" applyFont="1" applyFill="1" applyBorder="1"/>
    <xf numFmtId="173" fontId="10" fillId="0" borderId="21" xfId="115" applyNumberFormat="1" applyFont="1" applyFill="1" applyBorder="1" applyAlignment="1">
      <alignment horizontal="right" wrapText="1"/>
    </xf>
    <xf numFmtId="173" fontId="10" fillId="0" borderId="14" xfId="115" applyNumberFormat="1" applyFont="1" applyFill="1" applyBorder="1" applyAlignment="1">
      <alignment horizontal="right" vertical="top" wrapText="1"/>
    </xf>
    <xf numFmtId="173" fontId="10" fillId="0" borderId="21" xfId="115" applyNumberFormat="1" applyFont="1" applyFill="1" applyBorder="1" applyAlignment="1">
      <alignment horizontal="right"/>
    </xf>
    <xf numFmtId="173" fontId="10" fillId="0" borderId="25" xfId="115" applyNumberFormat="1" applyFont="1" applyFill="1" applyBorder="1" applyAlignment="1">
      <alignment horizontal="right"/>
    </xf>
    <xf numFmtId="173" fontId="10" fillId="0" borderId="15" xfId="115" applyNumberFormat="1" applyFont="1" applyFill="1" applyBorder="1" applyAlignment="1">
      <alignment horizontal="right"/>
    </xf>
    <xf numFmtId="173" fontId="8" fillId="0" borderId="23" xfId="115" applyNumberFormat="1" applyFont="1" applyFill="1" applyBorder="1"/>
    <xf numFmtId="173" fontId="10" fillId="0" borderId="17" xfId="115" applyNumberFormat="1" applyFont="1" applyFill="1" applyBorder="1"/>
    <xf numFmtId="173" fontId="4" fillId="0" borderId="0" xfId="115" applyNumberFormat="1" applyFont="1" applyAlignment="1">
      <alignment horizontal="center"/>
    </xf>
    <xf numFmtId="173" fontId="4" fillId="0" borderId="0" xfId="115" applyNumberFormat="1" applyFont="1" applyBorder="1"/>
    <xf numFmtId="173" fontId="0" fillId="0" borderId="0" xfId="115" applyNumberFormat="1" applyFont="1" applyBorder="1" applyAlignment="1">
      <alignment horizontal="center"/>
    </xf>
    <xf numFmtId="173" fontId="4" fillId="0" borderId="0" xfId="115" applyNumberFormat="1" applyFont="1" applyBorder="1" applyAlignment="1">
      <alignment horizontal="center"/>
    </xf>
    <xf numFmtId="0" fontId="8" fillId="0" borderId="19" xfId="220" applyFont="1" applyBorder="1"/>
    <xf numFmtId="0" fontId="8" fillId="0" borderId="20" xfId="220" applyFont="1" applyBorder="1"/>
    <xf numFmtId="0" fontId="8" fillId="0" borderId="46" xfId="220" applyFont="1" applyBorder="1"/>
    <xf numFmtId="0" fontId="65" fillId="0" borderId="16" xfId="220" applyFont="1" applyFill="1" applyBorder="1" applyAlignment="1">
      <alignment horizontal="center" vertical="center" wrapText="1"/>
    </xf>
    <xf numFmtId="0" fontId="10" fillId="0" borderId="17" xfId="229" applyFont="1" applyBorder="1" applyAlignment="1">
      <alignment horizontal="center" vertical="center"/>
    </xf>
    <xf numFmtId="0" fontId="65" fillId="0" borderId="17" xfId="220" applyFont="1" applyFill="1" applyBorder="1" applyAlignment="1">
      <alignment horizontal="center" vertical="center" wrapText="1"/>
    </xf>
    <xf numFmtId="0" fontId="65" fillId="0" borderId="17" xfId="220" applyFont="1" applyFill="1" applyBorder="1" applyAlignment="1">
      <alignment horizontal="center" vertical="center"/>
    </xf>
    <xf numFmtId="174" fontId="65" fillId="0" borderId="17" xfId="220" applyNumberFormat="1" applyFont="1" applyFill="1" applyBorder="1" applyAlignment="1">
      <alignment horizontal="center" vertical="center" wrapText="1"/>
    </xf>
    <xf numFmtId="0" fontId="65" fillId="0" borderId="18" xfId="0" applyFont="1" applyBorder="1" applyAlignment="1">
      <alignment wrapText="1"/>
    </xf>
    <xf numFmtId="0" fontId="65" fillId="0" borderId="18" xfId="0" applyFont="1" applyBorder="1" applyAlignment="1">
      <alignment horizontal="center" vertical="center" wrapText="1"/>
    </xf>
    <xf numFmtId="0" fontId="8" fillId="0" borderId="20" xfId="0" applyFont="1" applyBorder="1" applyAlignment="1">
      <alignment horizontal="left"/>
    </xf>
    <xf numFmtId="0" fontId="65" fillId="0" borderId="18" xfId="0" applyFont="1" applyBorder="1" applyAlignment="1">
      <alignment horizontal="center" wrapText="1"/>
    </xf>
    <xf numFmtId="15" fontId="8" fillId="0" borderId="20" xfId="0" applyNumberFormat="1" applyFont="1" applyBorder="1"/>
    <xf numFmtId="173" fontId="8" fillId="0" borderId="0" xfId="115" applyNumberFormat="1" applyFont="1" applyFill="1" applyAlignment="1" applyProtection="1">
      <alignment horizontal="left"/>
    </xf>
    <xf numFmtId="173" fontId="65" fillId="0" borderId="18" xfId="115" applyNumberFormat="1" applyFont="1" applyFill="1" applyBorder="1" applyAlignment="1">
      <alignment horizontal="center" wrapText="1"/>
    </xf>
    <xf numFmtId="173" fontId="8" fillId="0" borderId="19" xfId="115" applyNumberFormat="1" applyFont="1" applyFill="1" applyBorder="1"/>
    <xf numFmtId="173" fontId="61" fillId="0" borderId="19" xfId="115" applyNumberFormat="1" applyFont="1" applyFill="1" applyBorder="1" applyAlignment="1">
      <alignment horizontal="right" vertical="top"/>
    </xf>
    <xf numFmtId="173" fontId="8" fillId="0" borderId="20" xfId="115" applyNumberFormat="1" applyFont="1" applyFill="1" applyBorder="1"/>
    <xf numFmtId="173" fontId="10" fillId="0" borderId="25" xfId="115" applyNumberFormat="1" applyFont="1" applyFill="1" applyBorder="1"/>
    <xf numFmtId="0" fontId="8" fillId="0" borderId="9" xfId="225" applyFont="1" applyFill="1" applyBorder="1" applyAlignment="1">
      <alignment horizontal="left" wrapText="1"/>
    </xf>
    <xf numFmtId="0" fontId="8" fillId="0" borderId="51" xfId="225" applyFont="1" applyBorder="1" applyAlignment="1">
      <alignment horizontal="center"/>
    </xf>
    <xf numFmtId="173" fontId="8" fillId="0" borderId="52" xfId="144" applyNumberFormat="1" applyFont="1" applyFill="1" applyBorder="1" applyAlignment="1">
      <alignment horizontal="right"/>
    </xf>
    <xf numFmtId="0" fontId="8" fillId="0" borderId="30" xfId="225" applyFont="1" applyBorder="1" applyAlignment="1">
      <alignment horizontal="center"/>
    </xf>
    <xf numFmtId="0" fontId="10" fillId="0" borderId="37" xfId="225" applyFont="1" applyBorder="1" applyAlignment="1">
      <alignment horizontal="center"/>
    </xf>
    <xf numFmtId="0" fontId="10" fillId="0" borderId="38" xfId="225" applyFont="1" applyBorder="1" applyAlignment="1">
      <alignment horizontal="center"/>
    </xf>
    <xf numFmtId="0" fontId="10" fillId="0" borderId="39" xfId="225" applyFont="1" applyBorder="1" applyAlignment="1">
      <alignment horizontal="center"/>
    </xf>
    <xf numFmtId="0" fontId="8" fillId="0" borderId="70" xfId="225" applyFont="1" applyBorder="1" applyAlignment="1">
      <alignment horizontal="center"/>
    </xf>
    <xf numFmtId="0" fontId="8" fillId="0" borderId="71" xfId="225" applyFont="1" applyFill="1" applyBorder="1" applyAlignment="1">
      <alignment horizontal="left" wrapText="1"/>
    </xf>
    <xf numFmtId="173" fontId="8" fillId="0" borderId="58" xfId="144" applyNumberFormat="1" applyFont="1" applyFill="1" applyBorder="1" applyAlignment="1">
      <alignment horizontal="right"/>
    </xf>
    <xf numFmtId="0" fontId="8" fillId="0" borderId="37" xfId="225" applyFont="1" applyBorder="1" applyAlignment="1"/>
    <xf numFmtId="173" fontId="10" fillId="0" borderId="39" xfId="144" applyNumberFormat="1" applyFont="1" applyBorder="1" applyAlignment="1">
      <alignment horizontal="right"/>
    </xf>
    <xf numFmtId="0" fontId="8" fillId="0" borderId="31" xfId="225" applyFont="1" applyFill="1" applyBorder="1" applyAlignment="1">
      <alignment horizontal="left" wrapText="1"/>
    </xf>
    <xf numFmtId="173" fontId="8" fillId="0" borderId="56" xfId="144" applyNumberFormat="1" applyFont="1" applyFill="1" applyBorder="1" applyAlignment="1">
      <alignment horizontal="right"/>
    </xf>
    <xf numFmtId="0" fontId="67" fillId="0" borderId="0" xfId="0" applyFont="1" applyAlignment="1">
      <alignment horizontal="left" vertical="top" wrapText="1"/>
    </xf>
    <xf numFmtId="0" fontId="67" fillId="0" borderId="0" xfId="0" applyFont="1" applyFill="1" applyAlignment="1">
      <alignment horizontal="left" vertical="top" wrapText="1"/>
    </xf>
    <xf numFmtId="43" fontId="8" fillId="0" borderId="23" xfId="115" applyFont="1" applyFill="1" applyBorder="1" applyAlignment="1" applyProtection="1">
      <alignment horizontal="center"/>
    </xf>
    <xf numFmtId="43" fontId="8" fillId="0" borderId="0" xfId="115" applyFont="1" applyFill="1" applyBorder="1" applyAlignment="1" applyProtection="1">
      <alignment horizontal="right"/>
    </xf>
    <xf numFmtId="43" fontId="61" fillId="0" borderId="23" xfId="115" applyFont="1" applyFill="1" applyBorder="1" applyAlignment="1">
      <alignment horizontal="right"/>
    </xf>
    <xf numFmtId="0" fontId="10" fillId="0" borderId="21" xfId="230" applyFont="1" applyBorder="1" applyAlignment="1" applyProtection="1">
      <alignment horizontal="center" vertical="center" wrapText="1"/>
    </xf>
    <xf numFmtId="0" fontId="65" fillId="0" borderId="21" xfId="0" applyFont="1" applyBorder="1" applyAlignment="1">
      <alignment horizontal="center" vertical="center" wrapText="1"/>
    </xf>
    <xf numFmtId="173" fontId="8" fillId="0" borderId="55" xfId="118" applyNumberFormat="1" applyFont="1" applyFill="1" applyBorder="1"/>
    <xf numFmtId="173" fontId="8" fillId="0" borderId="57" xfId="118" applyNumberFormat="1" applyFont="1" applyFill="1" applyBorder="1"/>
    <xf numFmtId="173" fontId="8" fillId="0" borderId="9" xfId="118" applyNumberFormat="1" applyFont="1" applyFill="1" applyBorder="1"/>
    <xf numFmtId="173" fontId="8" fillId="0" borderId="52" xfId="118" applyNumberFormat="1" applyFont="1" applyFill="1" applyBorder="1"/>
    <xf numFmtId="173" fontId="8" fillId="0" borderId="33" xfId="118" applyNumberFormat="1" applyFont="1" applyFill="1" applyBorder="1"/>
    <xf numFmtId="49" fontId="10" fillId="0" borderId="0" xfId="0" applyNumberFormat="1" applyFont="1" applyFill="1" applyBorder="1" applyAlignment="1">
      <alignment horizontal="center"/>
    </xf>
    <xf numFmtId="0" fontId="10" fillId="0" borderId="0" xfId="0" applyFont="1" applyBorder="1" applyAlignment="1">
      <alignment horizontal="center" wrapText="1"/>
    </xf>
    <xf numFmtId="173" fontId="8" fillId="0" borderId="0" xfId="118" applyNumberFormat="1" applyFont="1" applyFill="1" applyBorder="1"/>
    <xf numFmtId="174" fontId="8" fillId="0" borderId="27" xfId="0" applyNumberFormat="1" applyFont="1" applyFill="1" applyBorder="1" applyAlignment="1">
      <alignment horizontal="center" wrapText="1"/>
    </xf>
    <xf numFmtId="0" fontId="8" fillId="0" borderId="27" xfId="0" applyFont="1" applyFill="1" applyBorder="1" applyAlignment="1">
      <alignment horizontal="left" indent="1"/>
    </xf>
    <xf numFmtId="37" fontId="9" fillId="0" borderId="0" xfId="259" applyNumberFormat="1" applyFont="1" applyAlignment="1">
      <alignment horizontal="right"/>
    </xf>
    <xf numFmtId="37" fontId="9" fillId="0" borderId="0" xfId="259" applyNumberFormat="1" applyFont="1" applyFill="1" applyAlignment="1">
      <alignment horizontal="right"/>
    </xf>
    <xf numFmtId="0" fontId="72" fillId="0" borderId="0" xfId="311" applyFont="1"/>
    <xf numFmtId="175" fontId="73" fillId="0" borderId="0" xfId="265" applyNumberFormat="1" applyFont="1" applyAlignment="1">
      <alignment horizontal="right"/>
    </xf>
    <xf numFmtId="0" fontId="4" fillId="0" borderId="0" xfId="266" applyFont="1" applyAlignment="1" applyProtection="1">
      <alignment horizontal="left"/>
    </xf>
    <xf numFmtId="37" fontId="4" fillId="0" borderId="0" xfId="312" applyNumberFormat="1" applyFont="1"/>
    <xf numFmtId="0" fontId="72" fillId="0" borderId="9" xfId="311" applyFont="1" applyBorder="1" applyAlignment="1">
      <alignment vertical="top" wrapText="1"/>
    </xf>
    <xf numFmtId="0" fontId="72" fillId="0" borderId="9" xfId="311" applyFont="1" applyBorder="1" applyAlignment="1">
      <alignment horizontal="center" vertical="top" wrapText="1"/>
    </xf>
    <xf numFmtId="0" fontId="72" fillId="0" borderId="9" xfId="311" applyFont="1" applyBorder="1" applyAlignment="1" applyProtection="1">
      <alignment wrapText="1"/>
      <protection locked="0"/>
    </xf>
    <xf numFmtId="37" fontId="4" fillId="0" borderId="0" xfId="313" applyNumberFormat="1" applyFont="1"/>
    <xf numFmtId="0" fontId="72" fillId="0" borderId="9" xfId="311" applyFont="1" applyBorder="1"/>
    <xf numFmtId="0" fontId="72" fillId="0" borderId="9" xfId="311" applyFont="1" applyBorder="1" applyAlignment="1">
      <alignment horizontal="center" wrapText="1"/>
    </xf>
    <xf numFmtId="167" fontId="72" fillId="0" borderId="9" xfId="314" applyNumberFormat="1" applyFont="1" applyBorder="1" applyAlignment="1" applyProtection="1">
      <alignment horizontal="right"/>
      <protection locked="0"/>
    </xf>
    <xf numFmtId="167" fontId="72" fillId="0" borderId="9" xfId="314" applyNumberFormat="1" applyFont="1" applyBorder="1"/>
    <xf numFmtId="37" fontId="4" fillId="0" borderId="0" xfId="315" applyNumberFormat="1" applyFont="1"/>
    <xf numFmtId="0" fontId="66" fillId="0" borderId="31" xfId="0" applyFont="1" applyFill="1" applyBorder="1"/>
    <xf numFmtId="43" fontId="8" fillId="0" borderId="0" xfId="0" applyNumberFormat="1" applyFont="1" applyFill="1"/>
    <xf numFmtId="10" fontId="8" fillId="0" borderId="0" xfId="276" applyNumberFormat="1" applyFont="1" applyFill="1"/>
    <xf numFmtId="43" fontId="8" fillId="0" borderId="0" xfId="115" applyFont="1" applyFill="1"/>
    <xf numFmtId="0" fontId="8" fillId="0" borderId="46" xfId="229" applyFont="1" applyFill="1" applyBorder="1" applyAlignment="1">
      <alignment horizontal="left"/>
    </xf>
    <xf numFmtId="0" fontId="8" fillId="0" borderId="46" xfId="229" applyFont="1" applyFill="1" applyBorder="1" applyAlignment="1">
      <alignment horizontal="center"/>
    </xf>
    <xf numFmtId="194" fontId="8" fillId="0" borderId="46" xfId="220" applyNumberFormat="1" applyFont="1" applyFill="1" applyBorder="1"/>
    <xf numFmtId="194" fontId="8" fillId="0" borderId="46" xfId="220" applyNumberFormat="1" applyFont="1" applyFill="1" applyBorder="1" applyAlignment="1">
      <alignment horizontal="center"/>
    </xf>
    <xf numFmtId="0" fontId="8" fillId="0" borderId="46" xfId="220" applyFont="1" applyFill="1" applyBorder="1" applyAlignment="1">
      <alignment horizontal="center" vertical="center"/>
    </xf>
    <xf numFmtId="0" fontId="8" fillId="0" borderId="59" xfId="220" applyFont="1" applyFill="1" applyBorder="1" applyAlignment="1">
      <alignment horizontal="center" vertical="center"/>
    </xf>
    <xf numFmtId="0" fontId="8" fillId="0" borderId="19" xfId="229" applyFont="1" applyFill="1" applyBorder="1" applyAlignment="1">
      <alignment horizontal="left"/>
    </xf>
    <xf numFmtId="0" fontId="8" fillId="0" borderId="19" xfId="229" applyFont="1" applyFill="1" applyBorder="1" applyAlignment="1">
      <alignment horizontal="center"/>
    </xf>
    <xf numFmtId="194" fontId="8" fillId="0" borderId="19" xfId="220" applyNumberFormat="1" applyFont="1" applyFill="1" applyBorder="1"/>
    <xf numFmtId="194" fontId="8" fillId="0" borderId="19" xfId="220" applyNumberFormat="1" applyFont="1" applyFill="1" applyBorder="1" applyAlignment="1">
      <alignment horizontal="center"/>
    </xf>
    <xf numFmtId="0" fontId="8" fillId="0" borderId="19" xfId="220" applyFont="1" applyFill="1" applyBorder="1" applyAlignment="1">
      <alignment horizontal="center" vertical="center"/>
    </xf>
    <xf numFmtId="0" fontId="8" fillId="0" borderId="43" xfId="220" applyFont="1" applyFill="1" applyBorder="1" applyAlignment="1">
      <alignment horizontal="center" vertical="center"/>
    </xf>
    <xf numFmtId="0" fontId="8" fillId="0" borderId="20" xfId="229" applyFont="1" applyFill="1" applyBorder="1" applyAlignment="1">
      <alignment horizontal="left"/>
    </xf>
    <xf numFmtId="0" fontId="8" fillId="0" borderId="20" xfId="229" applyFont="1" applyFill="1" applyBorder="1" applyAlignment="1">
      <alignment horizontal="center"/>
    </xf>
    <xf numFmtId="194" fontId="8" fillId="0" borderId="20" xfId="220" applyNumberFormat="1" applyFont="1" applyFill="1" applyBorder="1"/>
    <xf numFmtId="194" fontId="8" fillId="0" borderId="20" xfId="220" applyNumberFormat="1" applyFont="1" applyFill="1" applyBorder="1" applyAlignment="1">
      <alignment horizontal="center"/>
    </xf>
    <xf numFmtId="0" fontId="8" fillId="0" borderId="20" xfId="220" applyFont="1" applyFill="1" applyBorder="1" applyAlignment="1">
      <alignment horizontal="center" vertical="center"/>
    </xf>
    <xf numFmtId="0" fontId="8" fillId="0" borderId="69" xfId="220" applyFont="1" applyFill="1" applyBorder="1" applyAlignment="1">
      <alignment horizontal="center" vertical="center"/>
    </xf>
    <xf numFmtId="0" fontId="12" fillId="0" borderId="0" xfId="220" applyFont="1" applyFill="1" applyAlignment="1">
      <alignment horizontal="center"/>
    </xf>
    <xf numFmtId="0" fontId="4" fillId="0" borderId="0" xfId="220" applyFill="1"/>
    <xf numFmtId="0" fontId="4" fillId="0" borderId="0" xfId="220" applyFont="1" applyFill="1" applyAlignment="1">
      <alignment horizontal="justify" vertical="center" wrapText="1"/>
    </xf>
    <xf numFmtId="0" fontId="4" fillId="0" borderId="0" xfId="220" applyFill="1" applyAlignment="1">
      <alignment horizontal="left"/>
    </xf>
    <xf numFmtId="0" fontId="4" fillId="0" borderId="0" xfId="220" applyFont="1" applyFill="1" applyAlignment="1">
      <alignment horizontal="left"/>
    </xf>
    <xf numFmtId="0" fontId="4" fillId="0" borderId="0" xfId="220" applyFill="1" applyAlignment="1">
      <alignment horizontal="justify" vertical="center" wrapText="1"/>
    </xf>
    <xf numFmtId="0" fontId="77" fillId="0" borderId="0" xfId="220" applyFont="1" applyFill="1" applyAlignment="1">
      <alignment horizontal="justify"/>
    </xf>
    <xf numFmtId="0" fontId="4" fillId="0" borderId="0" xfId="220" applyFill="1" applyBorder="1"/>
    <xf numFmtId="0" fontId="12" fillId="0" borderId="0" xfId="220" applyFont="1" applyFill="1" applyAlignment="1">
      <alignment horizontal="left" vertical="top"/>
    </xf>
    <xf numFmtId="0" fontId="12" fillId="0" borderId="0" xfId="220" applyFont="1" applyFill="1" applyAlignment="1">
      <alignment horizontal="left"/>
    </xf>
    <xf numFmtId="0" fontId="4" fillId="0" borderId="0" xfId="220" applyFont="1" applyFill="1" applyAlignment="1">
      <alignment horizontal="justify"/>
    </xf>
    <xf numFmtId="0" fontId="75" fillId="0" borderId="0" xfId="316" applyFont="1" applyFill="1"/>
    <xf numFmtId="0" fontId="8" fillId="0" borderId="0" xfId="316" applyFont="1" applyFill="1"/>
    <xf numFmtId="37" fontId="8" fillId="0" borderId="0" xfId="318" applyNumberFormat="1" applyFont="1"/>
    <xf numFmtId="171" fontId="8" fillId="0" borderId="0" xfId="319" applyNumberFormat="1" applyFont="1" applyAlignment="1">
      <alignment horizontal="right"/>
    </xf>
    <xf numFmtId="0" fontId="4" fillId="0" borderId="0" xfId="220"/>
    <xf numFmtId="0" fontId="10" fillId="0" borderId="0" xfId="319" applyFont="1"/>
    <xf numFmtId="171" fontId="8" fillId="0" borderId="0" xfId="319" applyNumberFormat="1" applyFont="1"/>
    <xf numFmtId="0" fontId="10" fillId="0" borderId="9" xfId="319" applyFont="1" applyBorder="1" applyAlignment="1">
      <alignment vertical="top" wrapText="1"/>
    </xf>
    <xf numFmtId="0" fontId="10" fillId="0" borderId="9" xfId="319" applyFont="1" applyBorder="1" applyAlignment="1">
      <alignment horizontal="center" vertical="top" wrapText="1"/>
    </xf>
    <xf numFmtId="0" fontId="4" fillId="0" borderId="0" xfId="220" applyAlignment="1">
      <alignment vertical="top"/>
    </xf>
    <xf numFmtId="0" fontId="4" fillId="0" borderId="9" xfId="220" applyFont="1" applyBorder="1" applyAlignment="1">
      <alignment wrapText="1"/>
    </xf>
    <xf numFmtId="0" fontId="4" fillId="0" borderId="9" xfId="220" applyBorder="1" applyAlignment="1">
      <alignment wrapText="1"/>
    </xf>
    <xf numFmtId="0" fontId="4" fillId="0" borderId="9" xfId="220" applyBorder="1"/>
    <xf numFmtId="173" fontId="0" fillId="0" borderId="9" xfId="130" applyNumberFormat="1" applyFont="1" applyBorder="1"/>
    <xf numFmtId="0" fontId="4" fillId="0" borderId="9" xfId="220" applyFont="1" applyBorder="1"/>
    <xf numFmtId="0" fontId="8" fillId="0" borderId="9" xfId="220" applyFont="1" applyFill="1" applyBorder="1" applyAlignment="1">
      <alignment vertical="top" wrapText="1"/>
    </xf>
    <xf numFmtId="0" fontId="8" fillId="0" borderId="9" xfId="220" applyFont="1" applyBorder="1" applyAlignment="1">
      <alignment vertical="top" wrapText="1"/>
    </xf>
    <xf numFmtId="0" fontId="8" fillId="0" borderId="9" xfId="220" applyFont="1" applyBorder="1" applyAlignment="1">
      <alignment vertical="top"/>
    </xf>
    <xf numFmtId="173" fontId="8" fillId="0" borderId="9" xfId="130" applyNumberFormat="1" applyFont="1" applyBorder="1" applyAlignment="1">
      <alignment vertical="top"/>
    </xf>
    <xf numFmtId="37" fontId="8" fillId="0" borderId="0" xfId="320" applyNumberFormat="1" applyFont="1"/>
    <xf numFmtId="37" fontId="8" fillId="0" borderId="0" xfId="321" applyNumberFormat="1" applyFont="1"/>
    <xf numFmtId="37" fontId="8" fillId="0" borderId="0" xfId="322" applyNumberFormat="1" applyFont="1"/>
    <xf numFmtId="37" fontId="8" fillId="0" borderId="0" xfId="323" applyNumberFormat="1" applyFont="1"/>
    <xf numFmtId="171" fontId="9" fillId="0" borderId="0" xfId="233" applyNumberFormat="1" applyFont="1" applyAlignment="1">
      <alignment horizontal="right"/>
    </xf>
    <xf numFmtId="171" fontId="9" fillId="0" borderId="0" xfId="319" applyNumberFormat="1" applyFont="1" applyAlignment="1">
      <alignment horizontal="right"/>
    </xf>
    <xf numFmtId="0" fontId="61" fillId="0" borderId="9" xfId="0" applyFont="1" applyFill="1" applyBorder="1" applyAlignment="1">
      <alignment horizontal="center" wrapText="1"/>
    </xf>
    <xf numFmtId="0" fontId="10" fillId="0" borderId="0" xfId="0" applyFont="1" applyFill="1" applyAlignment="1"/>
    <xf numFmtId="0" fontId="8" fillId="0" borderId="0" xfId="225" applyFont="1" applyFill="1" applyAlignment="1"/>
    <xf numFmtId="0" fontId="61" fillId="0" borderId="0" xfId="0" applyFont="1" applyFill="1" applyAlignment="1">
      <alignment horizontal="left"/>
    </xf>
    <xf numFmtId="9" fontId="8" fillId="0" borderId="0" xfId="276" applyFont="1" applyFill="1" applyAlignment="1">
      <alignment horizontal="center"/>
    </xf>
    <xf numFmtId="9" fontId="8" fillId="0" borderId="0" xfId="0" applyNumberFormat="1" applyFont="1" applyFill="1" applyAlignment="1">
      <alignment horizontal="center"/>
    </xf>
    <xf numFmtId="0" fontId="8" fillId="0" borderId="0" xfId="225" applyFont="1" applyFill="1" applyAlignment="1">
      <alignment vertical="top" wrapText="1"/>
    </xf>
    <xf numFmtId="0" fontId="13" fillId="0" borderId="0" xfId="0" applyFont="1" applyFill="1"/>
    <xf numFmtId="0" fontId="8" fillId="0" borderId="0" xfId="0" applyFont="1" applyFill="1" applyAlignment="1">
      <alignment vertical="center"/>
    </xf>
    <xf numFmtId="0" fontId="8" fillId="0" borderId="0" xfId="0" applyFont="1" applyFill="1" applyAlignment="1">
      <alignment horizontal="center" vertical="center"/>
    </xf>
    <xf numFmtId="39" fontId="8" fillId="0" borderId="9" xfId="0" applyNumberFormat="1" applyFont="1" applyFill="1" applyBorder="1" applyAlignment="1" applyProtection="1">
      <alignment horizontal="left" vertical="top" wrapText="1"/>
      <protection locked="0"/>
    </xf>
    <xf numFmtId="0" fontId="61" fillId="0" borderId="9" xfId="311" applyFont="1" applyFill="1" applyBorder="1"/>
    <xf numFmtId="39" fontId="8" fillId="0" borderId="9" xfId="0" applyNumberFormat="1" applyFont="1" applyFill="1" applyBorder="1" applyAlignment="1" applyProtection="1">
      <alignment horizontal="left" wrapText="1"/>
      <protection locked="0"/>
    </xf>
    <xf numFmtId="0" fontId="72" fillId="0" borderId="0" xfId="311" applyFont="1" applyFill="1" applyBorder="1"/>
    <xf numFmtId="39" fontId="8" fillId="0" borderId="0" xfId="0" applyNumberFormat="1" applyFont="1" applyFill="1" applyBorder="1" applyAlignment="1" applyProtection="1">
      <alignment horizontal="left" vertical="top" wrapText="1"/>
      <protection locked="0"/>
    </xf>
    <xf numFmtId="0" fontId="0" fillId="0" borderId="9" xfId="0" applyFill="1" applyBorder="1"/>
    <xf numFmtId="0" fontId="8" fillId="0" borderId="9" xfId="0" applyFont="1" applyFill="1" applyBorder="1" applyAlignment="1">
      <alignment vertical="center"/>
    </xf>
    <xf numFmtId="0" fontId="61" fillId="0" borderId="9" xfId="0" applyFont="1" applyFill="1" applyBorder="1" applyAlignment="1">
      <alignment horizontal="left" vertical="top" wrapText="1"/>
    </xf>
    <xf numFmtId="0" fontId="61" fillId="0" borderId="9" xfId="0" applyFont="1" applyFill="1" applyBorder="1" applyAlignment="1">
      <alignment vertical="top" wrapText="1"/>
    </xf>
    <xf numFmtId="0" fontId="8" fillId="0" borderId="29" xfId="0" applyFont="1" applyFill="1" applyBorder="1" applyAlignment="1"/>
    <xf numFmtId="0" fontId="8" fillId="0" borderId="9" xfId="0" applyFont="1" applyFill="1" applyBorder="1" applyAlignment="1">
      <alignment horizontal="center"/>
    </xf>
    <xf numFmtId="0" fontId="8" fillId="0" borderId="9" xfId="0" applyFont="1" applyFill="1" applyBorder="1" applyAlignment="1">
      <alignment horizontal="left" vertical="top" wrapText="1"/>
    </xf>
    <xf numFmtId="0" fontId="8" fillId="0" borderId="0" xfId="0" applyFont="1" applyFill="1" applyBorder="1" applyAlignment="1">
      <alignment vertical="top" wrapText="1"/>
    </xf>
    <xf numFmtId="0" fontId="61" fillId="0" borderId="9" xfId="0" applyFont="1" applyFill="1" applyBorder="1" applyAlignment="1">
      <alignment horizontal="left" vertical="top"/>
    </xf>
    <xf numFmtId="0" fontId="61" fillId="0" borderId="76" xfId="0" applyFont="1" applyFill="1" applyBorder="1" applyAlignment="1">
      <alignment wrapText="1"/>
    </xf>
    <xf numFmtId="0" fontId="61" fillId="0" borderId="77" xfId="0" applyFont="1" applyFill="1" applyBorder="1" applyAlignment="1">
      <alignment wrapText="1"/>
    </xf>
    <xf numFmtId="0" fontId="61" fillId="0" borderId="0" xfId="0" applyNumberFormat="1" applyFont="1" applyFill="1" applyAlignment="1">
      <alignment horizontal="left"/>
    </xf>
    <xf numFmtId="0" fontId="61" fillId="0" borderId="9" xfId="0" applyFont="1" applyFill="1" applyBorder="1"/>
    <xf numFmtId="0" fontId="14" fillId="0" borderId="0" xfId="0" applyFont="1" applyFill="1" applyAlignment="1">
      <alignment vertical="center"/>
    </xf>
    <xf numFmtId="0" fontId="8" fillId="0" borderId="0" xfId="0" applyNumberFormat="1" applyFont="1" applyFill="1"/>
    <xf numFmtId="0" fontId="8" fillId="0" borderId="17" xfId="0" applyFont="1" applyFill="1" applyBorder="1" applyAlignment="1">
      <alignment horizontal="center" wrapText="1"/>
    </xf>
    <xf numFmtId="0" fontId="8" fillId="0" borderId="17" xfId="0" applyFont="1" applyFill="1" applyBorder="1" applyAlignment="1">
      <alignment wrapText="1"/>
    </xf>
    <xf numFmtId="0" fontId="8" fillId="0" borderId="0" xfId="0" applyFont="1" applyFill="1" applyBorder="1" applyAlignment="1">
      <alignment horizontal="center" wrapText="1"/>
    </xf>
    <xf numFmtId="0" fontId="8" fillId="0" borderId="30" xfId="0" applyFont="1" applyFill="1" applyBorder="1" applyAlignment="1">
      <alignment horizontal="center" wrapText="1"/>
    </xf>
    <xf numFmtId="0" fontId="8" fillId="0" borderId="31" xfId="0" applyFont="1" applyFill="1" applyBorder="1" applyAlignment="1">
      <alignment wrapText="1"/>
    </xf>
    <xf numFmtId="0" fontId="8" fillId="0" borderId="32" xfId="0" applyFont="1" applyFill="1" applyBorder="1" applyAlignment="1">
      <alignment horizontal="center" wrapText="1"/>
    </xf>
    <xf numFmtId="0" fontId="8" fillId="0" borderId="33" xfId="0" applyFont="1" applyFill="1" applyBorder="1" applyAlignment="1">
      <alignment wrapText="1"/>
    </xf>
    <xf numFmtId="0" fontId="61" fillId="0" borderId="9" xfId="0" applyFont="1" applyFill="1" applyBorder="1" applyAlignment="1">
      <alignment horizontal="right" wrapText="1"/>
    </xf>
    <xf numFmtId="0" fontId="8" fillId="0" borderId="0" xfId="225" applyFont="1" applyFill="1"/>
    <xf numFmtId="0" fontId="10" fillId="0" borderId="0" xfId="225" applyFont="1" applyFill="1"/>
    <xf numFmtId="0" fontId="10" fillId="0" borderId="0" xfId="0" applyFont="1" applyFill="1" applyBorder="1"/>
    <xf numFmtId="0" fontId="8" fillId="0" borderId="0" xfId="220" applyFont="1" applyAlignment="1">
      <alignment horizontal="left"/>
    </xf>
    <xf numFmtId="39" fontId="8" fillId="0" borderId="72" xfId="0" applyNumberFormat="1" applyFont="1" applyFill="1" applyBorder="1" applyAlignment="1" applyProtection="1">
      <alignment horizontal="center" wrapText="1"/>
      <protection locked="0"/>
    </xf>
    <xf numFmtId="39" fontId="8" fillId="0" borderId="73" xfId="0" applyNumberFormat="1" applyFont="1" applyFill="1" applyBorder="1" applyAlignment="1" applyProtection="1">
      <alignment horizontal="center" wrapText="1"/>
      <protection locked="0"/>
    </xf>
    <xf numFmtId="0" fontId="8" fillId="0" borderId="9" xfId="0" applyFont="1" applyFill="1" applyBorder="1" applyAlignment="1">
      <alignment horizontal="left" vertical="top"/>
    </xf>
    <xf numFmtId="0" fontId="8" fillId="0" borderId="9" xfId="0" applyFont="1" applyFill="1" applyBorder="1" applyAlignment="1">
      <alignment horizontal="center" wrapText="1"/>
    </xf>
    <xf numFmtId="0" fontId="8" fillId="0" borderId="9" xfId="0" applyFont="1" applyFill="1" applyBorder="1" applyAlignment="1">
      <alignment horizontal="left" wrapText="1"/>
    </xf>
    <xf numFmtId="0" fontId="8" fillId="0" borderId="72" xfId="0" applyFont="1" applyFill="1" applyBorder="1" applyAlignment="1">
      <alignment horizontal="center" wrapText="1"/>
    </xf>
    <xf numFmtId="0" fontId="8" fillId="0" borderId="73" xfId="0" applyFont="1" applyFill="1" applyBorder="1" applyAlignment="1">
      <alignment horizontal="center" wrapText="1"/>
    </xf>
    <xf numFmtId="0" fontId="8" fillId="0" borderId="72" xfId="0" applyFont="1" applyFill="1" applyBorder="1" applyAlignment="1">
      <alignment horizontal="center"/>
    </xf>
    <xf numFmtId="0" fontId="8" fillId="0" borderId="73" xfId="0" applyFont="1" applyFill="1" applyBorder="1" applyAlignment="1">
      <alignment horizontal="center"/>
    </xf>
    <xf numFmtId="0" fontId="8" fillId="0" borderId="9" xfId="0" applyFont="1" applyFill="1" applyBorder="1" applyAlignment="1">
      <alignment horizontal="center"/>
    </xf>
    <xf numFmtId="0" fontId="8" fillId="0" borderId="5" xfId="0" applyFont="1" applyFill="1" applyBorder="1" applyAlignment="1">
      <alignment horizontal="center"/>
    </xf>
    <xf numFmtId="0" fontId="8" fillId="0" borderId="72" xfId="0" applyFont="1" applyFill="1" applyBorder="1" applyAlignment="1">
      <alignment horizontal="center" vertical="top" wrapText="1"/>
    </xf>
    <xf numFmtId="0" fontId="8" fillId="0" borderId="5" xfId="0" applyFont="1" applyFill="1" applyBorder="1" applyAlignment="1">
      <alignment horizontal="center" vertical="top" wrapText="1"/>
    </xf>
    <xf numFmtId="0" fontId="8" fillId="0" borderId="73" xfId="0" applyFont="1" applyFill="1" applyBorder="1" applyAlignment="1">
      <alignment horizontal="center" vertical="top" wrapText="1"/>
    </xf>
    <xf numFmtId="0" fontId="8" fillId="0" borderId="9" xfId="0" applyFont="1" applyFill="1" applyBorder="1" applyAlignment="1">
      <alignment horizontal="center" vertical="top" wrapText="1"/>
    </xf>
    <xf numFmtId="39" fontId="8" fillId="0" borderId="72" xfId="0" applyNumberFormat="1" applyFont="1" applyFill="1" applyBorder="1" applyAlignment="1" applyProtection="1">
      <alignment horizontal="center" vertical="top" wrapText="1"/>
      <protection locked="0"/>
    </xf>
    <xf numFmtId="39" fontId="8" fillId="0" borderId="73" xfId="0" applyNumberFormat="1" applyFont="1" applyFill="1" applyBorder="1" applyAlignment="1" applyProtection="1">
      <alignment horizontal="center" vertical="top" wrapText="1"/>
      <protection locked="0"/>
    </xf>
    <xf numFmtId="0" fontId="61" fillId="0" borderId="72" xfId="311" applyFont="1" applyFill="1" applyBorder="1" applyAlignment="1">
      <alignment horizontal="center"/>
    </xf>
    <xf numFmtId="0" fontId="61" fillId="0" borderId="5" xfId="311" applyFont="1" applyFill="1" applyBorder="1" applyAlignment="1">
      <alignment horizontal="center"/>
    </xf>
    <xf numFmtId="0" fontId="61" fillId="0" borderId="73" xfId="311" applyFont="1" applyFill="1" applyBorder="1" applyAlignment="1">
      <alignment horizontal="center"/>
    </xf>
    <xf numFmtId="0" fontId="10" fillId="0" borderId="0" xfId="0" applyFont="1" applyFill="1" applyAlignment="1">
      <alignment horizontal="left"/>
    </xf>
    <xf numFmtId="0" fontId="75" fillId="0" borderId="0" xfId="0" applyFont="1" applyFill="1" applyAlignment="1">
      <alignment horizontal="left"/>
    </xf>
    <xf numFmtId="0" fontId="8" fillId="0" borderId="0" xfId="0" applyFont="1" applyFill="1" applyAlignment="1">
      <alignment horizontal="left" vertical="top" wrapText="1"/>
    </xf>
    <xf numFmtId="39" fontId="8" fillId="0" borderId="0" xfId="0" applyNumberFormat="1" applyFont="1" applyFill="1" applyBorder="1" applyAlignment="1" applyProtection="1">
      <alignment horizontal="left" vertical="top" wrapText="1"/>
      <protection locked="0"/>
    </xf>
    <xf numFmtId="39" fontId="8" fillId="0" borderId="0" xfId="0" applyNumberFormat="1" applyFont="1" applyFill="1" applyBorder="1" applyAlignment="1" applyProtection="1">
      <alignment horizontal="left" wrapText="1"/>
      <protection locked="0"/>
    </xf>
    <xf numFmtId="0" fontId="61" fillId="0" borderId="72" xfId="0" applyFont="1" applyFill="1" applyBorder="1" applyAlignment="1">
      <alignment horizontal="center" wrapText="1"/>
    </xf>
    <xf numFmtId="0" fontId="61" fillId="0" borderId="73" xfId="0" applyFont="1" applyFill="1" applyBorder="1" applyAlignment="1">
      <alignment horizontal="center" wrapText="1"/>
    </xf>
    <xf numFmtId="0" fontId="10" fillId="0" borderId="0" xfId="0" applyFont="1" applyFill="1" applyAlignment="1">
      <alignment horizontal="center"/>
    </xf>
    <xf numFmtId="0" fontId="8" fillId="0" borderId="0" xfId="0" applyFont="1" applyFill="1" applyAlignment="1">
      <alignment horizontal="center"/>
    </xf>
    <xf numFmtId="0" fontId="10" fillId="0" borderId="0" xfId="0" applyFont="1" applyFill="1" applyAlignment="1">
      <alignment horizontal="center" wrapText="1"/>
    </xf>
    <xf numFmtId="0" fontId="61" fillId="0" borderId="72" xfId="0" applyFont="1" applyFill="1" applyBorder="1" applyAlignment="1">
      <alignment horizontal="right" wrapText="1"/>
    </xf>
    <xf numFmtId="0" fontId="61" fillId="0" borderId="73" xfId="0" applyFont="1" applyFill="1" applyBorder="1" applyAlignment="1">
      <alignment horizontal="right" wrapText="1"/>
    </xf>
    <xf numFmtId="0" fontId="61" fillId="0" borderId="72" xfId="0" applyFont="1" applyFill="1" applyBorder="1" applyAlignment="1">
      <alignment horizontal="center" vertical="top" wrapText="1"/>
    </xf>
    <xf numFmtId="0" fontId="61" fillId="0" borderId="5" xfId="0" applyFont="1" applyFill="1" applyBorder="1" applyAlignment="1">
      <alignment horizontal="center" vertical="top" wrapText="1"/>
    </xf>
    <xf numFmtId="0" fontId="61" fillId="0" borderId="73" xfId="0" applyFont="1" applyFill="1" applyBorder="1" applyAlignment="1">
      <alignment horizontal="center" vertical="top" wrapText="1"/>
    </xf>
    <xf numFmtId="0" fontId="8" fillId="0" borderId="72"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73" xfId="0" applyFont="1" applyFill="1" applyBorder="1" applyAlignment="1">
      <alignment horizontal="left" vertical="top" wrapText="1"/>
    </xf>
    <xf numFmtId="0" fontId="61" fillId="0" borderId="9" xfId="0" applyFont="1" applyFill="1" applyBorder="1" applyAlignment="1">
      <alignment horizontal="center" wrapText="1"/>
    </xf>
    <xf numFmtId="43" fontId="8" fillId="0" borderId="9" xfId="115" applyFont="1" applyFill="1" applyBorder="1" applyAlignment="1">
      <alignment horizontal="center"/>
    </xf>
    <xf numFmtId="0" fontId="61" fillId="0" borderId="9" xfId="0" applyFont="1" applyFill="1" applyBorder="1" applyAlignment="1">
      <alignment horizontal="center" vertical="top" wrapText="1"/>
    </xf>
    <xf numFmtId="0" fontId="8" fillId="0" borderId="37" xfId="0" applyFont="1" applyFill="1" applyBorder="1" applyAlignment="1">
      <alignment horizontal="center" wrapText="1"/>
    </xf>
    <xf numFmtId="0" fontId="8" fillId="0" borderId="39" xfId="0" applyFont="1" applyFill="1" applyBorder="1" applyAlignment="1">
      <alignment horizontal="center" wrapText="1"/>
    </xf>
    <xf numFmtId="0" fontId="61" fillId="0" borderId="77" xfId="0" applyFont="1" applyFill="1" applyBorder="1" applyAlignment="1">
      <alignment horizontal="center" wrapText="1"/>
    </xf>
    <xf numFmtId="0" fontId="61" fillId="0" borderId="78" xfId="0" applyFont="1" applyFill="1" applyBorder="1" applyAlignment="1">
      <alignment horizontal="center" wrapText="1"/>
    </xf>
    <xf numFmtId="0" fontId="61" fillId="0" borderId="9" xfId="0" applyFont="1" applyFill="1" applyBorder="1" applyAlignment="1">
      <alignment horizontal="left" vertical="top"/>
    </xf>
    <xf numFmtId="0" fontId="8" fillId="0" borderId="9" xfId="0" applyFont="1" applyFill="1" applyBorder="1" applyAlignment="1">
      <alignment horizontal="left"/>
    </xf>
    <xf numFmtId="0" fontId="61" fillId="0" borderId="5" xfId="0" applyFont="1" applyFill="1" applyBorder="1" applyAlignment="1">
      <alignment horizontal="center" wrapText="1"/>
    </xf>
    <xf numFmtId="0" fontId="8" fillId="0" borderId="31" xfId="0" applyFont="1" applyFill="1" applyBorder="1" applyAlignment="1">
      <alignment horizontal="center" wrapText="1"/>
    </xf>
    <xf numFmtId="0" fontId="8" fillId="0" borderId="56" xfId="0" applyFont="1" applyFill="1" applyBorder="1" applyAlignment="1">
      <alignment horizontal="center" wrapText="1"/>
    </xf>
    <xf numFmtId="0" fontId="8" fillId="0" borderId="5" xfId="0" applyFont="1" applyFill="1" applyBorder="1" applyAlignment="1">
      <alignment horizontal="center" wrapText="1"/>
    </xf>
    <xf numFmtId="0" fontId="8" fillId="0" borderId="33" xfId="0" applyFont="1" applyFill="1" applyBorder="1" applyAlignment="1">
      <alignment horizontal="center" wrapText="1"/>
    </xf>
    <xf numFmtId="0" fontId="8" fillId="0" borderId="53" xfId="0" applyFont="1" applyFill="1" applyBorder="1" applyAlignment="1">
      <alignment horizontal="center" wrapText="1"/>
    </xf>
    <xf numFmtId="0" fontId="10" fillId="0" borderId="36" xfId="225" applyFont="1" applyBorder="1" applyAlignment="1">
      <alignment horizontal="center"/>
    </xf>
    <xf numFmtId="0" fontId="10" fillId="0" borderId="16" xfId="225" applyFont="1" applyBorder="1" applyAlignment="1">
      <alignment horizontal="center"/>
    </xf>
    <xf numFmtId="0" fontId="8" fillId="0" borderId="51" xfId="225" applyFont="1" applyBorder="1" applyAlignment="1">
      <alignment horizontal="left"/>
    </xf>
    <xf numFmtId="0" fontId="8" fillId="0" borderId="52" xfId="225" applyFont="1" applyBorder="1" applyAlignment="1">
      <alignment horizontal="left"/>
    </xf>
    <xf numFmtId="0" fontId="8" fillId="0" borderId="32" xfId="225" applyFont="1" applyFill="1" applyBorder="1" applyAlignment="1">
      <alignment horizontal="left"/>
    </xf>
    <xf numFmtId="0" fontId="8" fillId="0" borderId="53" xfId="225" applyFont="1" applyFill="1" applyBorder="1" applyAlignment="1">
      <alignment horizontal="left"/>
    </xf>
    <xf numFmtId="0" fontId="8" fillId="0" borderId="54" xfId="225" applyFont="1" applyBorder="1" applyAlignment="1">
      <alignment horizontal="left"/>
    </xf>
    <xf numFmtId="0" fontId="8" fillId="0" borderId="57" xfId="225" applyFont="1" applyBorder="1" applyAlignment="1">
      <alignment horizontal="left"/>
    </xf>
    <xf numFmtId="0" fontId="74" fillId="0" borderId="0" xfId="311" applyFont="1" applyAlignment="1">
      <alignment horizontal="center"/>
    </xf>
    <xf numFmtId="37" fontId="8" fillId="0" borderId="0" xfId="259" applyNumberFormat="1" applyFont="1" applyAlignment="1">
      <alignment horizontal="left" shrinkToFit="1"/>
    </xf>
    <xf numFmtId="37" fontId="9" fillId="0" borderId="0" xfId="259" applyNumberFormat="1" applyFont="1" applyAlignment="1">
      <alignment horizontal="right"/>
    </xf>
    <xf numFmtId="37" fontId="8" fillId="0" borderId="0" xfId="259" applyNumberFormat="1" applyFont="1" applyAlignment="1">
      <alignment horizontal="right"/>
    </xf>
    <xf numFmtId="37" fontId="8" fillId="0" borderId="0" xfId="259" applyNumberFormat="1" applyFont="1" applyAlignment="1">
      <alignment horizontal="justify" vertical="top" wrapText="1"/>
    </xf>
    <xf numFmtId="37" fontId="8" fillId="0" borderId="0" xfId="259" applyNumberFormat="1" applyFont="1" applyAlignment="1">
      <alignment horizontal="left" vertical="top" wrapText="1"/>
    </xf>
    <xf numFmtId="37" fontId="8" fillId="0" borderId="0" xfId="261" applyNumberFormat="1" applyFont="1" applyFill="1" applyAlignment="1">
      <alignment wrapText="1"/>
    </xf>
    <xf numFmtId="37" fontId="8" fillId="0" borderId="0" xfId="261" applyNumberFormat="1" applyFont="1" applyFill="1" applyAlignment="1"/>
    <xf numFmtId="37" fontId="8" fillId="0" borderId="0" xfId="261" applyNumberFormat="1" applyFont="1" applyFill="1" applyAlignment="1">
      <alignment horizontal="justify" vertical="justify" wrapText="1"/>
    </xf>
    <xf numFmtId="37" fontId="10" fillId="0" borderId="14" xfId="261" applyNumberFormat="1" applyFont="1" applyFill="1" applyBorder="1" applyAlignment="1">
      <alignment horizontal="center"/>
    </xf>
    <xf numFmtId="0" fontId="10" fillId="0" borderId="36" xfId="265" applyFont="1" applyFill="1" applyBorder="1" applyAlignment="1">
      <alignment horizontal="center"/>
    </xf>
    <xf numFmtId="0" fontId="10" fillId="0" borderId="4" xfId="265" applyFont="1" applyFill="1" applyBorder="1" applyAlignment="1">
      <alignment horizontal="center"/>
    </xf>
    <xf numFmtId="0" fontId="10" fillId="0" borderId="16" xfId="265" applyFont="1" applyFill="1" applyBorder="1" applyAlignment="1">
      <alignment horizontal="center"/>
    </xf>
    <xf numFmtId="0" fontId="10" fillId="0" borderId="36" xfId="265" applyFont="1" applyBorder="1" applyAlignment="1">
      <alignment horizontal="center"/>
    </xf>
    <xf numFmtId="0" fontId="10" fillId="0" borderId="4" xfId="265" applyFont="1" applyBorder="1" applyAlignment="1">
      <alignment horizontal="center"/>
    </xf>
    <xf numFmtId="0" fontId="10" fillId="0" borderId="16" xfId="265" applyFont="1" applyBorder="1" applyAlignment="1">
      <alignment horizontal="center"/>
    </xf>
    <xf numFmtId="37" fontId="9" fillId="0" borderId="0" xfId="259" applyNumberFormat="1" applyFont="1" applyFill="1" applyAlignment="1">
      <alignment horizontal="right"/>
    </xf>
    <xf numFmtId="0" fontId="10" fillId="0" borderId="36" xfId="0" applyFont="1" applyFill="1" applyBorder="1" applyAlignment="1">
      <alignment horizontal="center"/>
    </xf>
    <xf numFmtId="0" fontId="10" fillId="0" borderId="4" xfId="0" applyFont="1" applyFill="1" applyBorder="1" applyAlignment="1">
      <alignment horizontal="center"/>
    </xf>
    <xf numFmtId="0" fontId="10" fillId="0" borderId="16" xfId="0" applyFont="1" applyFill="1" applyBorder="1" applyAlignment="1">
      <alignment horizontal="center"/>
    </xf>
    <xf numFmtId="0" fontId="10" fillId="0" borderId="74" xfId="0" applyFont="1" applyFill="1" applyBorder="1" applyAlignment="1">
      <alignment horizontal="center"/>
    </xf>
    <xf numFmtId="0" fontId="10" fillId="0" borderId="61" xfId="0" applyFont="1" applyFill="1" applyBorder="1" applyAlignment="1">
      <alignment horizontal="center"/>
    </xf>
    <xf numFmtId="0" fontId="10" fillId="0" borderId="62" xfId="0" applyFont="1" applyFill="1" applyBorder="1" applyAlignment="1">
      <alignment horizontal="center"/>
    </xf>
    <xf numFmtId="0" fontId="8" fillId="0" borderId="0" xfId="220" applyFont="1" applyAlignment="1">
      <alignment horizontal="left"/>
    </xf>
    <xf numFmtId="0" fontId="8" fillId="0" borderId="0" xfId="220" applyFont="1" applyAlignment="1" applyProtection="1">
      <alignment horizontal="left" wrapText="1"/>
    </xf>
    <xf numFmtId="0" fontId="10" fillId="0" borderId="36" xfId="0" applyFont="1" applyBorder="1" applyAlignment="1">
      <alignment horizontal="center" vertical="top" wrapText="1"/>
    </xf>
    <xf numFmtId="0" fontId="10" fillId="0" borderId="4" xfId="0" applyFont="1" applyBorder="1" applyAlignment="1">
      <alignment horizontal="center" vertical="top" wrapText="1"/>
    </xf>
    <xf numFmtId="0" fontId="10" fillId="0" borderId="16" xfId="0" applyFont="1" applyBorder="1" applyAlignment="1">
      <alignment horizontal="center" vertical="top" wrapText="1"/>
    </xf>
    <xf numFmtId="0" fontId="8" fillId="0" borderId="0" xfId="233" applyFont="1" applyAlignment="1">
      <alignment horizontal="left" wrapText="1"/>
    </xf>
    <xf numFmtId="37" fontId="8" fillId="0" borderId="0" xfId="262" applyNumberFormat="1" applyFont="1" applyFill="1" applyAlignment="1">
      <alignment horizontal="left" vertical="top" wrapText="1"/>
    </xf>
    <xf numFmtId="37" fontId="8" fillId="0" borderId="0" xfId="262" applyNumberFormat="1" applyFont="1" applyFill="1" applyAlignment="1">
      <alignment horizontal="justify" vertical="top" wrapText="1"/>
    </xf>
    <xf numFmtId="37" fontId="8" fillId="0" borderId="0" xfId="258" applyNumberFormat="1" applyFont="1" applyFill="1" applyAlignment="1">
      <alignment horizontal="left" vertical="top" wrapText="1"/>
    </xf>
    <xf numFmtId="173" fontId="4" fillId="0" borderId="0" xfId="115" applyNumberFormat="1" applyFont="1" applyAlignment="1">
      <alignment horizontal="center"/>
    </xf>
    <xf numFmtId="0" fontId="12" fillId="0" borderId="9" xfId="0" applyFont="1" applyBorder="1" applyAlignment="1">
      <alignment horizontal="center"/>
    </xf>
    <xf numFmtId="0" fontId="67" fillId="0" borderId="0" xfId="0" applyFont="1" applyAlignment="1">
      <alignment horizontal="left" vertical="top" wrapText="1"/>
    </xf>
    <xf numFmtId="0" fontId="67" fillId="0" borderId="0" xfId="0" applyFont="1" applyFill="1" applyAlignment="1">
      <alignment horizontal="left" vertical="top" wrapText="1"/>
    </xf>
    <xf numFmtId="0" fontId="61" fillId="0" borderId="37" xfId="0" applyFont="1" applyBorder="1" applyAlignment="1">
      <alignment horizontal="center" wrapText="1"/>
    </xf>
    <xf numFmtId="0" fontId="61" fillId="0" borderId="39" xfId="0" applyFont="1" applyBorder="1" applyAlignment="1">
      <alignment horizontal="center" wrapText="1"/>
    </xf>
  </cellXfs>
  <cellStyles count="324">
    <cellStyle name=" Task]_x000d_&#10;TaskName=Scan At_x000d_&#10;TaskID=3_x000d_&#10;WorkstationName=SmarTone_x000d_&#10;LastExecuted=0_x000d_&#10;LastSt" xfId="1"/>
    <cellStyle name="%" xfId="2"/>
    <cellStyle name="% 2" xfId="3"/>
    <cellStyle name="_wp_Capital assets_DCCL" xfId="4"/>
    <cellStyle name="=C:\WINNT\SYSTEM32\COMMAND.COM" xfId="5"/>
    <cellStyle name="0,0_x000d_&#10;NA_x000d_&#10;" xfId="6"/>
    <cellStyle name="20% - Accent1 2" xfId="7"/>
    <cellStyle name="20% - Accent1 3" xfId="8"/>
    <cellStyle name="20% - Accent1 4" xfId="9"/>
    <cellStyle name="20% - Accent2 2" xfId="10"/>
    <cellStyle name="20% - Accent2 3" xfId="11"/>
    <cellStyle name="20% - Accent2 4" xfId="12"/>
    <cellStyle name="20% - Accent3 2" xfId="13"/>
    <cellStyle name="20% - Accent3 3" xfId="14"/>
    <cellStyle name="20% - Accent3 4" xfId="15"/>
    <cellStyle name="20% - Accent4 2" xfId="16"/>
    <cellStyle name="20% - Accent4 3" xfId="17"/>
    <cellStyle name="20% - Accent4 4" xfId="18"/>
    <cellStyle name="20% - Accent5 2" xfId="19"/>
    <cellStyle name="20% - Accent5 3" xfId="20"/>
    <cellStyle name="20% - Accent5 4" xfId="21"/>
    <cellStyle name="20% - Accent6 2" xfId="22"/>
    <cellStyle name="20% - Accent6 3" xfId="23"/>
    <cellStyle name="20% - Accent6 4" xfId="24"/>
    <cellStyle name="40% - Accent1 2" xfId="25"/>
    <cellStyle name="40% - Accent1 3" xfId="26"/>
    <cellStyle name="40% - Accent1 4" xfId="27"/>
    <cellStyle name="40% - Accent2 2" xfId="28"/>
    <cellStyle name="40% - Accent2 3" xfId="29"/>
    <cellStyle name="40% - Accent2 4" xfId="30"/>
    <cellStyle name="40% - Accent3 2" xfId="31"/>
    <cellStyle name="40% - Accent3 3" xfId="32"/>
    <cellStyle name="40% - Accent3 4" xfId="33"/>
    <cellStyle name="40% - Accent4 2" xfId="34"/>
    <cellStyle name="40% - Accent4 3" xfId="35"/>
    <cellStyle name="40% - Accent4 4" xfId="36"/>
    <cellStyle name="40% - Accent5 2" xfId="37"/>
    <cellStyle name="40% - Accent5 3" xfId="38"/>
    <cellStyle name="40% - Accent5 4" xfId="39"/>
    <cellStyle name="40% - Accent6 2" xfId="40"/>
    <cellStyle name="40% - Accent6 3" xfId="41"/>
    <cellStyle name="40% - Accent6 4" xfId="42"/>
    <cellStyle name="60% - Accent1 2" xfId="43"/>
    <cellStyle name="60% - Accent1 3" xfId="44"/>
    <cellStyle name="60% - Accent1 4" xfId="45"/>
    <cellStyle name="60% - Accent2 2" xfId="46"/>
    <cellStyle name="60% - Accent2 3" xfId="47"/>
    <cellStyle name="60% - Accent2 4" xfId="48"/>
    <cellStyle name="60% - Accent3 2" xfId="49"/>
    <cellStyle name="60% - Accent3 3" xfId="50"/>
    <cellStyle name="60% - Accent3 4" xfId="51"/>
    <cellStyle name="60% - Accent4 2" xfId="52"/>
    <cellStyle name="60% - Accent4 3" xfId="53"/>
    <cellStyle name="60% - Accent4 4" xfId="54"/>
    <cellStyle name="60% - Accent5 2" xfId="55"/>
    <cellStyle name="60% - Accent5 3" xfId="56"/>
    <cellStyle name="60% - Accent5 4" xfId="57"/>
    <cellStyle name="60% - Accent6 2" xfId="58"/>
    <cellStyle name="60% - Accent6 3" xfId="59"/>
    <cellStyle name="60% - Accent6 4" xfId="60"/>
    <cellStyle name="Accent1 - 20%" xfId="61"/>
    <cellStyle name="Accent1 - 40%" xfId="62"/>
    <cellStyle name="Accent1 - 60%" xfId="63"/>
    <cellStyle name="Accent1 2" xfId="64"/>
    <cellStyle name="Accent1 3" xfId="65"/>
    <cellStyle name="Accent1 4" xfId="66"/>
    <cellStyle name="Accent2 - 20%" xfId="67"/>
    <cellStyle name="Accent2 - 40%" xfId="68"/>
    <cellStyle name="Accent2 - 60%" xfId="69"/>
    <cellStyle name="Accent2 2" xfId="70"/>
    <cellStyle name="Accent2 3" xfId="71"/>
    <cellStyle name="Accent2 4" xfId="72"/>
    <cellStyle name="Accent3 - 20%" xfId="73"/>
    <cellStyle name="Accent3 - 40%" xfId="74"/>
    <cellStyle name="Accent3 - 60%" xfId="75"/>
    <cellStyle name="Accent3 2" xfId="76"/>
    <cellStyle name="Accent3 3" xfId="77"/>
    <cellStyle name="Accent3 4" xfId="78"/>
    <cellStyle name="Accent4 - 20%" xfId="79"/>
    <cellStyle name="Accent4 - 40%" xfId="80"/>
    <cellStyle name="Accent4 - 60%" xfId="81"/>
    <cellStyle name="Accent4 2" xfId="82"/>
    <cellStyle name="Accent4 3" xfId="83"/>
    <cellStyle name="Accent4 4" xfId="84"/>
    <cellStyle name="Accent5 - 20%" xfId="85"/>
    <cellStyle name="Accent5 - 40%" xfId="86"/>
    <cellStyle name="Accent5 - 60%" xfId="87"/>
    <cellStyle name="Accent5 2" xfId="88"/>
    <cellStyle name="Accent5 3" xfId="89"/>
    <cellStyle name="Accent5 4" xfId="90"/>
    <cellStyle name="Accent6 - 20%" xfId="91"/>
    <cellStyle name="Accent6 - 40%" xfId="92"/>
    <cellStyle name="Accent6 - 60%" xfId="93"/>
    <cellStyle name="Accent6 2" xfId="94"/>
    <cellStyle name="Accent6 3" xfId="95"/>
    <cellStyle name="Accent6 4" xfId="96"/>
    <cellStyle name="Bad 2" xfId="97"/>
    <cellStyle name="Bad 3" xfId="98"/>
    <cellStyle name="Bad 4" xfId="99"/>
    <cellStyle name="blue" xfId="100"/>
    <cellStyle name="Calc Currency (0)" xfId="101"/>
    <cellStyle name="Calc Currency (2)" xfId="102"/>
    <cellStyle name="Calc Percent (0)" xfId="103"/>
    <cellStyle name="Calc Percent (1)" xfId="104"/>
    <cellStyle name="Calc Percent (2)" xfId="105"/>
    <cellStyle name="Calc Units (0)" xfId="106"/>
    <cellStyle name="Calc Units (1)" xfId="107"/>
    <cellStyle name="Calc Units (2)" xfId="108"/>
    <cellStyle name="Calculation 2" xfId="109"/>
    <cellStyle name="Calculation 3" xfId="110"/>
    <cellStyle name="Calculation 4" xfId="111"/>
    <cellStyle name="Check Cell 2" xfId="112"/>
    <cellStyle name="Check Cell 3" xfId="113"/>
    <cellStyle name="Check Cell 4" xfId="114"/>
    <cellStyle name="Comma" xfId="115" builtinId="3"/>
    <cellStyle name="Comma [0] 2" xfId="116"/>
    <cellStyle name="Comma [00]" xfId="117"/>
    <cellStyle name="Comma 10" xfId="118"/>
    <cellStyle name="Comma 10 2" xfId="119"/>
    <cellStyle name="Comma 10 3" xfId="120"/>
    <cellStyle name="Comma 11" xfId="121"/>
    <cellStyle name="Comma 12" xfId="122"/>
    <cellStyle name="Comma 13" xfId="123"/>
    <cellStyle name="Comma 14" xfId="124"/>
    <cellStyle name="Comma 14 2" xfId="125"/>
    <cellStyle name="Comma 15" xfId="126"/>
    <cellStyle name="Comma 16" xfId="127"/>
    <cellStyle name="Comma 19" xfId="128"/>
    <cellStyle name="Comma 2" xfId="129"/>
    <cellStyle name="Comma 2 2" xfId="130"/>
    <cellStyle name="Comma 2 2 2" xfId="131"/>
    <cellStyle name="Comma 2 2 3" xfId="132"/>
    <cellStyle name="Comma 2 2 4" xfId="133"/>
    <cellStyle name="Comma 2 2 5" xfId="134"/>
    <cellStyle name="Comma 2 2 6" xfId="135"/>
    <cellStyle name="Comma 2 2 7" xfId="136"/>
    <cellStyle name="Comma 2 2 8" xfId="137"/>
    <cellStyle name="Comma 2 3" xfId="138"/>
    <cellStyle name="Comma 2 4" xfId="139"/>
    <cellStyle name="Comma 2 5" xfId="140"/>
    <cellStyle name="Comma 2 6" xfId="141"/>
    <cellStyle name="Comma 2 7" xfId="142"/>
    <cellStyle name="Comma 2_CFO" xfId="143"/>
    <cellStyle name="Comma 3" xfId="144"/>
    <cellStyle name="Comma 3 2" xfId="145"/>
    <cellStyle name="Comma 3 2 2" xfId="146"/>
    <cellStyle name="Comma 37" xfId="147"/>
    <cellStyle name="Comma 4" xfId="314"/>
    <cellStyle name="Comma 4 2" xfId="148"/>
    <cellStyle name="Comma 5" xfId="149"/>
    <cellStyle name="Comma 5 3" xfId="150"/>
    <cellStyle name="Comma 6" xfId="151"/>
    <cellStyle name="Comma 6 2 2" xfId="152"/>
    <cellStyle name="Comma 7" xfId="153"/>
    <cellStyle name="Comma 8" xfId="154"/>
    <cellStyle name="Comma 8 2" xfId="155"/>
    <cellStyle name="Comma 8 3" xfId="156"/>
    <cellStyle name="Comma 9" xfId="157"/>
    <cellStyle name="Comma 9 2" xfId="158"/>
    <cellStyle name="Comma 9 3" xfId="159"/>
    <cellStyle name="Copied" xfId="160"/>
    <cellStyle name="Currency [00]" xfId="161"/>
    <cellStyle name="Currency 2" xfId="162"/>
    <cellStyle name="Date Short" xfId="163"/>
    <cellStyle name="DELTA" xfId="164"/>
    <cellStyle name="Dezimal [0]_DAA Konsolidiert" xfId="165"/>
    <cellStyle name="Dezimal_DAA Konsolidiert" xfId="166"/>
    <cellStyle name="Emphasis 1" xfId="167"/>
    <cellStyle name="Emphasis 2" xfId="168"/>
    <cellStyle name="Emphasis 3" xfId="169"/>
    <cellStyle name="Enter Currency (0)" xfId="170"/>
    <cellStyle name="Enter Currency (2)" xfId="171"/>
    <cellStyle name="Enter Units (0)" xfId="172"/>
    <cellStyle name="Enter Units (1)" xfId="173"/>
    <cellStyle name="Enter Units (2)" xfId="174"/>
    <cellStyle name="Entered" xfId="175"/>
    <cellStyle name="Euro" xfId="176"/>
    <cellStyle name="Explanatory Text 2" xfId="177"/>
    <cellStyle name="Explanatory Text 3" xfId="178"/>
    <cellStyle name="Explanatory Text 4" xfId="179"/>
    <cellStyle name="Good 2" xfId="180"/>
    <cellStyle name="Good 3" xfId="181"/>
    <cellStyle name="Good 4" xfId="182"/>
    <cellStyle name="Grey" xfId="183"/>
    <cellStyle name="Header1" xfId="184"/>
    <cellStyle name="Header2" xfId="185"/>
    <cellStyle name="Heading 1 2" xfId="186"/>
    <cellStyle name="Heading 1 3" xfId="187"/>
    <cellStyle name="Heading 1 4" xfId="188"/>
    <cellStyle name="Heading 2 2" xfId="189"/>
    <cellStyle name="Heading 2 3" xfId="190"/>
    <cellStyle name="Heading 2 4" xfId="191"/>
    <cellStyle name="Heading 3 2" xfId="192"/>
    <cellStyle name="Heading 3 3" xfId="193"/>
    <cellStyle name="Heading 3 4" xfId="194"/>
    <cellStyle name="Heading 4 2" xfId="195"/>
    <cellStyle name="Heading 4 3" xfId="196"/>
    <cellStyle name="Heading 4 4" xfId="197"/>
    <cellStyle name="Hyperlink 2" xfId="198"/>
    <cellStyle name="Hyperlink 3" xfId="199"/>
    <cellStyle name="Input [yellow]" xfId="200"/>
    <cellStyle name="Input 2" xfId="201"/>
    <cellStyle name="Input 3" xfId="202"/>
    <cellStyle name="Input 4" xfId="203"/>
    <cellStyle name="Link Currency (0)" xfId="204"/>
    <cellStyle name="Link Currency (2)" xfId="205"/>
    <cellStyle name="Link Units (0)" xfId="206"/>
    <cellStyle name="Link Units (1)" xfId="207"/>
    <cellStyle name="Link Units (2)" xfId="208"/>
    <cellStyle name="Linked Cell 2" xfId="209"/>
    <cellStyle name="Linked Cell 3" xfId="210"/>
    <cellStyle name="Linked Cell 4" xfId="211"/>
    <cellStyle name="Milliers [0]_laroux" xfId="212"/>
    <cellStyle name="Milliers_laroux" xfId="213"/>
    <cellStyle name="Monétaire [0]_laroux" xfId="214"/>
    <cellStyle name="Monétaire_laroux" xfId="215"/>
    <cellStyle name="Neutral 2" xfId="216"/>
    <cellStyle name="Neutral 3" xfId="217"/>
    <cellStyle name="Neutral 4" xfId="218"/>
    <cellStyle name="Nor}al" xfId="219"/>
    <cellStyle name="Normal" xfId="0" builtinId="0"/>
    <cellStyle name="Normal - Style1" xfId="220"/>
    <cellStyle name="Normal 10" xfId="221"/>
    <cellStyle name="Normal 10 2" xfId="222"/>
    <cellStyle name="Normal 11" xfId="223"/>
    <cellStyle name="Normal 12" xfId="224"/>
    <cellStyle name="Normal 2" xfId="225"/>
    <cellStyle name="Normal 2 2" xfId="226"/>
    <cellStyle name="Normal 2 3" xfId="227"/>
    <cellStyle name="Normal 2 4" xfId="228"/>
    <cellStyle name="Normal 2 5" xfId="229"/>
    <cellStyle name="Normal 2 6" xfId="230"/>
    <cellStyle name="Normal 2 6 2" xfId="231"/>
    <cellStyle name="Normal 2_WIP JUNE 2009" xfId="232"/>
    <cellStyle name="Normal 3" xfId="233"/>
    <cellStyle name="Normal 3 2" xfId="234"/>
    <cellStyle name="Normal 3 2 2" xfId="235"/>
    <cellStyle name="Normal 3 3" xfId="319"/>
    <cellStyle name="Normal 33" xfId="236"/>
    <cellStyle name="Normal 34" xfId="237"/>
    <cellStyle name="Normal 35" xfId="238"/>
    <cellStyle name="Normal 36" xfId="239"/>
    <cellStyle name="Normal 37" xfId="240"/>
    <cellStyle name="Normal 4" xfId="241"/>
    <cellStyle name="Normal 4 2" xfId="242"/>
    <cellStyle name="Normal 5" xfId="311"/>
    <cellStyle name="Normal 5 2" xfId="243"/>
    <cellStyle name="Normal 5 3" xfId="244"/>
    <cellStyle name="Normal 6" xfId="245"/>
    <cellStyle name="Normal 6 2" xfId="246"/>
    <cellStyle name="Normal 6 2 2" xfId="247"/>
    <cellStyle name="Normal 7" xfId="248"/>
    <cellStyle name="Normal 7 2" xfId="249"/>
    <cellStyle name="Normal 7 3" xfId="250"/>
    <cellStyle name="Normal 7 4" xfId="251"/>
    <cellStyle name="Normal 8" xfId="252"/>
    <cellStyle name="Normal 8 2" xfId="253"/>
    <cellStyle name="Normal 8 3" xfId="254"/>
    <cellStyle name="Normal 9" xfId="255"/>
    <cellStyle name="Normal 9 2" xfId="256"/>
    <cellStyle name="Normal 9 3" xfId="257"/>
    <cellStyle name="Normal_ANEX" xfId="258"/>
    <cellStyle name="Normal_ANEX 10" xfId="322"/>
    <cellStyle name="Normal_ANEX 11" xfId="323"/>
    <cellStyle name="Normal_ANEX 2" xfId="259"/>
    <cellStyle name="Normal_ANEX 3" xfId="260"/>
    <cellStyle name="Normal_ANEX 3 2" xfId="312"/>
    <cellStyle name="Normal_ANEX 3 2 2" xfId="313"/>
    <cellStyle name="Normal_ANEX 3 2 3" xfId="315"/>
    <cellStyle name="Normal_ANEX 4" xfId="261"/>
    <cellStyle name="Normal_ANEX 5" xfId="262"/>
    <cellStyle name="Normal_ANEX 6" xfId="263"/>
    <cellStyle name="Normal_ANEX 7" xfId="318"/>
    <cellStyle name="Normal_ANEX 8" xfId="320"/>
    <cellStyle name="Normal_ANEX 9" xfId="321"/>
    <cellStyle name="Normal_Book1 2" xfId="264"/>
    <cellStyle name="Normal_BSPL Sep-07 LR" xfId="316"/>
    <cellStyle name="Normal_Fa 2" xfId="265"/>
    <cellStyle name="Normal_Sheet2" xfId="266"/>
    <cellStyle name="Normal_Sheet5" xfId="267"/>
    <cellStyle name="Normal_Taxaudit 45" xfId="268"/>
    <cellStyle name="Note 2" xfId="269"/>
    <cellStyle name="Note 3" xfId="270"/>
    <cellStyle name="Note 4" xfId="271"/>
    <cellStyle name="Option" xfId="272"/>
    <cellStyle name="Output 2" xfId="273"/>
    <cellStyle name="Output 3" xfId="274"/>
    <cellStyle name="Output 4" xfId="275"/>
    <cellStyle name="Percent" xfId="276" builtinId="5"/>
    <cellStyle name="Percent [0]" xfId="277"/>
    <cellStyle name="Percent [00]" xfId="278"/>
    <cellStyle name="Percent [2]" xfId="279"/>
    <cellStyle name="Percent 2" xfId="280"/>
    <cellStyle name="Percent 2 2" xfId="281"/>
    <cellStyle name="Percent 3" xfId="317"/>
    <cellStyle name="Percent 3 2" xfId="282"/>
    <cellStyle name="Percent 4" xfId="283"/>
    <cellStyle name="PrePop Currency (0)" xfId="284"/>
    <cellStyle name="PrePop Currency (2)" xfId="285"/>
    <cellStyle name="PrePop Units (0)" xfId="286"/>
    <cellStyle name="PrePop Units (1)" xfId="287"/>
    <cellStyle name="PrePop Units (2)" xfId="288"/>
    <cellStyle name="RevList" xfId="289"/>
    <cellStyle name="Sheet Title" xfId="290"/>
    <cellStyle name="Standard_Tabelle1 (2)" xfId="291"/>
    <cellStyle name="Style 1" xfId="292"/>
    <cellStyle name="Subtotal" xfId="293"/>
    <cellStyle name="Text Indent A" xfId="294"/>
    <cellStyle name="Text Indent B" xfId="295"/>
    <cellStyle name="Text Indent C" xfId="296"/>
    <cellStyle name="Title 2" xfId="297"/>
    <cellStyle name="Title 3" xfId="298"/>
    <cellStyle name="Title 4" xfId="299"/>
    <cellStyle name="Total 2" xfId="300"/>
    <cellStyle name="Total 3" xfId="301"/>
    <cellStyle name="Total 4" xfId="302"/>
    <cellStyle name="Warning Text 2" xfId="303"/>
    <cellStyle name="Warning Text 3" xfId="304"/>
    <cellStyle name="Warning Text 4" xfId="305"/>
    <cellStyle name="桁区切り [0.00]_RESULTS" xfId="306"/>
    <cellStyle name="桁区切り_RESULTS" xfId="307"/>
    <cellStyle name="標準_RESULTS" xfId="308"/>
    <cellStyle name="通貨 [0.00]_RESULTS" xfId="309"/>
    <cellStyle name="通貨_RESULTS" xfId="31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R&amp;DACTS\AMIT\SCH_2005-06\FA%20Schedules-Final\202920_Furniture%20&amp;%20Fixtur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cent\user\Acc%20&amp;%20Fin\Monthly%20BS%20FY%2002-03\BalSheet310302(apr'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Manish\Application%20Data\Microsoft\Excel\BIPL%20Balance%20Sheet%20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acent\user\D\Budget%2001-02\Qmm-01-02\PRM-NEW-form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anjay\tax\B.S\Quarterly%20Performance%20Report%20-%20March%20'%20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bmsrv01\fashared\March%20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anubhav\Documents%20and%20Settings\anu\Desktop\BALANCE%20SHEETS\PALIWAL\2007\Balance_sheet_paliwal%20as%20at%2030.11.20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pr-Mar'06"/>
      <sheetName val="923_Apr-Mar'06"/>
      <sheetName val="FAR-(F)"/>
      <sheetName val="Jan-Mar'06"/>
      <sheetName val="923_Jan-Mar'06(F)"/>
      <sheetName val="FAR-Mar'06"/>
      <sheetName val="923_Jan-Mar'06-LR"/>
      <sheetName val="Nfe"/>
      <sheetName val="Jan-Dec'05"/>
      <sheetName val="923_Jan-Dec'05"/>
      <sheetName val="FAR"/>
      <sheetName val="923_Jan-Dec'05 (2)"/>
      <sheetName val="Apr-DEC'05 (F)"/>
      <sheetName val="923_dec'05 "/>
      <sheetName val="FAR-Oct-Dec'05"/>
      <sheetName val="diff in depn-Oct-Dec'05"/>
      <sheetName val="FAR-Apr-Sep'05 (2)"/>
      <sheetName val="FAR-Apr-Sep'05"/>
      <sheetName val="Apr-Dec05"/>
      <sheetName val="Apr-Sep'05"/>
      <sheetName val="923_Sep'05 (F)"/>
      <sheetName val="923_Apr-Dec'05 (F)"/>
      <sheetName val="923_Apr-Dec'05"/>
      <sheetName val="Jan-Mar'05"/>
      <sheetName val="923_MAR'05"/>
      <sheetName val="Sap_oct_dec"/>
      <sheetName val="F&amp;F_Sep'05_051105"/>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 A Schedule"/>
      <sheetName val="As on 17.03.02"/>
      <sheetName val="Detail'03"/>
      <sheetName val="detail'02"/>
      <sheetName val="As on 02.05.02"/>
      <sheetName val="Analysis"/>
      <sheetName val="Sample"/>
      <sheetName val="Inter Unit"/>
      <sheetName val="Stock Trf"/>
      <sheetName val="Module1"/>
    </sheetNames>
    <sheetDataSet>
      <sheetData sheetId="0"/>
      <sheetData sheetId="1"/>
      <sheetData sheetId="2"/>
      <sheetData sheetId="3" refreshError="1">
        <row r="506">
          <cell r="B506" t="str">
            <v>Freight &amp; Forwarding</v>
          </cell>
        </row>
        <row r="508">
          <cell r="B508" t="str">
            <v>Freight Inward Others</v>
          </cell>
          <cell r="C508">
            <v>30634</v>
          </cell>
        </row>
        <row r="509">
          <cell r="B509" t="str">
            <v>Freight Outward</v>
          </cell>
          <cell r="C509">
            <v>10338871</v>
          </cell>
        </row>
        <row r="510">
          <cell r="B510" t="str">
            <v>Freight Outward-Gumseal</v>
          </cell>
          <cell r="C510">
            <v>5275</v>
          </cell>
        </row>
        <row r="512">
          <cell r="B512" t="str">
            <v>Total</v>
          </cell>
          <cell r="C512">
            <v>10374780</v>
          </cell>
        </row>
      </sheetData>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S"/>
      <sheetName val="P&amp;L"/>
      <sheetName val="annexures"/>
      <sheetName val="Dep Sch"/>
      <sheetName val="DEP CHART"/>
      <sheetName val="CAPITAL WIP"/>
      <sheetName val="Sheet1"/>
      <sheetName val="Contribution to PF"/>
      <sheetName val="Debtors Ageing"/>
      <sheetName val="Sheet2"/>
      <sheetName val="Loan Amortization Schedule"/>
    </sheetNames>
    <sheetDataSet>
      <sheetData sheetId="0"/>
      <sheetData sheetId="1"/>
      <sheetData sheetId="2"/>
      <sheetData sheetId="3"/>
      <sheetData sheetId="4"/>
      <sheetData sheetId="5"/>
      <sheetData sheetId="6"/>
      <sheetData sheetId="7"/>
      <sheetData sheetId="8"/>
      <sheetData sheetId="9"/>
      <sheetData sheetId="10">
        <row r="1">
          <cell r="A1" t="str">
            <v>Loan Amortization Schedule</v>
          </cell>
        </row>
        <row r="4">
          <cell r="B4" t="str">
            <v>Enter values</v>
          </cell>
          <cell r="H4" t="str">
            <v>Loan summary</v>
          </cell>
        </row>
        <row r="5">
          <cell r="C5" t="str">
            <v>Loan amount</v>
          </cell>
          <cell r="D5">
            <v>590000</v>
          </cell>
          <cell r="I5" t="str">
            <v>Scheduled payment</v>
          </cell>
          <cell r="J5">
            <v>13499.940538946632</v>
          </cell>
        </row>
        <row r="6">
          <cell r="C6" t="str">
            <v>Annual interest rate</v>
          </cell>
          <cell r="D6">
            <v>0.13250000000000001</v>
          </cell>
          <cell r="I6" t="str">
            <v>Scheduled number of payments</v>
          </cell>
          <cell r="J6">
            <v>60</v>
          </cell>
        </row>
        <row r="7">
          <cell r="C7" t="str">
            <v>Loan period in years</v>
          </cell>
          <cell r="D7">
            <v>5</v>
          </cell>
          <cell r="I7" t="str">
            <v>Actual number of payments</v>
          </cell>
          <cell r="J7">
            <v>60</v>
          </cell>
        </row>
        <row r="8">
          <cell r="C8" t="str">
            <v>Number of payments per year</v>
          </cell>
          <cell r="D8">
            <v>12</v>
          </cell>
          <cell r="I8" t="str">
            <v>Total early payments</v>
          </cell>
          <cell r="J8">
            <v>0</v>
          </cell>
        </row>
        <row r="9">
          <cell r="C9" t="str">
            <v>Start date of loan</v>
          </cell>
          <cell r="D9">
            <v>39965</v>
          </cell>
          <cell r="I9" t="str">
            <v>Total interest</v>
          </cell>
          <cell r="J9">
            <v>219996.43233679587</v>
          </cell>
        </row>
        <row r="10">
          <cell r="C10" t="str">
            <v>Optional extra payments</v>
          </cell>
        </row>
        <row r="12">
          <cell r="B12" t="str">
            <v>Lender name:</v>
          </cell>
        </row>
        <row r="16">
          <cell r="A16" t="str">
            <v>Pmt. No.</v>
          </cell>
          <cell r="B16" t="str">
            <v>Payment Date</v>
          </cell>
          <cell r="C16" t="str">
            <v>Beginning Balance</v>
          </cell>
          <cell r="D16" t="str">
            <v>Scheduled Payment</v>
          </cell>
          <cell r="E16" t="str">
            <v>Extra Payment</v>
          </cell>
          <cell r="F16" t="str">
            <v>Total Payment</v>
          </cell>
          <cell r="G16" t="str">
            <v>Principal</v>
          </cell>
          <cell r="H16" t="str">
            <v>Interest</v>
          </cell>
          <cell r="I16" t="str">
            <v>Ending Balance</v>
          </cell>
          <cell r="J16" t="str">
            <v>Cumulative Interest</v>
          </cell>
        </row>
        <row r="18">
          <cell r="A18">
            <v>1</v>
          </cell>
          <cell r="B18">
            <v>39995</v>
          </cell>
          <cell r="C18">
            <v>590000</v>
          </cell>
          <cell r="D18">
            <v>13499.940538946632</v>
          </cell>
          <cell r="E18">
            <v>0</v>
          </cell>
          <cell r="F18">
            <v>13499.940538946632</v>
          </cell>
          <cell r="G18">
            <v>6985.3572056132989</v>
          </cell>
          <cell r="H18">
            <v>6514.583333333333</v>
          </cell>
          <cell r="I18">
            <v>583014.64279438672</v>
          </cell>
          <cell r="J18">
            <v>6514.583333333333</v>
          </cell>
        </row>
        <row r="19">
          <cell r="A19">
            <v>2</v>
          </cell>
          <cell r="B19">
            <v>40026</v>
          </cell>
          <cell r="C19">
            <v>583014.64279438672</v>
          </cell>
          <cell r="D19">
            <v>13499.940538946632</v>
          </cell>
          <cell r="E19">
            <v>0</v>
          </cell>
          <cell r="F19">
            <v>13499.940538946632</v>
          </cell>
          <cell r="G19">
            <v>7062.4871914252781</v>
          </cell>
          <cell r="H19">
            <v>6437.4533475213539</v>
          </cell>
          <cell r="I19">
            <v>575952.15560296143</v>
          </cell>
          <cell r="J19">
            <v>12952.036680854686</v>
          </cell>
        </row>
        <row r="20">
          <cell r="A20">
            <v>3</v>
          </cell>
          <cell r="B20">
            <v>40057</v>
          </cell>
          <cell r="C20">
            <v>575952.15560296143</v>
          </cell>
          <cell r="D20">
            <v>13499.940538946632</v>
          </cell>
          <cell r="E20">
            <v>0</v>
          </cell>
          <cell r="F20">
            <v>13499.940538946632</v>
          </cell>
          <cell r="G20">
            <v>7140.4688208305988</v>
          </cell>
          <cell r="H20">
            <v>6359.4717181160331</v>
          </cell>
          <cell r="I20">
            <v>568811.68678213086</v>
          </cell>
          <cell r="J20">
            <v>19311.50839897072</v>
          </cell>
        </row>
        <row r="21">
          <cell r="A21">
            <v>4</v>
          </cell>
          <cell r="B21">
            <v>40087</v>
          </cell>
          <cell r="C21">
            <v>568811.68678213086</v>
          </cell>
          <cell r="D21">
            <v>13499.940538946632</v>
          </cell>
          <cell r="E21">
            <v>0</v>
          </cell>
          <cell r="F21">
            <v>13499.940538946632</v>
          </cell>
          <cell r="G21">
            <v>7219.3114973939364</v>
          </cell>
          <cell r="H21">
            <v>6280.6290415526955</v>
          </cell>
          <cell r="I21">
            <v>561592.37528473698</v>
          </cell>
          <cell r="J21">
            <v>25592.137440523416</v>
          </cell>
        </row>
        <row r="22">
          <cell r="A22">
            <v>5</v>
          </cell>
          <cell r="B22">
            <v>40118</v>
          </cell>
          <cell r="C22">
            <v>561592.37528473698</v>
          </cell>
          <cell r="D22">
            <v>13499.940538946632</v>
          </cell>
          <cell r="E22">
            <v>0</v>
          </cell>
          <cell r="F22">
            <v>13499.940538946632</v>
          </cell>
          <cell r="G22">
            <v>7299.0247285109936</v>
          </cell>
          <cell r="H22">
            <v>6200.9158104356384</v>
          </cell>
          <cell r="I22">
            <v>554293.35055622598</v>
          </cell>
          <cell r="J22">
            <v>31793.053250959056</v>
          </cell>
        </row>
        <row r="23">
          <cell r="A23">
            <v>6</v>
          </cell>
          <cell r="B23">
            <v>40148</v>
          </cell>
          <cell r="C23">
            <v>554293.35055622598</v>
          </cell>
          <cell r="D23">
            <v>13499.940538946632</v>
          </cell>
          <cell r="E23">
            <v>0</v>
          </cell>
          <cell r="F23">
            <v>13499.940538946632</v>
          </cell>
          <cell r="G23">
            <v>7379.6181265549694</v>
          </cell>
          <cell r="H23">
            <v>6120.3224123916625</v>
          </cell>
          <cell r="I23">
            <v>546913.73242967098</v>
          </cell>
          <cell r="J23">
            <v>37913.375663350715</v>
          </cell>
        </row>
        <row r="24">
          <cell r="A24">
            <v>7</v>
          </cell>
          <cell r="B24">
            <v>40179</v>
          </cell>
          <cell r="C24">
            <v>546913.73242967098</v>
          </cell>
          <cell r="D24">
            <v>13499.940538946632</v>
          </cell>
          <cell r="E24">
            <v>0</v>
          </cell>
          <cell r="F24">
            <v>13499.940538946632</v>
          </cell>
          <cell r="G24">
            <v>7461.1014100356815</v>
          </cell>
          <cell r="H24">
            <v>6038.8391289109504</v>
          </cell>
          <cell r="I24">
            <v>539452.63101963536</v>
          </cell>
          <cell r="J24">
            <v>43952.214792261664</v>
          </cell>
        </row>
        <row r="25">
          <cell r="A25">
            <v>8</v>
          </cell>
          <cell r="B25">
            <v>40210</v>
          </cell>
          <cell r="C25">
            <v>539452.63101963536</v>
          </cell>
          <cell r="D25">
            <v>13499.940538946632</v>
          </cell>
          <cell r="E25">
            <v>0</v>
          </cell>
          <cell r="F25">
            <v>13499.940538946632</v>
          </cell>
          <cell r="G25">
            <v>7543.4844047714914</v>
          </cell>
          <cell r="H25">
            <v>5956.4561341751405</v>
          </cell>
          <cell r="I25">
            <v>531909.14661486389</v>
          </cell>
          <cell r="J25">
            <v>49908.670926436804</v>
          </cell>
        </row>
        <row r="26">
          <cell r="A26">
            <v>9</v>
          </cell>
          <cell r="B26">
            <v>40238</v>
          </cell>
          <cell r="C26">
            <v>531909.14661486389</v>
          </cell>
          <cell r="D26">
            <v>13499.940538946632</v>
          </cell>
          <cell r="E26">
            <v>0</v>
          </cell>
          <cell r="F26">
            <v>13499.940538946632</v>
          </cell>
          <cell r="G26">
            <v>7626.7770450741764</v>
          </cell>
          <cell r="H26">
            <v>5873.1634938724555</v>
          </cell>
          <cell r="I26">
            <v>524282.36956978973</v>
          </cell>
          <cell r="J26">
            <v>55781.834420309257</v>
          </cell>
        </row>
        <row r="27">
          <cell r="A27">
            <v>10</v>
          </cell>
          <cell r="B27">
            <v>40269</v>
          </cell>
          <cell r="C27">
            <v>524282.36956978973</v>
          </cell>
          <cell r="D27">
            <v>13499.940538946632</v>
          </cell>
          <cell r="E27">
            <v>0</v>
          </cell>
          <cell r="F27">
            <v>13499.940538946632</v>
          </cell>
          <cell r="G27">
            <v>7710.9893749468702</v>
          </cell>
          <cell r="H27">
            <v>5788.9511639997618</v>
          </cell>
          <cell r="I27">
            <v>516571.38019484287</v>
          </cell>
          <cell r="J27">
            <v>61570.785584309022</v>
          </cell>
        </row>
        <row r="28">
          <cell r="A28">
            <v>11</v>
          </cell>
          <cell r="B28">
            <v>40299</v>
          </cell>
          <cell r="C28">
            <v>516571.38019484287</v>
          </cell>
          <cell r="D28">
            <v>13499.940538946632</v>
          </cell>
          <cell r="E28">
            <v>0</v>
          </cell>
          <cell r="F28">
            <v>13499.940538946632</v>
          </cell>
          <cell r="G28">
            <v>7796.1315492952408</v>
          </cell>
          <cell r="H28">
            <v>5703.8089896513911</v>
          </cell>
          <cell r="I28">
            <v>508775.24864554766</v>
          </cell>
          <cell r="J28">
            <v>67274.594573960407</v>
          </cell>
        </row>
        <row r="29">
          <cell r="A29">
            <v>12</v>
          </cell>
          <cell r="B29">
            <v>40330</v>
          </cell>
          <cell r="C29">
            <v>508775.24864554766</v>
          </cell>
          <cell r="D29">
            <v>13499.940538946632</v>
          </cell>
          <cell r="E29">
            <v>0</v>
          </cell>
          <cell r="F29">
            <v>13499.940538946632</v>
          </cell>
          <cell r="G29">
            <v>7882.2138351520425</v>
          </cell>
          <cell r="H29">
            <v>5617.7267037945894</v>
          </cell>
          <cell r="I29">
            <v>500893.03481039562</v>
          </cell>
          <cell r="J29">
            <v>72892.321277754992</v>
          </cell>
        </row>
        <row r="30">
          <cell r="A30">
            <v>13</v>
          </cell>
          <cell r="B30">
            <v>40360</v>
          </cell>
          <cell r="C30">
            <v>500893.03481039562</v>
          </cell>
          <cell r="D30">
            <v>13499.940538946632</v>
          </cell>
          <cell r="E30">
            <v>0</v>
          </cell>
          <cell r="F30">
            <v>13499.940538946632</v>
          </cell>
          <cell r="G30">
            <v>7969.2466129151808</v>
          </cell>
          <cell r="H30">
            <v>5530.6939260314512</v>
          </cell>
          <cell r="I30">
            <v>492923.78819748043</v>
          </cell>
          <cell r="J30">
            <v>78423.015203786446</v>
          </cell>
        </row>
        <row r="31">
          <cell r="A31">
            <v>14</v>
          </cell>
          <cell r="B31">
            <v>40391</v>
          </cell>
          <cell r="C31">
            <v>492923.78819748043</v>
          </cell>
          <cell r="D31">
            <v>13499.940538946632</v>
          </cell>
          <cell r="E31">
            <v>0</v>
          </cell>
          <cell r="F31">
            <v>13499.940538946632</v>
          </cell>
          <cell r="G31">
            <v>8057.2403775994517</v>
          </cell>
          <cell r="H31">
            <v>5442.7001613471803</v>
          </cell>
          <cell r="I31">
            <v>484866.547819881</v>
          </cell>
          <cell r="J31">
            <v>83865.715365133627</v>
          </cell>
        </row>
        <row r="32">
          <cell r="A32">
            <v>15</v>
          </cell>
          <cell r="B32">
            <v>40422</v>
          </cell>
          <cell r="C32">
            <v>484866.547819881</v>
          </cell>
          <cell r="D32">
            <v>13499.940538946632</v>
          </cell>
          <cell r="E32">
            <v>0</v>
          </cell>
          <cell r="F32">
            <v>13499.940538946632</v>
          </cell>
          <cell r="G32">
            <v>8146.205740102112</v>
          </cell>
          <cell r="H32">
            <v>5353.7347988445199</v>
          </cell>
          <cell r="I32">
            <v>476720.3420797789</v>
          </cell>
          <cell r="J32">
            <v>89219.450163978152</v>
          </cell>
        </row>
        <row r="33">
          <cell r="A33">
            <v>16</v>
          </cell>
          <cell r="B33">
            <v>40452</v>
          </cell>
          <cell r="C33">
            <v>476720.3420797789</v>
          </cell>
          <cell r="D33">
            <v>13499.940538946632</v>
          </cell>
          <cell r="E33">
            <v>0</v>
          </cell>
          <cell r="F33">
            <v>13499.940538946632</v>
          </cell>
          <cell r="G33">
            <v>8236.1534284824065</v>
          </cell>
          <cell r="H33">
            <v>5263.7871104642254</v>
          </cell>
          <cell r="I33">
            <v>468484.18865129648</v>
          </cell>
          <cell r="J33">
            <v>94483.237274442377</v>
          </cell>
        </row>
        <row r="34">
          <cell r="A34">
            <v>17</v>
          </cell>
          <cell r="B34">
            <v>40483</v>
          </cell>
          <cell r="C34">
            <v>468484.18865129648</v>
          </cell>
          <cell r="D34">
            <v>13499.940538946632</v>
          </cell>
          <cell r="E34">
            <v>0</v>
          </cell>
          <cell r="F34">
            <v>13499.940538946632</v>
          </cell>
          <cell r="G34">
            <v>8327.0942892552339</v>
          </cell>
          <cell r="H34">
            <v>5172.846249691399</v>
          </cell>
          <cell r="I34">
            <v>460157.09436204127</v>
          </cell>
          <cell r="J34">
            <v>99656.083524133777</v>
          </cell>
        </row>
        <row r="35">
          <cell r="A35">
            <v>18</v>
          </cell>
          <cell r="B35">
            <v>40513</v>
          </cell>
          <cell r="C35">
            <v>460157.09436204127</v>
          </cell>
          <cell r="D35">
            <v>13499.940538946632</v>
          </cell>
          <cell r="E35">
            <v>0</v>
          </cell>
          <cell r="F35">
            <v>13499.940538946632</v>
          </cell>
          <cell r="G35">
            <v>8419.0392886990921</v>
          </cell>
          <cell r="H35">
            <v>5080.9012502475389</v>
          </cell>
          <cell r="I35">
            <v>451738.05507334217</v>
          </cell>
          <cell r="J35">
            <v>104736.98477438132</v>
          </cell>
        </row>
        <row r="36">
          <cell r="A36">
            <v>19</v>
          </cell>
          <cell r="B36">
            <v>40544</v>
          </cell>
          <cell r="C36">
            <v>451738.05507334217</v>
          </cell>
          <cell r="D36">
            <v>13499.940538946632</v>
          </cell>
          <cell r="E36">
            <v>0</v>
          </cell>
          <cell r="F36">
            <v>13499.940538946632</v>
          </cell>
          <cell r="G36">
            <v>8511.9995141784784</v>
          </cell>
          <cell r="H36">
            <v>4987.9410247681535</v>
          </cell>
          <cell r="I36">
            <v>443226.05555916368</v>
          </cell>
          <cell r="J36">
            <v>109724.92579914947</v>
          </cell>
        </row>
        <row r="37">
          <cell r="A37">
            <v>20</v>
          </cell>
          <cell r="B37">
            <v>40575</v>
          </cell>
          <cell r="C37">
            <v>443226.05555916368</v>
          </cell>
          <cell r="D37">
            <v>13499.940538946632</v>
          </cell>
          <cell r="E37">
            <v>0</v>
          </cell>
          <cell r="F37">
            <v>13499.940538946632</v>
          </cell>
          <cell r="G37">
            <v>8605.9861754808662</v>
          </cell>
          <cell r="H37">
            <v>4893.9543634657657</v>
          </cell>
          <cell r="I37">
            <v>434620.0693836828</v>
          </cell>
          <cell r="J37">
            <v>114618.88016261523</v>
          </cell>
        </row>
        <row r="38">
          <cell r="A38">
            <v>21</v>
          </cell>
          <cell r="B38">
            <v>40603</v>
          </cell>
          <cell r="C38">
            <v>434620.0693836828</v>
          </cell>
          <cell r="D38">
            <v>13499.940538946632</v>
          </cell>
          <cell r="E38">
            <v>0</v>
          </cell>
          <cell r="F38">
            <v>13499.940538946632</v>
          </cell>
          <cell r="G38">
            <v>8701.0106061684673</v>
          </cell>
          <cell r="H38">
            <v>4798.9299327781646</v>
          </cell>
          <cell r="I38">
            <v>425919.05877751432</v>
          </cell>
          <cell r="J38">
            <v>119417.81009539339</v>
          </cell>
        </row>
        <row r="39">
          <cell r="A39">
            <v>22</v>
          </cell>
          <cell r="B39">
            <v>40634</v>
          </cell>
          <cell r="C39">
            <v>425919.05877751432</v>
          </cell>
          <cell r="D39">
            <v>13499.940538946632</v>
          </cell>
          <cell r="E39">
            <v>0</v>
          </cell>
          <cell r="F39">
            <v>13499.940538946632</v>
          </cell>
          <cell r="G39">
            <v>8797.0842649449114</v>
          </cell>
          <cell r="H39">
            <v>4702.8562740017214</v>
          </cell>
          <cell r="I39">
            <v>417121.97451256943</v>
          </cell>
          <cell r="J39">
            <v>124120.66636939511</v>
          </cell>
        </row>
        <row r="40">
          <cell r="A40">
            <v>23</v>
          </cell>
          <cell r="B40">
            <v>40664</v>
          </cell>
          <cell r="C40">
            <v>417121.97451256943</v>
          </cell>
          <cell r="D40">
            <v>13499.940538946632</v>
          </cell>
          <cell r="E40">
            <v>0</v>
          </cell>
          <cell r="F40">
            <v>13499.940538946632</v>
          </cell>
          <cell r="G40">
            <v>8894.218737037012</v>
          </cell>
          <cell r="H40">
            <v>4605.7218019096208</v>
          </cell>
          <cell r="I40">
            <v>408227.75577553239</v>
          </cell>
          <cell r="J40">
            <v>128726.38817130473</v>
          </cell>
        </row>
        <row r="41">
          <cell r="A41">
            <v>24</v>
          </cell>
          <cell r="B41">
            <v>40695</v>
          </cell>
          <cell r="C41">
            <v>408227.75577553239</v>
          </cell>
          <cell r="D41">
            <v>13499.940538946632</v>
          </cell>
          <cell r="E41">
            <v>0</v>
          </cell>
          <cell r="F41">
            <v>13499.940538946632</v>
          </cell>
          <cell r="G41">
            <v>8992.4257355917944</v>
          </cell>
          <cell r="H41">
            <v>4507.5148033548367</v>
          </cell>
          <cell r="I41">
            <v>399235.3300399406</v>
          </cell>
          <cell r="J41">
            <v>133233.90297465958</v>
          </cell>
        </row>
        <row r="42">
          <cell r="A42">
            <v>25</v>
          </cell>
          <cell r="B42">
            <v>40725</v>
          </cell>
          <cell r="C42">
            <v>399235.3300399406</v>
          </cell>
          <cell r="D42">
            <v>13499.940538946632</v>
          </cell>
          <cell r="E42">
            <v>0</v>
          </cell>
          <cell r="F42">
            <v>13499.940538946632</v>
          </cell>
          <cell r="G42">
            <v>9091.7171030889549</v>
          </cell>
          <cell r="H42">
            <v>4408.2234358576779</v>
          </cell>
          <cell r="I42">
            <v>390143.61293685163</v>
          </cell>
          <cell r="J42">
            <v>137642.12641051726</v>
          </cell>
        </row>
        <row r="43">
          <cell r="A43">
            <v>26</v>
          </cell>
          <cell r="B43">
            <v>40756</v>
          </cell>
          <cell r="C43">
            <v>390143.61293685163</v>
          </cell>
          <cell r="D43">
            <v>13499.940538946632</v>
          </cell>
          <cell r="E43">
            <v>0</v>
          </cell>
          <cell r="F43">
            <v>13499.940538946632</v>
          </cell>
          <cell r="G43">
            <v>9192.1048127688955</v>
          </cell>
          <cell r="H43">
            <v>4307.8357261777373</v>
          </cell>
          <cell r="I43">
            <v>380951.50812408276</v>
          </cell>
          <cell r="J43">
            <v>141949.96213669499</v>
          </cell>
        </row>
        <row r="44">
          <cell r="A44">
            <v>27</v>
          </cell>
          <cell r="B44">
            <v>40787</v>
          </cell>
          <cell r="C44">
            <v>380951.50812408276</v>
          </cell>
          <cell r="D44">
            <v>13499.940538946632</v>
          </cell>
          <cell r="E44">
            <v>0</v>
          </cell>
          <cell r="F44">
            <v>13499.940538946632</v>
          </cell>
          <cell r="G44">
            <v>9293.6009700765499</v>
          </cell>
          <cell r="H44">
            <v>4206.3395688700812</v>
          </cell>
          <cell r="I44">
            <v>371657.90715400619</v>
          </cell>
          <cell r="J44">
            <v>146156.30170556507</v>
          </cell>
        </row>
        <row r="45">
          <cell r="A45">
            <v>28</v>
          </cell>
          <cell r="B45">
            <v>40817</v>
          </cell>
          <cell r="C45">
            <v>371657.90715400619</v>
          </cell>
          <cell r="D45">
            <v>13499.940538946632</v>
          </cell>
          <cell r="E45">
            <v>0</v>
          </cell>
          <cell r="F45">
            <v>13499.940538946632</v>
          </cell>
          <cell r="G45">
            <v>9396.217814121148</v>
          </cell>
          <cell r="H45">
            <v>4103.7227248254849</v>
          </cell>
          <cell r="I45">
            <v>362261.68933988502</v>
          </cell>
          <cell r="J45">
            <v>150260.02443039056</v>
          </cell>
        </row>
        <row r="46">
          <cell r="A46">
            <v>29</v>
          </cell>
          <cell r="B46">
            <v>40848</v>
          </cell>
          <cell r="C46">
            <v>362261.68933988502</v>
          </cell>
          <cell r="D46">
            <v>13499.940538946632</v>
          </cell>
          <cell r="E46">
            <v>0</v>
          </cell>
          <cell r="F46">
            <v>13499.940538946632</v>
          </cell>
          <cell r="G46">
            <v>9499.9677191520677</v>
          </cell>
          <cell r="H46">
            <v>3999.9728197945642</v>
          </cell>
          <cell r="I46">
            <v>352761.72162073298</v>
          </cell>
          <cell r="J46">
            <v>154259.99725018512</v>
          </cell>
        </row>
        <row r="47">
          <cell r="A47">
            <v>30</v>
          </cell>
          <cell r="B47">
            <v>40878</v>
          </cell>
          <cell r="C47">
            <v>352761.72162073298</v>
          </cell>
          <cell r="D47">
            <v>13499.940538946632</v>
          </cell>
          <cell r="E47">
            <v>0</v>
          </cell>
          <cell r="F47">
            <v>13499.940538946632</v>
          </cell>
          <cell r="G47">
            <v>9604.8631960510393</v>
          </cell>
          <cell r="H47">
            <v>3895.0773428955931</v>
          </cell>
          <cell r="I47">
            <v>343156.85842468194</v>
          </cell>
          <cell r="J47">
            <v>158155.0745930807</v>
          </cell>
        </row>
        <row r="48">
          <cell r="A48">
            <v>31</v>
          </cell>
          <cell r="B48">
            <v>40909</v>
          </cell>
          <cell r="C48">
            <v>343156.85842468194</v>
          </cell>
          <cell r="D48">
            <v>13499.940538946632</v>
          </cell>
          <cell r="E48">
            <v>0</v>
          </cell>
          <cell r="F48">
            <v>13499.940538946632</v>
          </cell>
          <cell r="G48">
            <v>9710.9168938407693</v>
          </cell>
          <cell r="H48">
            <v>3789.0236451058631</v>
          </cell>
          <cell r="I48">
            <v>333445.94153084117</v>
          </cell>
          <cell r="J48">
            <v>161944.09823818656</v>
          </cell>
        </row>
        <row r="49">
          <cell r="A49">
            <v>32</v>
          </cell>
          <cell r="B49">
            <v>40940</v>
          </cell>
          <cell r="C49">
            <v>333445.94153084117</v>
          </cell>
          <cell r="D49">
            <v>13499.940538946632</v>
          </cell>
          <cell r="E49">
            <v>0</v>
          </cell>
          <cell r="F49">
            <v>13499.940538946632</v>
          </cell>
          <cell r="G49">
            <v>9818.14160121026</v>
          </cell>
          <cell r="H49">
            <v>3681.7989377363715</v>
          </cell>
          <cell r="I49">
            <v>323627.79992963088</v>
          </cell>
          <cell r="J49">
            <v>165625.89717592293</v>
          </cell>
        </row>
        <row r="50">
          <cell r="A50">
            <v>33</v>
          </cell>
          <cell r="B50">
            <v>40969</v>
          </cell>
          <cell r="C50">
            <v>323627.79992963088</v>
          </cell>
          <cell r="D50">
            <v>13499.940538946632</v>
          </cell>
          <cell r="E50">
            <v>0</v>
          </cell>
          <cell r="F50">
            <v>13499.940538946632</v>
          </cell>
          <cell r="G50">
            <v>9926.5502480569576</v>
          </cell>
          <cell r="H50">
            <v>3573.3902908896744</v>
          </cell>
          <cell r="I50">
            <v>313701.24968157394</v>
          </cell>
          <cell r="J50">
            <v>169199.28746681262</v>
          </cell>
        </row>
        <row r="51">
          <cell r="A51">
            <v>34</v>
          </cell>
          <cell r="B51">
            <v>41000</v>
          </cell>
          <cell r="C51">
            <v>313701.24968157394</v>
          </cell>
          <cell r="D51">
            <v>13499.940538946632</v>
          </cell>
          <cell r="E51">
            <v>0</v>
          </cell>
          <cell r="F51">
            <v>13499.940538946632</v>
          </cell>
          <cell r="G51">
            <v>10036.155907045919</v>
          </cell>
          <cell r="H51">
            <v>3463.7846319007126</v>
          </cell>
          <cell r="I51">
            <v>303665.09377452801</v>
          </cell>
          <cell r="J51">
            <v>172663.07209871334</v>
          </cell>
        </row>
        <row r="52">
          <cell r="A52">
            <v>35</v>
          </cell>
          <cell r="B52">
            <v>41030</v>
          </cell>
          <cell r="C52">
            <v>303665.09377452801</v>
          </cell>
          <cell r="D52">
            <v>13499.940538946632</v>
          </cell>
          <cell r="E52">
            <v>0</v>
          </cell>
          <cell r="F52">
            <v>13499.940538946632</v>
          </cell>
          <cell r="G52">
            <v>10146.971795186219</v>
          </cell>
          <cell r="H52">
            <v>3352.9687437604134</v>
          </cell>
          <cell r="I52">
            <v>293518.12197934178</v>
          </cell>
          <cell r="J52">
            <v>176016.04084247374</v>
          </cell>
        </row>
        <row r="53">
          <cell r="A53">
            <v>36</v>
          </cell>
          <cell r="B53">
            <v>41061</v>
          </cell>
          <cell r="C53">
            <v>293518.12197934178</v>
          </cell>
          <cell r="D53">
            <v>13499.940538946632</v>
          </cell>
          <cell r="E53">
            <v>0</v>
          </cell>
          <cell r="F53">
            <v>13499.940538946632</v>
          </cell>
          <cell r="G53">
            <v>10259.011275424733</v>
          </cell>
          <cell r="H53">
            <v>3240.929263521899</v>
          </cell>
          <cell r="I53">
            <v>283259.11070391705</v>
          </cell>
          <cell r="J53">
            <v>179256.97010599563</v>
          </cell>
        </row>
        <row r="54">
          <cell r="A54">
            <v>37</v>
          </cell>
          <cell r="B54">
            <v>41091</v>
          </cell>
          <cell r="C54">
            <v>283259.11070391705</v>
          </cell>
          <cell r="D54">
            <v>13499.940538946632</v>
          </cell>
          <cell r="E54">
            <v>0</v>
          </cell>
          <cell r="F54">
            <v>13499.940538946632</v>
          </cell>
          <cell r="G54">
            <v>10372.287858257549</v>
          </cell>
          <cell r="H54">
            <v>3127.6526806890838</v>
          </cell>
          <cell r="I54">
            <v>272886.82284565951</v>
          </cell>
          <cell r="J54">
            <v>182384.62278668472</v>
          </cell>
        </row>
        <row r="55">
          <cell r="A55">
            <v>38</v>
          </cell>
          <cell r="B55">
            <v>41122</v>
          </cell>
          <cell r="C55">
            <v>272886.82284565951</v>
          </cell>
          <cell r="D55">
            <v>13499.940538946632</v>
          </cell>
          <cell r="E55">
            <v>0</v>
          </cell>
          <cell r="F55">
            <v>13499.940538946632</v>
          </cell>
          <cell r="G55">
            <v>10486.815203359141</v>
          </cell>
          <cell r="H55">
            <v>3013.1253355874906</v>
          </cell>
          <cell r="I55">
            <v>262400.00764230039</v>
          </cell>
          <cell r="J55">
            <v>185397.7481222722</v>
          </cell>
        </row>
        <row r="56">
          <cell r="A56">
            <v>39</v>
          </cell>
          <cell r="B56">
            <v>41153</v>
          </cell>
          <cell r="C56">
            <v>262400.00764230039</v>
          </cell>
          <cell r="D56">
            <v>13499.940538946632</v>
          </cell>
          <cell r="E56">
            <v>0</v>
          </cell>
          <cell r="F56">
            <v>13499.940538946632</v>
          </cell>
          <cell r="G56">
            <v>10602.607121229565</v>
          </cell>
          <cell r="H56">
            <v>2897.3334177170668</v>
          </cell>
          <cell r="I56">
            <v>251797.40052107081</v>
          </cell>
          <cell r="J56">
            <v>188295.08153998927</v>
          </cell>
        </row>
        <row r="57">
          <cell r="A57">
            <v>40</v>
          </cell>
          <cell r="B57">
            <v>41183</v>
          </cell>
          <cell r="C57">
            <v>251797.40052107081</v>
          </cell>
          <cell r="D57">
            <v>13499.940538946632</v>
          </cell>
          <cell r="E57">
            <v>0</v>
          </cell>
          <cell r="F57">
            <v>13499.940538946632</v>
          </cell>
          <cell r="G57">
            <v>10719.677574859808</v>
          </cell>
          <cell r="H57">
            <v>2780.2629640868236</v>
          </cell>
          <cell r="I57">
            <v>241077.722946211</v>
          </cell>
          <cell r="J57">
            <v>191075.34450407609</v>
          </cell>
        </row>
        <row r="58">
          <cell r="A58">
            <v>41</v>
          </cell>
          <cell r="B58">
            <v>41214</v>
          </cell>
          <cell r="C58">
            <v>241077.722946211</v>
          </cell>
          <cell r="D58">
            <v>13499.940538946632</v>
          </cell>
          <cell r="E58">
            <v>0</v>
          </cell>
          <cell r="F58">
            <v>13499.940538946632</v>
          </cell>
          <cell r="G58">
            <v>10838.040681415552</v>
          </cell>
          <cell r="H58">
            <v>2661.8998575310798</v>
          </cell>
          <cell r="I58">
            <v>230239.68226479544</v>
          </cell>
          <cell r="J58">
            <v>193737.24436160715</v>
          </cell>
        </row>
        <row r="59">
          <cell r="A59">
            <v>42</v>
          </cell>
          <cell r="B59">
            <v>41244</v>
          </cell>
          <cell r="C59">
            <v>230239.68226479544</v>
          </cell>
          <cell r="D59">
            <v>13499.940538946632</v>
          </cell>
          <cell r="E59">
            <v>0</v>
          </cell>
          <cell r="F59">
            <v>13499.940538946632</v>
          </cell>
          <cell r="G59">
            <v>10957.710713939516</v>
          </cell>
          <cell r="H59">
            <v>2542.2298250071167</v>
          </cell>
          <cell r="I59">
            <v>219281.97155085593</v>
          </cell>
          <cell r="J59">
            <v>196279.47418661427</v>
          </cell>
        </row>
        <row r="60">
          <cell r="A60">
            <v>43</v>
          </cell>
          <cell r="B60">
            <v>41275</v>
          </cell>
          <cell r="C60">
            <v>219281.97155085593</v>
          </cell>
          <cell r="D60">
            <v>13499.940538946632</v>
          </cell>
          <cell r="E60">
            <v>0</v>
          </cell>
          <cell r="F60">
            <v>13499.940538946632</v>
          </cell>
          <cell r="G60">
            <v>11078.702103072597</v>
          </cell>
          <cell r="H60">
            <v>2421.2384358740342</v>
          </cell>
          <cell r="I60">
            <v>208203.26944778333</v>
          </cell>
          <cell r="J60">
            <v>198700.7126224883</v>
          </cell>
        </row>
        <row r="61">
          <cell r="A61">
            <v>44</v>
          </cell>
          <cell r="B61">
            <v>41306</v>
          </cell>
          <cell r="C61">
            <v>208203.26944778333</v>
          </cell>
          <cell r="D61">
            <v>13499.940538946632</v>
          </cell>
          <cell r="E61">
            <v>0</v>
          </cell>
          <cell r="F61">
            <v>13499.940538946632</v>
          </cell>
          <cell r="G61">
            <v>11201.029438794025</v>
          </cell>
          <cell r="H61">
            <v>2298.9111001526076</v>
          </cell>
          <cell r="I61">
            <v>197002.24000898929</v>
          </cell>
          <cell r="J61">
            <v>200999.62372264091</v>
          </cell>
        </row>
        <row r="62">
          <cell r="A62">
            <v>45</v>
          </cell>
          <cell r="B62">
            <v>41334</v>
          </cell>
          <cell r="C62">
            <v>197002.24000898929</v>
          </cell>
          <cell r="D62">
            <v>13499.940538946632</v>
          </cell>
          <cell r="E62">
            <v>0</v>
          </cell>
          <cell r="F62">
            <v>13499.940538946632</v>
          </cell>
          <cell r="G62">
            <v>11324.707472180708</v>
          </cell>
          <cell r="H62">
            <v>2175.2330667659235</v>
          </cell>
          <cell r="I62">
            <v>185677.53253680858</v>
          </cell>
          <cell r="J62">
            <v>203174.85678940683</v>
          </cell>
        </row>
        <row r="63">
          <cell r="A63">
            <v>46</v>
          </cell>
          <cell r="B63">
            <v>41365</v>
          </cell>
          <cell r="C63">
            <v>185677.53253680858</v>
          </cell>
          <cell r="D63">
            <v>13499.940538946632</v>
          </cell>
          <cell r="E63">
            <v>0</v>
          </cell>
          <cell r="F63">
            <v>13499.940538946632</v>
          </cell>
          <cell r="G63">
            <v>11449.751117186037</v>
          </cell>
          <cell r="H63">
            <v>2050.1894217605945</v>
          </cell>
          <cell r="I63">
            <v>174227.78141962254</v>
          </cell>
          <cell r="J63">
            <v>205225.04621116741</v>
          </cell>
        </row>
        <row r="64">
          <cell r="A64">
            <v>47</v>
          </cell>
          <cell r="B64">
            <v>41395</v>
          </cell>
          <cell r="C64">
            <v>174227.78141962254</v>
          </cell>
          <cell r="D64">
            <v>13499.940538946632</v>
          </cell>
          <cell r="E64">
            <v>0</v>
          </cell>
          <cell r="F64">
            <v>13499.940538946632</v>
          </cell>
          <cell r="G64">
            <v>11576.1754524383</v>
          </cell>
          <cell r="H64">
            <v>1923.7650865083324</v>
          </cell>
          <cell r="I64">
            <v>162651.60596718424</v>
          </cell>
          <cell r="J64">
            <v>207148.81129767574</v>
          </cell>
        </row>
        <row r="65">
          <cell r="A65">
            <v>48</v>
          </cell>
          <cell r="B65">
            <v>41426</v>
          </cell>
          <cell r="C65">
            <v>162651.60596718424</v>
          </cell>
          <cell r="D65">
            <v>13499.940538946632</v>
          </cell>
          <cell r="E65">
            <v>0</v>
          </cell>
          <cell r="F65">
            <v>13499.940538946632</v>
          </cell>
          <cell r="G65">
            <v>11703.995723058972</v>
          </cell>
          <cell r="H65">
            <v>1795.9448158876594</v>
          </cell>
          <cell r="I65">
            <v>150947.61024412527</v>
          </cell>
          <cell r="J65">
            <v>208944.7561135634</v>
          </cell>
        </row>
        <row r="66">
          <cell r="A66">
            <v>49</v>
          </cell>
          <cell r="B66">
            <v>41456</v>
          </cell>
          <cell r="C66">
            <v>150947.61024412527</v>
          </cell>
          <cell r="D66">
            <v>13499.940538946632</v>
          </cell>
          <cell r="E66">
            <v>0</v>
          </cell>
          <cell r="F66">
            <v>13499.940538946632</v>
          </cell>
          <cell r="G66">
            <v>11833.227342501083</v>
          </cell>
          <cell r="H66">
            <v>1666.71319644555</v>
          </cell>
          <cell r="I66">
            <v>139114.38290162419</v>
          </cell>
          <cell r="J66">
            <v>210611.46931000895</v>
          </cell>
        </row>
        <row r="67">
          <cell r="A67">
            <v>50</v>
          </cell>
          <cell r="B67">
            <v>41487</v>
          </cell>
          <cell r="C67">
            <v>139114.38290162419</v>
          </cell>
          <cell r="D67">
            <v>13499.940538946632</v>
          </cell>
          <cell r="E67">
            <v>0</v>
          </cell>
          <cell r="F67">
            <v>13499.940538946632</v>
          </cell>
          <cell r="G67">
            <v>11963.885894407864</v>
          </cell>
          <cell r="H67">
            <v>1536.0546445387672</v>
          </cell>
          <cell r="I67">
            <v>127150.49700721633</v>
          </cell>
          <cell r="J67">
            <v>212147.52395454771</v>
          </cell>
        </row>
        <row r="68">
          <cell r="A68">
            <v>51</v>
          </cell>
          <cell r="B68">
            <v>41518</v>
          </cell>
          <cell r="C68">
            <v>127150.49700721633</v>
          </cell>
          <cell r="D68">
            <v>13499.940538946632</v>
          </cell>
          <cell r="E68">
            <v>0</v>
          </cell>
          <cell r="F68">
            <v>13499.940538946632</v>
          </cell>
          <cell r="G68">
            <v>12095.987134491952</v>
          </cell>
          <cell r="H68">
            <v>1403.9534044546801</v>
          </cell>
          <cell r="I68">
            <v>115054.50987272437</v>
          </cell>
          <cell r="J68">
            <v>213551.4773590024</v>
          </cell>
        </row>
        <row r="69">
          <cell r="A69">
            <v>52</v>
          </cell>
          <cell r="B69">
            <v>41548</v>
          </cell>
          <cell r="C69">
            <v>115054.50987272437</v>
          </cell>
          <cell r="D69">
            <v>13499.940538946632</v>
          </cell>
          <cell r="E69">
            <v>0</v>
          </cell>
          <cell r="F69">
            <v>13499.940538946632</v>
          </cell>
          <cell r="G69">
            <v>12229.5469924353</v>
          </cell>
          <cell r="H69">
            <v>1270.3935465113316</v>
          </cell>
          <cell r="I69">
            <v>102824.96288028908</v>
          </cell>
          <cell r="J69">
            <v>214821.87090551373</v>
          </cell>
        </row>
        <row r="70">
          <cell r="A70">
            <v>53</v>
          </cell>
          <cell r="B70">
            <v>41579</v>
          </cell>
          <cell r="C70">
            <v>102824.96288028908</v>
          </cell>
          <cell r="D70">
            <v>13499.940538946632</v>
          </cell>
          <cell r="E70">
            <v>0</v>
          </cell>
          <cell r="F70">
            <v>13499.940538946632</v>
          </cell>
          <cell r="G70">
            <v>12364.581573810106</v>
          </cell>
          <cell r="H70">
            <v>1135.3589651365253</v>
          </cell>
          <cell r="I70">
            <v>90460.381306478972</v>
          </cell>
          <cell r="J70">
            <v>215957.22987065025</v>
          </cell>
        </row>
        <row r="71">
          <cell r="A71">
            <v>54</v>
          </cell>
          <cell r="B71">
            <v>41609</v>
          </cell>
          <cell r="C71">
            <v>90460.381306478972</v>
          </cell>
          <cell r="D71">
            <v>13499.940538946632</v>
          </cell>
          <cell r="E71">
            <v>0</v>
          </cell>
          <cell r="F71">
            <v>13499.940538946632</v>
          </cell>
          <cell r="G71">
            <v>12501.107162020926</v>
          </cell>
          <cell r="H71">
            <v>998.83337692570547</v>
          </cell>
          <cell r="I71">
            <v>77959.274144458046</v>
          </cell>
          <cell r="J71">
            <v>216956.06324757595</v>
          </cell>
        </row>
        <row r="72">
          <cell r="A72">
            <v>55</v>
          </cell>
          <cell r="B72">
            <v>41640</v>
          </cell>
          <cell r="C72">
            <v>77959.274144458046</v>
          </cell>
          <cell r="D72">
            <v>13499.940538946632</v>
          </cell>
          <cell r="E72">
            <v>0</v>
          </cell>
          <cell r="F72">
            <v>13499.940538946632</v>
          </cell>
          <cell r="G72">
            <v>12639.14022026824</v>
          </cell>
          <cell r="H72">
            <v>860.80031867839091</v>
          </cell>
          <cell r="I72">
            <v>65320.133924189809</v>
          </cell>
          <cell r="J72">
            <v>217816.86356625435</v>
          </cell>
        </row>
        <row r="73">
          <cell r="A73">
            <v>56</v>
          </cell>
          <cell r="B73">
            <v>41671</v>
          </cell>
          <cell r="C73">
            <v>65320.133924189809</v>
          </cell>
          <cell r="D73">
            <v>13499.940538946632</v>
          </cell>
          <cell r="E73">
            <v>0</v>
          </cell>
          <cell r="F73">
            <v>13499.940538946632</v>
          </cell>
          <cell r="G73">
            <v>12778.697393533703</v>
          </cell>
          <cell r="H73">
            <v>721.24314541292915</v>
          </cell>
          <cell r="I73">
            <v>52541.436530656109</v>
          </cell>
          <cell r="J73">
            <v>218538.10671166729</v>
          </cell>
        </row>
        <row r="74">
          <cell r="A74">
            <v>57</v>
          </cell>
          <cell r="B74">
            <v>41699</v>
          </cell>
          <cell r="C74">
            <v>52541.436530656109</v>
          </cell>
          <cell r="D74">
            <v>13499.940538946632</v>
          </cell>
          <cell r="E74">
            <v>0</v>
          </cell>
          <cell r="F74">
            <v>13499.940538946632</v>
          </cell>
          <cell r="G74">
            <v>12919.795510587304</v>
          </cell>
          <cell r="H74">
            <v>580.14502835932797</v>
          </cell>
          <cell r="I74">
            <v>39621.641020068804</v>
          </cell>
          <cell r="J74">
            <v>219118.25174002661</v>
          </cell>
        </row>
        <row r="75">
          <cell r="A75">
            <v>58</v>
          </cell>
          <cell r="B75">
            <v>41730</v>
          </cell>
          <cell r="C75">
            <v>39621.641020068804</v>
          </cell>
          <cell r="D75">
            <v>13499.940538946632</v>
          </cell>
          <cell r="E75">
            <v>0</v>
          </cell>
          <cell r="F75">
            <v>13499.940538946632</v>
          </cell>
          <cell r="G75">
            <v>13062.451586016705</v>
          </cell>
          <cell r="H75">
            <v>437.48895292992643</v>
          </cell>
          <cell r="I75">
            <v>26559.189434052099</v>
          </cell>
          <cell r="J75">
            <v>219555.74069295655</v>
          </cell>
        </row>
        <row r="76">
          <cell r="A76">
            <v>59</v>
          </cell>
          <cell r="B76">
            <v>41760</v>
          </cell>
          <cell r="C76">
            <v>26559.189434052099</v>
          </cell>
          <cell r="D76">
            <v>13499.940538946632</v>
          </cell>
          <cell r="E76">
            <v>0</v>
          </cell>
          <cell r="F76">
            <v>13499.940538946632</v>
          </cell>
          <cell r="G76">
            <v>13206.682822278974</v>
          </cell>
          <cell r="H76">
            <v>293.2577166676586</v>
          </cell>
          <cell r="I76">
            <v>13352.506611773126</v>
          </cell>
          <cell r="J76">
            <v>219848.99840962421</v>
          </cell>
        </row>
        <row r="77">
          <cell r="A77">
            <v>60</v>
          </cell>
          <cell r="B77">
            <v>41791</v>
          </cell>
          <cell r="C77">
            <v>13352.506611773126</v>
          </cell>
          <cell r="D77">
            <v>13499.940538946632</v>
          </cell>
          <cell r="E77">
            <v>0</v>
          </cell>
          <cell r="F77">
            <v>13352.506611773126</v>
          </cell>
          <cell r="G77">
            <v>13205.072684601464</v>
          </cell>
          <cell r="H77">
            <v>147.43392717166162</v>
          </cell>
          <cell r="I77">
            <v>0</v>
          </cell>
          <cell r="J77">
            <v>219996.43233679587</v>
          </cell>
        </row>
        <row r="78">
          <cell r="A78">
            <v>61</v>
          </cell>
          <cell r="B78">
            <v>41821</v>
          </cell>
          <cell r="C78">
            <v>0</v>
          </cell>
          <cell r="D78">
            <v>13499.940538946632</v>
          </cell>
          <cell r="E78">
            <v>0</v>
          </cell>
          <cell r="F78">
            <v>0</v>
          </cell>
          <cell r="G78">
            <v>0</v>
          </cell>
          <cell r="H78">
            <v>0</v>
          </cell>
          <cell r="I78">
            <v>0</v>
          </cell>
          <cell r="J78">
            <v>219996.43233679587</v>
          </cell>
        </row>
        <row r="79">
          <cell r="A79">
            <v>62</v>
          </cell>
          <cell r="B79">
            <v>41852</v>
          </cell>
          <cell r="C79">
            <v>0</v>
          </cell>
          <cell r="D79">
            <v>13499.940538946632</v>
          </cell>
          <cell r="E79">
            <v>0</v>
          </cell>
          <cell r="F79">
            <v>0</v>
          </cell>
          <cell r="G79">
            <v>0</v>
          </cell>
          <cell r="H79">
            <v>0</v>
          </cell>
          <cell r="I79">
            <v>0</v>
          </cell>
          <cell r="J79">
            <v>219996.43233679587</v>
          </cell>
        </row>
        <row r="80">
          <cell r="A80">
            <v>63</v>
          </cell>
          <cell r="B80">
            <v>41883</v>
          </cell>
          <cell r="C80">
            <v>0</v>
          </cell>
          <cell r="D80">
            <v>13499.940538946632</v>
          </cell>
          <cell r="E80">
            <v>0</v>
          </cell>
          <cell r="F80">
            <v>0</v>
          </cell>
          <cell r="G80">
            <v>0</v>
          </cell>
          <cell r="H80">
            <v>0</v>
          </cell>
          <cell r="I80">
            <v>0</v>
          </cell>
          <cell r="J80">
            <v>219996.43233679587</v>
          </cell>
        </row>
        <row r="81">
          <cell r="A81">
            <v>64</v>
          </cell>
          <cell r="B81">
            <v>41913</v>
          </cell>
          <cell r="C81">
            <v>0</v>
          </cell>
          <cell r="D81">
            <v>13499.940538946632</v>
          </cell>
          <cell r="E81">
            <v>0</v>
          </cell>
          <cell r="F81">
            <v>0</v>
          </cell>
          <cell r="G81">
            <v>0</v>
          </cell>
          <cell r="H81">
            <v>0</v>
          </cell>
          <cell r="I81">
            <v>0</v>
          </cell>
          <cell r="J81">
            <v>219996.43233679587</v>
          </cell>
        </row>
        <row r="82">
          <cell r="A82">
            <v>65</v>
          </cell>
          <cell r="B82">
            <v>41944</v>
          </cell>
          <cell r="C82">
            <v>0</v>
          </cell>
          <cell r="D82">
            <v>13499.940538946632</v>
          </cell>
          <cell r="E82">
            <v>0</v>
          </cell>
          <cell r="F82">
            <v>0</v>
          </cell>
          <cell r="G82">
            <v>0</v>
          </cell>
          <cell r="H82">
            <v>0</v>
          </cell>
          <cell r="I82">
            <v>0</v>
          </cell>
          <cell r="J82">
            <v>219996.43233679587</v>
          </cell>
        </row>
        <row r="83">
          <cell r="A83">
            <v>66</v>
          </cell>
          <cell r="B83">
            <v>41974</v>
          </cell>
          <cell r="C83">
            <v>0</v>
          </cell>
          <cell r="D83">
            <v>13499.940538946632</v>
          </cell>
          <cell r="E83">
            <v>0</v>
          </cell>
          <cell r="F83">
            <v>0</v>
          </cell>
          <cell r="G83">
            <v>0</v>
          </cell>
          <cell r="H83">
            <v>0</v>
          </cell>
          <cell r="I83">
            <v>0</v>
          </cell>
          <cell r="J83">
            <v>219996.43233679587</v>
          </cell>
        </row>
        <row r="84">
          <cell r="A84">
            <v>67</v>
          </cell>
          <cell r="B84">
            <v>42005</v>
          </cell>
          <cell r="C84">
            <v>0</v>
          </cell>
          <cell r="D84">
            <v>13499.940538946632</v>
          </cell>
          <cell r="E84">
            <v>0</v>
          </cell>
          <cell r="F84">
            <v>0</v>
          </cell>
          <cell r="G84">
            <v>0</v>
          </cell>
          <cell r="H84">
            <v>0</v>
          </cell>
          <cell r="I84">
            <v>0</v>
          </cell>
          <cell r="J84">
            <v>219996.43233679587</v>
          </cell>
        </row>
        <row r="85">
          <cell r="A85">
            <v>68</v>
          </cell>
          <cell r="B85">
            <v>42036</v>
          </cell>
          <cell r="C85">
            <v>0</v>
          </cell>
          <cell r="D85">
            <v>13499.940538946632</v>
          </cell>
          <cell r="E85">
            <v>0</v>
          </cell>
          <cell r="F85">
            <v>0</v>
          </cell>
          <cell r="G85">
            <v>0</v>
          </cell>
          <cell r="H85">
            <v>0</v>
          </cell>
          <cell r="I85">
            <v>0</v>
          </cell>
          <cell r="J85">
            <v>219996.43233679587</v>
          </cell>
        </row>
        <row r="86">
          <cell r="A86">
            <v>69</v>
          </cell>
          <cell r="B86">
            <v>42064</v>
          </cell>
          <cell r="C86">
            <v>0</v>
          </cell>
          <cell r="D86">
            <v>13499.940538946632</v>
          </cell>
          <cell r="E86">
            <v>0</v>
          </cell>
          <cell r="F86">
            <v>0</v>
          </cell>
          <cell r="G86">
            <v>0</v>
          </cell>
          <cell r="H86">
            <v>0</v>
          </cell>
          <cell r="I86">
            <v>0</v>
          </cell>
          <cell r="J86">
            <v>219996.43233679587</v>
          </cell>
        </row>
        <row r="87">
          <cell r="A87">
            <v>70</v>
          </cell>
          <cell r="B87">
            <v>42095</v>
          </cell>
          <cell r="C87">
            <v>0</v>
          </cell>
          <cell r="D87">
            <v>13499.940538946632</v>
          </cell>
          <cell r="E87">
            <v>0</v>
          </cell>
          <cell r="F87">
            <v>0</v>
          </cell>
          <cell r="G87">
            <v>0</v>
          </cell>
          <cell r="H87">
            <v>0</v>
          </cell>
          <cell r="I87">
            <v>0</v>
          </cell>
          <cell r="J87">
            <v>219996.43233679587</v>
          </cell>
        </row>
        <row r="88">
          <cell r="A88">
            <v>71</v>
          </cell>
          <cell r="B88">
            <v>42125</v>
          </cell>
          <cell r="C88">
            <v>0</v>
          </cell>
          <cell r="D88">
            <v>13499.940538946632</v>
          </cell>
          <cell r="E88">
            <v>0</v>
          </cell>
          <cell r="F88">
            <v>0</v>
          </cell>
          <cell r="G88">
            <v>0</v>
          </cell>
          <cell r="H88">
            <v>0</v>
          </cell>
          <cell r="I88">
            <v>0</v>
          </cell>
          <cell r="J88">
            <v>219996.43233679587</v>
          </cell>
        </row>
        <row r="89">
          <cell r="A89">
            <v>72</v>
          </cell>
          <cell r="B89">
            <v>42156</v>
          </cell>
          <cell r="C89">
            <v>0</v>
          </cell>
          <cell r="D89">
            <v>13499.940538946632</v>
          </cell>
          <cell r="E89">
            <v>0</v>
          </cell>
          <cell r="F89">
            <v>0</v>
          </cell>
          <cell r="G89">
            <v>0</v>
          </cell>
          <cell r="H89">
            <v>0</v>
          </cell>
          <cell r="I89">
            <v>0</v>
          </cell>
          <cell r="J89">
            <v>219996.43233679587</v>
          </cell>
        </row>
        <row r="90">
          <cell r="A90">
            <v>73</v>
          </cell>
          <cell r="B90">
            <v>42186</v>
          </cell>
          <cell r="C90">
            <v>0</v>
          </cell>
          <cell r="D90">
            <v>13499.940538946632</v>
          </cell>
          <cell r="E90">
            <v>0</v>
          </cell>
          <cell r="F90">
            <v>0</v>
          </cell>
          <cell r="G90">
            <v>0</v>
          </cell>
          <cell r="H90">
            <v>0</v>
          </cell>
          <cell r="I90">
            <v>0</v>
          </cell>
          <cell r="J90">
            <v>219996.43233679587</v>
          </cell>
        </row>
        <row r="91">
          <cell r="A91">
            <v>74</v>
          </cell>
          <cell r="B91">
            <v>42217</v>
          </cell>
          <cell r="C91">
            <v>0</v>
          </cell>
          <cell r="D91">
            <v>13499.940538946632</v>
          </cell>
          <cell r="E91">
            <v>0</v>
          </cell>
          <cell r="F91">
            <v>0</v>
          </cell>
          <cell r="G91">
            <v>0</v>
          </cell>
          <cell r="H91">
            <v>0</v>
          </cell>
          <cell r="I91">
            <v>0</v>
          </cell>
          <cell r="J91">
            <v>219996.43233679587</v>
          </cell>
        </row>
        <row r="92">
          <cell r="A92">
            <v>75</v>
          </cell>
          <cell r="B92">
            <v>42248</v>
          </cell>
          <cell r="C92">
            <v>0</v>
          </cell>
          <cell r="D92">
            <v>13499.940538946632</v>
          </cell>
          <cell r="E92">
            <v>0</v>
          </cell>
          <cell r="F92">
            <v>0</v>
          </cell>
          <cell r="G92">
            <v>0</v>
          </cell>
          <cell r="H92">
            <v>0</v>
          </cell>
          <cell r="I92">
            <v>0</v>
          </cell>
          <cell r="J92">
            <v>219996.43233679587</v>
          </cell>
        </row>
        <row r="93">
          <cell r="A93">
            <v>76</v>
          </cell>
          <cell r="B93">
            <v>42278</v>
          </cell>
          <cell r="C93">
            <v>0</v>
          </cell>
          <cell r="D93">
            <v>13499.940538946632</v>
          </cell>
          <cell r="E93">
            <v>0</v>
          </cell>
          <cell r="F93">
            <v>0</v>
          </cell>
          <cell r="G93">
            <v>0</v>
          </cell>
          <cell r="H93">
            <v>0</v>
          </cell>
          <cell r="I93">
            <v>0</v>
          </cell>
          <cell r="J93">
            <v>219996.43233679587</v>
          </cell>
        </row>
        <row r="94">
          <cell r="A94">
            <v>77</v>
          </cell>
          <cell r="B94">
            <v>42309</v>
          </cell>
          <cell r="C94">
            <v>0</v>
          </cell>
          <cell r="D94">
            <v>13499.940538946632</v>
          </cell>
          <cell r="E94">
            <v>0</v>
          </cell>
          <cell r="F94">
            <v>0</v>
          </cell>
          <cell r="G94">
            <v>0</v>
          </cell>
          <cell r="H94">
            <v>0</v>
          </cell>
          <cell r="I94">
            <v>0</v>
          </cell>
          <cell r="J94">
            <v>219996.43233679587</v>
          </cell>
        </row>
        <row r="95">
          <cell r="A95">
            <v>78</v>
          </cell>
          <cell r="B95">
            <v>42339</v>
          </cell>
          <cell r="C95">
            <v>0</v>
          </cell>
          <cell r="D95">
            <v>13499.940538946632</v>
          </cell>
          <cell r="E95">
            <v>0</v>
          </cell>
          <cell r="F95">
            <v>0</v>
          </cell>
          <cell r="G95">
            <v>0</v>
          </cell>
          <cell r="H95">
            <v>0</v>
          </cell>
          <cell r="I95">
            <v>0</v>
          </cell>
          <cell r="J95">
            <v>219996.43233679587</v>
          </cell>
        </row>
        <row r="96">
          <cell r="A96">
            <v>79</v>
          </cell>
          <cell r="B96">
            <v>42370</v>
          </cell>
          <cell r="C96">
            <v>0</v>
          </cell>
          <cell r="D96">
            <v>13499.940538946632</v>
          </cell>
          <cell r="E96">
            <v>0</v>
          </cell>
          <cell r="F96">
            <v>0</v>
          </cell>
          <cell r="G96">
            <v>0</v>
          </cell>
          <cell r="H96">
            <v>0</v>
          </cell>
          <cell r="I96">
            <v>0</v>
          </cell>
          <cell r="J96">
            <v>219996.43233679587</v>
          </cell>
        </row>
        <row r="97">
          <cell r="A97">
            <v>80</v>
          </cell>
          <cell r="B97">
            <v>42401</v>
          </cell>
          <cell r="C97">
            <v>0</v>
          </cell>
          <cell r="D97">
            <v>13499.940538946632</v>
          </cell>
          <cell r="E97">
            <v>0</v>
          </cell>
          <cell r="F97">
            <v>0</v>
          </cell>
          <cell r="G97">
            <v>0</v>
          </cell>
          <cell r="H97">
            <v>0</v>
          </cell>
          <cell r="I97">
            <v>0</v>
          </cell>
          <cell r="J97">
            <v>219996.43233679587</v>
          </cell>
        </row>
        <row r="98">
          <cell r="A98">
            <v>81</v>
          </cell>
          <cell r="B98">
            <v>42430</v>
          </cell>
          <cell r="C98">
            <v>0</v>
          </cell>
          <cell r="D98">
            <v>13499.940538946632</v>
          </cell>
          <cell r="E98">
            <v>0</v>
          </cell>
          <cell r="F98">
            <v>0</v>
          </cell>
          <cell r="G98">
            <v>0</v>
          </cell>
          <cell r="H98">
            <v>0</v>
          </cell>
          <cell r="I98">
            <v>0</v>
          </cell>
          <cell r="J98">
            <v>219996.43233679587</v>
          </cell>
        </row>
        <row r="99">
          <cell r="A99">
            <v>82</v>
          </cell>
          <cell r="B99">
            <v>42461</v>
          </cell>
          <cell r="C99">
            <v>0</v>
          </cell>
          <cell r="D99">
            <v>13499.940538946632</v>
          </cell>
          <cell r="E99">
            <v>0</v>
          </cell>
          <cell r="F99">
            <v>0</v>
          </cell>
          <cell r="G99">
            <v>0</v>
          </cell>
          <cell r="H99">
            <v>0</v>
          </cell>
          <cell r="I99">
            <v>0</v>
          </cell>
          <cell r="J99">
            <v>219996.43233679587</v>
          </cell>
        </row>
        <row r="100">
          <cell r="A100">
            <v>83</v>
          </cell>
          <cell r="B100">
            <v>42491</v>
          </cell>
          <cell r="C100">
            <v>0</v>
          </cell>
          <cell r="D100">
            <v>13499.940538946632</v>
          </cell>
          <cell r="E100">
            <v>0</v>
          </cell>
          <cell r="F100">
            <v>0</v>
          </cell>
          <cell r="G100">
            <v>0</v>
          </cell>
          <cell r="H100">
            <v>0</v>
          </cell>
          <cell r="I100">
            <v>0</v>
          </cell>
          <cell r="J100">
            <v>219996.43233679587</v>
          </cell>
        </row>
        <row r="101">
          <cell r="A101">
            <v>84</v>
          </cell>
          <cell r="B101">
            <v>42522</v>
          </cell>
          <cell r="C101">
            <v>0</v>
          </cell>
          <cell r="D101">
            <v>13499.940538946632</v>
          </cell>
          <cell r="E101">
            <v>0</v>
          </cell>
          <cell r="F101">
            <v>0</v>
          </cell>
          <cell r="G101">
            <v>0</v>
          </cell>
          <cell r="H101">
            <v>0</v>
          </cell>
          <cell r="I101">
            <v>0</v>
          </cell>
          <cell r="J101">
            <v>219996.43233679587</v>
          </cell>
        </row>
        <row r="102">
          <cell r="A102">
            <v>85</v>
          </cell>
          <cell r="B102">
            <v>42552</v>
          </cell>
          <cell r="C102">
            <v>0</v>
          </cell>
          <cell r="D102">
            <v>13499.940538946632</v>
          </cell>
          <cell r="E102">
            <v>0</v>
          </cell>
          <cell r="F102">
            <v>0</v>
          </cell>
          <cell r="G102">
            <v>0</v>
          </cell>
          <cell r="H102">
            <v>0</v>
          </cell>
          <cell r="I102">
            <v>0</v>
          </cell>
          <cell r="J102">
            <v>219996.43233679587</v>
          </cell>
        </row>
        <row r="103">
          <cell r="A103">
            <v>86</v>
          </cell>
          <cell r="B103">
            <v>42583</v>
          </cell>
          <cell r="C103">
            <v>0</v>
          </cell>
          <cell r="D103">
            <v>13499.940538946632</v>
          </cell>
          <cell r="E103">
            <v>0</v>
          </cell>
          <cell r="F103">
            <v>0</v>
          </cell>
          <cell r="G103">
            <v>0</v>
          </cell>
          <cell r="H103">
            <v>0</v>
          </cell>
          <cell r="I103">
            <v>0</v>
          </cell>
          <cell r="J103">
            <v>219996.43233679587</v>
          </cell>
        </row>
        <row r="104">
          <cell r="A104">
            <v>87</v>
          </cell>
          <cell r="B104">
            <v>42614</v>
          </cell>
          <cell r="C104">
            <v>0</v>
          </cell>
          <cell r="D104">
            <v>13499.940538946632</v>
          </cell>
          <cell r="E104">
            <v>0</v>
          </cell>
          <cell r="F104">
            <v>0</v>
          </cell>
          <cell r="G104">
            <v>0</v>
          </cell>
          <cell r="H104">
            <v>0</v>
          </cell>
          <cell r="I104">
            <v>0</v>
          </cell>
          <cell r="J104">
            <v>219996.43233679587</v>
          </cell>
        </row>
        <row r="105">
          <cell r="A105">
            <v>88</v>
          </cell>
          <cell r="B105">
            <v>42644</v>
          </cell>
          <cell r="C105">
            <v>0</v>
          </cell>
          <cell r="D105">
            <v>13499.940538946632</v>
          </cell>
          <cell r="E105">
            <v>0</v>
          </cell>
          <cell r="F105">
            <v>0</v>
          </cell>
          <cell r="G105">
            <v>0</v>
          </cell>
          <cell r="H105">
            <v>0</v>
          </cell>
          <cell r="I105">
            <v>0</v>
          </cell>
          <cell r="J105">
            <v>219996.43233679587</v>
          </cell>
        </row>
        <row r="106">
          <cell r="A106">
            <v>89</v>
          </cell>
          <cell r="B106">
            <v>42675</v>
          </cell>
          <cell r="C106">
            <v>0</v>
          </cell>
          <cell r="D106">
            <v>13499.940538946632</v>
          </cell>
          <cell r="E106">
            <v>0</v>
          </cell>
          <cell r="F106">
            <v>0</v>
          </cell>
          <cell r="G106">
            <v>0</v>
          </cell>
          <cell r="H106">
            <v>0</v>
          </cell>
          <cell r="I106">
            <v>0</v>
          </cell>
          <cell r="J106">
            <v>219996.43233679587</v>
          </cell>
        </row>
        <row r="107">
          <cell r="A107">
            <v>90</v>
          </cell>
          <cell r="B107">
            <v>42705</v>
          </cell>
          <cell r="C107">
            <v>0</v>
          </cell>
          <cell r="D107">
            <v>13499.940538946632</v>
          </cell>
          <cell r="E107">
            <v>0</v>
          </cell>
          <cell r="F107">
            <v>0</v>
          </cell>
          <cell r="G107">
            <v>0</v>
          </cell>
          <cell r="H107">
            <v>0</v>
          </cell>
          <cell r="I107">
            <v>0</v>
          </cell>
          <cell r="J107">
            <v>219996.43233679587</v>
          </cell>
        </row>
        <row r="108">
          <cell r="A108">
            <v>91</v>
          </cell>
          <cell r="B108">
            <v>42736</v>
          </cell>
          <cell r="C108">
            <v>0</v>
          </cell>
          <cell r="D108">
            <v>13499.940538946632</v>
          </cell>
          <cell r="E108">
            <v>0</v>
          </cell>
          <cell r="F108">
            <v>0</v>
          </cell>
          <cell r="G108">
            <v>0</v>
          </cell>
          <cell r="H108">
            <v>0</v>
          </cell>
          <cell r="I108">
            <v>0</v>
          </cell>
          <cell r="J108">
            <v>219996.43233679587</v>
          </cell>
        </row>
        <row r="109">
          <cell r="A109">
            <v>92</v>
          </cell>
          <cell r="B109">
            <v>42767</v>
          </cell>
          <cell r="C109">
            <v>0</v>
          </cell>
          <cell r="D109">
            <v>13499.940538946632</v>
          </cell>
          <cell r="E109">
            <v>0</v>
          </cell>
          <cell r="F109">
            <v>0</v>
          </cell>
          <cell r="G109">
            <v>0</v>
          </cell>
          <cell r="H109">
            <v>0</v>
          </cell>
          <cell r="I109">
            <v>0</v>
          </cell>
          <cell r="J109">
            <v>219996.43233679587</v>
          </cell>
        </row>
        <row r="110">
          <cell r="A110">
            <v>93</v>
          </cell>
          <cell r="B110">
            <v>42795</v>
          </cell>
          <cell r="C110">
            <v>0</v>
          </cell>
          <cell r="D110">
            <v>13499.940538946632</v>
          </cell>
          <cell r="E110">
            <v>0</v>
          </cell>
          <cell r="F110">
            <v>0</v>
          </cell>
          <cell r="G110">
            <v>0</v>
          </cell>
          <cell r="H110">
            <v>0</v>
          </cell>
          <cell r="I110">
            <v>0</v>
          </cell>
          <cell r="J110">
            <v>219996.43233679587</v>
          </cell>
        </row>
        <row r="111">
          <cell r="A111">
            <v>94</v>
          </cell>
          <cell r="B111">
            <v>42826</v>
          </cell>
          <cell r="C111">
            <v>0</v>
          </cell>
          <cell r="D111">
            <v>13499.940538946632</v>
          </cell>
          <cell r="E111">
            <v>0</v>
          </cell>
          <cell r="F111">
            <v>0</v>
          </cell>
          <cell r="G111">
            <v>0</v>
          </cell>
          <cell r="H111">
            <v>0</v>
          </cell>
          <cell r="I111">
            <v>0</v>
          </cell>
          <cell r="J111">
            <v>219996.43233679587</v>
          </cell>
        </row>
        <row r="112">
          <cell r="A112">
            <v>95</v>
          </cell>
          <cell r="B112">
            <v>42856</v>
          </cell>
          <cell r="C112">
            <v>0</v>
          </cell>
          <cell r="D112">
            <v>13499.940538946632</v>
          </cell>
          <cell r="E112">
            <v>0</v>
          </cell>
          <cell r="F112">
            <v>0</v>
          </cell>
          <cell r="G112">
            <v>0</v>
          </cell>
          <cell r="H112">
            <v>0</v>
          </cell>
          <cell r="I112">
            <v>0</v>
          </cell>
          <cell r="J112">
            <v>219996.43233679587</v>
          </cell>
        </row>
        <row r="113">
          <cell r="A113">
            <v>96</v>
          </cell>
          <cell r="B113">
            <v>42887</v>
          </cell>
          <cell r="C113">
            <v>0</v>
          </cell>
          <cell r="D113">
            <v>13499.940538946632</v>
          </cell>
          <cell r="E113">
            <v>0</v>
          </cell>
          <cell r="F113">
            <v>0</v>
          </cell>
          <cell r="G113">
            <v>0</v>
          </cell>
          <cell r="H113">
            <v>0</v>
          </cell>
          <cell r="I113">
            <v>0</v>
          </cell>
          <cell r="J113">
            <v>219996.43233679587</v>
          </cell>
        </row>
        <row r="114">
          <cell r="A114">
            <v>97</v>
          </cell>
          <cell r="B114">
            <v>42917</v>
          </cell>
          <cell r="C114">
            <v>0</v>
          </cell>
          <cell r="D114">
            <v>13499.940538946632</v>
          </cell>
          <cell r="E114">
            <v>0</v>
          </cell>
          <cell r="F114">
            <v>0</v>
          </cell>
          <cell r="G114">
            <v>0</v>
          </cell>
          <cell r="H114">
            <v>0</v>
          </cell>
          <cell r="I114">
            <v>0</v>
          </cell>
          <cell r="J114">
            <v>219996.43233679587</v>
          </cell>
        </row>
        <row r="115">
          <cell r="A115">
            <v>98</v>
          </cell>
          <cell r="B115">
            <v>42948</v>
          </cell>
          <cell r="C115">
            <v>0</v>
          </cell>
          <cell r="D115">
            <v>13499.940538946632</v>
          </cell>
          <cell r="E115">
            <v>0</v>
          </cell>
          <cell r="F115">
            <v>0</v>
          </cell>
          <cell r="G115">
            <v>0</v>
          </cell>
          <cell r="H115">
            <v>0</v>
          </cell>
          <cell r="I115">
            <v>0</v>
          </cell>
          <cell r="J115">
            <v>219996.43233679587</v>
          </cell>
        </row>
        <row r="116">
          <cell r="A116">
            <v>99</v>
          </cell>
          <cell r="B116">
            <v>42979</v>
          </cell>
          <cell r="C116">
            <v>0</v>
          </cell>
          <cell r="D116">
            <v>13499.940538946632</v>
          </cell>
          <cell r="E116">
            <v>0</v>
          </cell>
          <cell r="F116">
            <v>0</v>
          </cell>
          <cell r="G116">
            <v>0</v>
          </cell>
          <cell r="H116">
            <v>0</v>
          </cell>
          <cell r="I116">
            <v>0</v>
          </cell>
          <cell r="J116">
            <v>219996.43233679587</v>
          </cell>
        </row>
        <row r="117">
          <cell r="A117">
            <v>100</v>
          </cell>
          <cell r="B117">
            <v>43009</v>
          </cell>
          <cell r="C117">
            <v>0</v>
          </cell>
          <cell r="D117">
            <v>13499.940538946632</v>
          </cell>
          <cell r="E117">
            <v>0</v>
          </cell>
          <cell r="F117">
            <v>0</v>
          </cell>
          <cell r="G117">
            <v>0</v>
          </cell>
          <cell r="H117">
            <v>0</v>
          </cell>
          <cell r="I117">
            <v>0</v>
          </cell>
          <cell r="J117">
            <v>219996.43233679587</v>
          </cell>
        </row>
        <row r="118">
          <cell r="A118">
            <v>101</v>
          </cell>
          <cell r="B118">
            <v>43040</v>
          </cell>
          <cell r="C118">
            <v>0</v>
          </cell>
          <cell r="D118">
            <v>13499.940538946632</v>
          </cell>
          <cell r="E118">
            <v>0</v>
          </cell>
          <cell r="F118">
            <v>0</v>
          </cell>
          <cell r="G118">
            <v>0</v>
          </cell>
          <cell r="H118">
            <v>0</v>
          </cell>
          <cell r="I118">
            <v>0</v>
          </cell>
          <cell r="J118">
            <v>219996.43233679587</v>
          </cell>
        </row>
        <row r="119">
          <cell r="A119">
            <v>102</v>
          </cell>
          <cell r="B119">
            <v>43070</v>
          </cell>
          <cell r="C119">
            <v>0</v>
          </cell>
          <cell r="D119">
            <v>13499.940538946632</v>
          </cell>
          <cell r="E119">
            <v>0</v>
          </cell>
          <cell r="F119">
            <v>0</v>
          </cell>
          <cell r="G119">
            <v>0</v>
          </cell>
          <cell r="H119">
            <v>0</v>
          </cell>
          <cell r="I119">
            <v>0</v>
          </cell>
          <cell r="J119">
            <v>219996.43233679587</v>
          </cell>
        </row>
        <row r="120">
          <cell r="A120">
            <v>103</v>
          </cell>
          <cell r="B120">
            <v>43101</v>
          </cell>
          <cell r="C120">
            <v>0</v>
          </cell>
          <cell r="D120">
            <v>13499.940538946632</v>
          </cell>
          <cell r="E120">
            <v>0</v>
          </cell>
          <cell r="F120">
            <v>0</v>
          </cell>
          <cell r="G120">
            <v>0</v>
          </cell>
          <cell r="H120">
            <v>0</v>
          </cell>
          <cell r="I120">
            <v>0</v>
          </cell>
          <cell r="J120">
            <v>219996.43233679587</v>
          </cell>
        </row>
        <row r="121">
          <cell r="A121">
            <v>104</v>
          </cell>
          <cell r="B121">
            <v>43132</v>
          </cell>
          <cell r="C121">
            <v>0</v>
          </cell>
          <cell r="D121">
            <v>13499.940538946632</v>
          </cell>
          <cell r="E121">
            <v>0</v>
          </cell>
          <cell r="F121">
            <v>0</v>
          </cell>
          <cell r="G121">
            <v>0</v>
          </cell>
          <cell r="H121">
            <v>0</v>
          </cell>
          <cell r="I121">
            <v>0</v>
          </cell>
          <cell r="J121">
            <v>219996.43233679587</v>
          </cell>
        </row>
        <row r="122">
          <cell r="A122">
            <v>105</v>
          </cell>
          <cell r="B122">
            <v>43160</v>
          </cell>
          <cell r="C122">
            <v>0</v>
          </cell>
          <cell r="D122">
            <v>13499.940538946632</v>
          </cell>
          <cell r="E122">
            <v>0</v>
          </cell>
          <cell r="F122">
            <v>0</v>
          </cell>
          <cell r="G122">
            <v>0</v>
          </cell>
          <cell r="H122">
            <v>0</v>
          </cell>
          <cell r="I122">
            <v>0</v>
          </cell>
          <cell r="J122">
            <v>219996.43233679587</v>
          </cell>
        </row>
        <row r="123">
          <cell r="A123">
            <v>106</v>
          </cell>
          <cell r="B123">
            <v>43191</v>
          </cell>
          <cell r="C123">
            <v>0</v>
          </cell>
          <cell r="D123">
            <v>13499.940538946632</v>
          </cell>
          <cell r="E123">
            <v>0</v>
          </cell>
          <cell r="F123">
            <v>0</v>
          </cell>
          <cell r="G123">
            <v>0</v>
          </cell>
          <cell r="H123">
            <v>0</v>
          </cell>
          <cell r="I123">
            <v>0</v>
          </cell>
          <cell r="J123">
            <v>219996.43233679587</v>
          </cell>
        </row>
        <row r="124">
          <cell r="A124">
            <v>107</v>
          </cell>
          <cell r="B124">
            <v>43221</v>
          </cell>
          <cell r="C124">
            <v>0</v>
          </cell>
          <cell r="D124">
            <v>13499.940538946632</v>
          </cell>
          <cell r="E124">
            <v>0</v>
          </cell>
          <cell r="F124">
            <v>0</v>
          </cell>
          <cell r="G124">
            <v>0</v>
          </cell>
          <cell r="H124">
            <v>0</v>
          </cell>
          <cell r="I124">
            <v>0</v>
          </cell>
          <cell r="J124">
            <v>219996.43233679587</v>
          </cell>
        </row>
        <row r="125">
          <cell r="A125">
            <v>108</v>
          </cell>
          <cell r="B125">
            <v>43252</v>
          </cell>
          <cell r="C125">
            <v>0</v>
          </cell>
          <cell r="D125">
            <v>13499.940538946632</v>
          </cell>
          <cell r="E125">
            <v>0</v>
          </cell>
          <cell r="F125">
            <v>0</v>
          </cell>
          <cell r="G125">
            <v>0</v>
          </cell>
          <cell r="H125">
            <v>0</v>
          </cell>
          <cell r="I125">
            <v>0</v>
          </cell>
          <cell r="J125">
            <v>219996.43233679587</v>
          </cell>
        </row>
        <row r="126">
          <cell r="A126">
            <v>109</v>
          </cell>
          <cell r="B126">
            <v>43282</v>
          </cell>
          <cell r="C126">
            <v>0</v>
          </cell>
          <cell r="D126">
            <v>13499.940538946632</v>
          </cell>
          <cell r="E126">
            <v>0</v>
          </cell>
          <cell r="F126">
            <v>0</v>
          </cell>
          <cell r="G126">
            <v>0</v>
          </cell>
          <cell r="H126">
            <v>0</v>
          </cell>
          <cell r="I126">
            <v>0</v>
          </cell>
          <cell r="J126">
            <v>219996.43233679587</v>
          </cell>
        </row>
        <row r="127">
          <cell r="A127">
            <v>110</v>
          </cell>
          <cell r="B127">
            <v>43313</v>
          </cell>
          <cell r="C127">
            <v>0</v>
          </cell>
          <cell r="D127">
            <v>13499.940538946632</v>
          </cell>
          <cell r="E127">
            <v>0</v>
          </cell>
          <cell r="F127">
            <v>0</v>
          </cell>
          <cell r="G127">
            <v>0</v>
          </cell>
          <cell r="H127">
            <v>0</v>
          </cell>
          <cell r="I127">
            <v>0</v>
          </cell>
          <cell r="J127">
            <v>219996.43233679587</v>
          </cell>
        </row>
        <row r="128">
          <cell r="A128">
            <v>111</v>
          </cell>
          <cell r="B128">
            <v>43344</v>
          </cell>
          <cell r="C128">
            <v>0</v>
          </cell>
          <cell r="D128">
            <v>13499.940538946632</v>
          </cell>
          <cell r="E128">
            <v>0</v>
          </cell>
          <cell r="F128">
            <v>0</v>
          </cell>
          <cell r="G128">
            <v>0</v>
          </cell>
          <cell r="H128">
            <v>0</v>
          </cell>
          <cell r="I128">
            <v>0</v>
          </cell>
          <cell r="J128">
            <v>219996.43233679587</v>
          </cell>
        </row>
        <row r="129">
          <cell r="A129">
            <v>112</v>
          </cell>
          <cell r="B129">
            <v>43374</v>
          </cell>
          <cell r="C129">
            <v>0</v>
          </cell>
          <cell r="D129">
            <v>13499.940538946632</v>
          </cell>
          <cell r="E129">
            <v>0</v>
          </cell>
          <cell r="F129">
            <v>0</v>
          </cell>
          <cell r="G129">
            <v>0</v>
          </cell>
          <cell r="H129">
            <v>0</v>
          </cell>
          <cell r="I129">
            <v>0</v>
          </cell>
          <cell r="J129">
            <v>219996.43233679587</v>
          </cell>
        </row>
        <row r="130">
          <cell r="A130">
            <v>113</v>
          </cell>
          <cell r="B130">
            <v>43405</v>
          </cell>
          <cell r="C130">
            <v>0</v>
          </cell>
          <cell r="D130">
            <v>13499.940538946632</v>
          </cell>
          <cell r="E130">
            <v>0</v>
          </cell>
          <cell r="F130">
            <v>0</v>
          </cell>
          <cell r="G130">
            <v>0</v>
          </cell>
          <cell r="H130">
            <v>0</v>
          </cell>
          <cell r="I130">
            <v>0</v>
          </cell>
          <cell r="J130">
            <v>219996.43233679587</v>
          </cell>
        </row>
        <row r="131">
          <cell r="A131">
            <v>114</v>
          </cell>
          <cell r="B131">
            <v>43435</v>
          </cell>
          <cell r="C131">
            <v>0</v>
          </cell>
          <cell r="D131">
            <v>13499.940538946632</v>
          </cell>
          <cell r="E131">
            <v>0</v>
          </cell>
          <cell r="F131">
            <v>0</v>
          </cell>
          <cell r="G131">
            <v>0</v>
          </cell>
          <cell r="H131">
            <v>0</v>
          </cell>
          <cell r="I131">
            <v>0</v>
          </cell>
          <cell r="J131">
            <v>219996.43233679587</v>
          </cell>
        </row>
        <row r="132">
          <cell r="A132">
            <v>115</v>
          </cell>
          <cell r="B132">
            <v>43466</v>
          </cell>
          <cell r="C132">
            <v>0</v>
          </cell>
          <cell r="D132">
            <v>13499.940538946632</v>
          </cell>
          <cell r="E132">
            <v>0</v>
          </cell>
          <cell r="F132">
            <v>0</v>
          </cell>
          <cell r="G132">
            <v>0</v>
          </cell>
          <cell r="H132">
            <v>0</v>
          </cell>
          <cell r="I132">
            <v>0</v>
          </cell>
          <cell r="J132">
            <v>219996.43233679587</v>
          </cell>
        </row>
        <row r="133">
          <cell r="A133">
            <v>116</v>
          </cell>
          <cell r="B133">
            <v>43497</v>
          </cell>
          <cell r="C133">
            <v>0</v>
          </cell>
          <cell r="D133">
            <v>13499.940538946632</v>
          </cell>
          <cell r="E133">
            <v>0</v>
          </cell>
          <cell r="F133">
            <v>0</v>
          </cell>
          <cell r="G133">
            <v>0</v>
          </cell>
          <cell r="H133">
            <v>0</v>
          </cell>
          <cell r="I133">
            <v>0</v>
          </cell>
          <cell r="J133">
            <v>219996.43233679587</v>
          </cell>
        </row>
        <row r="134">
          <cell r="A134">
            <v>117</v>
          </cell>
          <cell r="B134">
            <v>43525</v>
          </cell>
          <cell r="C134">
            <v>0</v>
          </cell>
          <cell r="D134">
            <v>13499.940538946632</v>
          </cell>
          <cell r="E134">
            <v>0</v>
          </cell>
          <cell r="F134">
            <v>0</v>
          </cell>
          <cell r="G134">
            <v>0</v>
          </cell>
          <cell r="H134">
            <v>0</v>
          </cell>
          <cell r="I134">
            <v>0</v>
          </cell>
          <cell r="J134">
            <v>219996.43233679587</v>
          </cell>
        </row>
        <row r="135">
          <cell r="A135">
            <v>118</v>
          </cell>
          <cell r="B135">
            <v>43556</v>
          </cell>
          <cell r="C135">
            <v>0</v>
          </cell>
          <cell r="D135">
            <v>13499.940538946632</v>
          </cell>
          <cell r="E135">
            <v>0</v>
          </cell>
          <cell r="F135">
            <v>0</v>
          </cell>
          <cell r="G135">
            <v>0</v>
          </cell>
          <cell r="H135">
            <v>0</v>
          </cell>
          <cell r="I135">
            <v>0</v>
          </cell>
          <cell r="J135">
            <v>219996.43233679587</v>
          </cell>
        </row>
        <row r="136">
          <cell r="A136">
            <v>119</v>
          </cell>
          <cell r="B136">
            <v>43586</v>
          </cell>
          <cell r="C136">
            <v>0</v>
          </cell>
          <cell r="D136">
            <v>13499.940538946632</v>
          </cell>
          <cell r="E136">
            <v>0</v>
          </cell>
          <cell r="F136">
            <v>0</v>
          </cell>
          <cell r="G136">
            <v>0</v>
          </cell>
          <cell r="H136">
            <v>0</v>
          </cell>
          <cell r="I136">
            <v>0</v>
          </cell>
          <cell r="J136">
            <v>219996.43233679587</v>
          </cell>
        </row>
        <row r="137">
          <cell r="A137">
            <v>120</v>
          </cell>
          <cell r="B137">
            <v>43617</v>
          </cell>
          <cell r="C137">
            <v>0</v>
          </cell>
          <cell r="D137">
            <v>13499.940538946632</v>
          </cell>
          <cell r="E137">
            <v>0</v>
          </cell>
          <cell r="F137">
            <v>0</v>
          </cell>
          <cell r="G137">
            <v>0</v>
          </cell>
          <cell r="H137">
            <v>0</v>
          </cell>
          <cell r="I137">
            <v>0</v>
          </cell>
          <cell r="J137">
            <v>219996.43233679587</v>
          </cell>
        </row>
        <row r="138">
          <cell r="A138">
            <v>121</v>
          </cell>
          <cell r="B138">
            <v>43647</v>
          </cell>
          <cell r="C138">
            <v>0</v>
          </cell>
          <cell r="D138">
            <v>13499.940538946632</v>
          </cell>
          <cell r="E138">
            <v>0</v>
          </cell>
          <cell r="F138">
            <v>0</v>
          </cell>
          <cell r="G138">
            <v>0</v>
          </cell>
          <cell r="H138">
            <v>0</v>
          </cell>
          <cell r="I138">
            <v>0</v>
          </cell>
          <cell r="J138">
            <v>219996.43233679587</v>
          </cell>
        </row>
        <row r="139">
          <cell r="A139">
            <v>122</v>
          </cell>
          <cell r="B139">
            <v>43678</v>
          </cell>
          <cell r="C139">
            <v>0</v>
          </cell>
          <cell r="D139">
            <v>13499.940538946632</v>
          </cell>
          <cell r="E139">
            <v>0</v>
          </cell>
          <cell r="F139">
            <v>0</v>
          </cell>
          <cell r="G139">
            <v>0</v>
          </cell>
          <cell r="H139">
            <v>0</v>
          </cell>
          <cell r="I139">
            <v>0</v>
          </cell>
          <cell r="J139">
            <v>219996.43233679587</v>
          </cell>
        </row>
        <row r="140">
          <cell r="A140">
            <v>123</v>
          </cell>
          <cell r="B140">
            <v>43709</v>
          </cell>
          <cell r="C140">
            <v>0</v>
          </cell>
          <cell r="D140">
            <v>13499.940538946632</v>
          </cell>
          <cell r="E140">
            <v>0</v>
          </cell>
          <cell r="F140">
            <v>0</v>
          </cell>
          <cell r="G140">
            <v>0</v>
          </cell>
          <cell r="H140">
            <v>0</v>
          </cell>
          <cell r="I140">
            <v>0</v>
          </cell>
          <cell r="J140">
            <v>219996.43233679587</v>
          </cell>
        </row>
        <row r="141">
          <cell r="A141">
            <v>124</v>
          </cell>
          <cell r="B141">
            <v>43739</v>
          </cell>
          <cell r="C141">
            <v>0</v>
          </cell>
          <cell r="D141">
            <v>13499.940538946632</v>
          </cell>
          <cell r="E141">
            <v>0</v>
          </cell>
          <cell r="F141">
            <v>0</v>
          </cell>
          <cell r="G141">
            <v>0</v>
          </cell>
          <cell r="H141">
            <v>0</v>
          </cell>
          <cell r="I141">
            <v>0</v>
          </cell>
          <cell r="J141">
            <v>219996.43233679587</v>
          </cell>
        </row>
        <row r="142">
          <cell r="A142">
            <v>125</v>
          </cell>
          <cell r="B142">
            <v>43770</v>
          </cell>
          <cell r="C142">
            <v>0</v>
          </cell>
          <cell r="D142">
            <v>13499.940538946632</v>
          </cell>
          <cell r="E142">
            <v>0</v>
          </cell>
          <cell r="F142">
            <v>0</v>
          </cell>
          <cell r="G142">
            <v>0</v>
          </cell>
          <cell r="H142">
            <v>0</v>
          </cell>
          <cell r="I142">
            <v>0</v>
          </cell>
          <cell r="J142">
            <v>219996.43233679587</v>
          </cell>
        </row>
        <row r="143">
          <cell r="A143">
            <v>126</v>
          </cell>
          <cell r="B143">
            <v>43800</v>
          </cell>
          <cell r="C143">
            <v>0</v>
          </cell>
          <cell r="D143">
            <v>13499.940538946632</v>
          </cell>
          <cell r="E143">
            <v>0</v>
          </cell>
          <cell r="F143">
            <v>0</v>
          </cell>
          <cell r="G143">
            <v>0</v>
          </cell>
          <cell r="H143">
            <v>0</v>
          </cell>
          <cell r="I143">
            <v>0</v>
          </cell>
          <cell r="J143">
            <v>219996.43233679587</v>
          </cell>
        </row>
        <row r="144">
          <cell r="A144">
            <v>127</v>
          </cell>
          <cell r="B144">
            <v>43831</v>
          </cell>
          <cell r="C144">
            <v>0</v>
          </cell>
          <cell r="D144">
            <v>13499.940538946632</v>
          </cell>
          <cell r="E144">
            <v>0</v>
          </cell>
          <cell r="F144">
            <v>0</v>
          </cell>
          <cell r="G144">
            <v>0</v>
          </cell>
          <cell r="H144">
            <v>0</v>
          </cell>
          <cell r="I144">
            <v>0</v>
          </cell>
          <cell r="J144">
            <v>219996.43233679587</v>
          </cell>
        </row>
        <row r="145">
          <cell r="A145">
            <v>128</v>
          </cell>
          <cell r="B145">
            <v>43862</v>
          </cell>
          <cell r="C145">
            <v>0</v>
          </cell>
          <cell r="D145">
            <v>13499.940538946632</v>
          </cell>
          <cell r="E145">
            <v>0</v>
          </cell>
          <cell r="F145">
            <v>0</v>
          </cell>
          <cell r="G145">
            <v>0</v>
          </cell>
          <cell r="H145">
            <v>0</v>
          </cell>
          <cell r="I145">
            <v>0</v>
          </cell>
          <cell r="J145">
            <v>219996.43233679587</v>
          </cell>
        </row>
        <row r="146">
          <cell r="A146">
            <v>129</v>
          </cell>
          <cell r="B146">
            <v>43891</v>
          </cell>
          <cell r="C146">
            <v>0</v>
          </cell>
          <cell r="D146">
            <v>13499.940538946632</v>
          </cell>
          <cell r="E146">
            <v>0</v>
          </cell>
          <cell r="F146">
            <v>0</v>
          </cell>
          <cell r="G146">
            <v>0</v>
          </cell>
          <cell r="H146">
            <v>0</v>
          </cell>
          <cell r="I146">
            <v>0</v>
          </cell>
          <cell r="J146">
            <v>219996.43233679587</v>
          </cell>
        </row>
        <row r="147">
          <cell r="A147">
            <v>130</v>
          </cell>
          <cell r="B147">
            <v>43922</v>
          </cell>
          <cell r="C147">
            <v>0</v>
          </cell>
          <cell r="D147">
            <v>13499.940538946632</v>
          </cell>
          <cell r="E147">
            <v>0</v>
          </cell>
          <cell r="F147">
            <v>0</v>
          </cell>
          <cell r="G147">
            <v>0</v>
          </cell>
          <cell r="H147">
            <v>0</v>
          </cell>
          <cell r="I147">
            <v>0</v>
          </cell>
          <cell r="J147">
            <v>219996.43233679587</v>
          </cell>
        </row>
        <row r="148">
          <cell r="A148">
            <v>131</v>
          </cell>
          <cell r="B148">
            <v>43952</v>
          </cell>
          <cell r="C148">
            <v>0</v>
          </cell>
          <cell r="D148">
            <v>13499.940538946632</v>
          </cell>
          <cell r="E148">
            <v>0</v>
          </cell>
          <cell r="F148">
            <v>0</v>
          </cell>
          <cell r="G148">
            <v>0</v>
          </cell>
          <cell r="H148">
            <v>0</v>
          </cell>
          <cell r="I148">
            <v>0</v>
          </cell>
          <cell r="J148">
            <v>219996.43233679587</v>
          </cell>
        </row>
        <row r="149">
          <cell r="A149">
            <v>132</v>
          </cell>
          <cell r="B149">
            <v>43983</v>
          </cell>
          <cell r="C149">
            <v>0</v>
          </cell>
          <cell r="D149">
            <v>13499.940538946632</v>
          </cell>
          <cell r="E149">
            <v>0</v>
          </cell>
          <cell r="F149">
            <v>0</v>
          </cell>
          <cell r="G149">
            <v>0</v>
          </cell>
          <cell r="H149">
            <v>0</v>
          </cell>
          <cell r="I149">
            <v>0</v>
          </cell>
          <cell r="J149">
            <v>219996.43233679587</v>
          </cell>
        </row>
        <row r="150">
          <cell r="A150">
            <v>133</v>
          </cell>
          <cell r="B150">
            <v>44013</v>
          </cell>
          <cell r="C150">
            <v>0</v>
          </cell>
          <cell r="D150">
            <v>13499.940538946632</v>
          </cell>
          <cell r="E150">
            <v>0</v>
          </cell>
          <cell r="F150">
            <v>0</v>
          </cell>
          <cell r="G150">
            <v>0</v>
          </cell>
          <cell r="H150">
            <v>0</v>
          </cell>
          <cell r="I150">
            <v>0</v>
          </cell>
          <cell r="J150">
            <v>219996.43233679587</v>
          </cell>
        </row>
        <row r="151">
          <cell r="A151">
            <v>134</v>
          </cell>
          <cell r="B151">
            <v>44044</v>
          </cell>
          <cell r="C151">
            <v>0</v>
          </cell>
          <cell r="D151">
            <v>13499.940538946632</v>
          </cell>
          <cell r="E151">
            <v>0</v>
          </cell>
          <cell r="F151">
            <v>0</v>
          </cell>
          <cell r="G151">
            <v>0</v>
          </cell>
          <cell r="H151">
            <v>0</v>
          </cell>
          <cell r="I151">
            <v>0</v>
          </cell>
          <cell r="J151">
            <v>219996.43233679587</v>
          </cell>
        </row>
        <row r="152">
          <cell r="A152">
            <v>135</v>
          </cell>
          <cell r="B152">
            <v>44075</v>
          </cell>
          <cell r="C152">
            <v>0</v>
          </cell>
          <cell r="D152">
            <v>13499.940538946632</v>
          </cell>
          <cell r="E152">
            <v>0</v>
          </cell>
          <cell r="F152">
            <v>0</v>
          </cell>
          <cell r="G152">
            <v>0</v>
          </cell>
          <cell r="H152">
            <v>0</v>
          </cell>
          <cell r="I152">
            <v>0</v>
          </cell>
          <cell r="J152">
            <v>219996.43233679587</v>
          </cell>
        </row>
        <row r="153">
          <cell r="A153">
            <v>136</v>
          </cell>
          <cell r="B153">
            <v>44105</v>
          </cell>
          <cell r="C153">
            <v>0</v>
          </cell>
          <cell r="D153">
            <v>13499.940538946632</v>
          </cell>
          <cell r="E153">
            <v>0</v>
          </cell>
          <cell r="F153">
            <v>0</v>
          </cell>
          <cell r="G153">
            <v>0</v>
          </cell>
          <cell r="H153">
            <v>0</v>
          </cell>
          <cell r="I153">
            <v>0</v>
          </cell>
          <cell r="J153">
            <v>219996.43233679587</v>
          </cell>
        </row>
        <row r="154">
          <cell r="A154">
            <v>137</v>
          </cell>
          <cell r="B154">
            <v>44136</v>
          </cell>
          <cell r="C154">
            <v>0</v>
          </cell>
          <cell r="D154">
            <v>13499.940538946632</v>
          </cell>
          <cell r="E154">
            <v>0</v>
          </cell>
          <cell r="F154">
            <v>0</v>
          </cell>
          <cell r="G154">
            <v>0</v>
          </cell>
          <cell r="H154">
            <v>0</v>
          </cell>
          <cell r="I154">
            <v>0</v>
          </cell>
          <cell r="J154">
            <v>219996.43233679587</v>
          </cell>
        </row>
        <row r="155">
          <cell r="A155">
            <v>138</v>
          </cell>
          <cell r="B155">
            <v>44166</v>
          </cell>
          <cell r="C155">
            <v>0</v>
          </cell>
          <cell r="D155">
            <v>13499.940538946632</v>
          </cell>
          <cell r="E155">
            <v>0</v>
          </cell>
          <cell r="F155">
            <v>0</v>
          </cell>
          <cell r="G155">
            <v>0</v>
          </cell>
          <cell r="H155">
            <v>0</v>
          </cell>
          <cell r="I155">
            <v>0</v>
          </cell>
          <cell r="J155">
            <v>219996.43233679587</v>
          </cell>
        </row>
        <row r="156">
          <cell r="A156">
            <v>139</v>
          </cell>
          <cell r="B156">
            <v>44197</v>
          </cell>
          <cell r="C156">
            <v>0</v>
          </cell>
          <cell r="D156">
            <v>13499.940538946632</v>
          </cell>
          <cell r="E156">
            <v>0</v>
          </cell>
          <cell r="F156">
            <v>0</v>
          </cell>
          <cell r="G156">
            <v>0</v>
          </cell>
          <cell r="H156">
            <v>0</v>
          </cell>
          <cell r="I156">
            <v>0</v>
          </cell>
          <cell r="J156">
            <v>219996.43233679587</v>
          </cell>
        </row>
        <row r="157">
          <cell r="A157">
            <v>140</v>
          </cell>
          <cell r="B157">
            <v>44228</v>
          </cell>
          <cell r="C157">
            <v>0</v>
          </cell>
          <cell r="D157">
            <v>13499.940538946632</v>
          </cell>
          <cell r="E157">
            <v>0</v>
          </cell>
          <cell r="F157">
            <v>0</v>
          </cell>
          <cell r="G157">
            <v>0</v>
          </cell>
          <cell r="H157">
            <v>0</v>
          </cell>
          <cell r="I157">
            <v>0</v>
          </cell>
          <cell r="J157">
            <v>219996.43233679587</v>
          </cell>
        </row>
        <row r="158">
          <cell r="A158">
            <v>141</v>
          </cell>
          <cell r="B158">
            <v>44256</v>
          </cell>
          <cell r="C158">
            <v>0</v>
          </cell>
          <cell r="D158">
            <v>13499.940538946632</v>
          </cell>
          <cell r="E158">
            <v>0</v>
          </cell>
          <cell r="F158">
            <v>0</v>
          </cell>
          <cell r="G158">
            <v>0</v>
          </cell>
          <cell r="H158">
            <v>0</v>
          </cell>
          <cell r="I158">
            <v>0</v>
          </cell>
          <cell r="J158">
            <v>219996.43233679587</v>
          </cell>
        </row>
        <row r="159">
          <cell r="A159">
            <v>142</v>
          </cell>
          <cell r="B159">
            <v>44287</v>
          </cell>
          <cell r="C159">
            <v>0</v>
          </cell>
          <cell r="D159">
            <v>13499.940538946632</v>
          </cell>
          <cell r="E159">
            <v>0</v>
          </cell>
          <cell r="F159">
            <v>0</v>
          </cell>
          <cell r="G159">
            <v>0</v>
          </cell>
          <cell r="H159">
            <v>0</v>
          </cell>
          <cell r="I159">
            <v>0</v>
          </cell>
          <cell r="J159">
            <v>219996.43233679587</v>
          </cell>
        </row>
        <row r="160">
          <cell r="A160">
            <v>143</v>
          </cell>
          <cell r="B160">
            <v>44317</v>
          </cell>
          <cell r="C160">
            <v>0</v>
          </cell>
          <cell r="D160">
            <v>13499.940538946632</v>
          </cell>
          <cell r="E160">
            <v>0</v>
          </cell>
          <cell r="F160">
            <v>0</v>
          </cell>
          <cell r="G160">
            <v>0</v>
          </cell>
          <cell r="H160">
            <v>0</v>
          </cell>
          <cell r="I160">
            <v>0</v>
          </cell>
          <cell r="J160">
            <v>219996.43233679587</v>
          </cell>
        </row>
        <row r="161">
          <cell r="A161">
            <v>144</v>
          </cell>
          <cell r="B161">
            <v>44348</v>
          </cell>
          <cell r="C161">
            <v>0</v>
          </cell>
          <cell r="D161">
            <v>13499.940538946632</v>
          </cell>
          <cell r="E161">
            <v>0</v>
          </cell>
          <cell r="F161">
            <v>0</v>
          </cell>
          <cell r="G161">
            <v>0</v>
          </cell>
          <cell r="H161">
            <v>0</v>
          </cell>
          <cell r="I161">
            <v>0</v>
          </cell>
          <cell r="J161">
            <v>219996.43233679587</v>
          </cell>
        </row>
        <row r="162">
          <cell r="A162">
            <v>145</v>
          </cell>
          <cell r="B162">
            <v>44378</v>
          </cell>
          <cell r="C162">
            <v>0</v>
          </cell>
          <cell r="D162">
            <v>13499.940538946632</v>
          </cell>
          <cell r="E162">
            <v>0</v>
          </cell>
          <cell r="F162">
            <v>0</v>
          </cell>
          <cell r="G162">
            <v>0</v>
          </cell>
          <cell r="H162">
            <v>0</v>
          </cell>
          <cell r="I162">
            <v>0</v>
          </cell>
          <cell r="J162">
            <v>219996.43233679587</v>
          </cell>
        </row>
        <row r="163">
          <cell r="A163">
            <v>146</v>
          </cell>
          <cell r="B163">
            <v>44409</v>
          </cell>
          <cell r="C163">
            <v>0</v>
          </cell>
          <cell r="D163">
            <v>13499.940538946632</v>
          </cell>
          <cell r="E163">
            <v>0</v>
          </cell>
          <cell r="F163">
            <v>0</v>
          </cell>
          <cell r="G163">
            <v>0</v>
          </cell>
          <cell r="H163">
            <v>0</v>
          </cell>
          <cell r="I163">
            <v>0</v>
          </cell>
          <cell r="J163">
            <v>219996.43233679587</v>
          </cell>
        </row>
        <row r="164">
          <cell r="A164">
            <v>147</v>
          </cell>
          <cell r="B164">
            <v>44440</v>
          </cell>
          <cell r="C164">
            <v>0</v>
          </cell>
          <cell r="D164">
            <v>13499.940538946632</v>
          </cell>
          <cell r="E164">
            <v>0</v>
          </cell>
          <cell r="F164">
            <v>0</v>
          </cell>
          <cell r="G164">
            <v>0</v>
          </cell>
          <cell r="H164">
            <v>0</v>
          </cell>
          <cell r="I164">
            <v>0</v>
          </cell>
          <cell r="J164">
            <v>219996.43233679587</v>
          </cell>
        </row>
        <row r="165">
          <cell r="A165">
            <v>148</v>
          </cell>
          <cell r="B165">
            <v>44470</v>
          </cell>
          <cell r="C165">
            <v>0</v>
          </cell>
          <cell r="D165">
            <v>13499.940538946632</v>
          </cell>
          <cell r="E165">
            <v>0</v>
          </cell>
          <cell r="F165">
            <v>0</v>
          </cell>
          <cell r="G165">
            <v>0</v>
          </cell>
          <cell r="H165">
            <v>0</v>
          </cell>
          <cell r="I165">
            <v>0</v>
          </cell>
          <cell r="J165">
            <v>219996.43233679587</v>
          </cell>
        </row>
        <row r="166">
          <cell r="A166">
            <v>149</v>
          </cell>
          <cell r="B166">
            <v>44501</v>
          </cell>
          <cell r="C166">
            <v>0</v>
          </cell>
          <cell r="D166">
            <v>13499.940538946632</v>
          </cell>
          <cell r="E166">
            <v>0</v>
          </cell>
          <cell r="F166">
            <v>0</v>
          </cell>
          <cell r="G166">
            <v>0</v>
          </cell>
          <cell r="H166">
            <v>0</v>
          </cell>
          <cell r="I166">
            <v>0</v>
          </cell>
          <cell r="J166">
            <v>219996.43233679587</v>
          </cell>
        </row>
        <row r="167">
          <cell r="A167">
            <v>150</v>
          </cell>
          <cell r="B167">
            <v>44531</v>
          </cell>
          <cell r="C167">
            <v>0</v>
          </cell>
          <cell r="D167">
            <v>13499.940538946632</v>
          </cell>
          <cell r="E167">
            <v>0</v>
          </cell>
          <cell r="F167">
            <v>0</v>
          </cell>
          <cell r="G167">
            <v>0</v>
          </cell>
          <cell r="H167">
            <v>0</v>
          </cell>
          <cell r="I167">
            <v>0</v>
          </cell>
          <cell r="J167">
            <v>219996.43233679587</v>
          </cell>
        </row>
        <row r="168">
          <cell r="A168">
            <v>151</v>
          </cell>
          <cell r="B168">
            <v>44562</v>
          </cell>
          <cell r="C168">
            <v>0</v>
          </cell>
          <cell r="D168">
            <v>13499.940538946632</v>
          </cell>
          <cell r="E168">
            <v>0</v>
          </cell>
          <cell r="F168">
            <v>0</v>
          </cell>
          <cell r="G168">
            <v>0</v>
          </cell>
          <cell r="H168">
            <v>0</v>
          </cell>
          <cell r="I168">
            <v>0</v>
          </cell>
          <cell r="J168">
            <v>219996.43233679587</v>
          </cell>
        </row>
        <row r="169">
          <cell r="A169">
            <v>152</v>
          </cell>
          <cell r="B169">
            <v>44593</v>
          </cell>
          <cell r="C169">
            <v>0</v>
          </cell>
          <cell r="D169">
            <v>13499.940538946632</v>
          </cell>
          <cell r="E169">
            <v>0</v>
          </cell>
          <cell r="F169">
            <v>0</v>
          </cell>
          <cell r="G169">
            <v>0</v>
          </cell>
          <cell r="H169">
            <v>0</v>
          </cell>
          <cell r="I169">
            <v>0</v>
          </cell>
          <cell r="J169">
            <v>219996.43233679587</v>
          </cell>
        </row>
        <row r="170">
          <cell r="A170">
            <v>153</v>
          </cell>
          <cell r="B170">
            <v>44621</v>
          </cell>
          <cell r="C170">
            <v>0</v>
          </cell>
          <cell r="D170">
            <v>13499.940538946632</v>
          </cell>
          <cell r="E170">
            <v>0</v>
          </cell>
          <cell r="F170">
            <v>0</v>
          </cell>
          <cell r="G170">
            <v>0</v>
          </cell>
          <cell r="H170">
            <v>0</v>
          </cell>
          <cell r="I170">
            <v>0</v>
          </cell>
          <cell r="J170">
            <v>219996.43233679587</v>
          </cell>
        </row>
        <row r="171">
          <cell r="A171">
            <v>154</v>
          </cell>
          <cell r="B171">
            <v>44652</v>
          </cell>
          <cell r="C171">
            <v>0</v>
          </cell>
          <cell r="D171">
            <v>13499.940538946632</v>
          </cell>
          <cell r="E171">
            <v>0</v>
          </cell>
          <cell r="F171">
            <v>0</v>
          </cell>
          <cell r="G171">
            <v>0</v>
          </cell>
          <cell r="H171">
            <v>0</v>
          </cell>
          <cell r="I171">
            <v>0</v>
          </cell>
          <cell r="J171">
            <v>219996.43233679587</v>
          </cell>
        </row>
        <row r="172">
          <cell r="A172">
            <v>155</v>
          </cell>
          <cell r="B172">
            <v>44682</v>
          </cell>
          <cell r="C172">
            <v>0</v>
          </cell>
          <cell r="D172">
            <v>13499.940538946632</v>
          </cell>
          <cell r="E172">
            <v>0</v>
          </cell>
          <cell r="F172">
            <v>0</v>
          </cell>
          <cell r="G172">
            <v>0</v>
          </cell>
          <cell r="H172">
            <v>0</v>
          </cell>
          <cell r="I172">
            <v>0</v>
          </cell>
          <cell r="J172">
            <v>219996.43233679587</v>
          </cell>
        </row>
        <row r="173">
          <cell r="A173">
            <v>156</v>
          </cell>
          <cell r="B173">
            <v>44713</v>
          </cell>
          <cell r="C173">
            <v>0</v>
          </cell>
          <cell r="D173">
            <v>13499.940538946632</v>
          </cell>
          <cell r="E173">
            <v>0</v>
          </cell>
          <cell r="F173">
            <v>0</v>
          </cell>
          <cell r="G173">
            <v>0</v>
          </cell>
          <cell r="H173">
            <v>0</v>
          </cell>
          <cell r="I173">
            <v>0</v>
          </cell>
          <cell r="J173">
            <v>219996.43233679587</v>
          </cell>
        </row>
        <row r="174">
          <cell r="A174">
            <v>157</v>
          </cell>
          <cell r="B174">
            <v>44743</v>
          </cell>
          <cell r="C174">
            <v>0</v>
          </cell>
          <cell r="D174">
            <v>13499.940538946632</v>
          </cell>
          <cell r="E174">
            <v>0</v>
          </cell>
          <cell r="F174">
            <v>0</v>
          </cell>
          <cell r="G174">
            <v>0</v>
          </cell>
          <cell r="H174">
            <v>0</v>
          </cell>
          <cell r="I174">
            <v>0</v>
          </cell>
          <cell r="J174">
            <v>219996.43233679587</v>
          </cell>
        </row>
        <row r="175">
          <cell r="A175">
            <v>158</v>
          </cell>
          <cell r="B175">
            <v>44774</v>
          </cell>
          <cell r="C175">
            <v>0</v>
          </cell>
          <cell r="D175">
            <v>13499.940538946632</v>
          </cell>
          <cell r="E175">
            <v>0</v>
          </cell>
          <cell r="F175">
            <v>0</v>
          </cell>
          <cell r="G175">
            <v>0</v>
          </cell>
          <cell r="H175">
            <v>0</v>
          </cell>
          <cell r="I175">
            <v>0</v>
          </cell>
          <cell r="J175">
            <v>219996.43233679587</v>
          </cell>
        </row>
        <row r="176">
          <cell r="A176">
            <v>159</v>
          </cell>
          <cell r="B176">
            <v>44805</v>
          </cell>
          <cell r="C176">
            <v>0</v>
          </cell>
          <cell r="D176">
            <v>13499.940538946632</v>
          </cell>
          <cell r="E176">
            <v>0</v>
          </cell>
          <cell r="F176">
            <v>0</v>
          </cell>
          <cell r="G176">
            <v>0</v>
          </cell>
          <cell r="H176">
            <v>0</v>
          </cell>
          <cell r="I176">
            <v>0</v>
          </cell>
          <cell r="J176">
            <v>219996.43233679587</v>
          </cell>
        </row>
        <row r="177">
          <cell r="A177">
            <v>160</v>
          </cell>
          <cell r="B177">
            <v>44835</v>
          </cell>
          <cell r="C177">
            <v>0</v>
          </cell>
          <cell r="D177">
            <v>13499.940538946632</v>
          </cell>
          <cell r="E177">
            <v>0</v>
          </cell>
          <cell r="F177">
            <v>0</v>
          </cell>
          <cell r="G177">
            <v>0</v>
          </cell>
          <cell r="H177">
            <v>0</v>
          </cell>
          <cell r="I177">
            <v>0</v>
          </cell>
          <cell r="J177">
            <v>219996.43233679587</v>
          </cell>
        </row>
        <row r="178">
          <cell r="A178">
            <v>161</v>
          </cell>
          <cell r="B178">
            <v>44866</v>
          </cell>
          <cell r="C178">
            <v>0</v>
          </cell>
          <cell r="D178">
            <v>13499.940538946632</v>
          </cell>
          <cell r="E178">
            <v>0</v>
          </cell>
          <cell r="F178">
            <v>0</v>
          </cell>
          <cell r="G178">
            <v>0</v>
          </cell>
          <cell r="H178">
            <v>0</v>
          </cell>
          <cell r="I178">
            <v>0</v>
          </cell>
          <cell r="J178">
            <v>219996.43233679587</v>
          </cell>
        </row>
        <row r="179">
          <cell r="A179">
            <v>162</v>
          </cell>
          <cell r="B179">
            <v>44896</v>
          </cell>
          <cell r="C179">
            <v>0</v>
          </cell>
          <cell r="D179">
            <v>13499.940538946632</v>
          </cell>
          <cell r="E179">
            <v>0</v>
          </cell>
          <cell r="F179">
            <v>0</v>
          </cell>
          <cell r="G179">
            <v>0</v>
          </cell>
          <cell r="H179">
            <v>0</v>
          </cell>
          <cell r="I179">
            <v>0</v>
          </cell>
          <cell r="J179">
            <v>219996.43233679587</v>
          </cell>
        </row>
        <row r="180">
          <cell r="A180">
            <v>163</v>
          </cell>
          <cell r="B180">
            <v>44927</v>
          </cell>
          <cell r="C180">
            <v>0</v>
          </cell>
          <cell r="D180">
            <v>13499.940538946632</v>
          </cell>
          <cell r="E180">
            <v>0</v>
          </cell>
          <cell r="F180">
            <v>0</v>
          </cell>
          <cell r="G180">
            <v>0</v>
          </cell>
          <cell r="H180">
            <v>0</v>
          </cell>
          <cell r="I180">
            <v>0</v>
          </cell>
          <cell r="J180">
            <v>219996.43233679587</v>
          </cell>
        </row>
        <row r="181">
          <cell r="A181">
            <v>164</v>
          </cell>
          <cell r="B181">
            <v>44958</v>
          </cell>
          <cell r="C181">
            <v>0</v>
          </cell>
          <cell r="D181">
            <v>13499.940538946632</v>
          </cell>
          <cell r="E181">
            <v>0</v>
          </cell>
          <cell r="F181">
            <v>0</v>
          </cell>
          <cell r="G181">
            <v>0</v>
          </cell>
          <cell r="H181">
            <v>0</v>
          </cell>
          <cell r="I181">
            <v>0</v>
          </cell>
          <cell r="J181">
            <v>219996.43233679587</v>
          </cell>
        </row>
        <row r="182">
          <cell r="A182">
            <v>165</v>
          </cell>
          <cell r="B182">
            <v>44986</v>
          </cell>
          <cell r="C182">
            <v>0</v>
          </cell>
          <cell r="D182">
            <v>13499.940538946632</v>
          </cell>
          <cell r="E182">
            <v>0</v>
          </cell>
          <cell r="F182">
            <v>0</v>
          </cell>
          <cell r="G182">
            <v>0</v>
          </cell>
          <cell r="H182">
            <v>0</v>
          </cell>
          <cell r="I182">
            <v>0</v>
          </cell>
          <cell r="J182">
            <v>219996.43233679587</v>
          </cell>
        </row>
        <row r="183">
          <cell r="A183">
            <v>166</v>
          </cell>
          <cell r="B183">
            <v>45017</v>
          </cell>
          <cell r="C183">
            <v>0</v>
          </cell>
          <cell r="D183">
            <v>13499.940538946632</v>
          </cell>
          <cell r="E183">
            <v>0</v>
          </cell>
          <cell r="F183">
            <v>0</v>
          </cell>
          <cell r="G183">
            <v>0</v>
          </cell>
          <cell r="H183">
            <v>0</v>
          </cell>
          <cell r="I183">
            <v>0</v>
          </cell>
          <cell r="J183">
            <v>219996.43233679587</v>
          </cell>
        </row>
        <row r="184">
          <cell r="A184">
            <v>167</v>
          </cell>
          <cell r="B184">
            <v>45047</v>
          </cell>
          <cell r="C184">
            <v>0</v>
          </cell>
          <cell r="D184">
            <v>13499.940538946632</v>
          </cell>
          <cell r="E184">
            <v>0</v>
          </cell>
          <cell r="F184">
            <v>0</v>
          </cell>
          <cell r="G184">
            <v>0</v>
          </cell>
          <cell r="H184">
            <v>0</v>
          </cell>
          <cell r="I184">
            <v>0</v>
          </cell>
          <cell r="J184">
            <v>219996.43233679587</v>
          </cell>
        </row>
        <row r="185">
          <cell r="A185">
            <v>168</v>
          </cell>
          <cell r="B185">
            <v>45078</v>
          </cell>
          <cell r="C185">
            <v>0</v>
          </cell>
          <cell r="D185">
            <v>13499.940538946632</v>
          </cell>
          <cell r="E185">
            <v>0</v>
          </cell>
          <cell r="F185">
            <v>0</v>
          </cell>
          <cell r="G185">
            <v>0</v>
          </cell>
          <cell r="H185">
            <v>0</v>
          </cell>
          <cell r="I185">
            <v>0</v>
          </cell>
          <cell r="J185">
            <v>219996.43233679587</v>
          </cell>
        </row>
        <row r="186">
          <cell r="A186">
            <v>169</v>
          </cell>
          <cell r="B186">
            <v>45108</v>
          </cell>
          <cell r="C186">
            <v>0</v>
          </cell>
          <cell r="D186">
            <v>13499.940538946632</v>
          </cell>
          <cell r="E186">
            <v>0</v>
          </cell>
          <cell r="F186">
            <v>0</v>
          </cell>
          <cell r="G186">
            <v>0</v>
          </cell>
          <cell r="H186">
            <v>0</v>
          </cell>
          <cell r="I186">
            <v>0</v>
          </cell>
          <cell r="J186">
            <v>219996.43233679587</v>
          </cell>
        </row>
        <row r="187">
          <cell r="A187">
            <v>170</v>
          </cell>
          <cell r="B187">
            <v>45139</v>
          </cell>
          <cell r="C187">
            <v>0</v>
          </cell>
          <cell r="D187">
            <v>13499.940538946632</v>
          </cell>
          <cell r="E187">
            <v>0</v>
          </cell>
          <cell r="F187">
            <v>0</v>
          </cell>
          <cell r="G187">
            <v>0</v>
          </cell>
          <cell r="H187">
            <v>0</v>
          </cell>
          <cell r="I187">
            <v>0</v>
          </cell>
          <cell r="J187">
            <v>219996.43233679587</v>
          </cell>
        </row>
        <row r="188">
          <cell r="A188">
            <v>171</v>
          </cell>
          <cell r="B188">
            <v>45170</v>
          </cell>
          <cell r="C188">
            <v>0</v>
          </cell>
          <cell r="D188">
            <v>13499.940538946632</v>
          </cell>
          <cell r="E188">
            <v>0</v>
          </cell>
          <cell r="F188">
            <v>0</v>
          </cell>
          <cell r="G188">
            <v>0</v>
          </cell>
          <cell r="H188">
            <v>0</v>
          </cell>
          <cell r="I188">
            <v>0</v>
          </cell>
          <cell r="J188">
            <v>219996.43233679587</v>
          </cell>
        </row>
        <row r="189">
          <cell r="A189">
            <v>172</v>
          </cell>
          <cell r="B189">
            <v>45200</v>
          </cell>
          <cell r="C189">
            <v>0</v>
          </cell>
          <cell r="D189">
            <v>13499.940538946632</v>
          </cell>
          <cell r="E189">
            <v>0</v>
          </cell>
          <cell r="F189">
            <v>0</v>
          </cell>
          <cell r="G189">
            <v>0</v>
          </cell>
          <cell r="H189">
            <v>0</v>
          </cell>
          <cell r="I189">
            <v>0</v>
          </cell>
          <cell r="J189">
            <v>219996.43233679587</v>
          </cell>
        </row>
        <row r="190">
          <cell r="A190">
            <v>173</v>
          </cell>
          <cell r="B190">
            <v>45231</v>
          </cell>
          <cell r="C190">
            <v>0</v>
          </cell>
          <cell r="D190">
            <v>13499.940538946632</v>
          </cell>
          <cell r="E190">
            <v>0</v>
          </cell>
          <cell r="F190">
            <v>0</v>
          </cell>
          <cell r="G190">
            <v>0</v>
          </cell>
          <cell r="H190">
            <v>0</v>
          </cell>
          <cell r="I190">
            <v>0</v>
          </cell>
          <cell r="J190">
            <v>219996.43233679587</v>
          </cell>
        </row>
        <row r="191">
          <cell r="A191">
            <v>174</v>
          </cell>
          <cell r="B191">
            <v>45261</v>
          </cell>
          <cell r="C191">
            <v>0</v>
          </cell>
          <cell r="D191">
            <v>13499.940538946632</v>
          </cell>
          <cell r="E191">
            <v>0</v>
          </cell>
          <cell r="F191">
            <v>0</v>
          </cell>
          <cell r="G191">
            <v>0</v>
          </cell>
          <cell r="H191">
            <v>0</v>
          </cell>
          <cell r="I191">
            <v>0</v>
          </cell>
          <cell r="J191">
            <v>219996.43233679587</v>
          </cell>
        </row>
        <row r="192">
          <cell r="A192">
            <v>175</v>
          </cell>
          <cell r="B192">
            <v>45292</v>
          </cell>
          <cell r="C192">
            <v>0</v>
          </cell>
          <cell r="D192">
            <v>13499.940538946632</v>
          </cell>
          <cell r="E192">
            <v>0</v>
          </cell>
          <cell r="F192">
            <v>0</v>
          </cell>
          <cell r="G192">
            <v>0</v>
          </cell>
          <cell r="H192">
            <v>0</v>
          </cell>
          <cell r="I192">
            <v>0</v>
          </cell>
          <cell r="J192">
            <v>219996.43233679587</v>
          </cell>
        </row>
        <row r="193">
          <cell r="A193">
            <v>176</v>
          </cell>
          <cell r="B193">
            <v>45323</v>
          </cell>
          <cell r="C193">
            <v>0</v>
          </cell>
          <cell r="D193">
            <v>13499.940538946632</v>
          </cell>
          <cell r="E193">
            <v>0</v>
          </cell>
          <cell r="F193">
            <v>0</v>
          </cell>
          <cell r="G193">
            <v>0</v>
          </cell>
          <cell r="H193">
            <v>0</v>
          </cell>
          <cell r="I193">
            <v>0</v>
          </cell>
          <cell r="J193">
            <v>219996.43233679587</v>
          </cell>
        </row>
        <row r="194">
          <cell r="A194">
            <v>177</v>
          </cell>
          <cell r="B194">
            <v>45352</v>
          </cell>
          <cell r="C194">
            <v>0</v>
          </cell>
          <cell r="D194">
            <v>13499.940538946632</v>
          </cell>
          <cell r="E194">
            <v>0</v>
          </cell>
          <cell r="F194">
            <v>0</v>
          </cell>
          <cell r="G194">
            <v>0</v>
          </cell>
          <cell r="H194">
            <v>0</v>
          </cell>
          <cell r="I194">
            <v>0</v>
          </cell>
          <cell r="J194">
            <v>219996.43233679587</v>
          </cell>
        </row>
        <row r="195">
          <cell r="A195">
            <v>178</v>
          </cell>
          <cell r="B195">
            <v>45383</v>
          </cell>
          <cell r="C195">
            <v>0</v>
          </cell>
          <cell r="D195">
            <v>13499.940538946632</v>
          </cell>
          <cell r="E195">
            <v>0</v>
          </cell>
          <cell r="F195">
            <v>0</v>
          </cell>
          <cell r="G195">
            <v>0</v>
          </cell>
          <cell r="H195">
            <v>0</v>
          </cell>
          <cell r="I195">
            <v>0</v>
          </cell>
          <cell r="J195">
            <v>219996.43233679587</v>
          </cell>
        </row>
        <row r="196">
          <cell r="A196">
            <v>179</v>
          </cell>
          <cell r="B196">
            <v>45413</v>
          </cell>
          <cell r="C196">
            <v>0</v>
          </cell>
          <cell r="D196">
            <v>13499.940538946632</v>
          </cell>
          <cell r="E196">
            <v>0</v>
          </cell>
          <cell r="F196">
            <v>0</v>
          </cell>
          <cell r="G196">
            <v>0</v>
          </cell>
          <cell r="H196">
            <v>0</v>
          </cell>
          <cell r="I196">
            <v>0</v>
          </cell>
          <cell r="J196">
            <v>219996.43233679587</v>
          </cell>
        </row>
        <row r="197">
          <cell r="A197">
            <v>180</v>
          </cell>
          <cell r="B197">
            <v>45444</v>
          </cell>
          <cell r="C197">
            <v>0</v>
          </cell>
          <cell r="D197">
            <v>13499.940538946632</v>
          </cell>
          <cell r="E197">
            <v>0</v>
          </cell>
          <cell r="F197">
            <v>0</v>
          </cell>
          <cell r="G197">
            <v>0</v>
          </cell>
          <cell r="H197">
            <v>0</v>
          </cell>
          <cell r="I197">
            <v>0</v>
          </cell>
          <cell r="J197">
            <v>219996.43233679587</v>
          </cell>
        </row>
        <row r="198">
          <cell r="A198">
            <v>181</v>
          </cell>
          <cell r="B198">
            <v>45474</v>
          </cell>
          <cell r="C198">
            <v>0</v>
          </cell>
          <cell r="D198">
            <v>13499.940538946632</v>
          </cell>
          <cell r="E198">
            <v>0</v>
          </cell>
          <cell r="F198">
            <v>0</v>
          </cell>
          <cell r="G198">
            <v>0</v>
          </cell>
          <cell r="H198">
            <v>0</v>
          </cell>
          <cell r="I198">
            <v>0</v>
          </cell>
          <cell r="J198">
            <v>219996.43233679587</v>
          </cell>
        </row>
        <row r="199">
          <cell r="A199">
            <v>182</v>
          </cell>
          <cell r="B199">
            <v>45505</v>
          </cell>
          <cell r="C199">
            <v>0</v>
          </cell>
          <cell r="D199">
            <v>13499.940538946632</v>
          </cell>
          <cell r="E199">
            <v>0</v>
          </cell>
          <cell r="F199">
            <v>0</v>
          </cell>
          <cell r="G199">
            <v>0</v>
          </cell>
          <cell r="H199">
            <v>0</v>
          </cell>
          <cell r="I199">
            <v>0</v>
          </cell>
          <cell r="J199">
            <v>219996.43233679587</v>
          </cell>
        </row>
        <row r="200">
          <cell r="A200">
            <v>183</v>
          </cell>
          <cell r="B200">
            <v>45536</v>
          </cell>
          <cell r="C200">
            <v>0</v>
          </cell>
          <cell r="D200">
            <v>13499.940538946632</v>
          </cell>
          <cell r="E200">
            <v>0</v>
          </cell>
          <cell r="F200">
            <v>0</v>
          </cell>
          <cell r="G200">
            <v>0</v>
          </cell>
          <cell r="H200">
            <v>0</v>
          </cell>
          <cell r="I200">
            <v>0</v>
          </cell>
          <cell r="J200">
            <v>219996.43233679587</v>
          </cell>
        </row>
        <row r="201">
          <cell r="A201">
            <v>184</v>
          </cell>
          <cell r="B201">
            <v>45566</v>
          </cell>
          <cell r="C201">
            <v>0</v>
          </cell>
          <cell r="D201">
            <v>13499.940538946632</v>
          </cell>
          <cell r="E201">
            <v>0</v>
          </cell>
          <cell r="F201">
            <v>0</v>
          </cell>
          <cell r="G201">
            <v>0</v>
          </cell>
          <cell r="H201">
            <v>0</v>
          </cell>
          <cell r="I201">
            <v>0</v>
          </cell>
          <cell r="J201">
            <v>219996.43233679587</v>
          </cell>
        </row>
        <row r="202">
          <cell r="A202">
            <v>185</v>
          </cell>
          <cell r="B202">
            <v>45597</v>
          </cell>
          <cell r="C202">
            <v>0</v>
          </cell>
          <cell r="D202">
            <v>13499.940538946632</v>
          </cell>
          <cell r="E202">
            <v>0</v>
          </cell>
          <cell r="F202">
            <v>0</v>
          </cell>
          <cell r="G202">
            <v>0</v>
          </cell>
          <cell r="H202">
            <v>0</v>
          </cell>
          <cell r="I202">
            <v>0</v>
          </cell>
          <cell r="J202">
            <v>219996.43233679587</v>
          </cell>
        </row>
        <row r="203">
          <cell r="A203">
            <v>186</v>
          </cell>
          <cell r="B203">
            <v>45627</v>
          </cell>
          <cell r="C203">
            <v>0</v>
          </cell>
          <cell r="D203">
            <v>13499.940538946632</v>
          </cell>
          <cell r="E203">
            <v>0</v>
          </cell>
          <cell r="F203">
            <v>0</v>
          </cell>
          <cell r="G203">
            <v>0</v>
          </cell>
          <cell r="H203">
            <v>0</v>
          </cell>
          <cell r="I203">
            <v>0</v>
          </cell>
          <cell r="J203">
            <v>219996.43233679587</v>
          </cell>
        </row>
        <row r="204">
          <cell r="A204">
            <v>187</v>
          </cell>
          <cell r="B204">
            <v>45658</v>
          </cell>
          <cell r="C204">
            <v>0</v>
          </cell>
          <cell r="D204">
            <v>13499.940538946632</v>
          </cell>
          <cell r="E204">
            <v>0</v>
          </cell>
          <cell r="F204">
            <v>0</v>
          </cell>
          <cell r="G204">
            <v>0</v>
          </cell>
          <cell r="H204">
            <v>0</v>
          </cell>
          <cell r="I204">
            <v>0</v>
          </cell>
          <cell r="J204">
            <v>219996.43233679587</v>
          </cell>
        </row>
        <row r="205">
          <cell r="A205">
            <v>188</v>
          </cell>
          <cell r="B205">
            <v>45689</v>
          </cell>
          <cell r="C205">
            <v>0</v>
          </cell>
          <cell r="D205">
            <v>13499.940538946632</v>
          </cell>
          <cell r="E205">
            <v>0</v>
          </cell>
          <cell r="F205">
            <v>0</v>
          </cell>
          <cell r="G205">
            <v>0</v>
          </cell>
          <cell r="H205">
            <v>0</v>
          </cell>
          <cell r="I205">
            <v>0</v>
          </cell>
          <cell r="J205">
            <v>219996.43233679587</v>
          </cell>
        </row>
        <row r="206">
          <cell r="A206">
            <v>189</v>
          </cell>
          <cell r="B206">
            <v>45717</v>
          </cell>
          <cell r="C206">
            <v>0</v>
          </cell>
          <cell r="D206">
            <v>13499.940538946632</v>
          </cell>
          <cell r="E206">
            <v>0</v>
          </cell>
          <cell r="F206">
            <v>0</v>
          </cell>
          <cell r="G206">
            <v>0</v>
          </cell>
          <cell r="H206">
            <v>0</v>
          </cell>
          <cell r="I206">
            <v>0</v>
          </cell>
          <cell r="J206">
            <v>219996.43233679587</v>
          </cell>
        </row>
        <row r="207">
          <cell r="A207">
            <v>190</v>
          </cell>
          <cell r="B207">
            <v>45748</v>
          </cell>
          <cell r="C207">
            <v>0</v>
          </cell>
          <cell r="D207">
            <v>13499.940538946632</v>
          </cell>
          <cell r="E207">
            <v>0</v>
          </cell>
          <cell r="F207">
            <v>0</v>
          </cell>
          <cell r="G207">
            <v>0</v>
          </cell>
          <cell r="H207">
            <v>0</v>
          </cell>
          <cell r="I207">
            <v>0</v>
          </cell>
          <cell r="J207">
            <v>219996.43233679587</v>
          </cell>
        </row>
        <row r="208">
          <cell r="A208">
            <v>191</v>
          </cell>
          <cell r="B208">
            <v>45778</v>
          </cell>
          <cell r="C208">
            <v>0</v>
          </cell>
          <cell r="D208">
            <v>13499.940538946632</v>
          </cell>
          <cell r="E208">
            <v>0</v>
          </cell>
          <cell r="F208">
            <v>0</v>
          </cell>
          <cell r="G208">
            <v>0</v>
          </cell>
          <cell r="H208">
            <v>0</v>
          </cell>
          <cell r="I208">
            <v>0</v>
          </cell>
          <cell r="J208">
            <v>219996.43233679587</v>
          </cell>
        </row>
        <row r="209">
          <cell r="A209">
            <v>192</v>
          </cell>
          <cell r="B209">
            <v>45809</v>
          </cell>
          <cell r="C209">
            <v>0</v>
          </cell>
          <cell r="D209">
            <v>13499.940538946632</v>
          </cell>
          <cell r="E209">
            <v>0</v>
          </cell>
          <cell r="F209">
            <v>0</v>
          </cell>
          <cell r="G209">
            <v>0</v>
          </cell>
          <cell r="H209">
            <v>0</v>
          </cell>
          <cell r="I209">
            <v>0</v>
          </cell>
          <cell r="J209">
            <v>219996.43233679587</v>
          </cell>
        </row>
        <row r="210">
          <cell r="A210">
            <v>193</v>
          </cell>
          <cell r="B210">
            <v>45839</v>
          </cell>
          <cell r="C210">
            <v>0</v>
          </cell>
          <cell r="D210">
            <v>13499.940538946632</v>
          </cell>
          <cell r="E210">
            <v>0</v>
          </cell>
          <cell r="F210">
            <v>0</v>
          </cell>
          <cell r="G210">
            <v>0</v>
          </cell>
          <cell r="H210">
            <v>0</v>
          </cell>
          <cell r="I210">
            <v>0</v>
          </cell>
          <cell r="J210">
            <v>219996.43233679587</v>
          </cell>
        </row>
        <row r="211">
          <cell r="A211">
            <v>194</v>
          </cell>
          <cell r="B211">
            <v>45870</v>
          </cell>
          <cell r="C211">
            <v>0</v>
          </cell>
          <cell r="D211">
            <v>13499.940538946632</v>
          </cell>
          <cell r="E211">
            <v>0</v>
          </cell>
          <cell r="F211">
            <v>0</v>
          </cell>
          <cell r="G211">
            <v>0</v>
          </cell>
          <cell r="H211">
            <v>0</v>
          </cell>
          <cell r="I211">
            <v>0</v>
          </cell>
          <cell r="J211">
            <v>219996.43233679587</v>
          </cell>
        </row>
        <row r="212">
          <cell r="A212">
            <v>195</v>
          </cell>
          <cell r="B212">
            <v>45901</v>
          </cell>
          <cell r="C212">
            <v>0</v>
          </cell>
          <cell r="D212">
            <v>13499.940538946632</v>
          </cell>
          <cell r="E212">
            <v>0</v>
          </cell>
          <cell r="F212">
            <v>0</v>
          </cell>
          <cell r="G212">
            <v>0</v>
          </cell>
          <cell r="H212">
            <v>0</v>
          </cell>
          <cell r="I212">
            <v>0</v>
          </cell>
          <cell r="J212">
            <v>219996.43233679587</v>
          </cell>
        </row>
        <row r="213">
          <cell r="A213">
            <v>196</v>
          </cell>
          <cell r="B213">
            <v>45931</v>
          </cell>
          <cell r="C213">
            <v>0</v>
          </cell>
          <cell r="D213">
            <v>13499.940538946632</v>
          </cell>
          <cell r="E213">
            <v>0</v>
          </cell>
          <cell r="F213">
            <v>0</v>
          </cell>
          <cell r="G213">
            <v>0</v>
          </cell>
          <cell r="H213">
            <v>0</v>
          </cell>
          <cell r="I213">
            <v>0</v>
          </cell>
          <cell r="J213">
            <v>219996.43233679587</v>
          </cell>
        </row>
        <row r="214">
          <cell r="A214">
            <v>197</v>
          </cell>
          <cell r="B214">
            <v>45962</v>
          </cell>
          <cell r="C214">
            <v>0</v>
          </cell>
          <cell r="D214">
            <v>13499.940538946632</v>
          </cell>
          <cell r="E214">
            <v>0</v>
          </cell>
          <cell r="F214">
            <v>0</v>
          </cell>
          <cell r="G214">
            <v>0</v>
          </cell>
          <cell r="H214">
            <v>0</v>
          </cell>
          <cell r="I214">
            <v>0</v>
          </cell>
          <cell r="J214">
            <v>219996.43233679587</v>
          </cell>
        </row>
        <row r="215">
          <cell r="A215">
            <v>198</v>
          </cell>
          <cell r="B215">
            <v>45992</v>
          </cell>
          <cell r="C215">
            <v>0</v>
          </cell>
          <cell r="D215">
            <v>13499.940538946632</v>
          </cell>
          <cell r="E215">
            <v>0</v>
          </cell>
          <cell r="F215">
            <v>0</v>
          </cell>
          <cell r="G215">
            <v>0</v>
          </cell>
          <cell r="H215">
            <v>0</v>
          </cell>
          <cell r="I215">
            <v>0</v>
          </cell>
          <cell r="J215">
            <v>219996.43233679587</v>
          </cell>
        </row>
        <row r="216">
          <cell r="A216">
            <v>199</v>
          </cell>
          <cell r="B216">
            <v>46023</v>
          </cell>
          <cell r="C216">
            <v>0</v>
          </cell>
          <cell r="D216">
            <v>13499.940538946632</v>
          </cell>
          <cell r="E216">
            <v>0</v>
          </cell>
          <cell r="F216">
            <v>0</v>
          </cell>
          <cell r="G216">
            <v>0</v>
          </cell>
          <cell r="H216">
            <v>0</v>
          </cell>
          <cell r="I216">
            <v>0</v>
          </cell>
          <cell r="J216">
            <v>219996.43233679587</v>
          </cell>
        </row>
        <row r="217">
          <cell r="A217">
            <v>200</v>
          </cell>
          <cell r="B217">
            <v>46054</v>
          </cell>
          <cell r="C217">
            <v>0</v>
          </cell>
          <cell r="D217">
            <v>13499.940538946632</v>
          </cell>
          <cell r="E217">
            <v>0</v>
          </cell>
          <cell r="F217">
            <v>0</v>
          </cell>
          <cell r="G217">
            <v>0</v>
          </cell>
          <cell r="H217">
            <v>0</v>
          </cell>
          <cell r="I217">
            <v>0</v>
          </cell>
          <cell r="J217">
            <v>219996.43233679587</v>
          </cell>
        </row>
        <row r="218">
          <cell r="A218">
            <v>201</v>
          </cell>
          <cell r="B218">
            <v>46082</v>
          </cell>
          <cell r="C218">
            <v>0</v>
          </cell>
          <cell r="D218">
            <v>13499.940538946632</v>
          </cell>
          <cell r="E218">
            <v>0</v>
          </cell>
          <cell r="F218">
            <v>0</v>
          </cell>
          <cell r="G218">
            <v>0</v>
          </cell>
          <cell r="H218">
            <v>0</v>
          </cell>
          <cell r="I218">
            <v>0</v>
          </cell>
          <cell r="J218">
            <v>219996.43233679587</v>
          </cell>
        </row>
        <row r="219">
          <cell r="A219">
            <v>202</v>
          </cell>
          <cell r="B219">
            <v>46113</v>
          </cell>
          <cell r="C219">
            <v>0</v>
          </cell>
          <cell r="D219">
            <v>13499.940538946632</v>
          </cell>
          <cell r="E219">
            <v>0</v>
          </cell>
          <cell r="F219">
            <v>0</v>
          </cell>
          <cell r="G219">
            <v>0</v>
          </cell>
          <cell r="H219">
            <v>0</v>
          </cell>
          <cell r="I219">
            <v>0</v>
          </cell>
          <cell r="J219">
            <v>219996.43233679587</v>
          </cell>
        </row>
        <row r="220">
          <cell r="A220">
            <v>203</v>
          </cell>
          <cell r="B220">
            <v>46143</v>
          </cell>
          <cell r="C220">
            <v>0</v>
          </cell>
          <cell r="D220">
            <v>13499.940538946632</v>
          </cell>
          <cell r="E220">
            <v>0</v>
          </cell>
          <cell r="F220">
            <v>0</v>
          </cell>
          <cell r="G220">
            <v>0</v>
          </cell>
          <cell r="H220">
            <v>0</v>
          </cell>
          <cell r="I220">
            <v>0</v>
          </cell>
          <cell r="J220">
            <v>219996.43233679587</v>
          </cell>
        </row>
        <row r="221">
          <cell r="A221">
            <v>204</v>
          </cell>
          <cell r="B221">
            <v>46174</v>
          </cell>
          <cell r="C221">
            <v>0</v>
          </cell>
          <cell r="D221">
            <v>13499.940538946632</v>
          </cell>
          <cell r="E221">
            <v>0</v>
          </cell>
          <cell r="F221">
            <v>0</v>
          </cell>
          <cell r="G221">
            <v>0</v>
          </cell>
          <cell r="H221">
            <v>0</v>
          </cell>
          <cell r="I221">
            <v>0</v>
          </cell>
          <cell r="J221">
            <v>219996.43233679587</v>
          </cell>
        </row>
        <row r="222">
          <cell r="A222">
            <v>205</v>
          </cell>
          <cell r="B222">
            <v>46204</v>
          </cell>
          <cell r="C222">
            <v>0</v>
          </cell>
          <cell r="D222">
            <v>13499.940538946632</v>
          </cell>
          <cell r="E222">
            <v>0</v>
          </cell>
          <cell r="F222">
            <v>0</v>
          </cell>
          <cell r="G222">
            <v>0</v>
          </cell>
          <cell r="H222">
            <v>0</v>
          </cell>
          <cell r="I222">
            <v>0</v>
          </cell>
          <cell r="J222">
            <v>219996.43233679587</v>
          </cell>
        </row>
        <row r="223">
          <cell r="A223">
            <v>206</v>
          </cell>
          <cell r="B223">
            <v>46235</v>
          </cell>
          <cell r="C223">
            <v>0</v>
          </cell>
          <cell r="D223">
            <v>13499.940538946632</v>
          </cell>
          <cell r="E223">
            <v>0</v>
          </cell>
          <cell r="F223">
            <v>0</v>
          </cell>
          <cell r="G223">
            <v>0</v>
          </cell>
          <cell r="H223">
            <v>0</v>
          </cell>
          <cell r="I223">
            <v>0</v>
          </cell>
          <cell r="J223">
            <v>219996.43233679587</v>
          </cell>
        </row>
        <row r="224">
          <cell r="A224">
            <v>207</v>
          </cell>
          <cell r="B224">
            <v>46266</v>
          </cell>
          <cell r="C224">
            <v>0</v>
          </cell>
          <cell r="D224">
            <v>13499.940538946632</v>
          </cell>
          <cell r="E224">
            <v>0</v>
          </cell>
          <cell r="F224">
            <v>0</v>
          </cell>
          <cell r="G224">
            <v>0</v>
          </cell>
          <cell r="H224">
            <v>0</v>
          </cell>
          <cell r="I224">
            <v>0</v>
          </cell>
          <cell r="J224">
            <v>219996.43233679587</v>
          </cell>
        </row>
        <row r="225">
          <cell r="A225">
            <v>208</v>
          </cell>
          <cell r="B225">
            <v>46296</v>
          </cell>
          <cell r="C225">
            <v>0</v>
          </cell>
          <cell r="D225">
            <v>13499.940538946632</v>
          </cell>
          <cell r="E225">
            <v>0</v>
          </cell>
          <cell r="F225">
            <v>0</v>
          </cell>
          <cell r="G225">
            <v>0</v>
          </cell>
          <cell r="H225">
            <v>0</v>
          </cell>
          <cell r="I225">
            <v>0</v>
          </cell>
          <cell r="J225">
            <v>219996.43233679587</v>
          </cell>
        </row>
        <row r="226">
          <cell r="A226">
            <v>209</v>
          </cell>
          <cell r="B226">
            <v>46327</v>
          </cell>
          <cell r="C226">
            <v>0</v>
          </cell>
          <cell r="D226">
            <v>13499.940538946632</v>
          </cell>
          <cell r="E226">
            <v>0</v>
          </cell>
          <cell r="F226">
            <v>0</v>
          </cell>
          <cell r="G226">
            <v>0</v>
          </cell>
          <cell r="H226">
            <v>0</v>
          </cell>
          <cell r="I226">
            <v>0</v>
          </cell>
          <cell r="J226">
            <v>219996.43233679587</v>
          </cell>
        </row>
        <row r="227">
          <cell r="A227">
            <v>210</v>
          </cell>
          <cell r="B227">
            <v>46357</v>
          </cell>
          <cell r="C227">
            <v>0</v>
          </cell>
          <cell r="D227">
            <v>13499.940538946632</v>
          </cell>
          <cell r="E227">
            <v>0</v>
          </cell>
          <cell r="F227">
            <v>0</v>
          </cell>
          <cell r="G227">
            <v>0</v>
          </cell>
          <cell r="H227">
            <v>0</v>
          </cell>
          <cell r="I227">
            <v>0</v>
          </cell>
          <cell r="J227">
            <v>219996.43233679587</v>
          </cell>
        </row>
        <row r="228">
          <cell r="A228">
            <v>211</v>
          </cell>
          <cell r="B228">
            <v>46388</v>
          </cell>
          <cell r="C228">
            <v>0</v>
          </cell>
          <cell r="D228">
            <v>13499.940538946632</v>
          </cell>
          <cell r="E228">
            <v>0</v>
          </cell>
          <cell r="F228">
            <v>0</v>
          </cell>
          <cell r="G228">
            <v>0</v>
          </cell>
          <cell r="H228">
            <v>0</v>
          </cell>
          <cell r="I228">
            <v>0</v>
          </cell>
          <cell r="J228">
            <v>219996.43233679587</v>
          </cell>
        </row>
        <row r="229">
          <cell r="A229">
            <v>212</v>
          </cell>
          <cell r="B229">
            <v>46419</v>
          </cell>
          <cell r="C229">
            <v>0</v>
          </cell>
          <cell r="D229">
            <v>13499.940538946632</v>
          </cell>
          <cell r="E229">
            <v>0</v>
          </cell>
          <cell r="F229">
            <v>0</v>
          </cell>
          <cell r="G229">
            <v>0</v>
          </cell>
          <cell r="H229">
            <v>0</v>
          </cell>
          <cell r="I229">
            <v>0</v>
          </cell>
          <cell r="J229">
            <v>219996.43233679587</v>
          </cell>
        </row>
        <row r="230">
          <cell r="A230">
            <v>213</v>
          </cell>
          <cell r="B230">
            <v>46447</v>
          </cell>
          <cell r="C230">
            <v>0</v>
          </cell>
          <cell r="D230">
            <v>13499.940538946632</v>
          </cell>
          <cell r="E230">
            <v>0</v>
          </cell>
          <cell r="F230">
            <v>0</v>
          </cell>
          <cell r="G230">
            <v>0</v>
          </cell>
          <cell r="H230">
            <v>0</v>
          </cell>
          <cell r="I230">
            <v>0</v>
          </cell>
          <cell r="J230">
            <v>219996.43233679587</v>
          </cell>
        </row>
        <row r="231">
          <cell r="A231">
            <v>214</v>
          </cell>
          <cell r="B231">
            <v>46478</v>
          </cell>
          <cell r="C231">
            <v>0</v>
          </cell>
          <cell r="D231">
            <v>13499.940538946632</v>
          </cell>
          <cell r="E231">
            <v>0</v>
          </cell>
          <cell r="F231">
            <v>0</v>
          </cell>
          <cell r="G231">
            <v>0</v>
          </cell>
          <cell r="H231">
            <v>0</v>
          </cell>
          <cell r="I231">
            <v>0</v>
          </cell>
          <cell r="J231">
            <v>219996.43233679587</v>
          </cell>
        </row>
        <row r="232">
          <cell r="A232">
            <v>215</v>
          </cell>
          <cell r="B232">
            <v>46508</v>
          </cell>
          <cell r="C232">
            <v>0</v>
          </cell>
          <cell r="D232">
            <v>13499.940538946632</v>
          </cell>
          <cell r="E232">
            <v>0</v>
          </cell>
          <cell r="F232">
            <v>0</v>
          </cell>
          <cell r="G232">
            <v>0</v>
          </cell>
          <cell r="H232">
            <v>0</v>
          </cell>
          <cell r="I232">
            <v>0</v>
          </cell>
          <cell r="J232">
            <v>219996.43233679587</v>
          </cell>
        </row>
        <row r="233">
          <cell r="A233">
            <v>216</v>
          </cell>
          <cell r="B233">
            <v>46539</v>
          </cell>
          <cell r="C233">
            <v>0</v>
          </cell>
          <cell r="D233">
            <v>13499.940538946632</v>
          </cell>
          <cell r="E233">
            <v>0</v>
          </cell>
          <cell r="F233">
            <v>0</v>
          </cell>
          <cell r="G233">
            <v>0</v>
          </cell>
          <cell r="H233">
            <v>0</v>
          </cell>
          <cell r="I233">
            <v>0</v>
          </cell>
          <cell r="J233">
            <v>219996.43233679587</v>
          </cell>
        </row>
        <row r="234">
          <cell r="A234">
            <v>217</v>
          </cell>
          <cell r="B234">
            <v>46569</v>
          </cell>
          <cell r="C234">
            <v>0</v>
          </cell>
          <cell r="D234">
            <v>13499.940538946632</v>
          </cell>
          <cell r="E234">
            <v>0</v>
          </cell>
          <cell r="F234">
            <v>0</v>
          </cell>
          <cell r="G234">
            <v>0</v>
          </cell>
          <cell r="H234">
            <v>0</v>
          </cell>
          <cell r="I234">
            <v>0</v>
          </cell>
          <cell r="J234">
            <v>219996.43233679587</v>
          </cell>
        </row>
        <row r="235">
          <cell r="A235">
            <v>218</v>
          </cell>
          <cell r="B235">
            <v>46600</v>
          </cell>
          <cell r="C235">
            <v>0</v>
          </cell>
          <cell r="D235">
            <v>13499.940538946632</v>
          </cell>
          <cell r="E235">
            <v>0</v>
          </cell>
          <cell r="F235">
            <v>0</v>
          </cell>
          <cell r="G235">
            <v>0</v>
          </cell>
          <cell r="H235">
            <v>0</v>
          </cell>
          <cell r="I235">
            <v>0</v>
          </cell>
          <cell r="J235">
            <v>219996.43233679587</v>
          </cell>
        </row>
        <row r="236">
          <cell r="A236">
            <v>219</v>
          </cell>
          <cell r="B236">
            <v>46631</v>
          </cell>
          <cell r="C236">
            <v>0</v>
          </cell>
          <cell r="D236">
            <v>13499.940538946632</v>
          </cell>
          <cell r="E236">
            <v>0</v>
          </cell>
          <cell r="F236">
            <v>0</v>
          </cell>
          <cell r="G236">
            <v>0</v>
          </cell>
          <cell r="H236">
            <v>0</v>
          </cell>
          <cell r="I236">
            <v>0</v>
          </cell>
          <cell r="J236">
            <v>219996.43233679587</v>
          </cell>
        </row>
        <row r="237">
          <cell r="A237">
            <v>220</v>
          </cell>
          <cell r="B237">
            <v>46661</v>
          </cell>
          <cell r="C237">
            <v>0</v>
          </cell>
          <cell r="D237">
            <v>13499.940538946632</v>
          </cell>
          <cell r="E237">
            <v>0</v>
          </cell>
          <cell r="F237">
            <v>0</v>
          </cell>
          <cell r="G237">
            <v>0</v>
          </cell>
          <cell r="H237">
            <v>0</v>
          </cell>
          <cell r="I237">
            <v>0</v>
          </cell>
          <cell r="J237">
            <v>219996.43233679587</v>
          </cell>
        </row>
        <row r="238">
          <cell r="A238">
            <v>221</v>
          </cell>
          <cell r="B238">
            <v>46692</v>
          </cell>
          <cell r="C238">
            <v>0</v>
          </cell>
          <cell r="D238">
            <v>13499.940538946632</v>
          </cell>
          <cell r="E238">
            <v>0</v>
          </cell>
          <cell r="F238">
            <v>0</v>
          </cell>
          <cell r="G238">
            <v>0</v>
          </cell>
          <cell r="H238">
            <v>0</v>
          </cell>
          <cell r="I238">
            <v>0</v>
          </cell>
          <cell r="J238">
            <v>219996.43233679587</v>
          </cell>
        </row>
        <row r="239">
          <cell r="A239">
            <v>222</v>
          </cell>
          <cell r="B239">
            <v>46722</v>
          </cell>
          <cell r="C239">
            <v>0</v>
          </cell>
          <cell r="D239">
            <v>13499.940538946632</v>
          </cell>
          <cell r="E239">
            <v>0</v>
          </cell>
          <cell r="F239">
            <v>0</v>
          </cell>
          <cell r="G239">
            <v>0</v>
          </cell>
          <cell r="H239">
            <v>0</v>
          </cell>
          <cell r="I239">
            <v>0</v>
          </cell>
          <cell r="J239">
            <v>219996.43233679587</v>
          </cell>
        </row>
        <row r="240">
          <cell r="A240">
            <v>223</v>
          </cell>
          <cell r="B240">
            <v>46753</v>
          </cell>
          <cell r="C240">
            <v>0</v>
          </cell>
          <cell r="D240">
            <v>13499.940538946632</v>
          </cell>
          <cell r="E240">
            <v>0</v>
          </cell>
          <cell r="F240">
            <v>0</v>
          </cell>
          <cell r="G240">
            <v>0</v>
          </cell>
          <cell r="H240">
            <v>0</v>
          </cell>
          <cell r="I240">
            <v>0</v>
          </cell>
          <cell r="J240">
            <v>219996.43233679587</v>
          </cell>
        </row>
        <row r="241">
          <cell r="A241">
            <v>224</v>
          </cell>
          <cell r="B241">
            <v>46784</v>
          </cell>
          <cell r="C241">
            <v>0</v>
          </cell>
          <cell r="D241">
            <v>13499.940538946632</v>
          </cell>
          <cell r="E241">
            <v>0</v>
          </cell>
          <cell r="F241">
            <v>0</v>
          </cell>
          <cell r="G241">
            <v>0</v>
          </cell>
          <cell r="H241">
            <v>0</v>
          </cell>
          <cell r="I241">
            <v>0</v>
          </cell>
          <cell r="J241">
            <v>219996.43233679587</v>
          </cell>
        </row>
        <row r="242">
          <cell r="A242">
            <v>225</v>
          </cell>
          <cell r="B242">
            <v>46813</v>
          </cell>
          <cell r="C242">
            <v>0</v>
          </cell>
          <cell r="D242">
            <v>13499.940538946632</v>
          </cell>
          <cell r="E242">
            <v>0</v>
          </cell>
          <cell r="F242">
            <v>0</v>
          </cell>
          <cell r="G242">
            <v>0</v>
          </cell>
          <cell r="H242">
            <v>0</v>
          </cell>
          <cell r="I242">
            <v>0</v>
          </cell>
          <cell r="J242">
            <v>219996.43233679587</v>
          </cell>
        </row>
        <row r="243">
          <cell r="A243">
            <v>226</v>
          </cell>
          <cell r="B243">
            <v>46844</v>
          </cell>
          <cell r="C243">
            <v>0</v>
          </cell>
          <cell r="D243">
            <v>13499.940538946632</v>
          </cell>
          <cell r="E243">
            <v>0</v>
          </cell>
          <cell r="F243">
            <v>0</v>
          </cell>
          <cell r="G243">
            <v>0</v>
          </cell>
          <cell r="H243">
            <v>0</v>
          </cell>
          <cell r="I243">
            <v>0</v>
          </cell>
          <cell r="J243">
            <v>219996.43233679587</v>
          </cell>
        </row>
        <row r="244">
          <cell r="A244">
            <v>227</v>
          </cell>
          <cell r="B244">
            <v>46874</v>
          </cell>
          <cell r="C244">
            <v>0</v>
          </cell>
          <cell r="D244">
            <v>13499.940538946632</v>
          </cell>
          <cell r="E244">
            <v>0</v>
          </cell>
          <cell r="F244">
            <v>0</v>
          </cell>
          <cell r="G244">
            <v>0</v>
          </cell>
          <cell r="H244">
            <v>0</v>
          </cell>
          <cell r="I244">
            <v>0</v>
          </cell>
          <cell r="J244">
            <v>219996.43233679587</v>
          </cell>
        </row>
        <row r="245">
          <cell r="A245">
            <v>228</v>
          </cell>
          <cell r="B245">
            <v>46905</v>
          </cell>
          <cell r="C245">
            <v>0</v>
          </cell>
          <cell r="D245">
            <v>13499.940538946632</v>
          </cell>
          <cell r="E245">
            <v>0</v>
          </cell>
          <cell r="F245">
            <v>0</v>
          </cell>
          <cell r="G245">
            <v>0</v>
          </cell>
          <cell r="H245">
            <v>0</v>
          </cell>
          <cell r="I245">
            <v>0</v>
          </cell>
          <cell r="J245">
            <v>219996.43233679587</v>
          </cell>
        </row>
        <row r="246">
          <cell r="A246">
            <v>229</v>
          </cell>
          <cell r="B246">
            <v>46935</v>
          </cell>
          <cell r="C246">
            <v>0</v>
          </cell>
          <cell r="D246">
            <v>13499.940538946632</v>
          </cell>
          <cell r="E246">
            <v>0</v>
          </cell>
          <cell r="F246">
            <v>0</v>
          </cell>
          <cell r="G246">
            <v>0</v>
          </cell>
          <cell r="H246">
            <v>0</v>
          </cell>
          <cell r="I246">
            <v>0</v>
          </cell>
          <cell r="J246">
            <v>219996.43233679587</v>
          </cell>
        </row>
        <row r="247">
          <cell r="A247">
            <v>230</v>
          </cell>
          <cell r="B247">
            <v>46966</v>
          </cell>
          <cell r="C247">
            <v>0</v>
          </cell>
          <cell r="D247">
            <v>13499.940538946632</v>
          </cell>
          <cell r="E247">
            <v>0</v>
          </cell>
          <cell r="F247">
            <v>0</v>
          </cell>
          <cell r="G247">
            <v>0</v>
          </cell>
          <cell r="H247">
            <v>0</v>
          </cell>
          <cell r="I247">
            <v>0</v>
          </cell>
          <cell r="J247">
            <v>219996.43233679587</v>
          </cell>
        </row>
        <row r="248">
          <cell r="A248">
            <v>231</v>
          </cell>
          <cell r="B248">
            <v>46997</v>
          </cell>
          <cell r="C248">
            <v>0</v>
          </cell>
          <cell r="D248">
            <v>13499.940538946632</v>
          </cell>
          <cell r="E248">
            <v>0</v>
          </cell>
          <cell r="F248">
            <v>0</v>
          </cell>
          <cell r="G248">
            <v>0</v>
          </cell>
          <cell r="H248">
            <v>0</v>
          </cell>
          <cell r="I248">
            <v>0</v>
          </cell>
          <cell r="J248">
            <v>219996.43233679587</v>
          </cell>
        </row>
        <row r="249">
          <cell r="A249">
            <v>232</v>
          </cell>
          <cell r="B249">
            <v>47027</v>
          </cell>
          <cell r="C249">
            <v>0</v>
          </cell>
          <cell r="D249">
            <v>13499.940538946632</v>
          </cell>
          <cell r="E249">
            <v>0</v>
          </cell>
          <cell r="F249">
            <v>0</v>
          </cell>
          <cell r="G249">
            <v>0</v>
          </cell>
          <cell r="H249">
            <v>0</v>
          </cell>
          <cell r="I249">
            <v>0</v>
          </cell>
          <cell r="J249">
            <v>219996.43233679587</v>
          </cell>
        </row>
        <row r="250">
          <cell r="A250">
            <v>233</v>
          </cell>
          <cell r="B250">
            <v>47058</v>
          </cell>
          <cell r="C250">
            <v>0</v>
          </cell>
          <cell r="D250">
            <v>13499.940538946632</v>
          </cell>
          <cell r="E250">
            <v>0</v>
          </cell>
          <cell r="F250">
            <v>0</v>
          </cell>
          <cell r="G250">
            <v>0</v>
          </cell>
          <cell r="H250">
            <v>0</v>
          </cell>
          <cell r="I250">
            <v>0</v>
          </cell>
          <cell r="J250">
            <v>219996.43233679587</v>
          </cell>
        </row>
        <row r="251">
          <cell r="A251">
            <v>234</v>
          </cell>
          <cell r="B251">
            <v>47088</v>
          </cell>
          <cell r="C251">
            <v>0</v>
          </cell>
          <cell r="D251">
            <v>13499.940538946632</v>
          </cell>
          <cell r="E251">
            <v>0</v>
          </cell>
          <cell r="F251">
            <v>0</v>
          </cell>
          <cell r="G251">
            <v>0</v>
          </cell>
          <cell r="H251">
            <v>0</v>
          </cell>
          <cell r="I251">
            <v>0</v>
          </cell>
          <cell r="J251">
            <v>219996.43233679587</v>
          </cell>
        </row>
        <row r="252">
          <cell r="A252">
            <v>235</v>
          </cell>
          <cell r="B252">
            <v>47119</v>
          </cell>
          <cell r="C252">
            <v>0</v>
          </cell>
          <cell r="D252">
            <v>13499.940538946632</v>
          </cell>
          <cell r="E252">
            <v>0</v>
          </cell>
          <cell r="F252">
            <v>0</v>
          </cell>
          <cell r="G252">
            <v>0</v>
          </cell>
          <cell r="H252">
            <v>0</v>
          </cell>
          <cell r="I252">
            <v>0</v>
          </cell>
          <cell r="J252">
            <v>219996.43233679587</v>
          </cell>
        </row>
        <row r="253">
          <cell r="A253">
            <v>236</v>
          </cell>
          <cell r="B253">
            <v>47150</v>
          </cell>
          <cell r="C253">
            <v>0</v>
          </cell>
          <cell r="D253">
            <v>13499.940538946632</v>
          </cell>
          <cell r="E253">
            <v>0</v>
          </cell>
          <cell r="F253">
            <v>0</v>
          </cell>
          <cell r="G253">
            <v>0</v>
          </cell>
          <cell r="H253">
            <v>0</v>
          </cell>
          <cell r="I253">
            <v>0</v>
          </cell>
          <cell r="J253">
            <v>219996.43233679587</v>
          </cell>
        </row>
        <row r="254">
          <cell r="A254">
            <v>237</v>
          </cell>
          <cell r="B254">
            <v>47178</v>
          </cell>
          <cell r="C254">
            <v>0</v>
          </cell>
          <cell r="D254">
            <v>13499.940538946632</v>
          </cell>
          <cell r="E254">
            <v>0</v>
          </cell>
          <cell r="F254">
            <v>0</v>
          </cell>
          <cell r="G254">
            <v>0</v>
          </cell>
          <cell r="H254">
            <v>0</v>
          </cell>
          <cell r="I254">
            <v>0</v>
          </cell>
          <cell r="J254">
            <v>219996.43233679587</v>
          </cell>
        </row>
        <row r="255">
          <cell r="A255">
            <v>238</v>
          </cell>
          <cell r="B255">
            <v>47209</v>
          </cell>
          <cell r="C255">
            <v>0</v>
          </cell>
          <cell r="D255">
            <v>13499.940538946632</v>
          </cell>
          <cell r="E255">
            <v>0</v>
          </cell>
          <cell r="F255">
            <v>0</v>
          </cell>
          <cell r="G255">
            <v>0</v>
          </cell>
          <cell r="H255">
            <v>0</v>
          </cell>
          <cell r="I255">
            <v>0</v>
          </cell>
          <cell r="J255">
            <v>219996.43233679587</v>
          </cell>
        </row>
        <row r="256">
          <cell r="A256">
            <v>239</v>
          </cell>
          <cell r="B256">
            <v>47239</v>
          </cell>
          <cell r="C256">
            <v>0</v>
          </cell>
          <cell r="D256">
            <v>13499.940538946632</v>
          </cell>
          <cell r="E256">
            <v>0</v>
          </cell>
          <cell r="F256">
            <v>0</v>
          </cell>
          <cell r="G256">
            <v>0</v>
          </cell>
          <cell r="H256">
            <v>0</v>
          </cell>
          <cell r="I256">
            <v>0</v>
          </cell>
          <cell r="J256">
            <v>219996.43233679587</v>
          </cell>
        </row>
        <row r="257">
          <cell r="A257">
            <v>240</v>
          </cell>
          <cell r="B257">
            <v>47270</v>
          </cell>
          <cell r="C257">
            <v>0</v>
          </cell>
          <cell r="D257">
            <v>13499.940538946632</v>
          </cell>
          <cell r="E257">
            <v>0</v>
          </cell>
          <cell r="F257">
            <v>0</v>
          </cell>
          <cell r="G257">
            <v>0</v>
          </cell>
          <cell r="H257">
            <v>0</v>
          </cell>
          <cell r="I257">
            <v>0</v>
          </cell>
          <cell r="J257">
            <v>219996.43233679587</v>
          </cell>
        </row>
        <row r="258">
          <cell r="A258">
            <v>241</v>
          </cell>
          <cell r="B258">
            <v>47300</v>
          </cell>
          <cell r="C258">
            <v>0</v>
          </cell>
          <cell r="D258">
            <v>13499.940538946632</v>
          </cell>
          <cell r="E258">
            <v>0</v>
          </cell>
          <cell r="F258">
            <v>0</v>
          </cell>
          <cell r="G258">
            <v>0</v>
          </cell>
          <cell r="H258">
            <v>0</v>
          </cell>
          <cell r="I258">
            <v>0</v>
          </cell>
          <cell r="J258">
            <v>219996.43233679587</v>
          </cell>
        </row>
        <row r="259">
          <cell r="A259">
            <v>242</v>
          </cell>
          <cell r="B259">
            <v>47331</v>
          </cell>
          <cell r="C259">
            <v>0</v>
          </cell>
          <cell r="D259">
            <v>13499.940538946632</v>
          </cell>
          <cell r="E259">
            <v>0</v>
          </cell>
          <cell r="F259">
            <v>0</v>
          </cell>
          <cell r="G259">
            <v>0</v>
          </cell>
          <cell r="H259">
            <v>0</v>
          </cell>
          <cell r="I259">
            <v>0</v>
          </cell>
          <cell r="J259">
            <v>219996.43233679587</v>
          </cell>
        </row>
        <row r="260">
          <cell r="A260">
            <v>243</v>
          </cell>
          <cell r="B260">
            <v>47362</v>
          </cell>
          <cell r="C260">
            <v>0</v>
          </cell>
          <cell r="D260">
            <v>13499.940538946632</v>
          </cell>
          <cell r="E260">
            <v>0</v>
          </cell>
          <cell r="F260">
            <v>0</v>
          </cell>
          <cell r="G260">
            <v>0</v>
          </cell>
          <cell r="H260">
            <v>0</v>
          </cell>
          <cell r="I260">
            <v>0</v>
          </cell>
          <cell r="J260">
            <v>219996.43233679587</v>
          </cell>
        </row>
        <row r="261">
          <cell r="A261">
            <v>244</v>
          </cell>
          <cell r="B261">
            <v>47392</v>
          </cell>
          <cell r="C261">
            <v>0</v>
          </cell>
          <cell r="D261">
            <v>13499.940538946632</v>
          </cell>
          <cell r="E261">
            <v>0</v>
          </cell>
          <cell r="F261">
            <v>0</v>
          </cell>
          <cell r="G261">
            <v>0</v>
          </cell>
          <cell r="H261">
            <v>0</v>
          </cell>
          <cell r="I261">
            <v>0</v>
          </cell>
          <cell r="J261">
            <v>219996.43233679587</v>
          </cell>
        </row>
        <row r="262">
          <cell r="A262">
            <v>245</v>
          </cell>
          <cell r="B262">
            <v>47423</v>
          </cell>
          <cell r="C262">
            <v>0</v>
          </cell>
          <cell r="D262">
            <v>13499.940538946632</v>
          </cell>
          <cell r="E262">
            <v>0</v>
          </cell>
          <cell r="F262">
            <v>0</v>
          </cell>
          <cell r="G262">
            <v>0</v>
          </cell>
          <cell r="H262">
            <v>0</v>
          </cell>
          <cell r="I262">
            <v>0</v>
          </cell>
          <cell r="J262">
            <v>219996.43233679587</v>
          </cell>
        </row>
        <row r="263">
          <cell r="A263">
            <v>246</v>
          </cell>
          <cell r="B263">
            <v>47453</v>
          </cell>
          <cell r="C263">
            <v>0</v>
          </cell>
          <cell r="D263">
            <v>13499.940538946632</v>
          </cell>
          <cell r="E263">
            <v>0</v>
          </cell>
          <cell r="F263">
            <v>0</v>
          </cell>
          <cell r="G263">
            <v>0</v>
          </cell>
          <cell r="H263">
            <v>0</v>
          </cell>
          <cell r="I263">
            <v>0</v>
          </cell>
          <cell r="J263">
            <v>219996.43233679587</v>
          </cell>
        </row>
        <row r="264">
          <cell r="A264">
            <v>247</v>
          </cell>
          <cell r="B264">
            <v>47484</v>
          </cell>
          <cell r="C264">
            <v>0</v>
          </cell>
          <cell r="D264">
            <v>13499.940538946632</v>
          </cell>
          <cell r="E264">
            <v>0</v>
          </cell>
          <cell r="F264">
            <v>0</v>
          </cell>
          <cell r="G264">
            <v>0</v>
          </cell>
          <cell r="H264">
            <v>0</v>
          </cell>
          <cell r="I264">
            <v>0</v>
          </cell>
          <cell r="J264">
            <v>219996.43233679587</v>
          </cell>
        </row>
        <row r="265">
          <cell r="A265">
            <v>248</v>
          </cell>
          <cell r="B265">
            <v>47515</v>
          </cell>
          <cell r="C265">
            <v>0</v>
          </cell>
          <cell r="D265">
            <v>13499.940538946632</v>
          </cell>
          <cell r="E265">
            <v>0</v>
          </cell>
          <cell r="F265">
            <v>0</v>
          </cell>
          <cell r="G265">
            <v>0</v>
          </cell>
          <cell r="H265">
            <v>0</v>
          </cell>
          <cell r="I265">
            <v>0</v>
          </cell>
          <cell r="J265">
            <v>219996.43233679587</v>
          </cell>
        </row>
        <row r="266">
          <cell r="A266">
            <v>249</v>
          </cell>
          <cell r="B266">
            <v>47543</v>
          </cell>
          <cell r="C266">
            <v>0</v>
          </cell>
          <cell r="D266">
            <v>13499.940538946632</v>
          </cell>
          <cell r="E266">
            <v>0</v>
          </cell>
          <cell r="F266">
            <v>0</v>
          </cell>
          <cell r="G266">
            <v>0</v>
          </cell>
          <cell r="H266">
            <v>0</v>
          </cell>
          <cell r="I266">
            <v>0</v>
          </cell>
          <cell r="J266">
            <v>219996.43233679587</v>
          </cell>
        </row>
        <row r="267">
          <cell r="A267">
            <v>250</v>
          </cell>
          <cell r="B267">
            <v>47574</v>
          </cell>
          <cell r="C267">
            <v>0</v>
          </cell>
          <cell r="D267">
            <v>13499.940538946632</v>
          </cell>
          <cell r="E267">
            <v>0</v>
          </cell>
          <cell r="F267">
            <v>0</v>
          </cell>
          <cell r="G267">
            <v>0</v>
          </cell>
          <cell r="H267">
            <v>0</v>
          </cell>
          <cell r="I267">
            <v>0</v>
          </cell>
          <cell r="J267">
            <v>219996.43233679587</v>
          </cell>
        </row>
        <row r="268">
          <cell r="A268">
            <v>251</v>
          </cell>
          <cell r="B268">
            <v>47604</v>
          </cell>
          <cell r="C268">
            <v>0</v>
          </cell>
          <cell r="D268">
            <v>13499.940538946632</v>
          </cell>
          <cell r="E268">
            <v>0</v>
          </cell>
          <cell r="F268">
            <v>0</v>
          </cell>
          <cell r="G268">
            <v>0</v>
          </cell>
          <cell r="H268">
            <v>0</v>
          </cell>
          <cell r="I268">
            <v>0</v>
          </cell>
          <cell r="J268">
            <v>219996.43233679587</v>
          </cell>
        </row>
        <row r="269">
          <cell r="A269">
            <v>252</v>
          </cell>
          <cell r="B269">
            <v>47635</v>
          </cell>
          <cell r="C269">
            <v>0</v>
          </cell>
          <cell r="D269">
            <v>13499.940538946632</v>
          </cell>
          <cell r="E269">
            <v>0</v>
          </cell>
          <cell r="F269">
            <v>0</v>
          </cell>
          <cell r="G269">
            <v>0</v>
          </cell>
          <cell r="H269">
            <v>0</v>
          </cell>
          <cell r="I269">
            <v>0</v>
          </cell>
          <cell r="J269">
            <v>219996.43233679587</v>
          </cell>
        </row>
        <row r="270">
          <cell r="A270">
            <v>253</v>
          </cell>
          <cell r="B270">
            <v>47665</v>
          </cell>
          <cell r="C270">
            <v>0</v>
          </cell>
          <cell r="D270">
            <v>13499.940538946632</v>
          </cell>
          <cell r="E270">
            <v>0</v>
          </cell>
          <cell r="F270">
            <v>0</v>
          </cell>
          <cell r="G270">
            <v>0</v>
          </cell>
          <cell r="H270">
            <v>0</v>
          </cell>
          <cell r="I270">
            <v>0</v>
          </cell>
          <cell r="J270">
            <v>219996.43233679587</v>
          </cell>
        </row>
        <row r="271">
          <cell r="A271">
            <v>254</v>
          </cell>
          <cell r="B271">
            <v>47696</v>
          </cell>
          <cell r="C271">
            <v>0</v>
          </cell>
          <cell r="D271">
            <v>13499.940538946632</v>
          </cell>
          <cell r="E271">
            <v>0</v>
          </cell>
          <cell r="F271">
            <v>0</v>
          </cell>
          <cell r="G271">
            <v>0</v>
          </cell>
          <cell r="H271">
            <v>0</v>
          </cell>
          <cell r="I271">
            <v>0</v>
          </cell>
          <cell r="J271">
            <v>219996.43233679587</v>
          </cell>
        </row>
        <row r="272">
          <cell r="A272">
            <v>255</v>
          </cell>
          <cell r="B272">
            <v>47727</v>
          </cell>
          <cell r="C272">
            <v>0</v>
          </cell>
          <cell r="D272">
            <v>13499.940538946632</v>
          </cell>
          <cell r="E272">
            <v>0</v>
          </cell>
          <cell r="F272">
            <v>0</v>
          </cell>
          <cell r="G272">
            <v>0</v>
          </cell>
          <cell r="H272">
            <v>0</v>
          </cell>
          <cell r="I272">
            <v>0</v>
          </cell>
          <cell r="J272">
            <v>219996.43233679587</v>
          </cell>
        </row>
        <row r="273">
          <cell r="A273">
            <v>256</v>
          </cell>
          <cell r="B273">
            <v>47757</v>
          </cell>
          <cell r="C273">
            <v>0</v>
          </cell>
          <cell r="D273">
            <v>13499.940538946632</v>
          </cell>
          <cell r="E273">
            <v>0</v>
          </cell>
          <cell r="F273">
            <v>0</v>
          </cell>
          <cell r="G273">
            <v>0</v>
          </cell>
          <cell r="H273">
            <v>0</v>
          </cell>
          <cell r="I273">
            <v>0</v>
          </cell>
          <cell r="J273">
            <v>219996.43233679587</v>
          </cell>
        </row>
        <row r="274">
          <cell r="A274">
            <v>257</v>
          </cell>
          <cell r="B274">
            <v>47788</v>
          </cell>
          <cell r="C274">
            <v>0</v>
          </cell>
          <cell r="D274">
            <v>13499.940538946632</v>
          </cell>
          <cell r="E274">
            <v>0</v>
          </cell>
          <cell r="F274">
            <v>0</v>
          </cell>
          <cell r="G274">
            <v>0</v>
          </cell>
          <cell r="H274">
            <v>0</v>
          </cell>
          <cell r="I274">
            <v>0</v>
          </cell>
          <cell r="J274">
            <v>219996.43233679587</v>
          </cell>
        </row>
        <row r="275">
          <cell r="A275">
            <v>258</v>
          </cell>
          <cell r="B275">
            <v>47818</v>
          </cell>
          <cell r="C275">
            <v>0</v>
          </cell>
          <cell r="D275">
            <v>13499.940538946632</v>
          </cell>
          <cell r="E275">
            <v>0</v>
          </cell>
          <cell r="F275">
            <v>0</v>
          </cell>
          <cell r="G275">
            <v>0</v>
          </cell>
          <cell r="H275">
            <v>0</v>
          </cell>
          <cell r="I275">
            <v>0</v>
          </cell>
          <cell r="J275">
            <v>219996.43233679587</v>
          </cell>
        </row>
        <row r="276">
          <cell r="A276">
            <v>259</v>
          </cell>
          <cell r="B276">
            <v>47849</v>
          </cell>
          <cell r="C276">
            <v>0</v>
          </cell>
          <cell r="D276">
            <v>13499.940538946632</v>
          </cell>
          <cell r="E276">
            <v>0</v>
          </cell>
          <cell r="F276">
            <v>0</v>
          </cell>
          <cell r="G276">
            <v>0</v>
          </cell>
          <cell r="H276">
            <v>0</v>
          </cell>
          <cell r="I276">
            <v>0</v>
          </cell>
          <cell r="J276">
            <v>219996.43233679587</v>
          </cell>
        </row>
        <row r="277">
          <cell r="A277">
            <v>260</v>
          </cell>
          <cell r="B277">
            <v>47880</v>
          </cell>
          <cell r="C277">
            <v>0</v>
          </cell>
          <cell r="D277">
            <v>13499.940538946632</v>
          </cell>
          <cell r="E277">
            <v>0</v>
          </cell>
          <cell r="F277">
            <v>0</v>
          </cell>
          <cell r="G277">
            <v>0</v>
          </cell>
          <cell r="H277">
            <v>0</v>
          </cell>
          <cell r="I277">
            <v>0</v>
          </cell>
          <cell r="J277">
            <v>219996.43233679587</v>
          </cell>
        </row>
        <row r="278">
          <cell r="A278">
            <v>261</v>
          </cell>
          <cell r="B278">
            <v>47908</v>
          </cell>
          <cell r="C278">
            <v>0</v>
          </cell>
          <cell r="D278">
            <v>13499.940538946632</v>
          </cell>
          <cell r="E278">
            <v>0</v>
          </cell>
          <cell r="F278">
            <v>0</v>
          </cell>
          <cell r="G278">
            <v>0</v>
          </cell>
          <cell r="H278">
            <v>0</v>
          </cell>
          <cell r="I278">
            <v>0</v>
          </cell>
          <cell r="J278">
            <v>219996.43233679587</v>
          </cell>
        </row>
        <row r="279">
          <cell r="A279">
            <v>262</v>
          </cell>
          <cell r="B279">
            <v>47939</v>
          </cell>
          <cell r="C279">
            <v>0</v>
          </cell>
          <cell r="D279">
            <v>13499.940538946632</v>
          </cell>
          <cell r="E279">
            <v>0</v>
          </cell>
          <cell r="F279">
            <v>0</v>
          </cell>
          <cell r="G279">
            <v>0</v>
          </cell>
          <cell r="H279">
            <v>0</v>
          </cell>
          <cell r="I279">
            <v>0</v>
          </cell>
          <cell r="J279">
            <v>219996.43233679587</v>
          </cell>
        </row>
        <row r="280">
          <cell r="A280">
            <v>263</v>
          </cell>
          <cell r="B280">
            <v>47969</v>
          </cell>
          <cell r="C280">
            <v>0</v>
          </cell>
          <cell r="D280">
            <v>13499.940538946632</v>
          </cell>
          <cell r="E280">
            <v>0</v>
          </cell>
          <cell r="F280">
            <v>0</v>
          </cell>
          <cell r="G280">
            <v>0</v>
          </cell>
          <cell r="H280">
            <v>0</v>
          </cell>
          <cell r="I280">
            <v>0</v>
          </cell>
          <cell r="J280">
            <v>219996.43233679587</v>
          </cell>
        </row>
        <row r="281">
          <cell r="A281">
            <v>264</v>
          </cell>
          <cell r="B281">
            <v>48000</v>
          </cell>
          <cell r="C281">
            <v>0</v>
          </cell>
          <cell r="D281">
            <v>13499.940538946632</v>
          </cell>
          <cell r="E281">
            <v>0</v>
          </cell>
          <cell r="F281">
            <v>0</v>
          </cell>
          <cell r="G281">
            <v>0</v>
          </cell>
          <cell r="H281">
            <v>0</v>
          </cell>
          <cell r="I281">
            <v>0</v>
          </cell>
          <cell r="J281">
            <v>219996.43233679587</v>
          </cell>
        </row>
        <row r="282">
          <cell r="A282">
            <v>265</v>
          </cell>
          <cell r="B282">
            <v>48030</v>
          </cell>
          <cell r="C282">
            <v>0</v>
          </cell>
          <cell r="D282">
            <v>13499.940538946632</v>
          </cell>
          <cell r="E282">
            <v>0</v>
          </cell>
          <cell r="F282">
            <v>0</v>
          </cell>
          <cell r="G282">
            <v>0</v>
          </cell>
          <cell r="H282">
            <v>0</v>
          </cell>
          <cell r="I282">
            <v>0</v>
          </cell>
          <cell r="J282">
            <v>219996.43233679587</v>
          </cell>
        </row>
        <row r="283">
          <cell r="A283">
            <v>266</v>
          </cell>
          <cell r="B283">
            <v>48061</v>
          </cell>
          <cell r="C283">
            <v>0</v>
          </cell>
          <cell r="D283">
            <v>13499.940538946632</v>
          </cell>
          <cell r="E283">
            <v>0</v>
          </cell>
          <cell r="F283">
            <v>0</v>
          </cell>
          <cell r="G283">
            <v>0</v>
          </cell>
          <cell r="H283">
            <v>0</v>
          </cell>
          <cell r="I283">
            <v>0</v>
          </cell>
          <cell r="J283">
            <v>219996.43233679587</v>
          </cell>
        </row>
        <row r="284">
          <cell r="A284">
            <v>267</v>
          </cell>
          <cell r="B284">
            <v>48092</v>
          </cell>
          <cell r="C284">
            <v>0</v>
          </cell>
          <cell r="D284">
            <v>13499.940538946632</v>
          </cell>
          <cell r="E284">
            <v>0</v>
          </cell>
          <cell r="F284">
            <v>0</v>
          </cell>
          <cell r="G284">
            <v>0</v>
          </cell>
          <cell r="H284">
            <v>0</v>
          </cell>
          <cell r="I284">
            <v>0</v>
          </cell>
          <cell r="J284">
            <v>219996.43233679587</v>
          </cell>
        </row>
        <row r="285">
          <cell r="A285">
            <v>268</v>
          </cell>
          <cell r="B285">
            <v>48122</v>
          </cell>
          <cell r="C285">
            <v>0</v>
          </cell>
          <cell r="D285">
            <v>13499.940538946632</v>
          </cell>
          <cell r="E285">
            <v>0</v>
          </cell>
          <cell r="F285">
            <v>0</v>
          </cell>
          <cell r="G285">
            <v>0</v>
          </cell>
          <cell r="H285">
            <v>0</v>
          </cell>
          <cell r="I285">
            <v>0</v>
          </cell>
          <cell r="J285">
            <v>219996.43233679587</v>
          </cell>
        </row>
        <row r="286">
          <cell r="A286">
            <v>269</v>
          </cell>
          <cell r="B286">
            <v>48153</v>
          </cell>
          <cell r="C286">
            <v>0</v>
          </cell>
          <cell r="D286">
            <v>13499.940538946632</v>
          </cell>
          <cell r="E286">
            <v>0</v>
          </cell>
          <cell r="F286">
            <v>0</v>
          </cell>
          <cell r="G286">
            <v>0</v>
          </cell>
          <cell r="H286">
            <v>0</v>
          </cell>
          <cell r="I286">
            <v>0</v>
          </cell>
          <cell r="J286">
            <v>219996.43233679587</v>
          </cell>
        </row>
        <row r="287">
          <cell r="A287">
            <v>270</v>
          </cell>
          <cell r="B287">
            <v>48183</v>
          </cell>
          <cell r="C287">
            <v>0</v>
          </cell>
          <cell r="D287">
            <v>13499.940538946632</v>
          </cell>
          <cell r="E287">
            <v>0</v>
          </cell>
          <cell r="F287">
            <v>0</v>
          </cell>
          <cell r="G287">
            <v>0</v>
          </cell>
          <cell r="H287">
            <v>0</v>
          </cell>
          <cell r="I287">
            <v>0</v>
          </cell>
          <cell r="J287">
            <v>219996.43233679587</v>
          </cell>
        </row>
        <row r="288">
          <cell r="A288">
            <v>271</v>
          </cell>
          <cell r="B288">
            <v>48214</v>
          </cell>
          <cell r="C288">
            <v>0</v>
          </cell>
          <cell r="D288">
            <v>13499.940538946632</v>
          </cell>
          <cell r="E288">
            <v>0</v>
          </cell>
          <cell r="F288">
            <v>0</v>
          </cell>
          <cell r="G288">
            <v>0</v>
          </cell>
          <cell r="H288">
            <v>0</v>
          </cell>
          <cell r="I288">
            <v>0</v>
          </cell>
          <cell r="J288">
            <v>219996.43233679587</v>
          </cell>
        </row>
        <row r="289">
          <cell r="A289">
            <v>272</v>
          </cell>
          <cell r="B289">
            <v>48245</v>
          </cell>
          <cell r="C289">
            <v>0</v>
          </cell>
          <cell r="D289">
            <v>13499.940538946632</v>
          </cell>
          <cell r="E289">
            <v>0</v>
          </cell>
          <cell r="F289">
            <v>0</v>
          </cell>
          <cell r="G289">
            <v>0</v>
          </cell>
          <cell r="H289">
            <v>0</v>
          </cell>
          <cell r="I289">
            <v>0</v>
          </cell>
          <cell r="J289">
            <v>219996.43233679587</v>
          </cell>
        </row>
        <row r="290">
          <cell r="A290">
            <v>273</v>
          </cell>
          <cell r="B290">
            <v>48274</v>
          </cell>
          <cell r="C290">
            <v>0</v>
          </cell>
          <cell r="D290">
            <v>13499.940538946632</v>
          </cell>
          <cell r="E290">
            <v>0</v>
          </cell>
          <cell r="F290">
            <v>0</v>
          </cell>
          <cell r="G290">
            <v>0</v>
          </cell>
          <cell r="H290">
            <v>0</v>
          </cell>
          <cell r="I290">
            <v>0</v>
          </cell>
          <cell r="J290">
            <v>219996.43233679587</v>
          </cell>
        </row>
        <row r="291">
          <cell r="A291">
            <v>274</v>
          </cell>
          <cell r="B291">
            <v>48305</v>
          </cell>
          <cell r="C291">
            <v>0</v>
          </cell>
          <cell r="D291">
            <v>13499.940538946632</v>
          </cell>
          <cell r="E291">
            <v>0</v>
          </cell>
          <cell r="F291">
            <v>0</v>
          </cell>
          <cell r="G291">
            <v>0</v>
          </cell>
          <cell r="H291">
            <v>0</v>
          </cell>
          <cell r="I291">
            <v>0</v>
          </cell>
          <cell r="J291">
            <v>219996.43233679587</v>
          </cell>
        </row>
        <row r="292">
          <cell r="A292">
            <v>275</v>
          </cell>
          <cell r="B292">
            <v>48335</v>
          </cell>
          <cell r="C292">
            <v>0</v>
          </cell>
          <cell r="D292">
            <v>13499.940538946632</v>
          </cell>
          <cell r="E292">
            <v>0</v>
          </cell>
          <cell r="F292">
            <v>0</v>
          </cell>
          <cell r="G292">
            <v>0</v>
          </cell>
          <cell r="H292">
            <v>0</v>
          </cell>
          <cell r="I292">
            <v>0</v>
          </cell>
          <cell r="J292">
            <v>219996.43233679587</v>
          </cell>
        </row>
        <row r="293">
          <cell r="A293">
            <v>276</v>
          </cell>
          <cell r="B293">
            <v>48366</v>
          </cell>
          <cell r="C293">
            <v>0</v>
          </cell>
          <cell r="D293">
            <v>13499.940538946632</v>
          </cell>
          <cell r="E293">
            <v>0</v>
          </cell>
          <cell r="F293">
            <v>0</v>
          </cell>
          <cell r="G293">
            <v>0</v>
          </cell>
          <cell r="H293">
            <v>0</v>
          </cell>
          <cell r="I293">
            <v>0</v>
          </cell>
          <cell r="J293">
            <v>219996.43233679587</v>
          </cell>
        </row>
        <row r="294">
          <cell r="A294">
            <v>277</v>
          </cell>
          <cell r="B294">
            <v>48396</v>
          </cell>
          <cell r="C294">
            <v>0</v>
          </cell>
          <cell r="D294">
            <v>13499.940538946632</v>
          </cell>
          <cell r="E294">
            <v>0</v>
          </cell>
          <cell r="F294">
            <v>0</v>
          </cell>
          <cell r="G294">
            <v>0</v>
          </cell>
          <cell r="H294">
            <v>0</v>
          </cell>
          <cell r="I294">
            <v>0</v>
          </cell>
          <cell r="J294">
            <v>219996.43233679587</v>
          </cell>
        </row>
        <row r="295">
          <cell r="A295">
            <v>278</v>
          </cell>
          <cell r="B295">
            <v>48427</v>
          </cell>
          <cell r="C295">
            <v>0</v>
          </cell>
          <cell r="D295">
            <v>13499.940538946632</v>
          </cell>
          <cell r="E295">
            <v>0</v>
          </cell>
          <cell r="F295">
            <v>0</v>
          </cell>
          <cell r="G295">
            <v>0</v>
          </cell>
          <cell r="H295">
            <v>0</v>
          </cell>
          <cell r="I295">
            <v>0</v>
          </cell>
          <cell r="J295">
            <v>219996.43233679587</v>
          </cell>
        </row>
        <row r="296">
          <cell r="A296">
            <v>279</v>
          </cell>
          <cell r="B296">
            <v>48458</v>
          </cell>
          <cell r="C296">
            <v>0</v>
          </cell>
          <cell r="D296">
            <v>13499.940538946632</v>
          </cell>
          <cell r="E296">
            <v>0</v>
          </cell>
          <cell r="F296">
            <v>0</v>
          </cell>
          <cell r="G296">
            <v>0</v>
          </cell>
          <cell r="H296">
            <v>0</v>
          </cell>
          <cell r="I296">
            <v>0</v>
          </cell>
          <cell r="J296">
            <v>219996.43233679587</v>
          </cell>
        </row>
        <row r="297">
          <cell r="A297">
            <v>280</v>
          </cell>
          <cell r="B297">
            <v>48488</v>
          </cell>
          <cell r="C297">
            <v>0</v>
          </cell>
          <cell r="D297">
            <v>13499.940538946632</v>
          </cell>
          <cell r="E297">
            <v>0</v>
          </cell>
          <cell r="F297">
            <v>0</v>
          </cell>
          <cell r="G297">
            <v>0</v>
          </cell>
          <cell r="H297">
            <v>0</v>
          </cell>
          <cell r="I297">
            <v>0</v>
          </cell>
          <cell r="J297">
            <v>219996.43233679587</v>
          </cell>
        </row>
        <row r="298">
          <cell r="A298">
            <v>281</v>
          </cell>
          <cell r="B298">
            <v>48519</v>
          </cell>
          <cell r="C298">
            <v>0</v>
          </cell>
          <cell r="D298">
            <v>13499.940538946632</v>
          </cell>
          <cell r="E298">
            <v>0</v>
          </cell>
          <cell r="F298">
            <v>0</v>
          </cell>
          <cell r="G298">
            <v>0</v>
          </cell>
          <cell r="H298">
            <v>0</v>
          </cell>
          <cell r="I298">
            <v>0</v>
          </cell>
          <cell r="J298">
            <v>219996.43233679587</v>
          </cell>
        </row>
        <row r="299">
          <cell r="A299">
            <v>282</v>
          </cell>
          <cell r="B299">
            <v>48549</v>
          </cell>
          <cell r="C299">
            <v>0</v>
          </cell>
          <cell r="D299">
            <v>13499.940538946632</v>
          </cell>
          <cell r="E299">
            <v>0</v>
          </cell>
          <cell r="F299">
            <v>0</v>
          </cell>
          <cell r="G299">
            <v>0</v>
          </cell>
          <cell r="H299">
            <v>0</v>
          </cell>
          <cell r="I299">
            <v>0</v>
          </cell>
          <cell r="J299">
            <v>219996.43233679587</v>
          </cell>
        </row>
        <row r="300">
          <cell r="A300">
            <v>283</v>
          </cell>
          <cell r="B300">
            <v>48580</v>
          </cell>
          <cell r="C300">
            <v>0</v>
          </cell>
          <cell r="D300">
            <v>13499.940538946632</v>
          </cell>
          <cell r="E300">
            <v>0</v>
          </cell>
          <cell r="F300">
            <v>0</v>
          </cell>
          <cell r="G300">
            <v>0</v>
          </cell>
          <cell r="H300">
            <v>0</v>
          </cell>
          <cell r="I300">
            <v>0</v>
          </cell>
          <cell r="J300">
            <v>219996.43233679587</v>
          </cell>
        </row>
        <row r="301">
          <cell r="A301">
            <v>284</v>
          </cell>
          <cell r="B301">
            <v>48611</v>
          </cell>
          <cell r="C301">
            <v>0</v>
          </cell>
          <cell r="D301">
            <v>13499.940538946632</v>
          </cell>
          <cell r="E301">
            <v>0</v>
          </cell>
          <cell r="F301">
            <v>0</v>
          </cell>
          <cell r="G301">
            <v>0</v>
          </cell>
          <cell r="H301">
            <v>0</v>
          </cell>
          <cell r="I301">
            <v>0</v>
          </cell>
          <cell r="J301">
            <v>219996.43233679587</v>
          </cell>
        </row>
        <row r="302">
          <cell r="A302">
            <v>285</v>
          </cell>
          <cell r="B302">
            <v>48639</v>
          </cell>
          <cell r="C302">
            <v>0</v>
          </cell>
          <cell r="D302">
            <v>13499.940538946632</v>
          </cell>
          <cell r="E302">
            <v>0</v>
          </cell>
          <cell r="F302">
            <v>0</v>
          </cell>
          <cell r="G302">
            <v>0</v>
          </cell>
          <cell r="H302">
            <v>0</v>
          </cell>
          <cell r="I302">
            <v>0</v>
          </cell>
          <cell r="J302">
            <v>219996.43233679587</v>
          </cell>
        </row>
        <row r="303">
          <cell r="A303">
            <v>286</v>
          </cell>
          <cell r="B303">
            <v>48670</v>
          </cell>
          <cell r="C303">
            <v>0</v>
          </cell>
          <cell r="D303">
            <v>13499.940538946632</v>
          </cell>
          <cell r="E303">
            <v>0</v>
          </cell>
          <cell r="F303">
            <v>0</v>
          </cell>
          <cell r="G303">
            <v>0</v>
          </cell>
          <cell r="H303">
            <v>0</v>
          </cell>
          <cell r="I303">
            <v>0</v>
          </cell>
          <cell r="J303">
            <v>219996.43233679587</v>
          </cell>
        </row>
        <row r="304">
          <cell r="A304">
            <v>287</v>
          </cell>
          <cell r="B304">
            <v>48700</v>
          </cell>
          <cell r="C304">
            <v>0</v>
          </cell>
          <cell r="D304">
            <v>13499.940538946632</v>
          </cell>
          <cell r="E304">
            <v>0</v>
          </cell>
          <cell r="F304">
            <v>0</v>
          </cell>
          <cell r="G304">
            <v>0</v>
          </cell>
          <cell r="H304">
            <v>0</v>
          </cell>
          <cell r="I304">
            <v>0</v>
          </cell>
          <cell r="J304">
            <v>219996.43233679587</v>
          </cell>
        </row>
        <row r="305">
          <cell r="A305">
            <v>288</v>
          </cell>
          <cell r="B305">
            <v>48731</v>
          </cell>
          <cell r="C305">
            <v>0</v>
          </cell>
          <cell r="D305">
            <v>13499.940538946632</v>
          </cell>
          <cell r="E305">
            <v>0</v>
          </cell>
          <cell r="F305">
            <v>0</v>
          </cell>
          <cell r="G305">
            <v>0</v>
          </cell>
          <cell r="H305">
            <v>0</v>
          </cell>
          <cell r="I305">
            <v>0</v>
          </cell>
          <cell r="J305">
            <v>219996.43233679587</v>
          </cell>
        </row>
        <row r="306">
          <cell r="A306">
            <v>289</v>
          </cell>
          <cell r="B306">
            <v>48761</v>
          </cell>
          <cell r="C306">
            <v>0</v>
          </cell>
          <cell r="D306">
            <v>13499.940538946632</v>
          </cell>
          <cell r="E306">
            <v>0</v>
          </cell>
          <cell r="F306">
            <v>0</v>
          </cell>
          <cell r="G306">
            <v>0</v>
          </cell>
          <cell r="H306">
            <v>0</v>
          </cell>
          <cell r="I306">
            <v>0</v>
          </cell>
          <cell r="J306">
            <v>219996.43233679587</v>
          </cell>
        </row>
        <row r="307">
          <cell r="A307">
            <v>290</v>
          </cell>
          <cell r="B307">
            <v>48792</v>
          </cell>
          <cell r="C307">
            <v>0</v>
          </cell>
          <cell r="D307">
            <v>13499.940538946632</v>
          </cell>
          <cell r="E307">
            <v>0</v>
          </cell>
          <cell r="F307">
            <v>0</v>
          </cell>
          <cell r="G307">
            <v>0</v>
          </cell>
          <cell r="H307">
            <v>0</v>
          </cell>
          <cell r="I307">
            <v>0</v>
          </cell>
          <cell r="J307">
            <v>219996.43233679587</v>
          </cell>
        </row>
        <row r="308">
          <cell r="A308">
            <v>291</v>
          </cell>
          <cell r="B308">
            <v>48823</v>
          </cell>
          <cell r="C308">
            <v>0</v>
          </cell>
          <cell r="D308">
            <v>13499.940538946632</v>
          </cell>
          <cell r="E308">
            <v>0</v>
          </cell>
          <cell r="F308">
            <v>0</v>
          </cell>
          <cell r="G308">
            <v>0</v>
          </cell>
          <cell r="H308">
            <v>0</v>
          </cell>
          <cell r="I308">
            <v>0</v>
          </cell>
          <cell r="J308">
            <v>219996.43233679587</v>
          </cell>
        </row>
        <row r="309">
          <cell r="A309">
            <v>292</v>
          </cell>
          <cell r="B309">
            <v>48853</v>
          </cell>
          <cell r="C309">
            <v>0</v>
          </cell>
          <cell r="D309">
            <v>13499.940538946632</v>
          </cell>
          <cell r="E309">
            <v>0</v>
          </cell>
          <cell r="F309">
            <v>0</v>
          </cell>
          <cell r="G309">
            <v>0</v>
          </cell>
          <cell r="H309">
            <v>0</v>
          </cell>
          <cell r="I309">
            <v>0</v>
          </cell>
          <cell r="J309">
            <v>219996.43233679587</v>
          </cell>
        </row>
        <row r="310">
          <cell r="A310">
            <v>293</v>
          </cell>
          <cell r="B310">
            <v>48884</v>
          </cell>
          <cell r="C310">
            <v>0</v>
          </cell>
          <cell r="D310">
            <v>13499.940538946632</v>
          </cell>
          <cell r="E310">
            <v>0</v>
          </cell>
          <cell r="F310">
            <v>0</v>
          </cell>
          <cell r="G310">
            <v>0</v>
          </cell>
          <cell r="H310">
            <v>0</v>
          </cell>
          <cell r="I310">
            <v>0</v>
          </cell>
          <cell r="J310">
            <v>219996.43233679587</v>
          </cell>
        </row>
        <row r="311">
          <cell r="A311">
            <v>294</v>
          </cell>
          <cell r="B311">
            <v>48914</v>
          </cell>
          <cell r="C311">
            <v>0</v>
          </cell>
          <cell r="D311">
            <v>13499.940538946632</v>
          </cell>
          <cell r="E311">
            <v>0</v>
          </cell>
          <cell r="F311">
            <v>0</v>
          </cell>
          <cell r="G311">
            <v>0</v>
          </cell>
          <cell r="H311">
            <v>0</v>
          </cell>
          <cell r="I311">
            <v>0</v>
          </cell>
          <cell r="J311">
            <v>219996.43233679587</v>
          </cell>
        </row>
        <row r="312">
          <cell r="A312">
            <v>295</v>
          </cell>
          <cell r="B312">
            <v>48945</v>
          </cell>
          <cell r="C312">
            <v>0</v>
          </cell>
          <cell r="D312">
            <v>13499.940538946632</v>
          </cell>
          <cell r="E312">
            <v>0</v>
          </cell>
          <cell r="F312">
            <v>0</v>
          </cell>
          <cell r="G312">
            <v>0</v>
          </cell>
          <cell r="H312">
            <v>0</v>
          </cell>
          <cell r="I312">
            <v>0</v>
          </cell>
          <cell r="J312">
            <v>219996.43233679587</v>
          </cell>
        </row>
        <row r="313">
          <cell r="A313">
            <v>296</v>
          </cell>
          <cell r="B313">
            <v>48976</v>
          </cell>
          <cell r="C313">
            <v>0</v>
          </cell>
          <cell r="D313">
            <v>13499.940538946632</v>
          </cell>
          <cell r="E313">
            <v>0</v>
          </cell>
          <cell r="F313">
            <v>0</v>
          </cell>
          <cell r="G313">
            <v>0</v>
          </cell>
          <cell r="H313">
            <v>0</v>
          </cell>
          <cell r="I313">
            <v>0</v>
          </cell>
          <cell r="J313">
            <v>219996.43233679587</v>
          </cell>
        </row>
        <row r="314">
          <cell r="A314">
            <v>297</v>
          </cell>
          <cell r="B314">
            <v>49004</v>
          </cell>
          <cell r="C314">
            <v>0</v>
          </cell>
          <cell r="D314">
            <v>13499.940538946632</v>
          </cell>
          <cell r="E314">
            <v>0</v>
          </cell>
          <cell r="F314">
            <v>0</v>
          </cell>
          <cell r="G314">
            <v>0</v>
          </cell>
          <cell r="H314">
            <v>0</v>
          </cell>
          <cell r="I314">
            <v>0</v>
          </cell>
          <cell r="J314">
            <v>219996.43233679587</v>
          </cell>
        </row>
        <row r="315">
          <cell r="A315">
            <v>298</v>
          </cell>
          <cell r="B315">
            <v>49035</v>
          </cell>
          <cell r="C315">
            <v>0</v>
          </cell>
          <cell r="D315">
            <v>13499.940538946632</v>
          </cell>
          <cell r="E315">
            <v>0</v>
          </cell>
          <cell r="F315">
            <v>0</v>
          </cell>
          <cell r="G315">
            <v>0</v>
          </cell>
          <cell r="H315">
            <v>0</v>
          </cell>
          <cell r="I315">
            <v>0</v>
          </cell>
          <cell r="J315">
            <v>219996.43233679587</v>
          </cell>
        </row>
        <row r="316">
          <cell r="A316">
            <v>299</v>
          </cell>
          <cell r="B316">
            <v>49065</v>
          </cell>
          <cell r="C316">
            <v>0</v>
          </cell>
          <cell r="D316">
            <v>13499.940538946632</v>
          </cell>
          <cell r="E316">
            <v>0</v>
          </cell>
          <cell r="F316">
            <v>0</v>
          </cell>
          <cell r="G316">
            <v>0</v>
          </cell>
          <cell r="H316">
            <v>0</v>
          </cell>
          <cell r="I316">
            <v>0</v>
          </cell>
          <cell r="J316">
            <v>219996.43233679587</v>
          </cell>
        </row>
        <row r="317">
          <cell r="A317">
            <v>300</v>
          </cell>
          <cell r="B317">
            <v>49096</v>
          </cell>
          <cell r="C317">
            <v>0</v>
          </cell>
          <cell r="D317">
            <v>13499.940538946632</v>
          </cell>
          <cell r="E317">
            <v>0</v>
          </cell>
          <cell r="F317">
            <v>0</v>
          </cell>
          <cell r="G317">
            <v>0</v>
          </cell>
          <cell r="H317">
            <v>0</v>
          </cell>
          <cell r="I317">
            <v>0</v>
          </cell>
          <cell r="J317">
            <v>219996.43233679587</v>
          </cell>
        </row>
        <row r="318">
          <cell r="A318">
            <v>301</v>
          </cell>
          <cell r="B318">
            <v>49126</v>
          </cell>
          <cell r="C318">
            <v>0</v>
          </cell>
          <cell r="D318">
            <v>13499.940538946632</v>
          </cell>
          <cell r="E318">
            <v>0</v>
          </cell>
          <cell r="F318">
            <v>0</v>
          </cell>
          <cell r="G318">
            <v>0</v>
          </cell>
          <cell r="H318">
            <v>0</v>
          </cell>
          <cell r="I318">
            <v>0</v>
          </cell>
          <cell r="J318">
            <v>219996.43233679587</v>
          </cell>
        </row>
        <row r="319">
          <cell r="A319">
            <v>302</v>
          </cell>
          <cell r="B319">
            <v>49157</v>
          </cell>
          <cell r="C319">
            <v>0</v>
          </cell>
          <cell r="D319">
            <v>13499.940538946632</v>
          </cell>
          <cell r="E319">
            <v>0</v>
          </cell>
          <cell r="F319">
            <v>0</v>
          </cell>
          <cell r="G319">
            <v>0</v>
          </cell>
          <cell r="H319">
            <v>0</v>
          </cell>
          <cell r="I319">
            <v>0</v>
          </cell>
          <cell r="J319">
            <v>219996.43233679587</v>
          </cell>
        </row>
        <row r="320">
          <cell r="A320">
            <v>303</v>
          </cell>
          <cell r="B320">
            <v>49188</v>
          </cell>
          <cell r="C320">
            <v>0</v>
          </cell>
          <cell r="D320">
            <v>13499.940538946632</v>
          </cell>
          <cell r="E320">
            <v>0</v>
          </cell>
          <cell r="F320">
            <v>0</v>
          </cell>
          <cell r="G320">
            <v>0</v>
          </cell>
          <cell r="H320">
            <v>0</v>
          </cell>
          <cell r="I320">
            <v>0</v>
          </cell>
          <cell r="J320">
            <v>219996.43233679587</v>
          </cell>
        </row>
        <row r="321">
          <cell r="A321">
            <v>304</v>
          </cell>
          <cell r="B321">
            <v>49218</v>
          </cell>
          <cell r="C321">
            <v>0</v>
          </cell>
          <cell r="D321">
            <v>13499.940538946632</v>
          </cell>
          <cell r="E321">
            <v>0</v>
          </cell>
          <cell r="F321">
            <v>0</v>
          </cell>
          <cell r="G321">
            <v>0</v>
          </cell>
          <cell r="H321">
            <v>0</v>
          </cell>
          <cell r="I321">
            <v>0</v>
          </cell>
          <cell r="J321">
            <v>219996.43233679587</v>
          </cell>
        </row>
        <row r="322">
          <cell r="A322">
            <v>305</v>
          </cell>
          <cell r="B322">
            <v>49249</v>
          </cell>
          <cell r="C322">
            <v>0</v>
          </cell>
          <cell r="D322">
            <v>13499.940538946632</v>
          </cell>
          <cell r="E322">
            <v>0</v>
          </cell>
          <cell r="F322">
            <v>0</v>
          </cell>
          <cell r="G322">
            <v>0</v>
          </cell>
          <cell r="H322">
            <v>0</v>
          </cell>
          <cell r="I322">
            <v>0</v>
          </cell>
          <cell r="J322">
            <v>219996.43233679587</v>
          </cell>
        </row>
        <row r="323">
          <cell r="A323">
            <v>306</v>
          </cell>
          <cell r="B323">
            <v>49279</v>
          </cell>
          <cell r="C323">
            <v>0</v>
          </cell>
          <cell r="D323">
            <v>13499.940538946632</v>
          </cell>
          <cell r="E323">
            <v>0</v>
          </cell>
          <cell r="F323">
            <v>0</v>
          </cell>
          <cell r="G323">
            <v>0</v>
          </cell>
          <cell r="H323">
            <v>0</v>
          </cell>
          <cell r="I323">
            <v>0</v>
          </cell>
          <cell r="J323">
            <v>219996.43233679587</v>
          </cell>
        </row>
        <row r="324">
          <cell r="A324">
            <v>307</v>
          </cell>
          <cell r="B324">
            <v>49310</v>
          </cell>
          <cell r="C324">
            <v>0</v>
          </cell>
          <cell r="D324">
            <v>13499.940538946632</v>
          </cell>
          <cell r="E324">
            <v>0</v>
          </cell>
          <cell r="F324">
            <v>0</v>
          </cell>
          <cell r="G324">
            <v>0</v>
          </cell>
          <cell r="H324">
            <v>0</v>
          </cell>
          <cell r="I324">
            <v>0</v>
          </cell>
          <cell r="J324">
            <v>219996.43233679587</v>
          </cell>
        </row>
        <row r="325">
          <cell r="A325">
            <v>308</v>
          </cell>
          <cell r="B325">
            <v>49341</v>
          </cell>
          <cell r="C325">
            <v>0</v>
          </cell>
          <cell r="D325">
            <v>13499.940538946632</v>
          </cell>
          <cell r="E325">
            <v>0</v>
          </cell>
          <cell r="F325">
            <v>0</v>
          </cell>
          <cell r="G325">
            <v>0</v>
          </cell>
          <cell r="H325">
            <v>0</v>
          </cell>
          <cell r="I325">
            <v>0</v>
          </cell>
          <cell r="J325">
            <v>219996.43233679587</v>
          </cell>
        </row>
        <row r="326">
          <cell r="A326">
            <v>309</v>
          </cell>
          <cell r="B326">
            <v>49369</v>
          </cell>
          <cell r="C326">
            <v>0</v>
          </cell>
          <cell r="D326">
            <v>13499.940538946632</v>
          </cell>
          <cell r="E326">
            <v>0</v>
          </cell>
          <cell r="F326">
            <v>0</v>
          </cell>
          <cell r="G326">
            <v>0</v>
          </cell>
          <cell r="H326">
            <v>0</v>
          </cell>
          <cell r="I326">
            <v>0</v>
          </cell>
          <cell r="J326">
            <v>219996.43233679587</v>
          </cell>
        </row>
        <row r="327">
          <cell r="A327">
            <v>310</v>
          </cell>
          <cell r="B327">
            <v>49400</v>
          </cell>
          <cell r="C327">
            <v>0</v>
          </cell>
          <cell r="D327">
            <v>13499.940538946632</v>
          </cell>
          <cell r="E327">
            <v>0</v>
          </cell>
          <cell r="F327">
            <v>0</v>
          </cell>
          <cell r="G327">
            <v>0</v>
          </cell>
          <cell r="H327">
            <v>0</v>
          </cell>
          <cell r="I327">
            <v>0</v>
          </cell>
          <cell r="J327">
            <v>219996.43233679587</v>
          </cell>
        </row>
        <row r="328">
          <cell r="A328">
            <v>311</v>
          </cell>
          <cell r="B328">
            <v>49430</v>
          </cell>
          <cell r="C328">
            <v>0</v>
          </cell>
          <cell r="D328">
            <v>13499.940538946632</v>
          </cell>
          <cell r="E328">
            <v>0</v>
          </cell>
          <cell r="F328">
            <v>0</v>
          </cell>
          <cell r="G328">
            <v>0</v>
          </cell>
          <cell r="H328">
            <v>0</v>
          </cell>
          <cell r="I328">
            <v>0</v>
          </cell>
          <cell r="J328">
            <v>219996.43233679587</v>
          </cell>
        </row>
        <row r="329">
          <cell r="A329">
            <v>312</v>
          </cell>
          <cell r="B329">
            <v>49461</v>
          </cell>
          <cell r="C329">
            <v>0</v>
          </cell>
          <cell r="D329">
            <v>13499.940538946632</v>
          </cell>
          <cell r="E329">
            <v>0</v>
          </cell>
          <cell r="F329">
            <v>0</v>
          </cell>
          <cell r="G329">
            <v>0</v>
          </cell>
          <cell r="H329">
            <v>0</v>
          </cell>
          <cell r="I329">
            <v>0</v>
          </cell>
          <cell r="J329">
            <v>219996.43233679587</v>
          </cell>
        </row>
        <row r="330">
          <cell r="A330">
            <v>313</v>
          </cell>
          <cell r="B330">
            <v>49491</v>
          </cell>
          <cell r="C330">
            <v>0</v>
          </cell>
          <cell r="D330">
            <v>13499.940538946632</v>
          </cell>
          <cell r="E330">
            <v>0</v>
          </cell>
          <cell r="F330">
            <v>0</v>
          </cell>
          <cell r="G330">
            <v>0</v>
          </cell>
          <cell r="H330">
            <v>0</v>
          </cell>
          <cell r="I330">
            <v>0</v>
          </cell>
          <cell r="J330">
            <v>219996.43233679587</v>
          </cell>
        </row>
        <row r="331">
          <cell r="A331">
            <v>314</v>
          </cell>
          <cell r="B331">
            <v>49522</v>
          </cell>
          <cell r="C331">
            <v>0</v>
          </cell>
          <cell r="D331">
            <v>13499.940538946632</v>
          </cell>
          <cell r="E331">
            <v>0</v>
          </cell>
          <cell r="F331">
            <v>0</v>
          </cell>
          <cell r="G331">
            <v>0</v>
          </cell>
          <cell r="H331">
            <v>0</v>
          </cell>
          <cell r="I331">
            <v>0</v>
          </cell>
          <cell r="J331">
            <v>219996.43233679587</v>
          </cell>
        </row>
        <row r="332">
          <cell r="A332">
            <v>315</v>
          </cell>
          <cell r="B332">
            <v>49553</v>
          </cell>
          <cell r="C332">
            <v>0</v>
          </cell>
          <cell r="D332">
            <v>13499.940538946632</v>
          </cell>
          <cell r="E332">
            <v>0</v>
          </cell>
          <cell r="F332">
            <v>0</v>
          </cell>
          <cell r="G332">
            <v>0</v>
          </cell>
          <cell r="H332">
            <v>0</v>
          </cell>
          <cell r="I332">
            <v>0</v>
          </cell>
          <cell r="J332">
            <v>219996.43233679587</v>
          </cell>
        </row>
        <row r="333">
          <cell r="A333">
            <v>316</v>
          </cell>
          <cell r="B333">
            <v>49583</v>
          </cell>
          <cell r="C333">
            <v>0</v>
          </cell>
          <cell r="D333">
            <v>13499.940538946632</v>
          </cell>
          <cell r="E333">
            <v>0</v>
          </cell>
          <cell r="F333">
            <v>0</v>
          </cell>
          <cell r="G333">
            <v>0</v>
          </cell>
          <cell r="H333">
            <v>0</v>
          </cell>
          <cell r="I333">
            <v>0</v>
          </cell>
          <cell r="J333">
            <v>219996.43233679587</v>
          </cell>
        </row>
        <row r="334">
          <cell r="A334">
            <v>317</v>
          </cell>
          <cell r="B334">
            <v>49614</v>
          </cell>
          <cell r="C334">
            <v>0</v>
          </cell>
          <cell r="D334">
            <v>13499.940538946632</v>
          </cell>
          <cell r="E334">
            <v>0</v>
          </cell>
          <cell r="F334">
            <v>0</v>
          </cell>
          <cell r="G334">
            <v>0</v>
          </cell>
          <cell r="H334">
            <v>0</v>
          </cell>
          <cell r="I334">
            <v>0</v>
          </cell>
          <cell r="J334">
            <v>219996.43233679587</v>
          </cell>
        </row>
        <row r="335">
          <cell r="A335">
            <v>318</v>
          </cell>
          <cell r="B335">
            <v>49644</v>
          </cell>
          <cell r="C335">
            <v>0</v>
          </cell>
          <cell r="D335">
            <v>13499.940538946632</v>
          </cell>
          <cell r="E335">
            <v>0</v>
          </cell>
          <cell r="F335">
            <v>0</v>
          </cell>
          <cell r="G335">
            <v>0</v>
          </cell>
          <cell r="H335">
            <v>0</v>
          </cell>
          <cell r="I335">
            <v>0</v>
          </cell>
          <cell r="J335">
            <v>219996.43233679587</v>
          </cell>
        </row>
        <row r="336">
          <cell r="A336">
            <v>319</v>
          </cell>
          <cell r="B336">
            <v>49675</v>
          </cell>
          <cell r="C336">
            <v>0</v>
          </cell>
          <cell r="D336">
            <v>13499.940538946632</v>
          </cell>
          <cell r="E336">
            <v>0</v>
          </cell>
          <cell r="F336">
            <v>0</v>
          </cell>
          <cell r="G336">
            <v>0</v>
          </cell>
          <cell r="H336">
            <v>0</v>
          </cell>
          <cell r="I336">
            <v>0</v>
          </cell>
          <cell r="J336">
            <v>219996.43233679587</v>
          </cell>
        </row>
        <row r="337">
          <cell r="A337">
            <v>320</v>
          </cell>
          <cell r="B337">
            <v>49706</v>
          </cell>
          <cell r="C337">
            <v>0</v>
          </cell>
          <cell r="D337">
            <v>13499.940538946632</v>
          </cell>
          <cell r="E337">
            <v>0</v>
          </cell>
          <cell r="F337">
            <v>0</v>
          </cell>
          <cell r="G337">
            <v>0</v>
          </cell>
          <cell r="H337">
            <v>0</v>
          </cell>
          <cell r="I337">
            <v>0</v>
          </cell>
          <cell r="J337">
            <v>219996.43233679587</v>
          </cell>
        </row>
        <row r="338">
          <cell r="A338">
            <v>321</v>
          </cell>
          <cell r="B338">
            <v>49735</v>
          </cell>
          <cell r="C338">
            <v>0</v>
          </cell>
          <cell r="D338">
            <v>13499.940538946632</v>
          </cell>
          <cell r="E338">
            <v>0</v>
          </cell>
          <cell r="F338">
            <v>0</v>
          </cell>
          <cell r="G338">
            <v>0</v>
          </cell>
          <cell r="H338">
            <v>0</v>
          </cell>
          <cell r="I338">
            <v>0</v>
          </cell>
          <cell r="J338">
            <v>219996.43233679587</v>
          </cell>
        </row>
        <row r="339">
          <cell r="A339">
            <v>322</v>
          </cell>
          <cell r="B339">
            <v>49766</v>
          </cell>
          <cell r="C339">
            <v>0</v>
          </cell>
          <cell r="D339">
            <v>13499.940538946632</v>
          </cell>
          <cell r="E339">
            <v>0</v>
          </cell>
          <cell r="F339">
            <v>0</v>
          </cell>
          <cell r="G339">
            <v>0</v>
          </cell>
          <cell r="H339">
            <v>0</v>
          </cell>
          <cell r="I339">
            <v>0</v>
          </cell>
          <cell r="J339">
            <v>219996.43233679587</v>
          </cell>
        </row>
        <row r="340">
          <cell r="A340">
            <v>323</v>
          </cell>
          <cell r="B340">
            <v>49796</v>
          </cell>
          <cell r="C340">
            <v>0</v>
          </cell>
          <cell r="D340">
            <v>13499.940538946632</v>
          </cell>
          <cell r="E340">
            <v>0</v>
          </cell>
          <cell r="F340">
            <v>0</v>
          </cell>
          <cell r="G340">
            <v>0</v>
          </cell>
          <cell r="H340">
            <v>0</v>
          </cell>
          <cell r="I340">
            <v>0</v>
          </cell>
          <cell r="J340">
            <v>219996.43233679587</v>
          </cell>
        </row>
        <row r="341">
          <cell r="A341">
            <v>324</v>
          </cell>
          <cell r="B341">
            <v>49827</v>
          </cell>
          <cell r="C341">
            <v>0</v>
          </cell>
          <cell r="D341">
            <v>13499.940538946632</v>
          </cell>
          <cell r="E341">
            <v>0</v>
          </cell>
          <cell r="F341">
            <v>0</v>
          </cell>
          <cell r="G341">
            <v>0</v>
          </cell>
          <cell r="H341">
            <v>0</v>
          </cell>
          <cell r="I341">
            <v>0</v>
          </cell>
          <cell r="J341">
            <v>219996.43233679587</v>
          </cell>
        </row>
        <row r="342">
          <cell r="A342">
            <v>325</v>
          </cell>
          <cell r="B342">
            <v>49857</v>
          </cell>
          <cell r="C342">
            <v>0</v>
          </cell>
          <cell r="D342">
            <v>13499.940538946632</v>
          </cell>
          <cell r="E342">
            <v>0</v>
          </cell>
          <cell r="F342">
            <v>0</v>
          </cell>
          <cell r="G342">
            <v>0</v>
          </cell>
          <cell r="H342">
            <v>0</v>
          </cell>
          <cell r="I342">
            <v>0</v>
          </cell>
          <cell r="J342">
            <v>219996.43233679587</v>
          </cell>
        </row>
        <row r="343">
          <cell r="A343">
            <v>326</v>
          </cell>
          <cell r="B343">
            <v>49888</v>
          </cell>
          <cell r="C343">
            <v>0</v>
          </cell>
          <cell r="D343">
            <v>13499.940538946632</v>
          </cell>
          <cell r="E343">
            <v>0</v>
          </cell>
          <cell r="F343">
            <v>0</v>
          </cell>
          <cell r="G343">
            <v>0</v>
          </cell>
          <cell r="H343">
            <v>0</v>
          </cell>
          <cell r="I343">
            <v>0</v>
          </cell>
          <cell r="J343">
            <v>219996.43233679587</v>
          </cell>
        </row>
        <row r="344">
          <cell r="A344">
            <v>327</v>
          </cell>
          <cell r="B344">
            <v>49919</v>
          </cell>
          <cell r="C344">
            <v>0</v>
          </cell>
          <cell r="D344">
            <v>13499.940538946632</v>
          </cell>
          <cell r="E344">
            <v>0</v>
          </cell>
          <cell r="F344">
            <v>0</v>
          </cell>
          <cell r="G344">
            <v>0</v>
          </cell>
          <cell r="H344">
            <v>0</v>
          </cell>
          <cell r="I344">
            <v>0</v>
          </cell>
          <cell r="J344">
            <v>219996.43233679587</v>
          </cell>
        </row>
        <row r="345">
          <cell r="A345">
            <v>328</v>
          </cell>
          <cell r="B345">
            <v>49949</v>
          </cell>
          <cell r="C345">
            <v>0</v>
          </cell>
          <cell r="D345">
            <v>13499.940538946632</v>
          </cell>
          <cell r="E345">
            <v>0</v>
          </cell>
          <cell r="F345">
            <v>0</v>
          </cell>
          <cell r="G345">
            <v>0</v>
          </cell>
          <cell r="H345">
            <v>0</v>
          </cell>
          <cell r="I345">
            <v>0</v>
          </cell>
          <cell r="J345">
            <v>219996.43233679587</v>
          </cell>
        </row>
        <row r="346">
          <cell r="A346">
            <v>329</v>
          </cell>
          <cell r="B346">
            <v>49980</v>
          </cell>
          <cell r="C346">
            <v>0</v>
          </cell>
          <cell r="D346">
            <v>13499.940538946632</v>
          </cell>
          <cell r="E346">
            <v>0</v>
          </cell>
          <cell r="F346">
            <v>0</v>
          </cell>
          <cell r="G346">
            <v>0</v>
          </cell>
          <cell r="H346">
            <v>0</v>
          </cell>
          <cell r="I346">
            <v>0</v>
          </cell>
          <cell r="J346">
            <v>219996.43233679587</v>
          </cell>
        </row>
        <row r="347">
          <cell r="A347">
            <v>330</v>
          </cell>
          <cell r="B347">
            <v>50010</v>
          </cell>
          <cell r="C347">
            <v>0</v>
          </cell>
          <cell r="D347">
            <v>13499.940538946632</v>
          </cell>
          <cell r="E347">
            <v>0</v>
          </cell>
          <cell r="F347">
            <v>0</v>
          </cell>
          <cell r="G347">
            <v>0</v>
          </cell>
          <cell r="H347">
            <v>0</v>
          </cell>
          <cell r="I347">
            <v>0</v>
          </cell>
          <cell r="J347">
            <v>219996.43233679587</v>
          </cell>
        </row>
        <row r="348">
          <cell r="A348">
            <v>331</v>
          </cell>
          <cell r="B348">
            <v>50041</v>
          </cell>
          <cell r="C348">
            <v>0</v>
          </cell>
          <cell r="D348">
            <v>13499.940538946632</v>
          </cell>
          <cell r="E348">
            <v>0</v>
          </cell>
          <cell r="F348">
            <v>0</v>
          </cell>
          <cell r="G348">
            <v>0</v>
          </cell>
          <cell r="H348">
            <v>0</v>
          </cell>
          <cell r="I348">
            <v>0</v>
          </cell>
          <cell r="J348">
            <v>219996.43233679587</v>
          </cell>
        </row>
        <row r="349">
          <cell r="A349">
            <v>332</v>
          </cell>
          <cell r="B349">
            <v>50072</v>
          </cell>
          <cell r="C349">
            <v>0</v>
          </cell>
          <cell r="D349">
            <v>13499.940538946632</v>
          </cell>
          <cell r="E349">
            <v>0</v>
          </cell>
          <cell r="F349">
            <v>0</v>
          </cell>
          <cell r="G349">
            <v>0</v>
          </cell>
          <cell r="H349">
            <v>0</v>
          </cell>
          <cell r="I349">
            <v>0</v>
          </cell>
          <cell r="J349">
            <v>219996.43233679587</v>
          </cell>
        </row>
        <row r="350">
          <cell r="A350">
            <v>333</v>
          </cell>
          <cell r="B350">
            <v>50100</v>
          </cell>
          <cell r="C350">
            <v>0</v>
          </cell>
          <cell r="D350">
            <v>13499.940538946632</v>
          </cell>
          <cell r="E350">
            <v>0</v>
          </cell>
          <cell r="F350">
            <v>0</v>
          </cell>
          <cell r="G350">
            <v>0</v>
          </cell>
          <cell r="H350">
            <v>0</v>
          </cell>
          <cell r="I350">
            <v>0</v>
          </cell>
          <cell r="J350">
            <v>219996.43233679587</v>
          </cell>
        </row>
        <row r="351">
          <cell r="A351">
            <v>334</v>
          </cell>
          <cell r="B351">
            <v>50131</v>
          </cell>
          <cell r="C351">
            <v>0</v>
          </cell>
          <cell r="D351">
            <v>13499.940538946632</v>
          </cell>
          <cell r="E351">
            <v>0</v>
          </cell>
          <cell r="F351">
            <v>0</v>
          </cell>
          <cell r="G351">
            <v>0</v>
          </cell>
          <cell r="H351">
            <v>0</v>
          </cell>
          <cell r="I351">
            <v>0</v>
          </cell>
          <cell r="J351">
            <v>219996.43233679587</v>
          </cell>
        </row>
        <row r="352">
          <cell r="A352">
            <v>335</v>
          </cell>
          <cell r="B352">
            <v>50161</v>
          </cell>
          <cell r="C352">
            <v>0</v>
          </cell>
          <cell r="D352">
            <v>13499.940538946632</v>
          </cell>
          <cell r="E352">
            <v>0</v>
          </cell>
          <cell r="F352">
            <v>0</v>
          </cell>
          <cell r="G352">
            <v>0</v>
          </cell>
          <cell r="H352">
            <v>0</v>
          </cell>
          <cell r="I352">
            <v>0</v>
          </cell>
          <cell r="J352">
            <v>219996.43233679587</v>
          </cell>
        </row>
        <row r="353">
          <cell r="A353">
            <v>336</v>
          </cell>
          <cell r="B353">
            <v>50192</v>
          </cell>
          <cell r="C353">
            <v>0</v>
          </cell>
          <cell r="D353">
            <v>13499.940538946632</v>
          </cell>
          <cell r="E353">
            <v>0</v>
          </cell>
          <cell r="F353">
            <v>0</v>
          </cell>
          <cell r="G353">
            <v>0</v>
          </cell>
          <cell r="H353">
            <v>0</v>
          </cell>
          <cell r="I353">
            <v>0</v>
          </cell>
          <cell r="J353">
            <v>219996.43233679587</v>
          </cell>
        </row>
        <row r="354">
          <cell r="A354">
            <v>337</v>
          </cell>
          <cell r="B354">
            <v>50222</v>
          </cell>
          <cell r="C354">
            <v>0</v>
          </cell>
          <cell r="D354">
            <v>13499.940538946632</v>
          </cell>
          <cell r="E354">
            <v>0</v>
          </cell>
          <cell r="F354">
            <v>0</v>
          </cell>
          <cell r="G354">
            <v>0</v>
          </cell>
          <cell r="H354">
            <v>0</v>
          </cell>
          <cell r="I354">
            <v>0</v>
          </cell>
          <cell r="J354">
            <v>219996.43233679587</v>
          </cell>
        </row>
        <row r="355">
          <cell r="A355">
            <v>338</v>
          </cell>
          <cell r="B355">
            <v>50253</v>
          </cell>
          <cell r="C355">
            <v>0</v>
          </cell>
          <cell r="D355">
            <v>13499.940538946632</v>
          </cell>
          <cell r="E355">
            <v>0</v>
          </cell>
          <cell r="F355">
            <v>0</v>
          </cell>
          <cell r="G355">
            <v>0</v>
          </cell>
          <cell r="H355">
            <v>0</v>
          </cell>
          <cell r="I355">
            <v>0</v>
          </cell>
          <cell r="J355">
            <v>219996.43233679587</v>
          </cell>
        </row>
        <row r="356">
          <cell r="A356">
            <v>339</v>
          </cell>
          <cell r="B356">
            <v>50284</v>
          </cell>
          <cell r="C356">
            <v>0</v>
          </cell>
          <cell r="D356">
            <v>13499.940538946632</v>
          </cell>
          <cell r="E356">
            <v>0</v>
          </cell>
          <cell r="F356">
            <v>0</v>
          </cell>
          <cell r="G356">
            <v>0</v>
          </cell>
          <cell r="H356">
            <v>0</v>
          </cell>
          <cell r="I356">
            <v>0</v>
          </cell>
          <cell r="J356">
            <v>219996.43233679587</v>
          </cell>
        </row>
        <row r="357">
          <cell r="A357">
            <v>340</v>
          </cell>
          <cell r="B357">
            <v>50314</v>
          </cell>
          <cell r="C357">
            <v>0</v>
          </cell>
          <cell r="D357">
            <v>13499.940538946632</v>
          </cell>
          <cell r="E357">
            <v>0</v>
          </cell>
          <cell r="F357">
            <v>0</v>
          </cell>
          <cell r="G357">
            <v>0</v>
          </cell>
          <cell r="H357">
            <v>0</v>
          </cell>
          <cell r="I357">
            <v>0</v>
          </cell>
          <cell r="J357">
            <v>219996.43233679587</v>
          </cell>
        </row>
        <row r="358">
          <cell r="A358">
            <v>341</v>
          </cell>
          <cell r="B358">
            <v>50345</v>
          </cell>
          <cell r="C358">
            <v>0</v>
          </cell>
          <cell r="D358">
            <v>13499.940538946632</v>
          </cell>
          <cell r="E358">
            <v>0</v>
          </cell>
          <cell r="F358">
            <v>0</v>
          </cell>
          <cell r="G358">
            <v>0</v>
          </cell>
          <cell r="H358">
            <v>0</v>
          </cell>
          <cell r="I358">
            <v>0</v>
          </cell>
          <cell r="J358">
            <v>219996.43233679587</v>
          </cell>
        </row>
        <row r="359">
          <cell r="A359">
            <v>342</v>
          </cell>
          <cell r="B359">
            <v>50375</v>
          </cell>
          <cell r="C359">
            <v>0</v>
          </cell>
          <cell r="D359">
            <v>13499.940538946632</v>
          </cell>
          <cell r="E359">
            <v>0</v>
          </cell>
          <cell r="F359">
            <v>0</v>
          </cell>
          <cell r="G359">
            <v>0</v>
          </cell>
          <cell r="H359">
            <v>0</v>
          </cell>
          <cell r="I359">
            <v>0</v>
          </cell>
          <cell r="J359">
            <v>219996.43233679587</v>
          </cell>
        </row>
        <row r="360">
          <cell r="A360">
            <v>343</v>
          </cell>
          <cell r="B360">
            <v>50406</v>
          </cell>
          <cell r="C360">
            <v>0</v>
          </cell>
          <cell r="D360">
            <v>13499.940538946632</v>
          </cell>
          <cell r="E360">
            <v>0</v>
          </cell>
          <cell r="F360">
            <v>0</v>
          </cell>
          <cell r="G360">
            <v>0</v>
          </cell>
          <cell r="H360">
            <v>0</v>
          </cell>
          <cell r="I360">
            <v>0</v>
          </cell>
          <cell r="J360">
            <v>219996.43233679587</v>
          </cell>
        </row>
        <row r="361">
          <cell r="A361">
            <v>344</v>
          </cell>
          <cell r="B361">
            <v>50437</v>
          </cell>
          <cell r="C361">
            <v>0</v>
          </cell>
          <cell r="D361">
            <v>13499.940538946632</v>
          </cell>
          <cell r="E361">
            <v>0</v>
          </cell>
          <cell r="F361">
            <v>0</v>
          </cell>
          <cell r="G361">
            <v>0</v>
          </cell>
          <cell r="H361">
            <v>0</v>
          </cell>
          <cell r="I361">
            <v>0</v>
          </cell>
          <cell r="J361">
            <v>219996.43233679587</v>
          </cell>
        </row>
        <row r="362">
          <cell r="A362">
            <v>345</v>
          </cell>
          <cell r="B362">
            <v>50465</v>
          </cell>
          <cell r="C362">
            <v>0</v>
          </cell>
          <cell r="D362">
            <v>13499.940538946632</v>
          </cell>
          <cell r="E362">
            <v>0</v>
          </cell>
          <cell r="F362">
            <v>0</v>
          </cell>
          <cell r="G362">
            <v>0</v>
          </cell>
          <cell r="H362">
            <v>0</v>
          </cell>
          <cell r="I362">
            <v>0</v>
          </cell>
          <cell r="J362">
            <v>219996.43233679587</v>
          </cell>
        </row>
        <row r="363">
          <cell r="A363">
            <v>346</v>
          </cell>
          <cell r="B363">
            <v>50496</v>
          </cell>
          <cell r="C363">
            <v>0</v>
          </cell>
          <cell r="D363">
            <v>13499.940538946632</v>
          </cell>
          <cell r="E363">
            <v>0</v>
          </cell>
          <cell r="F363">
            <v>0</v>
          </cell>
          <cell r="G363">
            <v>0</v>
          </cell>
          <cell r="H363">
            <v>0</v>
          </cell>
          <cell r="I363">
            <v>0</v>
          </cell>
          <cell r="J363">
            <v>219996.43233679587</v>
          </cell>
        </row>
        <row r="364">
          <cell r="A364">
            <v>347</v>
          </cell>
          <cell r="B364">
            <v>50526</v>
          </cell>
          <cell r="C364">
            <v>0</v>
          </cell>
          <cell r="D364">
            <v>13499.940538946632</v>
          </cell>
          <cell r="E364">
            <v>0</v>
          </cell>
          <cell r="F364">
            <v>0</v>
          </cell>
          <cell r="G364">
            <v>0</v>
          </cell>
          <cell r="H364">
            <v>0</v>
          </cell>
          <cell r="I364">
            <v>0</v>
          </cell>
          <cell r="J364">
            <v>219996.43233679587</v>
          </cell>
        </row>
        <row r="365">
          <cell r="A365">
            <v>348</v>
          </cell>
          <cell r="B365">
            <v>50557</v>
          </cell>
          <cell r="C365">
            <v>0</v>
          </cell>
          <cell r="D365">
            <v>13499.940538946632</v>
          </cell>
          <cell r="E365">
            <v>0</v>
          </cell>
          <cell r="F365">
            <v>0</v>
          </cell>
          <cell r="G365">
            <v>0</v>
          </cell>
          <cell r="H365">
            <v>0</v>
          </cell>
          <cell r="I365">
            <v>0</v>
          </cell>
          <cell r="J365">
            <v>219996.43233679587</v>
          </cell>
        </row>
        <row r="366">
          <cell r="A366">
            <v>349</v>
          </cell>
          <cell r="B366">
            <v>50587</v>
          </cell>
          <cell r="C366">
            <v>0</v>
          </cell>
          <cell r="D366">
            <v>13499.940538946632</v>
          </cell>
          <cell r="E366">
            <v>0</v>
          </cell>
          <cell r="F366">
            <v>0</v>
          </cell>
          <cell r="G366">
            <v>0</v>
          </cell>
          <cell r="H366">
            <v>0</v>
          </cell>
          <cell r="I366">
            <v>0</v>
          </cell>
          <cell r="J366">
            <v>219996.43233679587</v>
          </cell>
        </row>
        <row r="367">
          <cell r="A367">
            <v>350</v>
          </cell>
          <cell r="B367">
            <v>50618</v>
          </cell>
          <cell r="C367">
            <v>0</v>
          </cell>
          <cell r="D367">
            <v>13499.940538946632</v>
          </cell>
          <cell r="E367">
            <v>0</v>
          </cell>
          <cell r="F367">
            <v>0</v>
          </cell>
          <cell r="G367">
            <v>0</v>
          </cell>
          <cell r="H367">
            <v>0</v>
          </cell>
          <cell r="I367">
            <v>0</v>
          </cell>
          <cell r="J367">
            <v>219996.43233679587</v>
          </cell>
        </row>
        <row r="368">
          <cell r="A368">
            <v>351</v>
          </cell>
          <cell r="B368">
            <v>50649</v>
          </cell>
          <cell r="C368">
            <v>0</v>
          </cell>
          <cell r="D368">
            <v>13499.940538946632</v>
          </cell>
          <cell r="E368">
            <v>0</v>
          </cell>
          <cell r="F368">
            <v>0</v>
          </cell>
          <cell r="G368">
            <v>0</v>
          </cell>
          <cell r="H368">
            <v>0</v>
          </cell>
          <cell r="I368">
            <v>0</v>
          </cell>
          <cell r="J368">
            <v>219996.43233679587</v>
          </cell>
        </row>
        <row r="369">
          <cell r="A369">
            <v>352</v>
          </cell>
          <cell r="B369">
            <v>50679</v>
          </cell>
          <cell r="C369">
            <v>0</v>
          </cell>
          <cell r="D369">
            <v>13499.940538946632</v>
          </cell>
          <cell r="E369">
            <v>0</v>
          </cell>
          <cell r="F369">
            <v>0</v>
          </cell>
          <cell r="G369">
            <v>0</v>
          </cell>
          <cell r="H369">
            <v>0</v>
          </cell>
          <cell r="I369">
            <v>0</v>
          </cell>
          <cell r="J369">
            <v>219996.43233679587</v>
          </cell>
        </row>
        <row r="370">
          <cell r="A370">
            <v>353</v>
          </cell>
          <cell r="B370">
            <v>50710</v>
          </cell>
          <cell r="C370">
            <v>0</v>
          </cell>
          <cell r="D370">
            <v>13499.940538946632</v>
          </cell>
          <cell r="E370">
            <v>0</v>
          </cell>
          <cell r="F370">
            <v>0</v>
          </cell>
          <cell r="G370">
            <v>0</v>
          </cell>
          <cell r="H370">
            <v>0</v>
          </cell>
          <cell r="I370">
            <v>0</v>
          </cell>
          <cell r="J370">
            <v>219996.43233679587</v>
          </cell>
        </row>
        <row r="371">
          <cell r="A371">
            <v>354</v>
          </cell>
          <cell r="B371">
            <v>50740</v>
          </cell>
          <cell r="C371">
            <v>0</v>
          </cell>
          <cell r="D371">
            <v>13499.940538946632</v>
          </cell>
          <cell r="E371">
            <v>0</v>
          </cell>
          <cell r="F371">
            <v>0</v>
          </cell>
          <cell r="G371">
            <v>0</v>
          </cell>
          <cell r="H371">
            <v>0</v>
          </cell>
          <cell r="I371">
            <v>0</v>
          </cell>
          <cell r="J371">
            <v>219996.43233679587</v>
          </cell>
        </row>
        <row r="372">
          <cell r="A372">
            <v>355</v>
          </cell>
          <cell r="B372">
            <v>50771</v>
          </cell>
          <cell r="C372">
            <v>0</v>
          </cell>
          <cell r="D372">
            <v>13499.940538946632</v>
          </cell>
          <cell r="E372">
            <v>0</v>
          </cell>
          <cell r="F372">
            <v>0</v>
          </cell>
          <cell r="G372">
            <v>0</v>
          </cell>
          <cell r="H372">
            <v>0</v>
          </cell>
          <cell r="I372">
            <v>0</v>
          </cell>
          <cell r="J372">
            <v>219996.43233679587</v>
          </cell>
        </row>
        <row r="373">
          <cell r="A373">
            <v>356</v>
          </cell>
          <cell r="B373">
            <v>50802</v>
          </cell>
          <cell r="C373">
            <v>0</v>
          </cell>
          <cell r="D373">
            <v>13499.940538946632</v>
          </cell>
          <cell r="E373">
            <v>0</v>
          </cell>
          <cell r="F373">
            <v>0</v>
          </cell>
          <cell r="G373">
            <v>0</v>
          </cell>
          <cell r="H373">
            <v>0</v>
          </cell>
          <cell r="I373">
            <v>0</v>
          </cell>
          <cell r="J373">
            <v>219996.43233679587</v>
          </cell>
        </row>
        <row r="374">
          <cell r="A374">
            <v>357</v>
          </cell>
          <cell r="B374">
            <v>50830</v>
          </cell>
          <cell r="C374">
            <v>0</v>
          </cell>
          <cell r="D374">
            <v>13499.940538946632</v>
          </cell>
          <cell r="E374">
            <v>0</v>
          </cell>
          <cell r="F374">
            <v>0</v>
          </cell>
          <cell r="G374">
            <v>0</v>
          </cell>
          <cell r="H374">
            <v>0</v>
          </cell>
          <cell r="I374">
            <v>0</v>
          </cell>
          <cell r="J374">
            <v>219996.43233679587</v>
          </cell>
        </row>
        <row r="375">
          <cell r="A375">
            <v>358</v>
          </cell>
          <cell r="B375">
            <v>50861</v>
          </cell>
          <cell r="C375">
            <v>0</v>
          </cell>
          <cell r="D375">
            <v>13499.940538946632</v>
          </cell>
          <cell r="E375">
            <v>0</v>
          </cell>
          <cell r="F375">
            <v>0</v>
          </cell>
          <cell r="G375">
            <v>0</v>
          </cell>
          <cell r="H375">
            <v>0</v>
          </cell>
          <cell r="I375">
            <v>0</v>
          </cell>
          <cell r="J375">
            <v>219996.43233679587</v>
          </cell>
        </row>
        <row r="376">
          <cell r="A376">
            <v>359</v>
          </cell>
          <cell r="B376">
            <v>50891</v>
          </cell>
          <cell r="C376">
            <v>0</v>
          </cell>
          <cell r="D376">
            <v>13499.940538946632</v>
          </cell>
          <cell r="E376">
            <v>0</v>
          </cell>
          <cell r="F376">
            <v>0</v>
          </cell>
          <cell r="G376">
            <v>0</v>
          </cell>
          <cell r="H376">
            <v>0</v>
          </cell>
          <cell r="I376">
            <v>0</v>
          </cell>
          <cell r="J376">
            <v>219996.43233679587</v>
          </cell>
        </row>
        <row r="377">
          <cell r="A377">
            <v>360</v>
          </cell>
          <cell r="B377">
            <v>50922</v>
          </cell>
          <cell r="C377">
            <v>0</v>
          </cell>
          <cell r="D377">
            <v>13499.940538946632</v>
          </cell>
          <cell r="E377">
            <v>0</v>
          </cell>
          <cell r="F377">
            <v>0</v>
          </cell>
          <cell r="G377">
            <v>0</v>
          </cell>
          <cell r="H377">
            <v>0</v>
          </cell>
          <cell r="I377">
            <v>0</v>
          </cell>
          <cell r="J377">
            <v>219996.43233679587</v>
          </cell>
        </row>
        <row r="378">
          <cell r="A378">
            <v>361</v>
          </cell>
          <cell r="B378">
            <v>50952</v>
          </cell>
          <cell r="C378">
            <v>0</v>
          </cell>
          <cell r="D378">
            <v>13499.940538946632</v>
          </cell>
          <cell r="E378">
            <v>0</v>
          </cell>
          <cell r="F378">
            <v>0</v>
          </cell>
          <cell r="G378">
            <v>0</v>
          </cell>
          <cell r="H378">
            <v>0</v>
          </cell>
          <cell r="I378">
            <v>0</v>
          </cell>
          <cell r="J378">
            <v>219996.43233679587</v>
          </cell>
        </row>
        <row r="379">
          <cell r="A379">
            <v>362</v>
          </cell>
          <cell r="B379">
            <v>50983</v>
          </cell>
          <cell r="C379">
            <v>0</v>
          </cell>
          <cell r="D379">
            <v>13499.940538946632</v>
          </cell>
          <cell r="E379">
            <v>0</v>
          </cell>
          <cell r="F379">
            <v>0</v>
          </cell>
          <cell r="G379">
            <v>0</v>
          </cell>
          <cell r="H379">
            <v>0</v>
          </cell>
          <cell r="I379">
            <v>0</v>
          </cell>
          <cell r="J379">
            <v>219996.43233679587</v>
          </cell>
        </row>
        <row r="380">
          <cell r="A380">
            <v>363</v>
          </cell>
          <cell r="B380">
            <v>51014</v>
          </cell>
          <cell r="C380">
            <v>0</v>
          </cell>
          <cell r="D380">
            <v>13499.940538946632</v>
          </cell>
          <cell r="E380">
            <v>0</v>
          </cell>
          <cell r="F380">
            <v>0</v>
          </cell>
          <cell r="G380">
            <v>0</v>
          </cell>
          <cell r="H380">
            <v>0</v>
          </cell>
          <cell r="I380">
            <v>0</v>
          </cell>
          <cell r="J380">
            <v>219996.43233679587</v>
          </cell>
        </row>
        <row r="381">
          <cell r="A381">
            <v>364</v>
          </cell>
          <cell r="B381">
            <v>51044</v>
          </cell>
          <cell r="C381">
            <v>0</v>
          </cell>
          <cell r="D381">
            <v>13499.940538946632</v>
          </cell>
          <cell r="E381">
            <v>0</v>
          </cell>
          <cell r="F381">
            <v>0</v>
          </cell>
          <cell r="G381">
            <v>0</v>
          </cell>
          <cell r="H381">
            <v>0</v>
          </cell>
          <cell r="I381">
            <v>0</v>
          </cell>
          <cell r="J381">
            <v>219996.43233679587</v>
          </cell>
        </row>
        <row r="382">
          <cell r="A382">
            <v>365</v>
          </cell>
          <cell r="B382">
            <v>51075</v>
          </cell>
          <cell r="C382">
            <v>0</v>
          </cell>
          <cell r="D382">
            <v>13499.940538946632</v>
          </cell>
          <cell r="E382">
            <v>0</v>
          </cell>
          <cell r="F382">
            <v>0</v>
          </cell>
          <cell r="G382">
            <v>0</v>
          </cell>
          <cell r="H382">
            <v>0</v>
          </cell>
          <cell r="I382">
            <v>0</v>
          </cell>
          <cell r="J382">
            <v>219996.43233679587</v>
          </cell>
        </row>
        <row r="383">
          <cell r="A383">
            <v>366</v>
          </cell>
          <cell r="B383">
            <v>51105</v>
          </cell>
          <cell r="C383">
            <v>0</v>
          </cell>
          <cell r="D383">
            <v>13499.940538946632</v>
          </cell>
          <cell r="E383">
            <v>0</v>
          </cell>
          <cell r="F383">
            <v>0</v>
          </cell>
          <cell r="G383">
            <v>0</v>
          </cell>
          <cell r="H383">
            <v>0</v>
          </cell>
          <cell r="I383">
            <v>0</v>
          </cell>
          <cell r="J383">
            <v>219996.43233679587</v>
          </cell>
        </row>
        <row r="384">
          <cell r="A384">
            <v>367</v>
          </cell>
          <cell r="B384">
            <v>51136</v>
          </cell>
          <cell r="C384">
            <v>0</v>
          </cell>
          <cell r="D384">
            <v>13499.940538946632</v>
          </cell>
          <cell r="E384">
            <v>0</v>
          </cell>
          <cell r="F384">
            <v>0</v>
          </cell>
          <cell r="G384">
            <v>0</v>
          </cell>
          <cell r="H384">
            <v>0</v>
          </cell>
          <cell r="I384">
            <v>0</v>
          </cell>
          <cell r="J384">
            <v>219996.43233679587</v>
          </cell>
        </row>
        <row r="385">
          <cell r="A385">
            <v>368</v>
          </cell>
          <cell r="B385">
            <v>51167</v>
          </cell>
          <cell r="C385">
            <v>0</v>
          </cell>
          <cell r="D385">
            <v>13499.940538946632</v>
          </cell>
          <cell r="E385">
            <v>0</v>
          </cell>
          <cell r="F385">
            <v>0</v>
          </cell>
          <cell r="G385">
            <v>0</v>
          </cell>
          <cell r="H385">
            <v>0</v>
          </cell>
          <cell r="I385">
            <v>0</v>
          </cell>
          <cell r="J385">
            <v>219996.43233679587</v>
          </cell>
        </row>
        <row r="386">
          <cell r="A386">
            <v>369</v>
          </cell>
          <cell r="B386">
            <v>51196</v>
          </cell>
          <cell r="C386">
            <v>0</v>
          </cell>
          <cell r="D386">
            <v>13499.940538946632</v>
          </cell>
          <cell r="E386">
            <v>0</v>
          </cell>
          <cell r="F386">
            <v>0</v>
          </cell>
          <cell r="G386">
            <v>0</v>
          </cell>
          <cell r="H386">
            <v>0</v>
          </cell>
          <cell r="I386">
            <v>0</v>
          </cell>
          <cell r="J386">
            <v>219996.43233679587</v>
          </cell>
        </row>
        <row r="387">
          <cell r="A387">
            <v>370</v>
          </cell>
          <cell r="B387">
            <v>51227</v>
          </cell>
          <cell r="C387">
            <v>0</v>
          </cell>
          <cell r="D387">
            <v>13499.940538946632</v>
          </cell>
          <cell r="E387">
            <v>0</v>
          </cell>
          <cell r="F387">
            <v>0</v>
          </cell>
          <cell r="G387">
            <v>0</v>
          </cell>
          <cell r="H387">
            <v>0</v>
          </cell>
          <cell r="I387">
            <v>0</v>
          </cell>
          <cell r="J387">
            <v>219996.43233679587</v>
          </cell>
        </row>
        <row r="388">
          <cell r="A388">
            <v>371</v>
          </cell>
          <cell r="B388">
            <v>51257</v>
          </cell>
          <cell r="C388">
            <v>0</v>
          </cell>
          <cell r="D388">
            <v>13499.940538946632</v>
          </cell>
          <cell r="E388">
            <v>0</v>
          </cell>
          <cell r="F388">
            <v>0</v>
          </cell>
          <cell r="G388">
            <v>0</v>
          </cell>
          <cell r="H388">
            <v>0</v>
          </cell>
          <cell r="I388">
            <v>0</v>
          </cell>
          <cell r="J388">
            <v>219996.43233679587</v>
          </cell>
        </row>
        <row r="389">
          <cell r="A389">
            <v>372</v>
          </cell>
          <cell r="B389">
            <v>51288</v>
          </cell>
          <cell r="C389">
            <v>0</v>
          </cell>
          <cell r="D389">
            <v>13499.940538946632</v>
          </cell>
          <cell r="E389">
            <v>0</v>
          </cell>
          <cell r="F389">
            <v>0</v>
          </cell>
          <cell r="G389">
            <v>0</v>
          </cell>
          <cell r="H389">
            <v>0</v>
          </cell>
          <cell r="I389">
            <v>0</v>
          </cell>
          <cell r="J389">
            <v>219996.43233679587</v>
          </cell>
        </row>
        <row r="390">
          <cell r="A390">
            <v>373</v>
          </cell>
          <cell r="B390">
            <v>51318</v>
          </cell>
          <cell r="C390">
            <v>0</v>
          </cell>
          <cell r="D390">
            <v>13499.940538946632</v>
          </cell>
          <cell r="E390">
            <v>0</v>
          </cell>
          <cell r="F390">
            <v>0</v>
          </cell>
          <cell r="G390">
            <v>0</v>
          </cell>
          <cell r="H390">
            <v>0</v>
          </cell>
          <cell r="I390">
            <v>0</v>
          </cell>
          <cell r="J390">
            <v>219996.43233679587</v>
          </cell>
        </row>
        <row r="391">
          <cell r="A391">
            <v>374</v>
          </cell>
          <cell r="B391">
            <v>51349</v>
          </cell>
          <cell r="C391">
            <v>0</v>
          </cell>
          <cell r="D391">
            <v>13499.940538946632</v>
          </cell>
          <cell r="E391">
            <v>0</v>
          </cell>
          <cell r="F391">
            <v>0</v>
          </cell>
          <cell r="G391">
            <v>0</v>
          </cell>
          <cell r="H391">
            <v>0</v>
          </cell>
          <cell r="I391">
            <v>0</v>
          </cell>
          <cell r="J391">
            <v>219996.43233679587</v>
          </cell>
        </row>
        <row r="392">
          <cell r="A392">
            <v>375</v>
          </cell>
          <cell r="B392">
            <v>51380</v>
          </cell>
          <cell r="C392">
            <v>0</v>
          </cell>
          <cell r="D392">
            <v>13499.940538946632</v>
          </cell>
          <cell r="E392">
            <v>0</v>
          </cell>
          <cell r="F392">
            <v>0</v>
          </cell>
          <cell r="G392">
            <v>0</v>
          </cell>
          <cell r="H392">
            <v>0</v>
          </cell>
          <cell r="I392">
            <v>0</v>
          </cell>
          <cell r="J392">
            <v>219996.43233679587</v>
          </cell>
        </row>
        <row r="393">
          <cell r="A393">
            <v>376</v>
          </cell>
          <cell r="B393">
            <v>51410</v>
          </cell>
          <cell r="C393">
            <v>0</v>
          </cell>
          <cell r="D393">
            <v>13499.940538946632</v>
          </cell>
          <cell r="E393">
            <v>0</v>
          </cell>
          <cell r="F393">
            <v>0</v>
          </cell>
          <cell r="G393">
            <v>0</v>
          </cell>
          <cell r="H393">
            <v>0</v>
          </cell>
          <cell r="I393">
            <v>0</v>
          </cell>
          <cell r="J393">
            <v>219996.43233679587</v>
          </cell>
        </row>
        <row r="394">
          <cell r="A394">
            <v>377</v>
          </cell>
          <cell r="B394">
            <v>51441</v>
          </cell>
          <cell r="C394">
            <v>0</v>
          </cell>
          <cell r="D394">
            <v>13499.940538946632</v>
          </cell>
          <cell r="E394">
            <v>0</v>
          </cell>
          <cell r="F394">
            <v>0</v>
          </cell>
          <cell r="G394">
            <v>0</v>
          </cell>
          <cell r="H394">
            <v>0</v>
          </cell>
          <cell r="I394">
            <v>0</v>
          </cell>
          <cell r="J394">
            <v>219996.43233679587</v>
          </cell>
        </row>
        <row r="395">
          <cell r="A395">
            <v>378</v>
          </cell>
          <cell r="B395">
            <v>51471</v>
          </cell>
          <cell r="C395">
            <v>0</v>
          </cell>
          <cell r="D395">
            <v>13499.940538946632</v>
          </cell>
          <cell r="E395">
            <v>0</v>
          </cell>
          <cell r="F395">
            <v>0</v>
          </cell>
          <cell r="G395">
            <v>0</v>
          </cell>
          <cell r="H395">
            <v>0</v>
          </cell>
          <cell r="I395">
            <v>0</v>
          </cell>
          <cell r="J395">
            <v>219996.43233679587</v>
          </cell>
        </row>
        <row r="396">
          <cell r="A396">
            <v>379</v>
          </cell>
          <cell r="B396">
            <v>51502</v>
          </cell>
          <cell r="C396">
            <v>0</v>
          </cell>
          <cell r="D396">
            <v>13499.940538946632</v>
          </cell>
          <cell r="E396">
            <v>0</v>
          </cell>
          <cell r="F396">
            <v>0</v>
          </cell>
          <cell r="G396">
            <v>0</v>
          </cell>
          <cell r="H396">
            <v>0</v>
          </cell>
          <cell r="I396">
            <v>0</v>
          </cell>
          <cell r="J396">
            <v>219996.43233679587</v>
          </cell>
        </row>
        <row r="397">
          <cell r="A397">
            <v>380</v>
          </cell>
          <cell r="B397">
            <v>51533</v>
          </cell>
          <cell r="C397">
            <v>0</v>
          </cell>
          <cell r="D397">
            <v>13499.940538946632</v>
          </cell>
          <cell r="E397">
            <v>0</v>
          </cell>
          <cell r="F397">
            <v>0</v>
          </cell>
          <cell r="G397">
            <v>0</v>
          </cell>
          <cell r="H397">
            <v>0</v>
          </cell>
          <cell r="I397">
            <v>0</v>
          </cell>
          <cell r="J397">
            <v>219996.43233679587</v>
          </cell>
        </row>
        <row r="398">
          <cell r="A398">
            <v>381</v>
          </cell>
          <cell r="B398">
            <v>51561</v>
          </cell>
          <cell r="C398">
            <v>0</v>
          </cell>
          <cell r="D398">
            <v>13499.940538946632</v>
          </cell>
          <cell r="E398">
            <v>0</v>
          </cell>
          <cell r="F398">
            <v>0</v>
          </cell>
          <cell r="G398">
            <v>0</v>
          </cell>
          <cell r="H398">
            <v>0</v>
          </cell>
          <cell r="I398">
            <v>0</v>
          </cell>
          <cell r="J398">
            <v>219996.43233679587</v>
          </cell>
        </row>
        <row r="399">
          <cell r="A399">
            <v>382</v>
          </cell>
          <cell r="B399">
            <v>51592</v>
          </cell>
          <cell r="C399">
            <v>0</v>
          </cell>
          <cell r="D399">
            <v>13499.940538946632</v>
          </cell>
          <cell r="E399">
            <v>0</v>
          </cell>
          <cell r="F399">
            <v>0</v>
          </cell>
          <cell r="G399">
            <v>0</v>
          </cell>
          <cell r="H399">
            <v>0</v>
          </cell>
          <cell r="I399">
            <v>0</v>
          </cell>
          <cell r="J399">
            <v>219996.43233679587</v>
          </cell>
        </row>
        <row r="400">
          <cell r="A400">
            <v>383</v>
          </cell>
          <cell r="B400">
            <v>51622</v>
          </cell>
          <cell r="C400">
            <v>0</v>
          </cell>
          <cell r="D400">
            <v>13499.940538946632</v>
          </cell>
          <cell r="E400">
            <v>0</v>
          </cell>
          <cell r="F400">
            <v>0</v>
          </cell>
          <cell r="G400">
            <v>0</v>
          </cell>
          <cell r="H400">
            <v>0</v>
          </cell>
          <cell r="I400">
            <v>0</v>
          </cell>
          <cell r="J400">
            <v>219996.43233679587</v>
          </cell>
        </row>
        <row r="401">
          <cell r="A401">
            <v>384</v>
          </cell>
          <cell r="B401">
            <v>51653</v>
          </cell>
          <cell r="C401">
            <v>0</v>
          </cell>
          <cell r="D401">
            <v>13499.940538946632</v>
          </cell>
          <cell r="E401">
            <v>0</v>
          </cell>
          <cell r="F401">
            <v>0</v>
          </cell>
          <cell r="G401">
            <v>0</v>
          </cell>
          <cell r="H401">
            <v>0</v>
          </cell>
          <cell r="I401">
            <v>0</v>
          </cell>
          <cell r="J401">
            <v>219996.43233679587</v>
          </cell>
        </row>
        <row r="402">
          <cell r="A402">
            <v>385</v>
          </cell>
          <cell r="B402">
            <v>51683</v>
          </cell>
          <cell r="C402">
            <v>0</v>
          </cell>
          <cell r="D402">
            <v>13499.940538946632</v>
          </cell>
          <cell r="E402">
            <v>0</v>
          </cell>
          <cell r="F402">
            <v>0</v>
          </cell>
          <cell r="G402">
            <v>0</v>
          </cell>
          <cell r="H402">
            <v>0</v>
          </cell>
          <cell r="I402">
            <v>0</v>
          </cell>
          <cell r="J402">
            <v>219996.43233679587</v>
          </cell>
        </row>
        <row r="403">
          <cell r="A403">
            <v>386</v>
          </cell>
          <cell r="B403">
            <v>51714</v>
          </cell>
          <cell r="C403">
            <v>0</v>
          </cell>
          <cell r="D403">
            <v>13499.940538946632</v>
          </cell>
          <cell r="E403">
            <v>0</v>
          </cell>
          <cell r="F403">
            <v>0</v>
          </cell>
          <cell r="G403">
            <v>0</v>
          </cell>
          <cell r="H403">
            <v>0</v>
          </cell>
          <cell r="I403">
            <v>0</v>
          </cell>
          <cell r="J403">
            <v>219996.43233679587</v>
          </cell>
        </row>
        <row r="404">
          <cell r="A404">
            <v>387</v>
          </cell>
          <cell r="B404">
            <v>51745</v>
          </cell>
          <cell r="C404">
            <v>0</v>
          </cell>
          <cell r="D404">
            <v>13499.940538946632</v>
          </cell>
          <cell r="E404">
            <v>0</v>
          </cell>
          <cell r="F404">
            <v>0</v>
          </cell>
          <cell r="G404">
            <v>0</v>
          </cell>
          <cell r="H404">
            <v>0</v>
          </cell>
          <cell r="I404">
            <v>0</v>
          </cell>
          <cell r="J404">
            <v>219996.43233679587</v>
          </cell>
        </row>
        <row r="405">
          <cell r="A405">
            <v>388</v>
          </cell>
          <cell r="B405">
            <v>51775</v>
          </cell>
          <cell r="C405">
            <v>0</v>
          </cell>
          <cell r="D405">
            <v>13499.940538946632</v>
          </cell>
          <cell r="E405">
            <v>0</v>
          </cell>
          <cell r="F405">
            <v>0</v>
          </cell>
          <cell r="G405">
            <v>0</v>
          </cell>
          <cell r="H405">
            <v>0</v>
          </cell>
          <cell r="I405">
            <v>0</v>
          </cell>
          <cell r="J405">
            <v>219996.43233679587</v>
          </cell>
        </row>
        <row r="406">
          <cell r="A406">
            <v>389</v>
          </cell>
          <cell r="B406">
            <v>51806</v>
          </cell>
          <cell r="C406">
            <v>0</v>
          </cell>
          <cell r="D406">
            <v>13499.940538946632</v>
          </cell>
          <cell r="E406">
            <v>0</v>
          </cell>
          <cell r="F406">
            <v>0</v>
          </cell>
          <cell r="G406">
            <v>0</v>
          </cell>
          <cell r="H406">
            <v>0</v>
          </cell>
          <cell r="I406">
            <v>0</v>
          </cell>
          <cell r="J406">
            <v>219996.43233679587</v>
          </cell>
        </row>
        <row r="407">
          <cell r="A407">
            <v>390</v>
          </cell>
          <cell r="B407">
            <v>51836</v>
          </cell>
          <cell r="C407">
            <v>0</v>
          </cell>
          <cell r="D407">
            <v>13499.940538946632</v>
          </cell>
          <cell r="E407">
            <v>0</v>
          </cell>
          <cell r="F407">
            <v>0</v>
          </cell>
          <cell r="G407">
            <v>0</v>
          </cell>
          <cell r="H407">
            <v>0</v>
          </cell>
          <cell r="I407">
            <v>0</v>
          </cell>
          <cell r="J407">
            <v>219996.43233679587</v>
          </cell>
        </row>
        <row r="408">
          <cell r="A408">
            <v>391</v>
          </cell>
          <cell r="B408">
            <v>51867</v>
          </cell>
          <cell r="C408">
            <v>0</v>
          </cell>
          <cell r="D408">
            <v>13499.940538946632</v>
          </cell>
          <cell r="E408">
            <v>0</v>
          </cell>
          <cell r="F408">
            <v>0</v>
          </cell>
          <cell r="G408">
            <v>0</v>
          </cell>
          <cell r="H408">
            <v>0</v>
          </cell>
          <cell r="I408">
            <v>0</v>
          </cell>
          <cell r="J408">
            <v>219996.43233679587</v>
          </cell>
        </row>
        <row r="409">
          <cell r="A409">
            <v>392</v>
          </cell>
          <cell r="B409">
            <v>51898</v>
          </cell>
          <cell r="C409">
            <v>0</v>
          </cell>
          <cell r="D409">
            <v>13499.940538946632</v>
          </cell>
          <cell r="E409">
            <v>0</v>
          </cell>
          <cell r="F409">
            <v>0</v>
          </cell>
          <cell r="G409">
            <v>0</v>
          </cell>
          <cell r="H409">
            <v>0</v>
          </cell>
          <cell r="I409">
            <v>0</v>
          </cell>
          <cell r="J409">
            <v>219996.43233679587</v>
          </cell>
        </row>
        <row r="410">
          <cell r="A410">
            <v>393</v>
          </cell>
          <cell r="B410">
            <v>51926</v>
          </cell>
          <cell r="C410">
            <v>0</v>
          </cell>
          <cell r="D410">
            <v>13499.940538946632</v>
          </cell>
          <cell r="E410">
            <v>0</v>
          </cell>
          <cell r="F410">
            <v>0</v>
          </cell>
          <cell r="G410">
            <v>0</v>
          </cell>
          <cell r="H410">
            <v>0</v>
          </cell>
          <cell r="I410">
            <v>0</v>
          </cell>
          <cell r="J410">
            <v>219996.43233679587</v>
          </cell>
        </row>
        <row r="411">
          <cell r="A411">
            <v>394</v>
          </cell>
          <cell r="B411">
            <v>51957</v>
          </cell>
          <cell r="C411">
            <v>0</v>
          </cell>
          <cell r="D411">
            <v>13499.940538946632</v>
          </cell>
          <cell r="E411">
            <v>0</v>
          </cell>
          <cell r="F411">
            <v>0</v>
          </cell>
          <cell r="G411">
            <v>0</v>
          </cell>
          <cell r="H411">
            <v>0</v>
          </cell>
          <cell r="I411">
            <v>0</v>
          </cell>
          <cell r="J411">
            <v>219996.43233679587</v>
          </cell>
        </row>
        <row r="412">
          <cell r="A412">
            <v>395</v>
          </cell>
          <cell r="B412">
            <v>51987</v>
          </cell>
          <cell r="C412">
            <v>0</v>
          </cell>
          <cell r="D412">
            <v>13499.940538946632</v>
          </cell>
          <cell r="E412">
            <v>0</v>
          </cell>
          <cell r="F412">
            <v>0</v>
          </cell>
          <cell r="G412">
            <v>0</v>
          </cell>
          <cell r="H412">
            <v>0</v>
          </cell>
          <cell r="I412">
            <v>0</v>
          </cell>
          <cell r="J412">
            <v>219996.43233679587</v>
          </cell>
        </row>
        <row r="413">
          <cell r="A413">
            <v>396</v>
          </cell>
          <cell r="B413">
            <v>52018</v>
          </cell>
          <cell r="C413">
            <v>0</v>
          </cell>
          <cell r="D413">
            <v>13499.940538946632</v>
          </cell>
          <cell r="E413">
            <v>0</v>
          </cell>
          <cell r="F413">
            <v>0</v>
          </cell>
          <cell r="G413">
            <v>0</v>
          </cell>
          <cell r="H413">
            <v>0</v>
          </cell>
          <cell r="I413">
            <v>0</v>
          </cell>
          <cell r="J413">
            <v>219996.43233679587</v>
          </cell>
        </row>
        <row r="414">
          <cell r="A414">
            <v>397</v>
          </cell>
          <cell r="B414">
            <v>52048</v>
          </cell>
          <cell r="C414">
            <v>0</v>
          </cell>
          <cell r="D414">
            <v>13499.940538946632</v>
          </cell>
          <cell r="E414">
            <v>0</v>
          </cell>
          <cell r="F414">
            <v>0</v>
          </cell>
          <cell r="G414">
            <v>0</v>
          </cell>
          <cell r="H414">
            <v>0</v>
          </cell>
          <cell r="I414">
            <v>0</v>
          </cell>
          <cell r="J414">
            <v>219996.43233679587</v>
          </cell>
        </row>
        <row r="415">
          <cell r="A415">
            <v>398</v>
          </cell>
          <cell r="B415">
            <v>52079</v>
          </cell>
          <cell r="C415">
            <v>0</v>
          </cell>
          <cell r="D415">
            <v>13499.940538946632</v>
          </cell>
          <cell r="E415">
            <v>0</v>
          </cell>
          <cell r="F415">
            <v>0</v>
          </cell>
          <cell r="G415">
            <v>0</v>
          </cell>
          <cell r="H415">
            <v>0</v>
          </cell>
          <cell r="I415">
            <v>0</v>
          </cell>
          <cell r="J415">
            <v>219996.43233679587</v>
          </cell>
        </row>
        <row r="416">
          <cell r="A416">
            <v>399</v>
          </cell>
          <cell r="B416">
            <v>52110</v>
          </cell>
          <cell r="C416">
            <v>0</v>
          </cell>
          <cell r="D416">
            <v>13499.940538946632</v>
          </cell>
          <cell r="E416">
            <v>0</v>
          </cell>
          <cell r="F416">
            <v>0</v>
          </cell>
          <cell r="G416">
            <v>0</v>
          </cell>
          <cell r="H416">
            <v>0</v>
          </cell>
          <cell r="I416">
            <v>0</v>
          </cell>
          <cell r="J416">
            <v>219996.43233679587</v>
          </cell>
        </row>
        <row r="417">
          <cell r="A417">
            <v>400</v>
          </cell>
          <cell r="B417">
            <v>52140</v>
          </cell>
          <cell r="C417">
            <v>0</v>
          </cell>
          <cell r="D417">
            <v>13499.940538946632</v>
          </cell>
          <cell r="E417">
            <v>0</v>
          </cell>
          <cell r="F417">
            <v>0</v>
          </cell>
          <cell r="G417">
            <v>0</v>
          </cell>
          <cell r="H417">
            <v>0</v>
          </cell>
          <cell r="I417">
            <v>0</v>
          </cell>
          <cell r="J417">
            <v>219996.43233679587</v>
          </cell>
        </row>
        <row r="418">
          <cell r="A418">
            <v>401</v>
          </cell>
          <cell r="B418">
            <v>52171</v>
          </cell>
          <cell r="C418">
            <v>0</v>
          </cell>
          <cell r="D418">
            <v>13499.940538946632</v>
          </cell>
          <cell r="E418">
            <v>0</v>
          </cell>
          <cell r="F418">
            <v>0</v>
          </cell>
          <cell r="G418">
            <v>0</v>
          </cell>
          <cell r="H418">
            <v>0</v>
          </cell>
          <cell r="I418">
            <v>0</v>
          </cell>
          <cell r="J418">
            <v>219996.43233679587</v>
          </cell>
        </row>
        <row r="419">
          <cell r="A419">
            <v>402</v>
          </cell>
          <cell r="B419">
            <v>52201</v>
          </cell>
          <cell r="C419">
            <v>0</v>
          </cell>
          <cell r="D419">
            <v>13499.940538946632</v>
          </cell>
          <cell r="E419">
            <v>0</v>
          </cell>
          <cell r="F419">
            <v>0</v>
          </cell>
          <cell r="G419">
            <v>0</v>
          </cell>
          <cell r="H419">
            <v>0</v>
          </cell>
          <cell r="I419">
            <v>0</v>
          </cell>
          <cell r="J419">
            <v>219996.43233679587</v>
          </cell>
        </row>
        <row r="420">
          <cell r="A420">
            <v>403</v>
          </cell>
          <cell r="B420">
            <v>52232</v>
          </cell>
          <cell r="C420">
            <v>0</v>
          </cell>
          <cell r="D420">
            <v>13499.940538946632</v>
          </cell>
          <cell r="E420">
            <v>0</v>
          </cell>
          <cell r="F420">
            <v>0</v>
          </cell>
          <cell r="G420">
            <v>0</v>
          </cell>
          <cell r="H420">
            <v>0</v>
          </cell>
          <cell r="I420">
            <v>0</v>
          </cell>
          <cell r="J420">
            <v>219996.43233679587</v>
          </cell>
        </row>
        <row r="421">
          <cell r="A421">
            <v>404</v>
          </cell>
          <cell r="B421">
            <v>52263</v>
          </cell>
          <cell r="C421">
            <v>0</v>
          </cell>
          <cell r="D421">
            <v>13499.940538946632</v>
          </cell>
          <cell r="E421">
            <v>0</v>
          </cell>
          <cell r="F421">
            <v>0</v>
          </cell>
          <cell r="G421">
            <v>0</v>
          </cell>
          <cell r="H421">
            <v>0</v>
          </cell>
          <cell r="I421">
            <v>0</v>
          </cell>
          <cell r="J421">
            <v>219996.43233679587</v>
          </cell>
        </row>
        <row r="422">
          <cell r="A422">
            <v>405</v>
          </cell>
          <cell r="B422">
            <v>52291</v>
          </cell>
          <cell r="C422">
            <v>0</v>
          </cell>
          <cell r="D422">
            <v>13499.940538946632</v>
          </cell>
          <cell r="E422">
            <v>0</v>
          </cell>
          <cell r="F422">
            <v>0</v>
          </cell>
          <cell r="G422">
            <v>0</v>
          </cell>
          <cell r="H422">
            <v>0</v>
          </cell>
          <cell r="I422">
            <v>0</v>
          </cell>
          <cell r="J422">
            <v>219996.43233679587</v>
          </cell>
        </row>
        <row r="423">
          <cell r="A423">
            <v>406</v>
          </cell>
          <cell r="B423">
            <v>52322</v>
          </cell>
          <cell r="C423">
            <v>0</v>
          </cell>
          <cell r="D423">
            <v>13499.940538946632</v>
          </cell>
          <cell r="E423">
            <v>0</v>
          </cell>
          <cell r="F423">
            <v>0</v>
          </cell>
          <cell r="G423">
            <v>0</v>
          </cell>
          <cell r="H423">
            <v>0</v>
          </cell>
          <cell r="I423">
            <v>0</v>
          </cell>
          <cell r="J423">
            <v>219996.43233679587</v>
          </cell>
        </row>
        <row r="424">
          <cell r="A424">
            <v>407</v>
          </cell>
          <cell r="B424">
            <v>52352</v>
          </cell>
          <cell r="C424">
            <v>0</v>
          </cell>
          <cell r="D424">
            <v>13499.940538946632</v>
          </cell>
          <cell r="E424">
            <v>0</v>
          </cell>
          <cell r="F424">
            <v>0</v>
          </cell>
          <cell r="G424">
            <v>0</v>
          </cell>
          <cell r="H424">
            <v>0</v>
          </cell>
          <cell r="I424">
            <v>0</v>
          </cell>
          <cell r="J424">
            <v>219996.43233679587</v>
          </cell>
        </row>
        <row r="425">
          <cell r="A425">
            <v>408</v>
          </cell>
          <cell r="B425">
            <v>52383</v>
          </cell>
          <cell r="C425">
            <v>0</v>
          </cell>
          <cell r="D425">
            <v>13499.940538946632</v>
          </cell>
          <cell r="E425">
            <v>0</v>
          </cell>
          <cell r="F425">
            <v>0</v>
          </cell>
          <cell r="G425">
            <v>0</v>
          </cell>
          <cell r="H425">
            <v>0</v>
          </cell>
          <cell r="I425">
            <v>0</v>
          </cell>
          <cell r="J425">
            <v>219996.43233679587</v>
          </cell>
        </row>
        <row r="426">
          <cell r="A426">
            <v>409</v>
          </cell>
          <cell r="B426">
            <v>52413</v>
          </cell>
          <cell r="C426">
            <v>0</v>
          </cell>
          <cell r="D426">
            <v>13499.940538946632</v>
          </cell>
          <cell r="E426">
            <v>0</v>
          </cell>
          <cell r="F426">
            <v>0</v>
          </cell>
          <cell r="G426">
            <v>0</v>
          </cell>
          <cell r="H426">
            <v>0</v>
          </cell>
          <cell r="I426">
            <v>0</v>
          </cell>
          <cell r="J426">
            <v>219996.43233679587</v>
          </cell>
        </row>
        <row r="427">
          <cell r="A427">
            <v>410</v>
          </cell>
          <cell r="B427">
            <v>52444</v>
          </cell>
          <cell r="C427">
            <v>0</v>
          </cell>
          <cell r="D427">
            <v>13499.940538946632</v>
          </cell>
          <cell r="E427">
            <v>0</v>
          </cell>
          <cell r="F427">
            <v>0</v>
          </cell>
          <cell r="G427">
            <v>0</v>
          </cell>
          <cell r="H427">
            <v>0</v>
          </cell>
          <cell r="I427">
            <v>0</v>
          </cell>
          <cell r="J427">
            <v>219996.43233679587</v>
          </cell>
        </row>
        <row r="428">
          <cell r="A428">
            <v>411</v>
          </cell>
          <cell r="B428">
            <v>52475</v>
          </cell>
          <cell r="C428">
            <v>0</v>
          </cell>
          <cell r="D428">
            <v>13499.940538946632</v>
          </cell>
          <cell r="E428">
            <v>0</v>
          </cell>
          <cell r="F428">
            <v>0</v>
          </cell>
          <cell r="G428">
            <v>0</v>
          </cell>
          <cell r="H428">
            <v>0</v>
          </cell>
          <cell r="I428">
            <v>0</v>
          </cell>
          <cell r="J428">
            <v>219996.43233679587</v>
          </cell>
        </row>
        <row r="429">
          <cell r="A429">
            <v>412</v>
          </cell>
          <cell r="B429">
            <v>52505</v>
          </cell>
          <cell r="C429">
            <v>0</v>
          </cell>
          <cell r="D429">
            <v>13499.940538946632</v>
          </cell>
          <cell r="E429">
            <v>0</v>
          </cell>
          <cell r="F429">
            <v>0</v>
          </cell>
          <cell r="G429">
            <v>0</v>
          </cell>
          <cell r="H429">
            <v>0</v>
          </cell>
          <cell r="I429">
            <v>0</v>
          </cell>
          <cell r="J429">
            <v>219996.43233679587</v>
          </cell>
        </row>
        <row r="430">
          <cell r="A430">
            <v>413</v>
          </cell>
          <cell r="B430">
            <v>52536</v>
          </cell>
          <cell r="C430">
            <v>0</v>
          </cell>
          <cell r="D430">
            <v>13499.940538946632</v>
          </cell>
          <cell r="E430">
            <v>0</v>
          </cell>
          <cell r="F430">
            <v>0</v>
          </cell>
          <cell r="G430">
            <v>0</v>
          </cell>
          <cell r="H430">
            <v>0</v>
          </cell>
          <cell r="I430">
            <v>0</v>
          </cell>
          <cell r="J430">
            <v>219996.43233679587</v>
          </cell>
        </row>
        <row r="431">
          <cell r="A431">
            <v>414</v>
          </cell>
          <cell r="B431">
            <v>52566</v>
          </cell>
          <cell r="C431">
            <v>0</v>
          </cell>
          <cell r="D431">
            <v>13499.940538946632</v>
          </cell>
          <cell r="E431">
            <v>0</v>
          </cell>
          <cell r="F431">
            <v>0</v>
          </cell>
          <cell r="G431">
            <v>0</v>
          </cell>
          <cell r="H431">
            <v>0</v>
          </cell>
          <cell r="I431">
            <v>0</v>
          </cell>
          <cell r="J431">
            <v>219996.43233679587</v>
          </cell>
        </row>
        <row r="432">
          <cell r="A432">
            <v>415</v>
          </cell>
          <cell r="B432">
            <v>52597</v>
          </cell>
          <cell r="C432">
            <v>0</v>
          </cell>
          <cell r="D432">
            <v>13499.940538946632</v>
          </cell>
          <cell r="E432">
            <v>0</v>
          </cell>
          <cell r="F432">
            <v>0</v>
          </cell>
          <cell r="G432">
            <v>0</v>
          </cell>
          <cell r="H432">
            <v>0</v>
          </cell>
          <cell r="I432">
            <v>0</v>
          </cell>
          <cell r="J432">
            <v>219996.43233679587</v>
          </cell>
        </row>
        <row r="433">
          <cell r="A433">
            <v>416</v>
          </cell>
          <cell r="B433">
            <v>52628</v>
          </cell>
          <cell r="C433">
            <v>0</v>
          </cell>
          <cell r="D433">
            <v>13499.940538946632</v>
          </cell>
          <cell r="E433">
            <v>0</v>
          </cell>
          <cell r="F433">
            <v>0</v>
          </cell>
          <cell r="G433">
            <v>0</v>
          </cell>
          <cell r="H433">
            <v>0</v>
          </cell>
          <cell r="I433">
            <v>0</v>
          </cell>
          <cell r="J433">
            <v>219996.43233679587</v>
          </cell>
        </row>
        <row r="434">
          <cell r="A434">
            <v>417</v>
          </cell>
          <cell r="B434">
            <v>52657</v>
          </cell>
          <cell r="C434">
            <v>0</v>
          </cell>
          <cell r="D434">
            <v>13499.940538946632</v>
          </cell>
          <cell r="E434">
            <v>0</v>
          </cell>
          <cell r="F434">
            <v>0</v>
          </cell>
          <cell r="G434">
            <v>0</v>
          </cell>
          <cell r="H434">
            <v>0</v>
          </cell>
          <cell r="I434">
            <v>0</v>
          </cell>
          <cell r="J434">
            <v>219996.43233679587</v>
          </cell>
        </row>
        <row r="435">
          <cell r="A435">
            <v>418</v>
          </cell>
          <cell r="B435">
            <v>52688</v>
          </cell>
          <cell r="C435">
            <v>0</v>
          </cell>
          <cell r="D435">
            <v>13499.940538946632</v>
          </cell>
          <cell r="E435">
            <v>0</v>
          </cell>
          <cell r="F435">
            <v>0</v>
          </cell>
          <cell r="G435">
            <v>0</v>
          </cell>
          <cell r="H435">
            <v>0</v>
          </cell>
          <cell r="I435">
            <v>0</v>
          </cell>
          <cell r="J435">
            <v>219996.43233679587</v>
          </cell>
        </row>
        <row r="436">
          <cell r="A436">
            <v>419</v>
          </cell>
          <cell r="B436">
            <v>52718</v>
          </cell>
          <cell r="C436">
            <v>0</v>
          </cell>
          <cell r="D436">
            <v>13499.940538946632</v>
          </cell>
          <cell r="E436">
            <v>0</v>
          </cell>
          <cell r="F436">
            <v>0</v>
          </cell>
          <cell r="G436">
            <v>0</v>
          </cell>
          <cell r="H436">
            <v>0</v>
          </cell>
          <cell r="I436">
            <v>0</v>
          </cell>
          <cell r="J436">
            <v>219996.43233679587</v>
          </cell>
        </row>
        <row r="437">
          <cell r="A437">
            <v>420</v>
          </cell>
          <cell r="B437">
            <v>52749</v>
          </cell>
          <cell r="C437">
            <v>0</v>
          </cell>
          <cell r="D437">
            <v>13499.940538946632</v>
          </cell>
          <cell r="E437">
            <v>0</v>
          </cell>
          <cell r="F437">
            <v>0</v>
          </cell>
          <cell r="G437">
            <v>0</v>
          </cell>
          <cell r="H437">
            <v>0</v>
          </cell>
          <cell r="I437">
            <v>0</v>
          </cell>
          <cell r="J437">
            <v>219996.43233679587</v>
          </cell>
        </row>
        <row r="438">
          <cell r="A438">
            <v>421</v>
          </cell>
          <cell r="B438">
            <v>52779</v>
          </cell>
          <cell r="C438">
            <v>0</v>
          </cell>
          <cell r="D438">
            <v>13499.940538946632</v>
          </cell>
          <cell r="E438">
            <v>0</v>
          </cell>
          <cell r="F438">
            <v>0</v>
          </cell>
          <cell r="G438">
            <v>0</v>
          </cell>
          <cell r="H438">
            <v>0</v>
          </cell>
          <cell r="I438">
            <v>0</v>
          </cell>
          <cell r="J438">
            <v>219996.43233679587</v>
          </cell>
        </row>
        <row r="439">
          <cell r="A439">
            <v>422</v>
          </cell>
          <cell r="B439">
            <v>52810</v>
          </cell>
          <cell r="C439">
            <v>0</v>
          </cell>
          <cell r="D439">
            <v>13499.940538946632</v>
          </cell>
          <cell r="E439">
            <v>0</v>
          </cell>
          <cell r="F439">
            <v>0</v>
          </cell>
          <cell r="G439">
            <v>0</v>
          </cell>
          <cell r="H439">
            <v>0</v>
          </cell>
          <cell r="I439">
            <v>0</v>
          </cell>
          <cell r="J439">
            <v>219996.43233679587</v>
          </cell>
        </row>
        <row r="440">
          <cell r="A440">
            <v>423</v>
          </cell>
          <cell r="B440">
            <v>52841</v>
          </cell>
          <cell r="C440">
            <v>0</v>
          </cell>
          <cell r="D440">
            <v>13499.940538946632</v>
          </cell>
          <cell r="E440">
            <v>0</v>
          </cell>
          <cell r="F440">
            <v>0</v>
          </cell>
          <cell r="G440">
            <v>0</v>
          </cell>
          <cell r="H440">
            <v>0</v>
          </cell>
          <cell r="I440">
            <v>0</v>
          </cell>
          <cell r="J440">
            <v>219996.43233679587</v>
          </cell>
        </row>
        <row r="441">
          <cell r="A441">
            <v>424</v>
          </cell>
          <cell r="B441">
            <v>52871</v>
          </cell>
          <cell r="C441">
            <v>0</v>
          </cell>
          <cell r="D441">
            <v>13499.940538946632</v>
          </cell>
          <cell r="E441">
            <v>0</v>
          </cell>
          <cell r="F441">
            <v>0</v>
          </cell>
          <cell r="G441">
            <v>0</v>
          </cell>
          <cell r="H441">
            <v>0</v>
          </cell>
          <cell r="I441">
            <v>0</v>
          </cell>
          <cell r="J441">
            <v>219996.43233679587</v>
          </cell>
        </row>
        <row r="442">
          <cell r="A442">
            <v>425</v>
          </cell>
          <cell r="B442">
            <v>52902</v>
          </cell>
          <cell r="C442">
            <v>0</v>
          </cell>
          <cell r="D442">
            <v>13499.940538946632</v>
          </cell>
          <cell r="E442">
            <v>0</v>
          </cell>
          <cell r="F442">
            <v>0</v>
          </cell>
          <cell r="G442">
            <v>0</v>
          </cell>
          <cell r="H442">
            <v>0</v>
          </cell>
          <cell r="I442">
            <v>0</v>
          </cell>
          <cell r="J442">
            <v>219996.43233679587</v>
          </cell>
        </row>
        <row r="443">
          <cell r="A443">
            <v>426</v>
          </cell>
          <cell r="B443">
            <v>52932</v>
          </cell>
          <cell r="C443">
            <v>0</v>
          </cell>
          <cell r="D443">
            <v>13499.940538946632</v>
          </cell>
          <cell r="E443">
            <v>0</v>
          </cell>
          <cell r="F443">
            <v>0</v>
          </cell>
          <cell r="G443">
            <v>0</v>
          </cell>
          <cell r="H443">
            <v>0</v>
          </cell>
          <cell r="I443">
            <v>0</v>
          </cell>
          <cell r="J443">
            <v>219996.43233679587</v>
          </cell>
        </row>
        <row r="444">
          <cell r="A444">
            <v>427</v>
          </cell>
          <cell r="B444">
            <v>52963</v>
          </cell>
          <cell r="C444">
            <v>0</v>
          </cell>
          <cell r="D444">
            <v>13499.940538946632</v>
          </cell>
          <cell r="E444">
            <v>0</v>
          </cell>
          <cell r="F444">
            <v>0</v>
          </cell>
          <cell r="G444">
            <v>0</v>
          </cell>
          <cell r="H444">
            <v>0</v>
          </cell>
          <cell r="I444">
            <v>0</v>
          </cell>
          <cell r="J444">
            <v>219996.43233679587</v>
          </cell>
        </row>
        <row r="445">
          <cell r="A445">
            <v>428</v>
          </cell>
          <cell r="B445">
            <v>52994</v>
          </cell>
          <cell r="C445">
            <v>0</v>
          </cell>
          <cell r="D445">
            <v>13499.940538946632</v>
          </cell>
          <cell r="E445">
            <v>0</v>
          </cell>
          <cell r="F445">
            <v>0</v>
          </cell>
          <cell r="G445">
            <v>0</v>
          </cell>
          <cell r="H445">
            <v>0</v>
          </cell>
          <cell r="I445">
            <v>0</v>
          </cell>
          <cell r="J445">
            <v>219996.43233679587</v>
          </cell>
        </row>
        <row r="446">
          <cell r="A446">
            <v>429</v>
          </cell>
          <cell r="B446">
            <v>53022</v>
          </cell>
          <cell r="C446">
            <v>0</v>
          </cell>
          <cell r="D446">
            <v>13499.940538946632</v>
          </cell>
          <cell r="E446">
            <v>0</v>
          </cell>
          <cell r="F446">
            <v>0</v>
          </cell>
          <cell r="G446">
            <v>0</v>
          </cell>
          <cell r="H446">
            <v>0</v>
          </cell>
          <cell r="I446">
            <v>0</v>
          </cell>
          <cell r="J446">
            <v>219996.43233679587</v>
          </cell>
        </row>
        <row r="447">
          <cell r="A447">
            <v>430</v>
          </cell>
          <cell r="B447">
            <v>53053</v>
          </cell>
          <cell r="C447">
            <v>0</v>
          </cell>
          <cell r="D447">
            <v>13499.940538946632</v>
          </cell>
          <cell r="E447">
            <v>0</v>
          </cell>
          <cell r="F447">
            <v>0</v>
          </cell>
          <cell r="G447">
            <v>0</v>
          </cell>
          <cell r="H447">
            <v>0</v>
          </cell>
          <cell r="I447">
            <v>0</v>
          </cell>
          <cell r="J447">
            <v>219996.43233679587</v>
          </cell>
        </row>
        <row r="448">
          <cell r="A448">
            <v>431</v>
          </cell>
          <cell r="B448">
            <v>53083</v>
          </cell>
          <cell r="C448">
            <v>0</v>
          </cell>
          <cell r="D448">
            <v>13499.940538946632</v>
          </cell>
          <cell r="E448">
            <v>0</v>
          </cell>
          <cell r="F448">
            <v>0</v>
          </cell>
          <cell r="G448">
            <v>0</v>
          </cell>
          <cell r="H448">
            <v>0</v>
          </cell>
          <cell r="I448">
            <v>0</v>
          </cell>
          <cell r="J448">
            <v>219996.43233679587</v>
          </cell>
        </row>
        <row r="449">
          <cell r="A449">
            <v>432</v>
          </cell>
          <cell r="B449">
            <v>53114</v>
          </cell>
          <cell r="C449">
            <v>0</v>
          </cell>
          <cell r="D449">
            <v>13499.940538946632</v>
          </cell>
          <cell r="E449">
            <v>0</v>
          </cell>
          <cell r="F449">
            <v>0</v>
          </cell>
          <cell r="G449">
            <v>0</v>
          </cell>
          <cell r="H449">
            <v>0</v>
          </cell>
          <cell r="I449">
            <v>0</v>
          </cell>
          <cell r="J449">
            <v>219996.43233679587</v>
          </cell>
        </row>
        <row r="450">
          <cell r="A450">
            <v>433</v>
          </cell>
          <cell r="B450">
            <v>53144</v>
          </cell>
          <cell r="C450">
            <v>0</v>
          </cell>
          <cell r="D450">
            <v>13499.940538946632</v>
          </cell>
          <cell r="E450">
            <v>0</v>
          </cell>
          <cell r="F450">
            <v>0</v>
          </cell>
          <cell r="G450">
            <v>0</v>
          </cell>
          <cell r="H450">
            <v>0</v>
          </cell>
          <cell r="I450">
            <v>0</v>
          </cell>
          <cell r="J450">
            <v>219996.43233679587</v>
          </cell>
        </row>
        <row r="451">
          <cell r="A451">
            <v>434</v>
          </cell>
          <cell r="B451">
            <v>53175</v>
          </cell>
          <cell r="C451">
            <v>0</v>
          </cell>
          <cell r="D451">
            <v>13499.940538946632</v>
          </cell>
          <cell r="E451">
            <v>0</v>
          </cell>
          <cell r="F451">
            <v>0</v>
          </cell>
          <cell r="G451">
            <v>0</v>
          </cell>
          <cell r="H451">
            <v>0</v>
          </cell>
          <cell r="I451">
            <v>0</v>
          </cell>
          <cell r="J451">
            <v>219996.43233679587</v>
          </cell>
        </row>
        <row r="452">
          <cell r="A452">
            <v>435</v>
          </cell>
          <cell r="B452">
            <v>53206</v>
          </cell>
          <cell r="C452">
            <v>0</v>
          </cell>
          <cell r="D452">
            <v>13499.940538946632</v>
          </cell>
          <cell r="E452">
            <v>0</v>
          </cell>
          <cell r="F452">
            <v>0</v>
          </cell>
          <cell r="G452">
            <v>0</v>
          </cell>
          <cell r="H452">
            <v>0</v>
          </cell>
          <cell r="I452">
            <v>0</v>
          </cell>
          <cell r="J452">
            <v>219996.43233679587</v>
          </cell>
        </row>
        <row r="453">
          <cell r="A453">
            <v>436</v>
          </cell>
          <cell r="B453">
            <v>53236</v>
          </cell>
          <cell r="C453">
            <v>0</v>
          </cell>
          <cell r="D453">
            <v>13499.940538946632</v>
          </cell>
          <cell r="E453">
            <v>0</v>
          </cell>
          <cell r="F453">
            <v>0</v>
          </cell>
          <cell r="G453">
            <v>0</v>
          </cell>
          <cell r="H453">
            <v>0</v>
          </cell>
          <cell r="I453">
            <v>0</v>
          </cell>
          <cell r="J453">
            <v>219996.43233679587</v>
          </cell>
        </row>
        <row r="454">
          <cell r="A454">
            <v>437</v>
          </cell>
          <cell r="B454">
            <v>53267</v>
          </cell>
          <cell r="C454">
            <v>0</v>
          </cell>
          <cell r="D454">
            <v>13499.940538946632</v>
          </cell>
          <cell r="E454">
            <v>0</v>
          </cell>
          <cell r="F454">
            <v>0</v>
          </cell>
          <cell r="G454">
            <v>0</v>
          </cell>
          <cell r="H454">
            <v>0</v>
          </cell>
          <cell r="I454">
            <v>0</v>
          </cell>
          <cell r="J454">
            <v>219996.43233679587</v>
          </cell>
        </row>
        <row r="455">
          <cell r="A455">
            <v>438</v>
          </cell>
          <cell r="B455">
            <v>53297</v>
          </cell>
          <cell r="C455">
            <v>0</v>
          </cell>
          <cell r="D455">
            <v>13499.940538946632</v>
          </cell>
          <cell r="E455">
            <v>0</v>
          </cell>
          <cell r="F455">
            <v>0</v>
          </cell>
          <cell r="G455">
            <v>0</v>
          </cell>
          <cell r="H455">
            <v>0</v>
          </cell>
          <cell r="I455">
            <v>0</v>
          </cell>
          <cell r="J455">
            <v>219996.43233679587</v>
          </cell>
        </row>
        <row r="456">
          <cell r="A456">
            <v>439</v>
          </cell>
          <cell r="B456">
            <v>53328</v>
          </cell>
          <cell r="C456">
            <v>0</v>
          </cell>
          <cell r="D456">
            <v>13499.940538946632</v>
          </cell>
          <cell r="E456">
            <v>0</v>
          </cell>
          <cell r="F456">
            <v>0</v>
          </cell>
          <cell r="G456">
            <v>0</v>
          </cell>
          <cell r="H456">
            <v>0</v>
          </cell>
          <cell r="I456">
            <v>0</v>
          </cell>
          <cell r="J456">
            <v>219996.43233679587</v>
          </cell>
        </row>
        <row r="457">
          <cell r="A457">
            <v>440</v>
          </cell>
          <cell r="B457">
            <v>53359</v>
          </cell>
          <cell r="C457">
            <v>0</v>
          </cell>
          <cell r="D457">
            <v>13499.940538946632</v>
          </cell>
          <cell r="E457">
            <v>0</v>
          </cell>
          <cell r="F457">
            <v>0</v>
          </cell>
          <cell r="G457">
            <v>0</v>
          </cell>
          <cell r="H457">
            <v>0</v>
          </cell>
          <cell r="I457">
            <v>0</v>
          </cell>
          <cell r="J457">
            <v>219996.43233679587</v>
          </cell>
        </row>
        <row r="458">
          <cell r="A458">
            <v>441</v>
          </cell>
          <cell r="B458">
            <v>53387</v>
          </cell>
          <cell r="C458">
            <v>0</v>
          </cell>
          <cell r="D458">
            <v>13499.940538946632</v>
          </cell>
          <cell r="E458">
            <v>0</v>
          </cell>
          <cell r="F458">
            <v>0</v>
          </cell>
          <cell r="G458">
            <v>0</v>
          </cell>
          <cell r="H458">
            <v>0</v>
          </cell>
          <cell r="I458">
            <v>0</v>
          </cell>
          <cell r="J458">
            <v>219996.43233679587</v>
          </cell>
        </row>
        <row r="459">
          <cell r="A459">
            <v>442</v>
          </cell>
          <cell r="B459">
            <v>53418</v>
          </cell>
          <cell r="C459">
            <v>0</v>
          </cell>
          <cell r="D459">
            <v>13499.940538946632</v>
          </cell>
          <cell r="E459">
            <v>0</v>
          </cell>
          <cell r="F459">
            <v>0</v>
          </cell>
          <cell r="G459">
            <v>0</v>
          </cell>
          <cell r="H459">
            <v>0</v>
          </cell>
          <cell r="I459">
            <v>0</v>
          </cell>
          <cell r="J459">
            <v>219996.43233679587</v>
          </cell>
        </row>
        <row r="460">
          <cell r="A460">
            <v>443</v>
          </cell>
          <cell r="B460">
            <v>53448</v>
          </cell>
          <cell r="C460">
            <v>0</v>
          </cell>
          <cell r="D460">
            <v>13499.940538946632</v>
          </cell>
          <cell r="E460">
            <v>0</v>
          </cell>
          <cell r="F460">
            <v>0</v>
          </cell>
          <cell r="G460">
            <v>0</v>
          </cell>
          <cell r="H460">
            <v>0</v>
          </cell>
          <cell r="I460">
            <v>0</v>
          </cell>
          <cell r="J460">
            <v>219996.43233679587</v>
          </cell>
        </row>
        <row r="461">
          <cell r="A461">
            <v>444</v>
          </cell>
          <cell r="B461">
            <v>53479</v>
          </cell>
          <cell r="C461">
            <v>0</v>
          </cell>
          <cell r="D461">
            <v>13499.940538946632</v>
          </cell>
          <cell r="E461">
            <v>0</v>
          </cell>
          <cell r="F461">
            <v>0</v>
          </cell>
          <cell r="G461">
            <v>0</v>
          </cell>
          <cell r="H461">
            <v>0</v>
          </cell>
          <cell r="I461">
            <v>0</v>
          </cell>
          <cell r="J461">
            <v>219996.43233679587</v>
          </cell>
        </row>
        <row r="462">
          <cell r="A462">
            <v>445</v>
          </cell>
          <cell r="B462">
            <v>53509</v>
          </cell>
          <cell r="C462">
            <v>0</v>
          </cell>
          <cell r="D462">
            <v>13499.940538946632</v>
          </cell>
          <cell r="E462">
            <v>0</v>
          </cell>
          <cell r="F462">
            <v>0</v>
          </cell>
          <cell r="G462">
            <v>0</v>
          </cell>
          <cell r="H462">
            <v>0</v>
          </cell>
          <cell r="I462">
            <v>0</v>
          </cell>
          <cell r="J462">
            <v>219996.43233679587</v>
          </cell>
        </row>
        <row r="463">
          <cell r="A463">
            <v>446</v>
          </cell>
          <cell r="B463">
            <v>53540</v>
          </cell>
          <cell r="C463">
            <v>0</v>
          </cell>
          <cell r="D463">
            <v>13499.940538946632</v>
          </cell>
          <cell r="E463">
            <v>0</v>
          </cell>
          <cell r="F463">
            <v>0</v>
          </cell>
          <cell r="G463">
            <v>0</v>
          </cell>
          <cell r="H463">
            <v>0</v>
          </cell>
          <cell r="I463">
            <v>0</v>
          </cell>
          <cell r="J463">
            <v>219996.43233679587</v>
          </cell>
        </row>
        <row r="464">
          <cell r="A464">
            <v>447</v>
          </cell>
          <cell r="B464">
            <v>53571</v>
          </cell>
          <cell r="C464">
            <v>0</v>
          </cell>
          <cell r="D464">
            <v>13499.940538946632</v>
          </cell>
          <cell r="E464">
            <v>0</v>
          </cell>
          <cell r="F464">
            <v>0</v>
          </cell>
          <cell r="G464">
            <v>0</v>
          </cell>
          <cell r="H464">
            <v>0</v>
          </cell>
          <cell r="I464">
            <v>0</v>
          </cell>
          <cell r="J464">
            <v>219996.43233679587</v>
          </cell>
        </row>
        <row r="465">
          <cell r="A465">
            <v>448</v>
          </cell>
          <cell r="B465">
            <v>53601</v>
          </cell>
          <cell r="C465">
            <v>0</v>
          </cell>
          <cell r="D465">
            <v>13499.940538946632</v>
          </cell>
          <cell r="E465">
            <v>0</v>
          </cell>
          <cell r="F465">
            <v>0</v>
          </cell>
          <cell r="G465">
            <v>0</v>
          </cell>
          <cell r="H465">
            <v>0</v>
          </cell>
          <cell r="I465">
            <v>0</v>
          </cell>
          <cell r="J465">
            <v>219996.43233679587</v>
          </cell>
        </row>
        <row r="466">
          <cell r="A466">
            <v>449</v>
          </cell>
          <cell r="B466">
            <v>53632</v>
          </cell>
          <cell r="C466">
            <v>0</v>
          </cell>
          <cell r="D466">
            <v>13499.940538946632</v>
          </cell>
          <cell r="E466">
            <v>0</v>
          </cell>
          <cell r="F466">
            <v>0</v>
          </cell>
          <cell r="G466">
            <v>0</v>
          </cell>
          <cell r="H466">
            <v>0</v>
          </cell>
          <cell r="I466">
            <v>0</v>
          </cell>
          <cell r="J466">
            <v>219996.43233679587</v>
          </cell>
        </row>
        <row r="467">
          <cell r="A467">
            <v>450</v>
          </cell>
          <cell r="B467">
            <v>53662</v>
          </cell>
          <cell r="C467">
            <v>0</v>
          </cell>
          <cell r="D467">
            <v>13499.940538946632</v>
          </cell>
          <cell r="E467">
            <v>0</v>
          </cell>
          <cell r="F467">
            <v>0</v>
          </cell>
          <cell r="G467">
            <v>0</v>
          </cell>
          <cell r="H467">
            <v>0</v>
          </cell>
          <cell r="I467">
            <v>0</v>
          </cell>
          <cell r="J467">
            <v>219996.43233679587</v>
          </cell>
        </row>
        <row r="468">
          <cell r="A468">
            <v>451</v>
          </cell>
          <cell r="B468">
            <v>53693</v>
          </cell>
          <cell r="C468">
            <v>0</v>
          </cell>
          <cell r="D468">
            <v>13499.940538946632</v>
          </cell>
          <cell r="E468">
            <v>0</v>
          </cell>
          <cell r="F468">
            <v>0</v>
          </cell>
          <cell r="G468">
            <v>0</v>
          </cell>
          <cell r="H468">
            <v>0</v>
          </cell>
          <cell r="I468">
            <v>0</v>
          </cell>
          <cell r="J468">
            <v>219996.43233679587</v>
          </cell>
        </row>
        <row r="469">
          <cell r="A469">
            <v>452</v>
          </cell>
          <cell r="B469">
            <v>53724</v>
          </cell>
          <cell r="C469">
            <v>0</v>
          </cell>
          <cell r="D469">
            <v>13499.940538946632</v>
          </cell>
          <cell r="E469">
            <v>0</v>
          </cell>
          <cell r="F469">
            <v>0</v>
          </cell>
          <cell r="G469">
            <v>0</v>
          </cell>
          <cell r="H469">
            <v>0</v>
          </cell>
          <cell r="I469">
            <v>0</v>
          </cell>
          <cell r="J469">
            <v>219996.43233679587</v>
          </cell>
        </row>
        <row r="470">
          <cell r="A470">
            <v>453</v>
          </cell>
          <cell r="B470">
            <v>53752</v>
          </cell>
          <cell r="C470">
            <v>0</v>
          </cell>
          <cell r="D470">
            <v>13499.940538946632</v>
          </cell>
          <cell r="E470">
            <v>0</v>
          </cell>
          <cell r="F470">
            <v>0</v>
          </cell>
          <cell r="G470">
            <v>0</v>
          </cell>
          <cell r="H470">
            <v>0</v>
          </cell>
          <cell r="I470">
            <v>0</v>
          </cell>
          <cell r="J470">
            <v>219996.43233679587</v>
          </cell>
        </row>
        <row r="471">
          <cell r="A471">
            <v>454</v>
          </cell>
          <cell r="B471">
            <v>53783</v>
          </cell>
          <cell r="C471">
            <v>0</v>
          </cell>
          <cell r="D471">
            <v>13499.940538946632</v>
          </cell>
          <cell r="E471">
            <v>0</v>
          </cell>
          <cell r="F471">
            <v>0</v>
          </cell>
          <cell r="G471">
            <v>0</v>
          </cell>
          <cell r="H471">
            <v>0</v>
          </cell>
          <cell r="I471">
            <v>0</v>
          </cell>
          <cell r="J471">
            <v>219996.43233679587</v>
          </cell>
        </row>
        <row r="472">
          <cell r="A472">
            <v>455</v>
          </cell>
          <cell r="B472">
            <v>53813</v>
          </cell>
          <cell r="C472">
            <v>0</v>
          </cell>
          <cell r="D472">
            <v>13499.940538946632</v>
          </cell>
          <cell r="E472">
            <v>0</v>
          </cell>
          <cell r="F472">
            <v>0</v>
          </cell>
          <cell r="G472">
            <v>0</v>
          </cell>
          <cell r="H472">
            <v>0</v>
          </cell>
          <cell r="I472">
            <v>0</v>
          </cell>
          <cell r="J472">
            <v>219996.43233679587</v>
          </cell>
        </row>
        <row r="473">
          <cell r="A473">
            <v>456</v>
          </cell>
          <cell r="B473">
            <v>53844</v>
          </cell>
          <cell r="C473">
            <v>0</v>
          </cell>
          <cell r="D473">
            <v>13499.940538946632</v>
          </cell>
          <cell r="E473">
            <v>0</v>
          </cell>
          <cell r="F473">
            <v>0</v>
          </cell>
          <cell r="G473">
            <v>0</v>
          </cell>
          <cell r="H473">
            <v>0</v>
          </cell>
          <cell r="I473">
            <v>0</v>
          </cell>
          <cell r="J473">
            <v>219996.43233679587</v>
          </cell>
        </row>
        <row r="474">
          <cell r="A474">
            <v>457</v>
          </cell>
          <cell r="B474">
            <v>53874</v>
          </cell>
          <cell r="C474">
            <v>0</v>
          </cell>
          <cell r="D474">
            <v>13499.940538946632</v>
          </cell>
          <cell r="E474">
            <v>0</v>
          </cell>
          <cell r="F474">
            <v>0</v>
          </cell>
          <cell r="G474">
            <v>0</v>
          </cell>
          <cell r="H474">
            <v>0</v>
          </cell>
          <cell r="I474">
            <v>0</v>
          </cell>
          <cell r="J474">
            <v>219996.43233679587</v>
          </cell>
        </row>
        <row r="475">
          <cell r="A475">
            <v>458</v>
          </cell>
          <cell r="B475">
            <v>53905</v>
          </cell>
          <cell r="C475">
            <v>0</v>
          </cell>
          <cell r="D475">
            <v>13499.940538946632</v>
          </cell>
          <cell r="E475">
            <v>0</v>
          </cell>
          <cell r="F475">
            <v>0</v>
          </cell>
          <cell r="G475">
            <v>0</v>
          </cell>
          <cell r="H475">
            <v>0</v>
          </cell>
          <cell r="I475">
            <v>0</v>
          </cell>
          <cell r="J475">
            <v>219996.43233679587</v>
          </cell>
        </row>
        <row r="476">
          <cell r="A476">
            <v>459</v>
          </cell>
          <cell r="B476">
            <v>53936</v>
          </cell>
          <cell r="C476">
            <v>0</v>
          </cell>
          <cell r="D476">
            <v>13499.940538946632</v>
          </cell>
          <cell r="E476">
            <v>0</v>
          </cell>
          <cell r="F476">
            <v>0</v>
          </cell>
          <cell r="G476">
            <v>0</v>
          </cell>
          <cell r="H476">
            <v>0</v>
          </cell>
          <cell r="I476">
            <v>0</v>
          </cell>
          <cell r="J476">
            <v>219996.43233679587</v>
          </cell>
        </row>
        <row r="477">
          <cell r="A477">
            <v>460</v>
          </cell>
          <cell r="B477">
            <v>53966</v>
          </cell>
          <cell r="C477">
            <v>0</v>
          </cell>
          <cell r="D477">
            <v>13499.940538946632</v>
          </cell>
          <cell r="E477">
            <v>0</v>
          </cell>
          <cell r="F477">
            <v>0</v>
          </cell>
          <cell r="G477">
            <v>0</v>
          </cell>
          <cell r="H477">
            <v>0</v>
          </cell>
          <cell r="I477">
            <v>0</v>
          </cell>
          <cell r="J477">
            <v>219996.43233679587</v>
          </cell>
        </row>
        <row r="478">
          <cell r="A478">
            <v>461</v>
          </cell>
          <cell r="B478">
            <v>53997</v>
          </cell>
          <cell r="C478">
            <v>0</v>
          </cell>
          <cell r="D478">
            <v>13499.940538946632</v>
          </cell>
          <cell r="E478">
            <v>0</v>
          </cell>
          <cell r="F478">
            <v>0</v>
          </cell>
          <cell r="G478">
            <v>0</v>
          </cell>
          <cell r="H478">
            <v>0</v>
          </cell>
          <cell r="I478">
            <v>0</v>
          </cell>
          <cell r="J478">
            <v>219996.43233679587</v>
          </cell>
        </row>
        <row r="479">
          <cell r="A479">
            <v>462</v>
          </cell>
          <cell r="B479">
            <v>54027</v>
          </cell>
          <cell r="C479">
            <v>0</v>
          </cell>
          <cell r="D479">
            <v>13499.940538946632</v>
          </cell>
          <cell r="E479">
            <v>0</v>
          </cell>
          <cell r="F479">
            <v>0</v>
          </cell>
          <cell r="G479">
            <v>0</v>
          </cell>
          <cell r="H479">
            <v>0</v>
          </cell>
          <cell r="I479">
            <v>0</v>
          </cell>
          <cell r="J479">
            <v>219996.43233679587</v>
          </cell>
        </row>
        <row r="480">
          <cell r="A480">
            <v>463</v>
          </cell>
          <cell r="B480">
            <v>54058</v>
          </cell>
          <cell r="C480">
            <v>0</v>
          </cell>
          <cell r="D480">
            <v>13499.940538946632</v>
          </cell>
          <cell r="E480">
            <v>0</v>
          </cell>
          <cell r="F480">
            <v>0</v>
          </cell>
          <cell r="G480">
            <v>0</v>
          </cell>
          <cell r="H480">
            <v>0</v>
          </cell>
          <cell r="I480">
            <v>0</v>
          </cell>
          <cell r="J480">
            <v>219996.43233679587</v>
          </cell>
        </row>
        <row r="481">
          <cell r="A481">
            <v>464</v>
          </cell>
          <cell r="B481">
            <v>54089</v>
          </cell>
          <cell r="C481">
            <v>0</v>
          </cell>
          <cell r="D481">
            <v>13499.940538946632</v>
          </cell>
          <cell r="E481">
            <v>0</v>
          </cell>
          <cell r="F481">
            <v>0</v>
          </cell>
          <cell r="G481">
            <v>0</v>
          </cell>
          <cell r="H481">
            <v>0</v>
          </cell>
          <cell r="I481">
            <v>0</v>
          </cell>
          <cell r="J481">
            <v>219996.43233679587</v>
          </cell>
        </row>
        <row r="482">
          <cell r="A482">
            <v>465</v>
          </cell>
          <cell r="B482">
            <v>54118</v>
          </cell>
          <cell r="C482">
            <v>0</v>
          </cell>
          <cell r="D482">
            <v>13499.940538946632</v>
          </cell>
          <cell r="E482">
            <v>0</v>
          </cell>
          <cell r="F482">
            <v>0</v>
          </cell>
          <cell r="G482">
            <v>0</v>
          </cell>
          <cell r="H482">
            <v>0</v>
          </cell>
          <cell r="I482">
            <v>0</v>
          </cell>
          <cell r="J482">
            <v>219996.43233679587</v>
          </cell>
        </row>
        <row r="483">
          <cell r="A483">
            <v>466</v>
          </cell>
          <cell r="B483">
            <v>54149</v>
          </cell>
          <cell r="C483">
            <v>0</v>
          </cell>
          <cell r="D483">
            <v>13499.940538946632</v>
          </cell>
          <cell r="E483">
            <v>0</v>
          </cell>
          <cell r="F483">
            <v>0</v>
          </cell>
          <cell r="G483">
            <v>0</v>
          </cell>
          <cell r="H483">
            <v>0</v>
          </cell>
          <cell r="I483">
            <v>0</v>
          </cell>
          <cell r="J483">
            <v>219996.43233679587</v>
          </cell>
        </row>
        <row r="484">
          <cell r="A484">
            <v>467</v>
          </cell>
          <cell r="B484">
            <v>54179</v>
          </cell>
          <cell r="C484">
            <v>0</v>
          </cell>
          <cell r="D484">
            <v>13499.940538946632</v>
          </cell>
          <cell r="E484">
            <v>0</v>
          </cell>
          <cell r="F484">
            <v>0</v>
          </cell>
          <cell r="G484">
            <v>0</v>
          </cell>
          <cell r="H484">
            <v>0</v>
          </cell>
          <cell r="I484">
            <v>0</v>
          </cell>
          <cell r="J484">
            <v>219996.43233679587</v>
          </cell>
        </row>
        <row r="485">
          <cell r="A485">
            <v>468</v>
          </cell>
          <cell r="B485">
            <v>54210</v>
          </cell>
          <cell r="C485">
            <v>0</v>
          </cell>
          <cell r="D485">
            <v>13499.940538946632</v>
          </cell>
          <cell r="E485">
            <v>0</v>
          </cell>
          <cell r="F485">
            <v>0</v>
          </cell>
          <cell r="G485">
            <v>0</v>
          </cell>
          <cell r="H485">
            <v>0</v>
          </cell>
          <cell r="I485">
            <v>0</v>
          </cell>
          <cell r="J485">
            <v>219996.43233679587</v>
          </cell>
        </row>
        <row r="486">
          <cell r="A486">
            <v>469</v>
          </cell>
          <cell r="B486">
            <v>54240</v>
          </cell>
          <cell r="C486">
            <v>0</v>
          </cell>
          <cell r="D486">
            <v>13499.940538946632</v>
          </cell>
          <cell r="E486">
            <v>0</v>
          </cell>
          <cell r="F486">
            <v>0</v>
          </cell>
          <cell r="G486">
            <v>0</v>
          </cell>
          <cell r="H486">
            <v>0</v>
          </cell>
          <cell r="I486">
            <v>0</v>
          </cell>
          <cell r="J486">
            <v>219996.43233679587</v>
          </cell>
        </row>
        <row r="487">
          <cell r="A487">
            <v>470</v>
          </cell>
          <cell r="B487">
            <v>54271</v>
          </cell>
          <cell r="C487">
            <v>0</v>
          </cell>
          <cell r="D487">
            <v>13499.940538946632</v>
          </cell>
          <cell r="E487">
            <v>0</v>
          </cell>
          <cell r="F487">
            <v>0</v>
          </cell>
          <cell r="G487">
            <v>0</v>
          </cell>
          <cell r="H487">
            <v>0</v>
          </cell>
          <cell r="I487">
            <v>0</v>
          </cell>
          <cell r="J487">
            <v>219996.43233679587</v>
          </cell>
        </row>
        <row r="488">
          <cell r="A488">
            <v>471</v>
          </cell>
          <cell r="B488">
            <v>54302</v>
          </cell>
          <cell r="C488">
            <v>0</v>
          </cell>
          <cell r="D488">
            <v>13499.940538946632</v>
          </cell>
          <cell r="E488">
            <v>0</v>
          </cell>
          <cell r="F488">
            <v>0</v>
          </cell>
          <cell r="G488">
            <v>0</v>
          </cell>
          <cell r="H488">
            <v>0</v>
          </cell>
          <cell r="I488">
            <v>0</v>
          </cell>
          <cell r="J488">
            <v>219996.43233679587</v>
          </cell>
        </row>
        <row r="489">
          <cell r="A489">
            <v>472</v>
          </cell>
          <cell r="B489">
            <v>54332</v>
          </cell>
          <cell r="C489">
            <v>0</v>
          </cell>
          <cell r="D489">
            <v>13499.940538946632</v>
          </cell>
          <cell r="E489">
            <v>0</v>
          </cell>
          <cell r="F489">
            <v>0</v>
          </cell>
          <cell r="G489">
            <v>0</v>
          </cell>
          <cell r="H489">
            <v>0</v>
          </cell>
          <cell r="I489">
            <v>0</v>
          </cell>
          <cell r="J489">
            <v>219996.43233679587</v>
          </cell>
        </row>
        <row r="490">
          <cell r="A490">
            <v>473</v>
          </cell>
          <cell r="B490">
            <v>54363</v>
          </cell>
          <cell r="C490">
            <v>0</v>
          </cell>
          <cell r="D490">
            <v>13499.940538946632</v>
          </cell>
          <cell r="E490">
            <v>0</v>
          </cell>
          <cell r="F490">
            <v>0</v>
          </cell>
          <cell r="G490">
            <v>0</v>
          </cell>
          <cell r="H490">
            <v>0</v>
          </cell>
          <cell r="I490">
            <v>0</v>
          </cell>
          <cell r="J490">
            <v>219996.43233679587</v>
          </cell>
        </row>
        <row r="491">
          <cell r="A491">
            <v>474</v>
          </cell>
          <cell r="B491">
            <v>54393</v>
          </cell>
          <cell r="C491">
            <v>0</v>
          </cell>
          <cell r="D491">
            <v>13499.940538946632</v>
          </cell>
          <cell r="E491">
            <v>0</v>
          </cell>
          <cell r="F491">
            <v>0</v>
          </cell>
          <cell r="G491">
            <v>0</v>
          </cell>
          <cell r="H491">
            <v>0</v>
          </cell>
          <cell r="I491">
            <v>0</v>
          </cell>
          <cell r="J491">
            <v>219996.43233679587</v>
          </cell>
        </row>
        <row r="492">
          <cell r="A492">
            <v>475</v>
          </cell>
          <cell r="B492">
            <v>54424</v>
          </cell>
          <cell r="C492">
            <v>0</v>
          </cell>
          <cell r="D492">
            <v>13499.940538946632</v>
          </cell>
          <cell r="E492">
            <v>0</v>
          </cell>
          <cell r="F492">
            <v>0</v>
          </cell>
          <cell r="G492">
            <v>0</v>
          </cell>
          <cell r="H492">
            <v>0</v>
          </cell>
          <cell r="I492">
            <v>0</v>
          </cell>
          <cell r="J492">
            <v>219996.43233679587</v>
          </cell>
        </row>
        <row r="493">
          <cell r="A493">
            <v>476</v>
          </cell>
          <cell r="B493">
            <v>54455</v>
          </cell>
          <cell r="C493">
            <v>0</v>
          </cell>
          <cell r="D493">
            <v>13499.940538946632</v>
          </cell>
          <cell r="E493">
            <v>0</v>
          </cell>
          <cell r="F493">
            <v>0</v>
          </cell>
          <cell r="G493">
            <v>0</v>
          </cell>
          <cell r="H493">
            <v>0</v>
          </cell>
          <cell r="I493">
            <v>0</v>
          </cell>
          <cell r="J493">
            <v>219996.43233679587</v>
          </cell>
        </row>
        <row r="494">
          <cell r="A494">
            <v>477</v>
          </cell>
          <cell r="B494">
            <v>54483</v>
          </cell>
          <cell r="C494">
            <v>0</v>
          </cell>
          <cell r="D494">
            <v>13499.940538946632</v>
          </cell>
          <cell r="E494">
            <v>0</v>
          </cell>
          <cell r="F494">
            <v>0</v>
          </cell>
          <cell r="G494">
            <v>0</v>
          </cell>
          <cell r="H494">
            <v>0</v>
          </cell>
          <cell r="I494">
            <v>0</v>
          </cell>
          <cell r="J494">
            <v>219996.43233679587</v>
          </cell>
        </row>
        <row r="495">
          <cell r="A495">
            <v>478</v>
          </cell>
          <cell r="B495">
            <v>54514</v>
          </cell>
          <cell r="C495">
            <v>0</v>
          </cell>
          <cell r="D495">
            <v>13499.940538946632</v>
          </cell>
          <cell r="E495">
            <v>0</v>
          </cell>
          <cell r="F495">
            <v>0</v>
          </cell>
          <cell r="G495">
            <v>0</v>
          </cell>
          <cell r="H495">
            <v>0</v>
          </cell>
          <cell r="I495">
            <v>0</v>
          </cell>
          <cell r="J495">
            <v>219996.43233679587</v>
          </cell>
        </row>
        <row r="496">
          <cell r="A496">
            <v>479</v>
          </cell>
          <cell r="B496">
            <v>54544</v>
          </cell>
          <cell r="C496">
            <v>0</v>
          </cell>
          <cell r="D496">
            <v>13499.940538946632</v>
          </cell>
          <cell r="E496">
            <v>0</v>
          </cell>
          <cell r="F496">
            <v>0</v>
          </cell>
          <cell r="G496">
            <v>0</v>
          </cell>
          <cell r="H496">
            <v>0</v>
          </cell>
          <cell r="I496">
            <v>0</v>
          </cell>
          <cell r="J496">
            <v>219996.43233679587</v>
          </cell>
        </row>
        <row r="497">
          <cell r="A497">
            <v>480</v>
          </cell>
          <cell r="B497">
            <v>54575</v>
          </cell>
          <cell r="C497">
            <v>0</v>
          </cell>
          <cell r="D497">
            <v>13499.940538946632</v>
          </cell>
          <cell r="E497">
            <v>0</v>
          </cell>
          <cell r="F497">
            <v>0</v>
          </cell>
          <cell r="G497">
            <v>0</v>
          </cell>
          <cell r="H497">
            <v>0</v>
          </cell>
          <cell r="I497">
            <v>0</v>
          </cell>
          <cell r="J497">
            <v>219996.43233679587</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page 1 of 2"/>
      <sheetName val="page 2 of 2"/>
      <sheetName val="Explanation"/>
      <sheetName val="QMM-Graph"/>
      <sheetName val="More Exp."/>
    </sheetNames>
    <sheetDataSet>
      <sheetData sheetId="0" refreshError="1">
        <row r="46">
          <cell r="J46" t="str">
            <v>Motherson Sumi Systems Ltd.</v>
          </cell>
        </row>
        <row r="47">
          <cell r="J47" t="str">
            <v>[ Elastomers Division ]</v>
          </cell>
        </row>
        <row r="48">
          <cell r="C48" t="str">
            <v>LOANS &amp; FINANCE COST</v>
          </cell>
          <cell r="J48" t="str">
            <v>[ Elastomers Division ]</v>
          </cell>
        </row>
        <row r="49">
          <cell r="C49" t="str">
            <v>LOANS &amp; FINANCE COST</v>
          </cell>
          <cell r="G49" t="str">
            <v>( Rs. In Lakhs )</v>
          </cell>
        </row>
        <row r="50">
          <cell r="D50" t="str">
            <v>Budget          01 - 02</v>
          </cell>
          <cell r="E50" t="str">
            <v>April - June' 01</v>
          </cell>
          <cell r="G50" t="str">
            <v>July - Sep 01</v>
          </cell>
        </row>
        <row r="51">
          <cell r="D51">
            <v>37346</v>
          </cell>
          <cell r="E51" t="str">
            <v>Budget</v>
          </cell>
          <cell r="F51" t="str">
            <v>Actual</v>
          </cell>
          <cell r="G51" t="str">
            <v>July - Sep 01</v>
          </cell>
          <cell r="H51" t="str">
            <v>Forecast</v>
          </cell>
        </row>
        <row r="52">
          <cell r="C52" t="str">
            <v>Term Loan</v>
          </cell>
          <cell r="D52">
            <v>37346</v>
          </cell>
          <cell r="E52" t="str">
            <v>Budget</v>
          </cell>
          <cell r="F52" t="str">
            <v>Actual</v>
          </cell>
          <cell r="G52" t="str">
            <v>Budget</v>
          </cell>
          <cell r="H52" t="str">
            <v>Forecast</v>
          </cell>
        </row>
        <row r="53">
          <cell r="C53" t="str">
            <v>W.C. &amp; Others</v>
          </cell>
          <cell r="D53">
            <v>249.30333163053751</v>
          </cell>
          <cell r="E53">
            <v>193.77705488882472</v>
          </cell>
          <cell r="F53">
            <v>274.86</v>
          </cell>
          <cell r="G53">
            <v>154.05600172243777</v>
          </cell>
          <cell r="H53">
            <v>200</v>
          </cell>
        </row>
        <row r="54">
          <cell r="C54" t="str">
            <v>Interest on term Loan</v>
          </cell>
          <cell r="D54">
            <v>41.392000000000003</v>
          </cell>
          <cell r="E54">
            <v>11.96</v>
          </cell>
          <cell r="F54">
            <v>11.07</v>
          </cell>
          <cell r="G54">
            <v>11.18</v>
          </cell>
          <cell r="H54">
            <v>11.18</v>
          </cell>
        </row>
        <row r="55">
          <cell r="C55" t="str">
            <v>Interest on W.C &amp; others</v>
          </cell>
          <cell r="D55">
            <v>22.500000000000004</v>
          </cell>
          <cell r="E55">
            <v>6.6850125</v>
          </cell>
          <cell r="F55">
            <v>5.8999999999999995</v>
          </cell>
          <cell r="G55">
            <v>6.25</v>
          </cell>
          <cell r="H55">
            <v>6.5</v>
          </cell>
        </row>
        <row r="56">
          <cell r="C56" t="str">
            <v>Total Interest</v>
          </cell>
          <cell r="D56">
            <v>63.89200000000001</v>
          </cell>
          <cell r="E56">
            <v>18.6450125</v>
          </cell>
          <cell r="F56">
            <v>16.97</v>
          </cell>
          <cell r="G56">
            <v>17.43</v>
          </cell>
          <cell r="H56">
            <v>17.68</v>
          </cell>
        </row>
        <row r="57">
          <cell r="C57" t="str">
            <v>Investment</v>
          </cell>
          <cell r="D57">
            <v>63.89200000000001</v>
          </cell>
          <cell r="E57">
            <v>18.6450125</v>
          </cell>
          <cell r="F57">
            <v>16.97</v>
          </cell>
          <cell r="G57">
            <v>17.43</v>
          </cell>
          <cell r="H57">
            <v>17.68</v>
          </cell>
        </row>
        <row r="58">
          <cell r="C58" t="str">
            <v>New fixed Assets</v>
          </cell>
          <cell r="D58">
            <v>158.91499999999999</v>
          </cell>
          <cell r="E58">
            <v>104.56</v>
          </cell>
          <cell r="F58">
            <v>33.140000000000228</v>
          </cell>
          <cell r="G58">
            <v>10.36</v>
          </cell>
          <cell r="H58">
            <v>113.27999999999977</v>
          </cell>
        </row>
        <row r="59">
          <cell r="C59" t="str">
            <v>New fixed Assets</v>
          </cell>
          <cell r="D59">
            <v>158.91499999999999</v>
          </cell>
          <cell r="E59">
            <v>104.56</v>
          </cell>
          <cell r="F59">
            <v>33.140000000000228</v>
          </cell>
          <cell r="G59">
            <v>10.36</v>
          </cell>
          <cell r="H59">
            <v>113.27999999999977</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resentation."/>
      <sheetName val="B.M."/>
      <sheetName val="Interest."/>
      <sheetName val="Board Meeting."/>
      <sheetName val="WOCO REPORT."/>
      <sheetName val="Plant Utilisation"/>
      <sheetName val="personal."/>
      <sheetName val="Accounting Policy."/>
      <sheetName val="Depreciation."/>
      <sheetName val="Trail Balance."/>
      <sheetName val="CAPITALISATION."/>
      <sheetName val="Results"/>
      <sheetName val="PLGroupings"/>
      <sheetName val="Cap-2"/>
      <sheetName val="DEF REV."/>
      <sheetName val="BS-98March."/>
      <sheetName val="BS-99 Jan."/>
      <sheetName val="Quarterly Performance Report -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A3" t="str">
            <v>MOTHERSON ELASTOMERS PRIVATE LIMITED</v>
          </cell>
        </row>
        <row r="4">
          <cell r="A4" t="str">
            <v xml:space="preserve">PROFIT &amp; LOSS ACCOUNT </v>
          </cell>
        </row>
        <row r="5">
          <cell r="A5" t="str">
            <v>FOR THE PERIOD ENDING 31st JANUARY-1999.</v>
          </cell>
        </row>
        <row r="9">
          <cell r="A9" t="str">
            <v>INCOME</v>
          </cell>
        </row>
        <row r="10">
          <cell r="A10" t="str">
            <v>Exports</v>
          </cell>
        </row>
        <row r="11">
          <cell r="A11" t="str">
            <v>Other Income</v>
          </cell>
        </row>
        <row r="12">
          <cell r="A12" t="str">
            <v xml:space="preserve">Accretion/(Decretion) in Stock. </v>
          </cell>
        </row>
        <row r="14">
          <cell r="A14" t="str">
            <v>TOTAL</v>
          </cell>
        </row>
        <row r="15">
          <cell r="A15" t="str">
            <v>EXPENDITURE</v>
          </cell>
        </row>
        <row r="16">
          <cell r="A16" t="str">
            <v>Cost of Material.</v>
          </cell>
        </row>
        <row r="17">
          <cell r="A17" t="str">
            <v>Manufacturing Expenses.</v>
          </cell>
        </row>
        <row r="18">
          <cell r="A18" t="str">
            <v>Administrative &amp; Other Expenses</v>
          </cell>
        </row>
        <row r="19">
          <cell r="A19" t="str">
            <v>TOTAL</v>
          </cell>
        </row>
        <row r="20">
          <cell r="A20" t="str">
            <v>Profit Before Interest &amp; Non-Cash Charges</v>
          </cell>
        </row>
        <row r="21">
          <cell r="A21" t="str">
            <v>Less: Interest and Financial Charges</v>
          </cell>
        </row>
        <row r="22">
          <cell r="A22" t="str">
            <v>PROFIT FOR THE PERIOD BEFORE NON CASH CHARGES</v>
          </cell>
        </row>
        <row r="24">
          <cell r="A24" t="str">
            <v>NON CASH CHARGES</v>
          </cell>
        </row>
        <row r="25">
          <cell r="A25" t="str">
            <v>Depreciation</v>
          </cell>
        </row>
        <row r="26">
          <cell r="A26" t="str">
            <v>Miscellaneous Expenditure Written Off</v>
          </cell>
        </row>
        <row r="27">
          <cell r="A27" t="str">
            <v>TOTAL</v>
          </cell>
        </row>
        <row r="28">
          <cell r="A28" t="str">
            <v>PROFIT BEFORE TAXATION</v>
          </cell>
        </row>
        <row r="29">
          <cell r="A29" t="str">
            <v>Less: Provision for Taxation</v>
          </cell>
        </row>
        <row r="30">
          <cell r="A30" t="str">
            <v>PROFIT/(LOSS) AFTER TAXATION CARRIED TO B/S</v>
          </cell>
        </row>
        <row r="49">
          <cell r="A49" t="str">
            <v>MOTHERSON ELASTOMERS PRIVATE LIMITED</v>
          </cell>
        </row>
        <row r="50">
          <cell r="A50" t="str">
            <v>Schedule-VIII Export &amp; Other Income</v>
          </cell>
        </row>
        <row r="53">
          <cell r="A53" t="str">
            <v>EXPORTS</v>
          </cell>
        </row>
        <row r="54">
          <cell r="A54" t="str">
            <v>Export Sales</v>
          </cell>
        </row>
        <row r="55">
          <cell r="A55" t="str">
            <v>Gain on Exchange Fluctuation</v>
          </cell>
        </row>
        <row r="56">
          <cell r="A56" t="str">
            <v>TOTAL</v>
          </cell>
        </row>
        <row r="57">
          <cell r="A57" t="str">
            <v>OTHER INCOME</v>
          </cell>
        </row>
        <row r="58">
          <cell r="A58" t="str">
            <v>Interest on FDR's</v>
          </cell>
        </row>
        <row r="59">
          <cell r="A59" t="str">
            <v>Interest Received</v>
          </cell>
        </row>
        <row r="60">
          <cell r="A60" t="str">
            <v>Sample Sales</v>
          </cell>
        </row>
        <row r="62">
          <cell r="A62" t="str">
            <v>Sale of Scrap.</v>
          </cell>
        </row>
        <row r="63">
          <cell r="A63" t="str">
            <v>TOTAL</v>
          </cell>
        </row>
        <row r="67">
          <cell r="A67" t="str">
            <v>Schedule -IX Accretion / (Depletion) In Stock</v>
          </cell>
        </row>
        <row r="70">
          <cell r="A70" t="str">
            <v>Closing Stock</v>
          </cell>
        </row>
        <row r="71">
          <cell r="A71" t="str">
            <v>Finished goods</v>
          </cell>
        </row>
        <row r="72">
          <cell r="A72" t="str">
            <v>Stock of Finished Goods In Transit.</v>
          </cell>
        </row>
        <row r="73">
          <cell r="A73" t="str">
            <v>Work-in-Progress</v>
          </cell>
        </row>
        <row r="74">
          <cell r="A74" t="str">
            <v>TOTAL(A)</v>
          </cell>
        </row>
        <row r="75">
          <cell r="A75" t="str">
            <v>Opening Stock</v>
          </cell>
        </row>
        <row r="76">
          <cell r="A76" t="str">
            <v>Finished goods</v>
          </cell>
        </row>
        <row r="77">
          <cell r="A77" t="str">
            <v>Work-in-Progress</v>
          </cell>
        </row>
        <row r="78">
          <cell r="A78" t="str">
            <v>TOTAL(B)</v>
          </cell>
        </row>
        <row r="79">
          <cell r="A79" t="str">
            <v>TOTAL (A-B)</v>
          </cell>
        </row>
        <row r="84">
          <cell r="A84" t="str">
            <v>MOTHERSON ELASTOMERS PRIVATE LIMITED</v>
          </cell>
        </row>
        <row r="86">
          <cell r="A86" t="str">
            <v>Schedule-X Cost of Materials &amp; Manufacturing Expenses</v>
          </cell>
        </row>
        <row r="89">
          <cell r="A89" t="str">
            <v>Raw Materials &amp; Components Consumed</v>
          </cell>
        </row>
        <row r="90">
          <cell r="A90" t="str">
            <v>Opening Stock</v>
          </cell>
        </row>
        <row r="91">
          <cell r="A91" t="str">
            <v>Add: Purchases</v>
          </cell>
        </row>
        <row r="92">
          <cell r="A92" t="str">
            <v>TOTAL</v>
          </cell>
        </row>
        <row r="93">
          <cell r="A93" t="str">
            <v>Less: Closing Stock</v>
          </cell>
        </row>
        <row r="94">
          <cell r="A94" t="str">
            <v>TOTAL(A)</v>
          </cell>
        </row>
        <row r="95">
          <cell r="A95" t="str">
            <v xml:space="preserve">Loss due to Exchange Fluctuation on Raw Material </v>
          </cell>
        </row>
        <row r="96">
          <cell r="A96" t="str">
            <v>Mould Expenses.</v>
          </cell>
        </row>
        <row r="97">
          <cell r="A97" t="str">
            <v>Wages</v>
          </cell>
        </row>
        <row r="98">
          <cell r="A98" t="str">
            <v>Consumable Stores</v>
          </cell>
        </row>
        <row r="99">
          <cell r="A99" t="str">
            <v>Factory Rent.</v>
          </cell>
        </row>
        <row r="100">
          <cell r="A100" t="str">
            <v>Import Licence Fees.</v>
          </cell>
        </row>
        <row r="101">
          <cell r="A101" t="str">
            <v>Power &amp; Fuel</v>
          </cell>
        </row>
        <row r="102">
          <cell r="A102" t="str">
            <v>Repairs and Maintenance- Machinery.</v>
          </cell>
        </row>
        <row r="103">
          <cell r="A103" t="str">
            <v>Technical Services Fees.</v>
          </cell>
        </row>
        <row r="104">
          <cell r="A104" t="str">
            <v>Insurance</v>
          </cell>
        </row>
        <row r="105">
          <cell r="A105" t="str">
            <v>Tools Written Off</v>
          </cell>
        </row>
        <row r="106">
          <cell r="A106" t="str">
            <v>TOTAL(B)</v>
          </cell>
        </row>
        <row r="107">
          <cell r="A107" t="str">
            <v>Accretion/(Depletion) in Stock</v>
          </cell>
        </row>
        <row r="108">
          <cell r="A108" t="str">
            <v>TOTAL(A+B)</v>
          </cell>
        </row>
        <row r="109">
          <cell r="A109" t="str">
            <v>Consumption as a %age of Sales</v>
          </cell>
        </row>
        <row r="112">
          <cell r="A112" t="str">
            <v>Schedule- XI Adminstrative &amp; Other Expenses</v>
          </cell>
        </row>
        <row r="115">
          <cell r="A115" t="str">
            <v>Bank Charges</v>
          </cell>
        </row>
        <row r="116">
          <cell r="A116" t="str">
            <v>Fluctuations in Foreign Exchange on Liabilities/FCL-Loss</v>
          </cell>
        </row>
        <row r="117">
          <cell r="A117" t="str">
            <v>Fluctuations  in  Foreign  Exchange  On  EEFC      -Gain</v>
          </cell>
        </row>
        <row r="118">
          <cell r="A118" t="str">
            <v>Business Promotion</v>
          </cell>
        </row>
        <row r="119">
          <cell r="A119" t="str">
            <v>Director's Remuneration Including Perquisites</v>
          </cell>
        </row>
        <row r="120">
          <cell r="A120" t="str">
            <v>General Expenses</v>
          </cell>
        </row>
        <row r="121">
          <cell r="A121" t="str">
            <v>Legal and Professional Expenses</v>
          </cell>
        </row>
        <row r="122">
          <cell r="A122" t="str">
            <v>Lease Rent</v>
          </cell>
        </row>
        <row r="123">
          <cell r="A123" t="str">
            <v>Freight-Outward.</v>
          </cell>
        </row>
        <row r="124">
          <cell r="A124" t="str">
            <v>Packing Expenses</v>
          </cell>
        </row>
        <row r="125">
          <cell r="A125" t="str">
            <v>Payment to Auditors</v>
          </cell>
        </row>
        <row r="126">
          <cell r="A126" t="str">
            <v>Postage,Telegram &amp; Telephone Expenses</v>
          </cell>
        </row>
        <row r="127">
          <cell r="A127" t="str">
            <v>Printing and stationery</v>
          </cell>
        </row>
        <row r="128">
          <cell r="A128" t="str">
            <v>Royalty</v>
          </cell>
        </row>
        <row r="129">
          <cell r="A129" t="str">
            <v>Rent</v>
          </cell>
        </row>
        <row r="130">
          <cell r="A130" t="str">
            <v>Rates &amp; Taxes</v>
          </cell>
        </row>
        <row r="131">
          <cell r="A131" t="str">
            <v>Repairs and Maintenance (Others)</v>
          </cell>
        </row>
        <row r="132">
          <cell r="A132" t="str">
            <v>Salary and Other Allowances</v>
          </cell>
        </row>
        <row r="133">
          <cell r="A133" t="str">
            <v>Sales Facilitation Fee</v>
          </cell>
        </row>
        <row r="134">
          <cell r="A134" t="str">
            <v>Security Charges</v>
          </cell>
        </row>
        <row r="135">
          <cell r="A135" t="str">
            <v>Staff Recruitment and Training Expenses</v>
          </cell>
        </row>
        <row r="136">
          <cell r="A136" t="str">
            <v>Staff welfare</v>
          </cell>
        </row>
        <row r="137">
          <cell r="A137" t="str">
            <v>Travelling &amp; Conveyance</v>
          </cell>
        </row>
        <row r="138">
          <cell r="A138" t="str">
            <v>Vehicle Running &amp; Maintenance Expenses</v>
          </cell>
        </row>
        <row r="139">
          <cell r="A139" t="str">
            <v>TOTAL</v>
          </cell>
        </row>
      </sheetData>
      <sheetData sheetId="12" refreshError="1">
        <row r="1">
          <cell r="A1" t="str">
            <v>P &amp; L GROUPINGS</v>
          </cell>
        </row>
        <row r="4">
          <cell r="A4" t="str">
            <v>M.D Remuneration.</v>
          </cell>
        </row>
        <row r="7">
          <cell r="A7" t="str">
            <v>General expenses</v>
          </cell>
        </row>
        <row r="8">
          <cell r="A8" t="str">
            <v>Hire Chg for Furniture.</v>
          </cell>
        </row>
        <row r="9">
          <cell r="A9" t="str">
            <v>Inspection Fees.</v>
          </cell>
        </row>
        <row r="10">
          <cell r="A10" t="str">
            <v>Books and Periodicals</v>
          </cell>
        </row>
        <row r="11">
          <cell r="A11" t="str">
            <v>Office Exps.</v>
          </cell>
        </row>
        <row r="12">
          <cell r="A12" t="str">
            <v>Membership Fees</v>
          </cell>
        </row>
        <row r="13">
          <cell r="A13" t="str">
            <v>House Maintenance</v>
          </cell>
        </row>
        <row r="14">
          <cell r="A14" t="str">
            <v>Sample Expenses.</v>
          </cell>
        </row>
        <row r="15">
          <cell r="A15" t="str">
            <v>Testing Chg.</v>
          </cell>
        </row>
        <row r="16">
          <cell r="A16" t="str">
            <v>Misc Exps.</v>
          </cell>
        </row>
        <row r="18">
          <cell r="A18" t="str">
            <v>Repairs &amp; Maintenance</v>
          </cell>
        </row>
        <row r="19">
          <cell r="A19" t="str">
            <v>Repairs &amp; Maintenance-Building.</v>
          </cell>
        </row>
        <row r="20">
          <cell r="A20" t="str">
            <v>Repairs &amp; Maintenance-Others.</v>
          </cell>
        </row>
        <row r="23">
          <cell r="A23" t="str">
            <v>Legal and Professional expenses</v>
          </cell>
        </row>
        <row r="24">
          <cell r="A24" t="str">
            <v>Internal Auditor Fees.</v>
          </cell>
        </row>
        <row r="25">
          <cell r="A25" t="str">
            <v>Legal charges</v>
          </cell>
        </row>
        <row r="26">
          <cell r="A26" t="str">
            <v>Professional Exp</v>
          </cell>
        </row>
        <row r="28">
          <cell r="A28" t="str">
            <v>Less: Leagal Chg.</v>
          </cell>
        </row>
        <row r="32">
          <cell r="A32" t="str">
            <v>Freight and forwarding</v>
          </cell>
        </row>
        <row r="34">
          <cell r="A34" t="str">
            <v>Postage, telegram &amp; Telephone Expenses</v>
          </cell>
        </row>
        <row r="35">
          <cell r="A35" t="str">
            <v>Courrier Chg.</v>
          </cell>
        </row>
        <row r="36">
          <cell r="A36" t="str">
            <v>Postage Exps.</v>
          </cell>
        </row>
        <row r="38">
          <cell r="A38" t="str">
            <v>Telephone Exps.</v>
          </cell>
        </row>
        <row r="40">
          <cell r="A40" t="str">
            <v xml:space="preserve">Lease Rent </v>
          </cell>
        </row>
        <row r="41">
          <cell r="A41" t="str">
            <v>Lease Rent Car</v>
          </cell>
        </row>
        <row r="42">
          <cell r="A42" t="str">
            <v>Lease Rent of Photocopier.</v>
          </cell>
        </row>
        <row r="47">
          <cell r="A47" t="str">
            <v>Rates &amp; Taxes</v>
          </cell>
        </row>
        <row r="48">
          <cell r="A48" t="str">
            <v>Registration Chg.</v>
          </cell>
        </row>
        <row r="50">
          <cell r="A50" t="str">
            <v>Filing Fees</v>
          </cell>
        </row>
        <row r="52">
          <cell r="A52" t="str">
            <v>Salary and other allowances</v>
          </cell>
        </row>
        <row r="53">
          <cell r="A53" t="str">
            <v>Salary</v>
          </cell>
        </row>
        <row r="54">
          <cell r="A54" t="str">
            <v xml:space="preserve">P.F. </v>
          </cell>
        </row>
        <row r="55">
          <cell r="A55" t="str">
            <v>Bonus.</v>
          </cell>
        </row>
        <row r="56">
          <cell r="A56" t="str">
            <v>Gratuity &amp; Leave Encashment.+LTA.</v>
          </cell>
        </row>
        <row r="57">
          <cell r="A57" t="str">
            <v>ESI</v>
          </cell>
        </row>
        <row r="61">
          <cell r="A61" t="str">
            <v>Staff recruitment and training expenses</v>
          </cell>
        </row>
        <row r="62">
          <cell r="A62" t="str">
            <v>Recruitment Expenses.</v>
          </cell>
        </row>
        <row r="63">
          <cell r="A63" t="str">
            <v>Traning Exps. (Q.S.9000)</v>
          </cell>
        </row>
        <row r="65">
          <cell r="A65" t="str">
            <v>Staff welfare</v>
          </cell>
        </row>
        <row r="66">
          <cell r="A66" t="str">
            <v>Medical Expenses.</v>
          </cell>
        </row>
        <row r="67">
          <cell r="A67" t="str">
            <v>Medical Reimbursement</v>
          </cell>
        </row>
        <row r="68">
          <cell r="A68" t="str">
            <v>Staff Welfare Expenses.</v>
          </cell>
        </row>
        <row r="69">
          <cell r="A69" t="str">
            <v>Exgratia.</v>
          </cell>
        </row>
        <row r="70">
          <cell r="A70" t="str">
            <v>Subsidised lunch.</v>
          </cell>
        </row>
        <row r="71">
          <cell r="A71" t="str">
            <v>Uniform Expenses</v>
          </cell>
        </row>
        <row r="74">
          <cell r="A74" t="str">
            <v>Travelling &amp; conveyance</v>
          </cell>
        </row>
        <row r="75">
          <cell r="A75" t="str">
            <v>Travelling  Foreign.</v>
          </cell>
        </row>
        <row r="76">
          <cell r="A76" t="str">
            <v>Travelling  Inland.</v>
          </cell>
        </row>
        <row r="77">
          <cell r="A77" t="str">
            <v>Conveyance.</v>
          </cell>
        </row>
        <row r="79">
          <cell r="A79" t="str">
            <v>Consumable Stores</v>
          </cell>
        </row>
        <row r="80">
          <cell r="A80" t="str">
            <v>Consumable Stores</v>
          </cell>
        </row>
        <row r="81">
          <cell r="A81" t="str">
            <v>Consumable Stores(Imported)</v>
          </cell>
        </row>
        <row r="82">
          <cell r="A82" t="str">
            <v>Factory Expenses.</v>
          </cell>
        </row>
        <row r="83">
          <cell r="A83" t="str">
            <v xml:space="preserve">Oil and Lubricants </v>
          </cell>
        </row>
        <row r="84">
          <cell r="A84" t="str">
            <v>Freight Inward Consumable</v>
          </cell>
        </row>
        <row r="85">
          <cell r="A85" t="str">
            <v>Freight Inward Others</v>
          </cell>
        </row>
        <row r="87">
          <cell r="A87" t="str">
            <v>Less Closing Stock</v>
          </cell>
        </row>
        <row r="91">
          <cell r="A91" t="str">
            <v>Total</v>
          </cell>
        </row>
        <row r="92">
          <cell r="A92" t="str">
            <v>Power &amp; Fuel</v>
          </cell>
        </row>
        <row r="93">
          <cell r="A93" t="str">
            <v>Generator Maintenance.</v>
          </cell>
        </row>
        <row r="94">
          <cell r="A94" t="str">
            <v>Electricity &amp; Power.</v>
          </cell>
        </row>
        <row r="95">
          <cell r="A95" t="str">
            <v>Generator Running Expenses.</v>
          </cell>
        </row>
        <row r="96">
          <cell r="A96" t="str">
            <v>Generator Expenes.Others</v>
          </cell>
        </row>
        <row r="97">
          <cell r="A97" t="str">
            <v>Generator Hire Chg.</v>
          </cell>
        </row>
        <row r="102">
          <cell r="A102" t="str">
            <v>Packing Expenses</v>
          </cell>
        </row>
        <row r="103">
          <cell r="A103" t="str">
            <v>Opening Stock</v>
          </cell>
        </row>
        <row r="104">
          <cell r="A104" t="str">
            <v>Add Purchase</v>
          </cell>
        </row>
        <row r="106">
          <cell r="A106" t="str">
            <v>Less Closing Stock</v>
          </cell>
        </row>
      </sheetData>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onsolidated"/>
      <sheetName val="SBU 9 Amrt"/>
      <sheetName val="SBU 1 Amrt"/>
      <sheetName val="SBU 7 EOB Amrt"/>
      <sheetName val="SBU 7 Amrt"/>
      <sheetName val="Analysis"/>
      <sheetName val="Inter Unit"/>
      <sheetName val="FCF"/>
      <sheetName val="C.O."/>
      <sheetName val="AVSS"/>
      <sheetName val="SBU 1"/>
      <sheetName val="SBU 2"/>
      <sheetName val="SBU 3"/>
      <sheetName val="SBU 4"/>
      <sheetName val="SBU 5"/>
      <sheetName val="HTC"/>
      <sheetName val="SBU 6"/>
      <sheetName val="SBU 7"/>
      <sheetName val="SBU 9"/>
      <sheetName val="SBU7EOU"/>
      <sheetName val="PED"/>
      <sheetName val="EOU"/>
      <sheetName val="SPUB 2"/>
      <sheetName val="ELASTOMER"/>
      <sheetName val="Module1"/>
      <sheetName val="Results"/>
      <sheetName val="PLGroupings"/>
    </sheetNames>
    <sheetDataSet>
      <sheetData sheetId="0" refreshError="1">
        <row r="1505">
          <cell r="AS1505">
            <v>310.58701588116043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Balance sheet"/>
      <sheetName val="Schedule"/>
      <sheetName val="Annexure"/>
      <sheetName val="Trial Balance"/>
      <sheetName val="pocm"/>
      <sheetName val="Depriciation"/>
      <sheetName val="Captlisation of Interest"/>
      <sheetName val="Related party"/>
      <sheetName val="cash flow"/>
      <sheetName val="blank ..."/>
      <sheetName val="worksheet for reference"/>
      <sheetName val="Consolidated"/>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6:H38"/>
  <sheetViews>
    <sheetView zoomScale="90" zoomScaleNormal="90" workbookViewId="0">
      <selection activeCell="F17" sqref="F17"/>
    </sheetView>
  </sheetViews>
  <sheetFormatPr defaultRowHeight="12.75"/>
  <cols>
    <col min="1" max="1" width="2.140625" style="735" customWidth="1"/>
    <col min="2" max="2" width="85.5703125" style="735" customWidth="1"/>
    <col min="3" max="256" width="9.140625" style="735"/>
    <col min="257" max="257" width="2.140625" style="735" customWidth="1"/>
    <col min="258" max="258" width="85.5703125" style="735" customWidth="1"/>
    <col min="259" max="512" width="9.140625" style="735"/>
    <col min="513" max="513" width="2.140625" style="735" customWidth="1"/>
    <col min="514" max="514" width="85.5703125" style="735" customWidth="1"/>
    <col min="515" max="768" width="9.140625" style="735"/>
    <col min="769" max="769" width="2.140625" style="735" customWidth="1"/>
    <col min="770" max="770" width="85.5703125" style="735" customWidth="1"/>
    <col min="771" max="1024" width="9.140625" style="735"/>
    <col min="1025" max="1025" width="2.140625" style="735" customWidth="1"/>
    <col min="1026" max="1026" width="85.5703125" style="735" customWidth="1"/>
    <col min="1027" max="1280" width="9.140625" style="735"/>
    <col min="1281" max="1281" width="2.140625" style="735" customWidth="1"/>
    <col min="1282" max="1282" width="85.5703125" style="735" customWidth="1"/>
    <col min="1283" max="1536" width="9.140625" style="735"/>
    <col min="1537" max="1537" width="2.140625" style="735" customWidth="1"/>
    <col min="1538" max="1538" width="85.5703125" style="735" customWidth="1"/>
    <col min="1539" max="1792" width="9.140625" style="735"/>
    <col min="1793" max="1793" width="2.140625" style="735" customWidth="1"/>
    <col min="1794" max="1794" width="85.5703125" style="735" customWidth="1"/>
    <col min="1795" max="2048" width="9.140625" style="735"/>
    <col min="2049" max="2049" width="2.140625" style="735" customWidth="1"/>
    <col min="2050" max="2050" width="85.5703125" style="735" customWidth="1"/>
    <col min="2051" max="2304" width="9.140625" style="735"/>
    <col min="2305" max="2305" width="2.140625" style="735" customWidth="1"/>
    <col min="2306" max="2306" width="85.5703125" style="735" customWidth="1"/>
    <col min="2307" max="2560" width="9.140625" style="735"/>
    <col min="2561" max="2561" width="2.140625" style="735" customWidth="1"/>
    <col min="2562" max="2562" width="85.5703125" style="735" customWidth="1"/>
    <col min="2563" max="2816" width="9.140625" style="735"/>
    <col min="2817" max="2817" width="2.140625" style="735" customWidth="1"/>
    <col min="2818" max="2818" width="85.5703125" style="735" customWidth="1"/>
    <col min="2819" max="3072" width="9.140625" style="735"/>
    <col min="3073" max="3073" width="2.140625" style="735" customWidth="1"/>
    <col min="3074" max="3074" width="85.5703125" style="735" customWidth="1"/>
    <col min="3075" max="3328" width="9.140625" style="735"/>
    <col min="3329" max="3329" width="2.140625" style="735" customWidth="1"/>
    <col min="3330" max="3330" width="85.5703125" style="735" customWidth="1"/>
    <col min="3331" max="3584" width="9.140625" style="735"/>
    <col min="3585" max="3585" width="2.140625" style="735" customWidth="1"/>
    <col min="3586" max="3586" width="85.5703125" style="735" customWidth="1"/>
    <col min="3587" max="3840" width="9.140625" style="735"/>
    <col min="3841" max="3841" width="2.140625" style="735" customWidth="1"/>
    <col min="3842" max="3842" width="85.5703125" style="735" customWidth="1"/>
    <col min="3843" max="4096" width="9.140625" style="735"/>
    <col min="4097" max="4097" width="2.140625" style="735" customWidth="1"/>
    <col min="4098" max="4098" width="85.5703125" style="735" customWidth="1"/>
    <col min="4099" max="4352" width="9.140625" style="735"/>
    <col min="4353" max="4353" width="2.140625" style="735" customWidth="1"/>
    <col min="4354" max="4354" width="85.5703125" style="735" customWidth="1"/>
    <col min="4355" max="4608" width="9.140625" style="735"/>
    <col min="4609" max="4609" width="2.140625" style="735" customWidth="1"/>
    <col min="4610" max="4610" width="85.5703125" style="735" customWidth="1"/>
    <col min="4611" max="4864" width="9.140625" style="735"/>
    <col min="4865" max="4865" width="2.140625" style="735" customWidth="1"/>
    <col min="4866" max="4866" width="85.5703125" style="735" customWidth="1"/>
    <col min="4867" max="5120" width="9.140625" style="735"/>
    <col min="5121" max="5121" width="2.140625" style="735" customWidth="1"/>
    <col min="5122" max="5122" width="85.5703125" style="735" customWidth="1"/>
    <col min="5123" max="5376" width="9.140625" style="735"/>
    <col min="5377" max="5377" width="2.140625" style="735" customWidth="1"/>
    <col min="5378" max="5378" width="85.5703125" style="735" customWidth="1"/>
    <col min="5379" max="5632" width="9.140625" style="735"/>
    <col min="5633" max="5633" width="2.140625" style="735" customWidth="1"/>
    <col min="5634" max="5634" width="85.5703125" style="735" customWidth="1"/>
    <col min="5635" max="5888" width="9.140625" style="735"/>
    <col min="5889" max="5889" width="2.140625" style="735" customWidth="1"/>
    <col min="5890" max="5890" width="85.5703125" style="735" customWidth="1"/>
    <col min="5891" max="6144" width="9.140625" style="735"/>
    <col min="6145" max="6145" width="2.140625" style="735" customWidth="1"/>
    <col min="6146" max="6146" width="85.5703125" style="735" customWidth="1"/>
    <col min="6147" max="6400" width="9.140625" style="735"/>
    <col min="6401" max="6401" width="2.140625" style="735" customWidth="1"/>
    <col min="6402" max="6402" width="85.5703125" style="735" customWidth="1"/>
    <col min="6403" max="6656" width="9.140625" style="735"/>
    <col min="6657" max="6657" width="2.140625" style="735" customWidth="1"/>
    <col min="6658" max="6658" width="85.5703125" style="735" customWidth="1"/>
    <col min="6659" max="6912" width="9.140625" style="735"/>
    <col min="6913" max="6913" width="2.140625" style="735" customWidth="1"/>
    <col min="6914" max="6914" width="85.5703125" style="735" customWidth="1"/>
    <col min="6915" max="7168" width="9.140625" style="735"/>
    <col min="7169" max="7169" width="2.140625" style="735" customWidth="1"/>
    <col min="7170" max="7170" width="85.5703125" style="735" customWidth="1"/>
    <col min="7171" max="7424" width="9.140625" style="735"/>
    <col min="7425" max="7425" width="2.140625" style="735" customWidth="1"/>
    <col min="7426" max="7426" width="85.5703125" style="735" customWidth="1"/>
    <col min="7427" max="7680" width="9.140625" style="735"/>
    <col min="7681" max="7681" width="2.140625" style="735" customWidth="1"/>
    <col min="7682" max="7682" width="85.5703125" style="735" customWidth="1"/>
    <col min="7683" max="7936" width="9.140625" style="735"/>
    <col min="7937" max="7937" width="2.140625" style="735" customWidth="1"/>
    <col min="7938" max="7938" width="85.5703125" style="735" customWidth="1"/>
    <col min="7939" max="8192" width="9.140625" style="735"/>
    <col min="8193" max="8193" width="2.140625" style="735" customWidth="1"/>
    <col min="8194" max="8194" width="85.5703125" style="735" customWidth="1"/>
    <col min="8195" max="8448" width="9.140625" style="735"/>
    <col min="8449" max="8449" width="2.140625" style="735" customWidth="1"/>
    <col min="8450" max="8450" width="85.5703125" style="735" customWidth="1"/>
    <col min="8451" max="8704" width="9.140625" style="735"/>
    <col min="8705" max="8705" width="2.140625" style="735" customWidth="1"/>
    <col min="8706" max="8706" width="85.5703125" style="735" customWidth="1"/>
    <col min="8707" max="8960" width="9.140625" style="735"/>
    <col min="8961" max="8961" width="2.140625" style="735" customWidth="1"/>
    <col min="8962" max="8962" width="85.5703125" style="735" customWidth="1"/>
    <col min="8963" max="9216" width="9.140625" style="735"/>
    <col min="9217" max="9217" width="2.140625" style="735" customWidth="1"/>
    <col min="9218" max="9218" width="85.5703125" style="735" customWidth="1"/>
    <col min="9219" max="9472" width="9.140625" style="735"/>
    <col min="9473" max="9473" width="2.140625" style="735" customWidth="1"/>
    <col min="9474" max="9474" width="85.5703125" style="735" customWidth="1"/>
    <col min="9475" max="9728" width="9.140625" style="735"/>
    <col min="9729" max="9729" width="2.140625" style="735" customWidth="1"/>
    <col min="9730" max="9730" width="85.5703125" style="735" customWidth="1"/>
    <col min="9731" max="9984" width="9.140625" style="735"/>
    <col min="9985" max="9985" width="2.140625" style="735" customWidth="1"/>
    <col min="9986" max="9986" width="85.5703125" style="735" customWidth="1"/>
    <col min="9987" max="10240" width="9.140625" style="735"/>
    <col min="10241" max="10241" width="2.140625" style="735" customWidth="1"/>
    <col min="10242" max="10242" width="85.5703125" style="735" customWidth="1"/>
    <col min="10243" max="10496" width="9.140625" style="735"/>
    <col min="10497" max="10497" width="2.140625" style="735" customWidth="1"/>
    <col min="10498" max="10498" width="85.5703125" style="735" customWidth="1"/>
    <col min="10499" max="10752" width="9.140625" style="735"/>
    <col min="10753" max="10753" width="2.140625" style="735" customWidth="1"/>
    <col min="10754" max="10754" width="85.5703125" style="735" customWidth="1"/>
    <col min="10755" max="11008" width="9.140625" style="735"/>
    <col min="11009" max="11009" width="2.140625" style="735" customWidth="1"/>
    <col min="11010" max="11010" width="85.5703125" style="735" customWidth="1"/>
    <col min="11011" max="11264" width="9.140625" style="735"/>
    <col min="11265" max="11265" width="2.140625" style="735" customWidth="1"/>
    <col min="11266" max="11266" width="85.5703125" style="735" customWidth="1"/>
    <col min="11267" max="11520" width="9.140625" style="735"/>
    <col min="11521" max="11521" width="2.140625" style="735" customWidth="1"/>
    <col min="11522" max="11522" width="85.5703125" style="735" customWidth="1"/>
    <col min="11523" max="11776" width="9.140625" style="735"/>
    <col min="11777" max="11777" width="2.140625" style="735" customWidth="1"/>
    <col min="11778" max="11778" width="85.5703125" style="735" customWidth="1"/>
    <col min="11779" max="12032" width="9.140625" style="735"/>
    <col min="12033" max="12033" width="2.140625" style="735" customWidth="1"/>
    <col min="12034" max="12034" width="85.5703125" style="735" customWidth="1"/>
    <col min="12035" max="12288" width="9.140625" style="735"/>
    <col min="12289" max="12289" width="2.140625" style="735" customWidth="1"/>
    <col min="12290" max="12290" width="85.5703125" style="735" customWidth="1"/>
    <col min="12291" max="12544" width="9.140625" style="735"/>
    <col min="12545" max="12545" width="2.140625" style="735" customWidth="1"/>
    <col min="12546" max="12546" width="85.5703125" style="735" customWidth="1"/>
    <col min="12547" max="12800" width="9.140625" style="735"/>
    <col min="12801" max="12801" width="2.140625" style="735" customWidth="1"/>
    <col min="12802" max="12802" width="85.5703125" style="735" customWidth="1"/>
    <col min="12803" max="13056" width="9.140625" style="735"/>
    <col min="13057" max="13057" width="2.140625" style="735" customWidth="1"/>
    <col min="13058" max="13058" width="85.5703125" style="735" customWidth="1"/>
    <col min="13059" max="13312" width="9.140625" style="735"/>
    <col min="13313" max="13313" width="2.140625" style="735" customWidth="1"/>
    <col min="13314" max="13314" width="85.5703125" style="735" customWidth="1"/>
    <col min="13315" max="13568" width="9.140625" style="735"/>
    <col min="13569" max="13569" width="2.140625" style="735" customWidth="1"/>
    <col min="13570" max="13570" width="85.5703125" style="735" customWidth="1"/>
    <col min="13571" max="13824" width="9.140625" style="735"/>
    <col min="13825" max="13825" width="2.140625" style="735" customWidth="1"/>
    <col min="13826" max="13826" width="85.5703125" style="735" customWidth="1"/>
    <col min="13827" max="14080" width="9.140625" style="735"/>
    <col min="14081" max="14081" width="2.140625" style="735" customWidth="1"/>
    <col min="14082" max="14082" width="85.5703125" style="735" customWidth="1"/>
    <col min="14083" max="14336" width="9.140625" style="735"/>
    <col min="14337" max="14337" width="2.140625" style="735" customWidth="1"/>
    <col min="14338" max="14338" width="85.5703125" style="735" customWidth="1"/>
    <col min="14339" max="14592" width="9.140625" style="735"/>
    <col min="14593" max="14593" width="2.140625" style="735" customWidth="1"/>
    <col min="14594" max="14594" width="85.5703125" style="735" customWidth="1"/>
    <col min="14595" max="14848" width="9.140625" style="735"/>
    <col min="14849" max="14849" width="2.140625" style="735" customWidth="1"/>
    <col min="14850" max="14850" width="85.5703125" style="735" customWidth="1"/>
    <col min="14851" max="15104" width="9.140625" style="735"/>
    <col min="15105" max="15105" width="2.140625" style="735" customWidth="1"/>
    <col min="15106" max="15106" width="85.5703125" style="735" customWidth="1"/>
    <col min="15107" max="15360" width="9.140625" style="735"/>
    <col min="15361" max="15361" width="2.140625" style="735" customWidth="1"/>
    <col min="15362" max="15362" width="85.5703125" style="735" customWidth="1"/>
    <col min="15363" max="15616" width="9.140625" style="735"/>
    <col min="15617" max="15617" width="2.140625" style="735" customWidth="1"/>
    <col min="15618" max="15618" width="85.5703125" style="735" customWidth="1"/>
    <col min="15619" max="15872" width="9.140625" style="735"/>
    <col min="15873" max="15873" width="2.140625" style="735" customWidth="1"/>
    <col min="15874" max="15874" width="85.5703125" style="735" customWidth="1"/>
    <col min="15875" max="16128" width="9.140625" style="735"/>
    <col min="16129" max="16129" width="2.140625" style="735" customWidth="1"/>
    <col min="16130" max="16130" width="85.5703125" style="735" customWidth="1"/>
    <col min="16131" max="16384" width="9.140625" style="735"/>
  </cols>
  <sheetData>
    <row r="6" spans="2:6">
      <c r="B6" s="734" t="s">
        <v>660</v>
      </c>
      <c r="C6" s="734"/>
      <c r="D6" s="734"/>
      <c r="E6" s="734"/>
      <c r="F6" s="734"/>
    </row>
    <row r="7" spans="2:6">
      <c r="B7" s="734"/>
      <c r="C7" s="734"/>
      <c r="D7" s="734"/>
      <c r="E7" s="734"/>
      <c r="F7" s="734"/>
    </row>
    <row r="8" spans="2:6">
      <c r="B8" s="734" t="s">
        <v>661</v>
      </c>
      <c r="C8" s="734"/>
      <c r="D8" s="734"/>
      <c r="E8" s="734"/>
      <c r="F8" s="734"/>
    </row>
    <row r="9" spans="2:6">
      <c r="B9" s="734"/>
      <c r="C9" s="734"/>
      <c r="D9" s="734"/>
      <c r="E9" s="734"/>
      <c r="F9" s="734"/>
    </row>
    <row r="10" spans="2:6">
      <c r="B10" s="734" t="s">
        <v>662</v>
      </c>
      <c r="C10" s="734"/>
      <c r="D10" s="734"/>
      <c r="E10" s="734"/>
      <c r="F10" s="734"/>
    </row>
    <row r="11" spans="2:6">
      <c r="B11" s="734" t="s">
        <v>663</v>
      </c>
      <c r="C11" s="734"/>
      <c r="D11" s="734"/>
      <c r="E11" s="734"/>
      <c r="F11" s="734"/>
    </row>
    <row r="12" spans="2:6">
      <c r="B12" s="734" t="s">
        <v>664</v>
      </c>
      <c r="C12" s="734"/>
      <c r="D12" s="734"/>
      <c r="E12" s="734"/>
      <c r="F12" s="734"/>
    </row>
    <row r="14" spans="2:6" ht="63.75">
      <c r="B14" s="736" t="s">
        <v>672</v>
      </c>
      <c r="C14" s="737"/>
      <c r="D14" s="737"/>
      <c r="E14" s="737"/>
      <c r="F14" s="737"/>
    </row>
    <row r="15" spans="2:6" ht="5.25" customHeight="1">
      <c r="B15" s="734"/>
      <c r="C15" s="734"/>
      <c r="D15" s="734"/>
      <c r="E15" s="734"/>
      <c r="F15" s="734"/>
    </row>
    <row r="16" spans="2:6" ht="25.5">
      <c r="B16" s="736" t="s">
        <v>673</v>
      </c>
      <c r="C16" s="737"/>
      <c r="D16" s="737"/>
      <c r="E16" s="737"/>
      <c r="F16" s="737"/>
    </row>
    <row r="17" spans="2:6" ht="3.75" customHeight="1">
      <c r="B17" s="734"/>
      <c r="C17" s="734"/>
      <c r="D17" s="734"/>
      <c r="E17" s="734"/>
      <c r="F17" s="734"/>
    </row>
    <row r="18" spans="2:6">
      <c r="B18" s="738" t="s">
        <v>674</v>
      </c>
      <c r="C18" s="737"/>
      <c r="D18" s="737"/>
      <c r="E18" s="737"/>
      <c r="F18" s="737"/>
    </row>
    <row r="19" spans="2:6" ht="4.5" customHeight="1">
      <c r="B19" s="734"/>
      <c r="C19" s="734"/>
      <c r="D19" s="734"/>
      <c r="E19" s="734"/>
      <c r="F19" s="734"/>
    </row>
    <row r="20" spans="2:6" ht="25.5">
      <c r="B20" s="739" t="s">
        <v>665</v>
      </c>
      <c r="C20" s="737"/>
      <c r="D20" s="737"/>
      <c r="E20" s="737"/>
      <c r="F20" s="737"/>
    </row>
    <row r="21" spans="2:6" ht="7.5" customHeight="1">
      <c r="B21" s="737"/>
      <c r="C21" s="737"/>
      <c r="D21" s="737"/>
      <c r="E21" s="737"/>
      <c r="F21" s="737"/>
    </row>
    <row r="22" spans="2:6" ht="25.5">
      <c r="B22" s="739" t="s">
        <v>666</v>
      </c>
      <c r="C22" s="737"/>
      <c r="D22" s="737"/>
      <c r="E22" s="737"/>
      <c r="F22" s="737"/>
    </row>
    <row r="23" spans="2:6">
      <c r="B23" s="739"/>
      <c r="C23" s="737"/>
      <c r="D23" s="737"/>
      <c r="E23" s="737"/>
      <c r="F23" s="737"/>
    </row>
    <row r="24" spans="2:6" ht="89.25">
      <c r="B24" s="736" t="s">
        <v>667</v>
      </c>
      <c r="C24" s="737"/>
      <c r="D24" s="737"/>
      <c r="E24" s="737"/>
      <c r="F24" s="737"/>
    </row>
    <row r="25" spans="2:6" ht="5.25" customHeight="1">
      <c r="B25" s="740"/>
      <c r="C25" s="734"/>
      <c r="D25" s="734"/>
      <c r="E25" s="734"/>
      <c r="F25" s="734"/>
    </row>
    <row r="26" spans="2:6" ht="38.25">
      <c r="B26" s="736" t="s">
        <v>679</v>
      </c>
      <c r="C26" s="737"/>
      <c r="D26" s="737"/>
      <c r="E26" s="737"/>
      <c r="F26" s="737"/>
    </row>
    <row r="27" spans="2:6">
      <c r="B27" s="734"/>
      <c r="C27" s="734"/>
      <c r="D27" s="734"/>
      <c r="E27" s="734"/>
      <c r="F27" s="734"/>
    </row>
    <row r="28" spans="2:6">
      <c r="B28" s="738" t="s">
        <v>675</v>
      </c>
      <c r="C28" s="741"/>
      <c r="D28" s="741"/>
    </row>
    <row r="29" spans="2:6">
      <c r="B29" s="742" t="s">
        <v>668</v>
      </c>
      <c r="C29" s="737"/>
      <c r="D29" s="737"/>
      <c r="E29" s="737"/>
      <c r="F29" s="737"/>
    </row>
    <row r="30" spans="2:6">
      <c r="B30" s="742" t="s">
        <v>676</v>
      </c>
      <c r="C30" s="734"/>
      <c r="D30" s="734"/>
      <c r="E30" s="734"/>
      <c r="F30" s="734"/>
    </row>
    <row r="31" spans="2:6">
      <c r="B31" s="737"/>
      <c r="C31" s="737"/>
      <c r="D31" s="737"/>
      <c r="E31" s="737"/>
      <c r="F31" s="737"/>
    </row>
    <row r="32" spans="2:6">
      <c r="B32" s="743"/>
      <c r="C32" s="734"/>
      <c r="D32" s="734"/>
      <c r="E32" s="734"/>
      <c r="F32" s="734"/>
    </row>
    <row r="33" spans="2:8">
      <c r="B33" s="743"/>
      <c r="C33" s="737"/>
      <c r="D33" s="737"/>
      <c r="E33" s="737"/>
      <c r="F33" s="737"/>
    </row>
    <row r="34" spans="2:8">
      <c r="B34" s="743" t="s">
        <v>677</v>
      </c>
      <c r="C34" s="734"/>
      <c r="D34" s="734"/>
      <c r="E34" s="734"/>
      <c r="F34" s="734"/>
    </row>
    <row r="35" spans="2:8">
      <c r="B35" s="743" t="s">
        <v>669</v>
      </c>
      <c r="C35" s="737"/>
      <c r="D35" s="737"/>
      <c r="E35" s="737"/>
      <c r="F35" s="737"/>
      <c r="G35" s="737"/>
      <c r="H35" s="737"/>
    </row>
    <row r="36" spans="2:8">
      <c r="B36" s="743" t="s">
        <v>678</v>
      </c>
      <c r="C36" s="737"/>
      <c r="D36" s="737"/>
      <c r="E36" s="737"/>
      <c r="F36" s="737"/>
      <c r="G36" s="737"/>
      <c r="H36" s="737"/>
    </row>
    <row r="37" spans="2:8">
      <c r="B37" s="744" t="s">
        <v>670</v>
      </c>
    </row>
    <row r="38" spans="2:8">
      <c r="B38" s="744" t="s">
        <v>671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dimension ref="B1:M69"/>
  <sheetViews>
    <sheetView workbookViewId="0">
      <selection activeCell="L1" sqref="L1:M1"/>
    </sheetView>
  </sheetViews>
  <sheetFormatPr defaultRowHeight="12.75"/>
  <cols>
    <col min="1" max="1" width="2.140625" customWidth="1"/>
    <col min="2" max="2" width="27.85546875" style="129" customWidth="1"/>
    <col min="3" max="3" width="6.7109375" bestFit="1" customWidth="1"/>
    <col min="4" max="4" width="13.42578125" bestFit="1" customWidth="1"/>
    <col min="5" max="5" width="10.7109375" customWidth="1"/>
    <col min="6" max="6" width="12" style="129" bestFit="1" customWidth="1"/>
    <col min="7" max="7" width="17.85546875" style="129" bestFit="1" customWidth="1"/>
    <col min="8" max="8" width="17.42578125" style="129" bestFit="1" customWidth="1"/>
    <col min="9" max="9" width="12.28515625" bestFit="1" customWidth="1"/>
    <col min="10" max="10" width="10.85546875" bestFit="1" customWidth="1"/>
    <col min="11" max="11" width="12.42578125" bestFit="1" customWidth="1"/>
    <col min="12" max="12" width="12.5703125" bestFit="1" customWidth="1"/>
    <col min="13" max="13" width="17.42578125" bestFit="1" customWidth="1"/>
  </cols>
  <sheetData>
    <row r="1" spans="2:13">
      <c r="B1" s="1" t="str">
        <f>'1'!B1</f>
        <v>XYZ LIMITED</v>
      </c>
      <c r="C1" s="45"/>
      <c r="D1" s="45"/>
      <c r="E1" s="46"/>
      <c r="F1" s="47"/>
      <c r="G1" s="47"/>
      <c r="H1" s="47"/>
      <c r="I1" s="45"/>
      <c r="J1" s="45"/>
      <c r="K1" s="48"/>
      <c r="L1" s="875" t="s">
        <v>754</v>
      </c>
      <c r="M1" s="875"/>
    </row>
    <row r="2" spans="2:13">
      <c r="B2" s="21"/>
      <c r="C2" s="49"/>
      <c r="D2" s="49"/>
      <c r="E2" s="50"/>
      <c r="F2" s="51"/>
      <c r="G2" s="51"/>
      <c r="H2" s="51"/>
      <c r="I2" s="49"/>
      <c r="J2" s="49"/>
      <c r="K2" s="49"/>
      <c r="L2" s="49"/>
      <c r="M2" s="49"/>
    </row>
    <row r="3" spans="2:13">
      <c r="B3" s="4" t="str">
        <f>'1'!B3</f>
        <v>Financial Year 2016-2017</v>
      </c>
      <c r="C3" s="49"/>
      <c r="D3" s="49"/>
      <c r="E3" s="50"/>
      <c r="F3" s="51"/>
      <c r="G3" s="51"/>
      <c r="H3" s="51"/>
      <c r="I3" s="49"/>
      <c r="J3" s="49"/>
      <c r="K3" s="49"/>
      <c r="L3" s="49"/>
      <c r="M3" s="49"/>
    </row>
    <row r="4" spans="2:13">
      <c r="B4" s="4" t="str">
        <f>'1'!B4</f>
        <v>Assessment Year 2017-2018</v>
      </c>
      <c r="C4" s="49"/>
      <c r="D4" s="49"/>
      <c r="E4" s="50"/>
      <c r="F4" s="51"/>
      <c r="G4" s="51"/>
      <c r="H4" s="51"/>
      <c r="I4" s="49"/>
      <c r="J4" s="49"/>
      <c r="K4" s="49"/>
      <c r="L4" s="49"/>
      <c r="M4" s="49"/>
    </row>
    <row r="5" spans="2:13">
      <c r="B5" s="51"/>
      <c r="C5" s="49"/>
      <c r="D5" s="49"/>
      <c r="E5" s="50"/>
      <c r="F5" s="51"/>
      <c r="G5" s="51"/>
      <c r="H5" s="51"/>
      <c r="I5" s="49"/>
      <c r="J5" s="49"/>
      <c r="K5" s="49"/>
      <c r="L5" s="49"/>
      <c r="M5" s="49"/>
    </row>
    <row r="6" spans="2:13" ht="14.25">
      <c r="B6" s="52" t="s">
        <v>228</v>
      </c>
      <c r="C6" s="53"/>
      <c r="D6" s="54"/>
      <c r="E6" s="55"/>
      <c r="F6" s="56"/>
      <c r="G6" s="56"/>
      <c r="H6" s="51"/>
      <c r="I6" s="49"/>
      <c r="J6" s="49"/>
      <c r="K6" s="49"/>
      <c r="L6" s="49"/>
      <c r="M6" s="49"/>
    </row>
    <row r="7" spans="2:13" ht="14.25">
      <c r="B7" s="52"/>
      <c r="C7" s="53"/>
      <c r="D7" s="54"/>
      <c r="E7" s="55"/>
      <c r="F7" s="56"/>
      <c r="G7" s="56"/>
      <c r="H7" s="51"/>
      <c r="I7" s="49"/>
      <c r="J7" s="49"/>
      <c r="K7" s="49"/>
      <c r="L7" s="49"/>
      <c r="M7" s="49"/>
    </row>
    <row r="8" spans="2:13">
      <c r="B8" s="52" t="s">
        <v>286</v>
      </c>
      <c r="C8" s="57"/>
      <c r="D8" s="57"/>
      <c r="E8" s="58"/>
      <c r="F8" s="51"/>
      <c r="G8" s="51"/>
      <c r="H8" s="51"/>
      <c r="I8" s="49"/>
      <c r="J8" s="49"/>
      <c r="K8" s="49"/>
      <c r="L8" s="49"/>
      <c r="M8" s="49"/>
    </row>
    <row r="9" spans="2:13" ht="13.5" thickBot="1">
      <c r="B9" s="51"/>
      <c r="C9" s="49"/>
      <c r="D9" s="49"/>
      <c r="E9" s="50"/>
      <c r="F9" s="51"/>
      <c r="G9" s="51"/>
      <c r="H9" s="51"/>
      <c r="I9" s="49"/>
      <c r="J9" s="49"/>
      <c r="K9" s="49"/>
      <c r="L9" s="49"/>
      <c r="M9" s="49"/>
    </row>
    <row r="10" spans="2:13" ht="13.5" thickBot="1">
      <c r="B10" s="59" t="s">
        <v>229</v>
      </c>
      <c r="C10" s="60" t="s">
        <v>230</v>
      </c>
      <c r="D10" s="61" t="s">
        <v>231</v>
      </c>
      <c r="E10" s="60" t="s">
        <v>232</v>
      </c>
      <c r="F10" s="883" t="s">
        <v>233</v>
      </c>
      <c r="G10" s="884"/>
      <c r="H10" s="885"/>
      <c r="I10" s="886" t="s">
        <v>234</v>
      </c>
      <c r="J10" s="887"/>
      <c r="K10" s="887"/>
      <c r="L10" s="888"/>
      <c r="M10" s="62" t="s">
        <v>235</v>
      </c>
    </row>
    <row r="11" spans="2:13">
      <c r="B11" s="63" t="s">
        <v>236</v>
      </c>
      <c r="C11" s="64" t="s">
        <v>237</v>
      </c>
      <c r="D11" s="65" t="s">
        <v>238</v>
      </c>
      <c r="E11" s="64" t="s">
        <v>239</v>
      </c>
      <c r="F11" s="59" t="s">
        <v>648</v>
      </c>
      <c r="G11" s="66" t="s">
        <v>652</v>
      </c>
      <c r="H11" s="59" t="s">
        <v>218</v>
      </c>
      <c r="I11" s="64" t="s">
        <v>240</v>
      </c>
      <c r="J11" s="61" t="s">
        <v>241</v>
      </c>
      <c r="K11" s="64" t="s">
        <v>241</v>
      </c>
      <c r="L11" s="61" t="s">
        <v>218</v>
      </c>
      <c r="M11" s="67" t="s">
        <v>651</v>
      </c>
    </row>
    <row r="12" spans="2:13">
      <c r="B12" s="63"/>
      <c r="C12" s="64" t="s">
        <v>242</v>
      </c>
      <c r="D12" s="65" t="s">
        <v>243</v>
      </c>
      <c r="E12" s="64" t="s">
        <v>244</v>
      </c>
      <c r="F12" s="63" t="s">
        <v>245</v>
      </c>
      <c r="G12" s="66" t="s">
        <v>245</v>
      </c>
      <c r="H12" s="63"/>
      <c r="I12" s="64" t="s">
        <v>650</v>
      </c>
      <c r="J12" s="65" t="s">
        <v>654</v>
      </c>
      <c r="K12" s="64" t="s">
        <v>655</v>
      </c>
      <c r="L12" s="65"/>
      <c r="M12" s="67"/>
    </row>
    <row r="13" spans="2:13">
      <c r="B13" s="63"/>
      <c r="C13" s="65" t="s">
        <v>246</v>
      </c>
      <c r="D13" s="64" t="s">
        <v>587</v>
      </c>
      <c r="E13" s="65"/>
      <c r="F13" s="63" t="s">
        <v>649</v>
      </c>
      <c r="G13" s="66" t="s">
        <v>653</v>
      </c>
      <c r="H13" s="63"/>
      <c r="I13" s="64" t="s">
        <v>247</v>
      </c>
      <c r="J13" s="65" t="s">
        <v>649</v>
      </c>
      <c r="K13" s="64" t="s">
        <v>653</v>
      </c>
      <c r="L13" s="65"/>
      <c r="M13" s="67"/>
    </row>
    <row r="14" spans="2:13">
      <c r="B14" s="63"/>
      <c r="C14" s="64"/>
      <c r="D14" s="65"/>
      <c r="E14" s="64"/>
      <c r="F14" s="63"/>
      <c r="G14" s="66"/>
      <c r="H14" s="63"/>
      <c r="I14" s="64" t="s">
        <v>248</v>
      </c>
      <c r="J14" s="65" t="s">
        <v>248</v>
      </c>
      <c r="K14" s="64" t="s">
        <v>249</v>
      </c>
      <c r="L14" s="65"/>
      <c r="M14" s="67"/>
    </row>
    <row r="15" spans="2:13" ht="13.5" thickBot="1">
      <c r="B15" s="68"/>
      <c r="C15" s="69"/>
      <c r="D15" s="70">
        <v>1</v>
      </c>
      <c r="E15" s="69">
        <v>2</v>
      </c>
      <c r="F15" s="68">
        <v>3</v>
      </c>
      <c r="G15" s="71">
        <v>4</v>
      </c>
      <c r="H15" s="68" t="s">
        <v>250</v>
      </c>
      <c r="I15" s="69">
        <v>6</v>
      </c>
      <c r="J15" s="70">
        <v>7</v>
      </c>
      <c r="K15" s="69">
        <v>8</v>
      </c>
      <c r="L15" s="70" t="s">
        <v>251</v>
      </c>
      <c r="M15" s="72" t="s">
        <v>252</v>
      </c>
    </row>
    <row r="16" spans="2:13">
      <c r="B16" s="73" t="s">
        <v>253</v>
      </c>
      <c r="C16" s="74"/>
      <c r="D16" s="75"/>
      <c r="E16" s="76"/>
      <c r="F16" s="77"/>
      <c r="G16" s="78"/>
      <c r="H16" s="77"/>
      <c r="I16" s="79"/>
      <c r="J16" s="80"/>
      <c r="K16" s="79"/>
      <c r="L16" s="80"/>
      <c r="M16" s="75"/>
    </row>
    <row r="17" spans="2:13">
      <c r="B17" s="81"/>
      <c r="C17" s="82"/>
      <c r="D17" s="83"/>
      <c r="E17" s="76"/>
      <c r="F17" s="84"/>
      <c r="G17" s="85"/>
      <c r="H17" s="86"/>
      <c r="I17" s="76"/>
      <c r="J17" s="87"/>
      <c r="K17" s="76"/>
      <c r="L17" s="87"/>
      <c r="M17" s="88"/>
    </row>
    <row r="18" spans="2:13">
      <c r="B18" s="81" t="s">
        <v>254</v>
      </c>
      <c r="C18" s="82">
        <v>10</v>
      </c>
      <c r="D18" s="89">
        <v>0</v>
      </c>
      <c r="E18" s="90">
        <v>0</v>
      </c>
      <c r="F18" s="91">
        <v>0</v>
      </c>
      <c r="G18" s="92">
        <v>0</v>
      </c>
      <c r="H18" s="91">
        <f>+G18+F18</f>
        <v>0</v>
      </c>
      <c r="I18" s="93">
        <f>+D18*10%</f>
        <v>0</v>
      </c>
      <c r="J18" s="94">
        <f>+F18*10%</f>
        <v>0</v>
      </c>
      <c r="K18" s="93">
        <f>+G18*5%</f>
        <v>0</v>
      </c>
      <c r="L18" s="94">
        <f>SUM(I18:K18)</f>
        <v>0</v>
      </c>
      <c r="M18" s="95">
        <f>D18-E18+H18-L18</f>
        <v>0</v>
      </c>
    </row>
    <row r="19" spans="2:13" ht="13.5" thickBot="1">
      <c r="B19" s="81"/>
      <c r="C19" s="82"/>
      <c r="D19" s="95"/>
      <c r="E19" s="90"/>
      <c r="F19" s="91"/>
      <c r="G19" s="92"/>
      <c r="H19" s="91"/>
      <c r="I19" s="93"/>
      <c r="J19" s="94"/>
      <c r="K19" s="93"/>
      <c r="L19" s="94"/>
      <c r="M19" s="95"/>
    </row>
    <row r="20" spans="2:13" ht="13.5" thickBot="1">
      <c r="B20" s="81"/>
      <c r="C20" s="82"/>
      <c r="D20" s="96">
        <f>+D18</f>
        <v>0</v>
      </c>
      <c r="E20" s="97">
        <f t="shared" ref="E20:M20" si="0">SUM(E17:E19)</f>
        <v>0</v>
      </c>
      <c r="F20" s="98">
        <f t="shared" si="0"/>
        <v>0</v>
      </c>
      <c r="G20" s="98">
        <f t="shared" si="0"/>
        <v>0</v>
      </c>
      <c r="H20" s="98">
        <f t="shared" si="0"/>
        <v>0</v>
      </c>
      <c r="I20" s="96">
        <f t="shared" si="0"/>
        <v>0</v>
      </c>
      <c r="J20" s="96">
        <f t="shared" si="0"/>
        <v>0</v>
      </c>
      <c r="K20" s="96">
        <f t="shared" si="0"/>
        <v>0</v>
      </c>
      <c r="L20" s="96">
        <f t="shared" si="0"/>
        <v>0</v>
      </c>
      <c r="M20" s="96">
        <f t="shared" si="0"/>
        <v>0</v>
      </c>
    </row>
    <row r="21" spans="2:13">
      <c r="B21" s="73" t="s">
        <v>255</v>
      </c>
      <c r="C21" s="82"/>
      <c r="D21" s="95"/>
      <c r="E21" s="90"/>
      <c r="F21" s="91"/>
      <c r="G21" s="92"/>
      <c r="H21" s="91"/>
      <c r="I21" s="93"/>
      <c r="J21" s="94"/>
      <c r="K21" s="93"/>
      <c r="L21" s="94"/>
      <c r="M21" s="95"/>
    </row>
    <row r="22" spans="2:13">
      <c r="B22" s="81"/>
      <c r="C22" s="82"/>
      <c r="D22" s="89"/>
      <c r="E22" s="90"/>
      <c r="F22" s="91"/>
      <c r="G22" s="92"/>
      <c r="H22" s="91"/>
      <c r="I22" s="93"/>
      <c r="J22" s="94"/>
      <c r="K22" s="93"/>
      <c r="L22" s="94"/>
      <c r="M22" s="95"/>
    </row>
    <row r="23" spans="2:13">
      <c r="B23" s="81" t="s">
        <v>256</v>
      </c>
      <c r="C23" s="82">
        <v>15</v>
      </c>
      <c r="D23" s="89">
        <v>0</v>
      </c>
      <c r="E23" s="90">
        <v>0</v>
      </c>
      <c r="F23" s="91">
        <v>0</v>
      </c>
      <c r="G23" s="92">
        <v>0</v>
      </c>
      <c r="H23" s="91">
        <f>+G23+F23</f>
        <v>0</v>
      </c>
      <c r="I23" s="92">
        <f>+D23*15%</f>
        <v>0</v>
      </c>
      <c r="J23" s="94">
        <f>+F23*15%</f>
        <v>0</v>
      </c>
      <c r="K23" s="94">
        <f>+G23*7.5%</f>
        <v>0</v>
      </c>
      <c r="L23" s="94">
        <f>SUM(I23:K23)</f>
        <v>0</v>
      </c>
      <c r="M23" s="95">
        <f>D23-E23+H23-L23</f>
        <v>0</v>
      </c>
    </row>
    <row r="24" spans="2:13">
      <c r="B24" s="81" t="s">
        <v>257</v>
      </c>
      <c r="C24" s="82">
        <v>15</v>
      </c>
      <c r="D24" s="89">
        <v>0</v>
      </c>
      <c r="E24" s="90">
        <v>0</v>
      </c>
      <c r="F24" s="91">
        <v>0</v>
      </c>
      <c r="G24" s="92">
        <v>0</v>
      </c>
      <c r="H24" s="91">
        <f>+G24+F24</f>
        <v>0</v>
      </c>
      <c r="I24" s="92">
        <f>+D24*15%</f>
        <v>0</v>
      </c>
      <c r="J24" s="94">
        <f>+F24*15%</f>
        <v>0</v>
      </c>
      <c r="K24" s="94">
        <f>+G24*7.5%</f>
        <v>0</v>
      </c>
      <c r="L24" s="94">
        <f>SUM(I24:K24)</f>
        <v>0</v>
      </c>
      <c r="M24" s="95">
        <f>D24-E24+H24-L24</f>
        <v>0</v>
      </c>
    </row>
    <row r="25" spans="2:13">
      <c r="B25" s="81" t="s">
        <v>564</v>
      </c>
      <c r="C25" s="82">
        <v>15</v>
      </c>
      <c r="D25" s="89">
        <v>0</v>
      </c>
      <c r="E25" s="90">
        <v>0</v>
      </c>
      <c r="F25" s="91">
        <f>'5'!E54</f>
        <v>0</v>
      </c>
      <c r="G25" s="92">
        <v>0</v>
      </c>
      <c r="H25" s="91">
        <f>+G25+F25</f>
        <v>0</v>
      </c>
      <c r="I25" s="92">
        <f>+D25*15%</f>
        <v>0</v>
      </c>
      <c r="J25" s="94">
        <f>+F25*15%</f>
        <v>0</v>
      </c>
      <c r="K25" s="94">
        <f>+G25*7.5%</f>
        <v>0</v>
      </c>
      <c r="L25" s="94">
        <f>SUM(I25:K25)</f>
        <v>0</v>
      </c>
      <c r="M25" s="95">
        <f>D25-E25+H25-L25</f>
        <v>0</v>
      </c>
    </row>
    <row r="26" spans="2:13" ht="13.5" thickBot="1">
      <c r="B26" s="81"/>
      <c r="C26" s="99"/>
      <c r="D26" s="89"/>
      <c r="E26" s="90"/>
      <c r="F26" s="91"/>
      <c r="G26" s="92"/>
      <c r="H26" s="91"/>
      <c r="I26" s="93"/>
      <c r="J26" s="94"/>
      <c r="K26" s="93"/>
      <c r="L26" s="94"/>
      <c r="M26" s="95"/>
    </row>
    <row r="27" spans="2:13" ht="13.5" thickBot="1">
      <c r="B27" s="81"/>
      <c r="C27" s="82"/>
      <c r="D27" s="96">
        <f>+SUM(D23:D25)</f>
        <v>0</v>
      </c>
      <c r="E27" s="96">
        <f t="shared" ref="E27:M27" si="1">+SUM(E23:E25)</f>
        <v>0</v>
      </c>
      <c r="F27" s="96">
        <f t="shared" si="1"/>
        <v>0</v>
      </c>
      <c r="G27" s="96">
        <f t="shared" si="1"/>
        <v>0</v>
      </c>
      <c r="H27" s="96">
        <f t="shared" si="1"/>
        <v>0</v>
      </c>
      <c r="I27" s="96">
        <f t="shared" si="1"/>
        <v>0</v>
      </c>
      <c r="J27" s="96">
        <f t="shared" si="1"/>
        <v>0</v>
      </c>
      <c r="K27" s="96">
        <f t="shared" si="1"/>
        <v>0</v>
      </c>
      <c r="L27" s="96">
        <f t="shared" si="1"/>
        <v>0</v>
      </c>
      <c r="M27" s="96">
        <f t="shared" si="1"/>
        <v>0</v>
      </c>
    </row>
    <row r="28" spans="2:13">
      <c r="B28" s="73" t="s">
        <v>258</v>
      </c>
      <c r="C28" s="82"/>
      <c r="D28" s="95"/>
      <c r="E28" s="90"/>
      <c r="F28" s="91"/>
      <c r="G28" s="92"/>
      <c r="H28" s="91"/>
      <c r="I28" s="93"/>
      <c r="J28" s="94"/>
      <c r="K28" s="93"/>
      <c r="L28" s="94"/>
      <c r="M28" s="95"/>
    </row>
    <row r="29" spans="2:13">
      <c r="B29" s="81"/>
      <c r="C29" s="82"/>
      <c r="D29" s="95"/>
      <c r="E29" s="90"/>
      <c r="F29" s="91"/>
      <c r="G29" s="92"/>
      <c r="H29" s="91"/>
      <c r="I29" s="93"/>
      <c r="J29" s="94"/>
      <c r="K29" s="93"/>
      <c r="L29" s="94"/>
      <c r="M29" s="95"/>
    </row>
    <row r="30" spans="2:13">
      <c r="B30" s="81" t="s">
        <v>259</v>
      </c>
      <c r="C30" s="82">
        <v>60</v>
      </c>
      <c r="D30" s="89">
        <v>0</v>
      </c>
      <c r="E30" s="90">
        <v>0</v>
      </c>
      <c r="F30" s="91">
        <v>0</v>
      </c>
      <c r="G30" s="92">
        <v>0</v>
      </c>
      <c r="H30" s="91">
        <f>+G30+F30</f>
        <v>0</v>
      </c>
      <c r="I30" s="93">
        <f>+D30*60%</f>
        <v>0</v>
      </c>
      <c r="J30" s="94">
        <f>+F30*60%</f>
        <v>0</v>
      </c>
      <c r="K30" s="93">
        <f>+G30*30%</f>
        <v>0</v>
      </c>
      <c r="L30" s="94">
        <f>SUM(I30:K30)</f>
        <v>0</v>
      </c>
      <c r="M30" s="95">
        <f>D30-E30+H30-L30</f>
        <v>0</v>
      </c>
    </row>
    <row r="31" spans="2:13">
      <c r="B31" s="81" t="s">
        <v>565</v>
      </c>
      <c r="C31" s="82">
        <v>60</v>
      </c>
      <c r="D31" s="89">
        <v>0</v>
      </c>
      <c r="E31" s="90">
        <v>0</v>
      </c>
      <c r="F31" s="91">
        <f>'5'!E157</f>
        <v>0</v>
      </c>
      <c r="G31" s="92">
        <f>'5'!F157</f>
        <v>0</v>
      </c>
      <c r="H31" s="91">
        <f>+G31+F31</f>
        <v>0</v>
      </c>
      <c r="I31" s="93">
        <f>+D31*60%</f>
        <v>0</v>
      </c>
      <c r="J31" s="94">
        <f>+F31*60%</f>
        <v>0</v>
      </c>
      <c r="K31" s="93">
        <f>+G31*30%</f>
        <v>0</v>
      </c>
      <c r="L31" s="94">
        <f>SUM(I31:K31)</f>
        <v>0</v>
      </c>
      <c r="M31" s="95">
        <f>D31-E31+H31-L31</f>
        <v>0</v>
      </c>
    </row>
    <row r="32" spans="2:13">
      <c r="B32" s="81" t="s">
        <v>280</v>
      </c>
      <c r="C32" s="82">
        <v>60</v>
      </c>
      <c r="D32" s="89">
        <v>0</v>
      </c>
      <c r="E32" s="90">
        <v>0</v>
      </c>
      <c r="F32" s="91">
        <f>'5'!E168</f>
        <v>0</v>
      </c>
      <c r="G32" s="92">
        <f>'5'!F168</f>
        <v>0</v>
      </c>
      <c r="H32" s="91">
        <f>+G32+F32</f>
        <v>0</v>
      </c>
      <c r="I32" s="93">
        <f>+D32*60%</f>
        <v>0</v>
      </c>
      <c r="J32" s="94">
        <f>+F32*60%</f>
        <v>0</v>
      </c>
      <c r="K32" s="93">
        <f>+G32*30%</f>
        <v>0</v>
      </c>
      <c r="L32" s="94">
        <f>SUM(I32:K32)</f>
        <v>0</v>
      </c>
      <c r="M32" s="95">
        <f>D32-E32+H32-L32</f>
        <v>0</v>
      </c>
    </row>
    <row r="33" spans="2:13" ht="13.5" thickBot="1">
      <c r="B33" s="81"/>
      <c r="C33" s="82"/>
      <c r="D33" s="89"/>
      <c r="E33" s="100"/>
      <c r="F33" s="91"/>
      <c r="G33" s="92"/>
      <c r="H33" s="91"/>
      <c r="I33" s="93"/>
      <c r="J33" s="94"/>
      <c r="K33" s="93"/>
      <c r="L33" s="94"/>
      <c r="M33" s="95"/>
    </row>
    <row r="34" spans="2:13" ht="13.5" thickBot="1">
      <c r="B34" s="81"/>
      <c r="C34" s="82"/>
      <c r="D34" s="96">
        <f>SUM(D30:D32)</f>
        <v>0</v>
      </c>
      <c r="E34" s="96">
        <f t="shared" ref="E34:M34" si="2">SUM(E30:E32)</f>
        <v>0</v>
      </c>
      <c r="F34" s="96">
        <f t="shared" si="2"/>
        <v>0</v>
      </c>
      <c r="G34" s="96">
        <f t="shared" si="2"/>
        <v>0</v>
      </c>
      <c r="H34" s="96">
        <f t="shared" si="2"/>
        <v>0</v>
      </c>
      <c r="I34" s="96">
        <f t="shared" si="2"/>
        <v>0</v>
      </c>
      <c r="J34" s="96">
        <f t="shared" si="2"/>
        <v>0</v>
      </c>
      <c r="K34" s="96">
        <f t="shared" si="2"/>
        <v>0</v>
      </c>
      <c r="L34" s="96">
        <f t="shared" si="2"/>
        <v>0</v>
      </c>
      <c r="M34" s="96">
        <f t="shared" si="2"/>
        <v>0</v>
      </c>
    </row>
    <row r="35" spans="2:13">
      <c r="B35" s="73" t="s">
        <v>260</v>
      </c>
      <c r="C35" s="101"/>
      <c r="D35" s="94"/>
      <c r="E35" s="90"/>
      <c r="F35" s="91"/>
      <c r="G35" s="92"/>
      <c r="H35" s="91"/>
      <c r="I35" s="93"/>
      <c r="J35" s="94"/>
      <c r="K35" s="93"/>
      <c r="L35" s="94"/>
      <c r="M35" s="95"/>
    </row>
    <row r="36" spans="2:13">
      <c r="B36" s="81"/>
      <c r="C36" s="101"/>
      <c r="D36" s="94"/>
      <c r="E36" s="90"/>
      <c r="F36" s="91"/>
      <c r="G36" s="92"/>
      <c r="H36" s="91"/>
      <c r="I36" s="93"/>
      <c r="J36" s="94"/>
      <c r="K36" s="93"/>
      <c r="L36" s="94"/>
      <c r="M36" s="95"/>
    </row>
    <row r="37" spans="2:13">
      <c r="B37" s="81" t="s">
        <v>261</v>
      </c>
      <c r="C37" s="101">
        <v>15</v>
      </c>
      <c r="D37" s="102">
        <v>0</v>
      </c>
      <c r="E37" s="93">
        <v>0</v>
      </c>
      <c r="F37" s="91">
        <v>0</v>
      </c>
      <c r="G37" s="91">
        <v>0</v>
      </c>
      <c r="H37" s="91">
        <f>+G37+F37</f>
        <v>0</v>
      </c>
      <c r="I37" s="93">
        <f>(D37-E37)*0.15</f>
        <v>0</v>
      </c>
      <c r="J37" s="94">
        <f>F37*15%</f>
        <v>0</v>
      </c>
      <c r="K37" s="93">
        <f>G37*7.5%</f>
        <v>0</v>
      </c>
      <c r="L37" s="94">
        <f>SUM(I37:K37)</f>
        <v>0</v>
      </c>
      <c r="M37" s="95">
        <f>D37-E37+H37-L37</f>
        <v>0</v>
      </c>
    </row>
    <row r="38" spans="2:13" ht="13.5" thickBot="1">
      <c r="B38" s="81"/>
      <c r="C38" s="101"/>
      <c r="D38" s="103"/>
      <c r="E38" s="90"/>
      <c r="F38" s="104"/>
      <c r="G38" s="105"/>
      <c r="H38" s="104"/>
      <c r="I38" s="106"/>
      <c r="J38" s="103"/>
      <c r="K38" s="106"/>
      <c r="L38" s="103"/>
      <c r="M38" s="107"/>
    </row>
    <row r="39" spans="2:13" ht="13.5" thickBot="1">
      <c r="B39" s="81"/>
      <c r="C39" s="82"/>
      <c r="D39" s="103">
        <f>+D37</f>
        <v>0</v>
      </c>
      <c r="E39" s="96">
        <f t="shared" ref="E39:M39" si="3">SUM(E37:E38)</f>
        <v>0</v>
      </c>
      <c r="F39" s="104">
        <f t="shared" si="3"/>
        <v>0</v>
      </c>
      <c r="G39" s="104">
        <f t="shared" si="3"/>
        <v>0</v>
      </c>
      <c r="H39" s="104">
        <f t="shared" si="3"/>
        <v>0</v>
      </c>
      <c r="I39" s="103">
        <f t="shared" si="3"/>
        <v>0</v>
      </c>
      <c r="J39" s="103">
        <f t="shared" si="3"/>
        <v>0</v>
      </c>
      <c r="K39" s="103">
        <f t="shared" si="3"/>
        <v>0</v>
      </c>
      <c r="L39" s="103">
        <f t="shared" si="3"/>
        <v>0</v>
      </c>
      <c r="M39" s="103">
        <f t="shared" si="3"/>
        <v>0</v>
      </c>
    </row>
    <row r="40" spans="2:13">
      <c r="B40" s="73" t="s">
        <v>570</v>
      </c>
      <c r="C40" s="82"/>
      <c r="D40" s="95"/>
      <c r="E40" s="90"/>
      <c r="F40" s="108"/>
      <c r="G40" s="109"/>
      <c r="H40" s="108"/>
      <c r="I40" s="90"/>
      <c r="J40" s="110"/>
      <c r="K40" s="90"/>
      <c r="L40" s="110"/>
      <c r="M40" s="111"/>
    </row>
    <row r="41" spans="2:13">
      <c r="B41" s="81"/>
      <c r="C41" s="82"/>
      <c r="D41" s="95"/>
      <c r="E41" s="90"/>
      <c r="F41" s="108"/>
      <c r="G41" s="109"/>
      <c r="H41" s="108"/>
      <c r="I41" s="90"/>
      <c r="J41" s="110"/>
      <c r="K41" s="90"/>
      <c r="L41" s="110"/>
      <c r="M41" s="111"/>
    </row>
    <row r="42" spans="2:13">
      <c r="B42" s="81" t="s">
        <v>261</v>
      </c>
      <c r="C42" s="82">
        <v>50</v>
      </c>
      <c r="D42" s="95">
        <v>0</v>
      </c>
      <c r="E42" s="90">
        <v>0</v>
      </c>
      <c r="F42" s="108">
        <v>0</v>
      </c>
      <c r="G42" s="109">
        <v>0</v>
      </c>
      <c r="H42" s="108">
        <f>+G42+F42</f>
        <v>0</v>
      </c>
      <c r="I42" s="93">
        <f>(D42)*50%</f>
        <v>0</v>
      </c>
      <c r="J42" s="110">
        <f>F42*15%</f>
        <v>0</v>
      </c>
      <c r="K42" s="90">
        <f>G42*7.5%</f>
        <v>0</v>
      </c>
      <c r="L42" s="94">
        <f>SUM(I42:K42)</f>
        <v>0</v>
      </c>
      <c r="M42" s="95">
        <f>D42-E42+H42-L42</f>
        <v>0</v>
      </c>
    </row>
    <row r="43" spans="2:13" ht="13.5" thickBot="1">
      <c r="B43" s="81"/>
      <c r="C43" s="82"/>
      <c r="D43" s="95"/>
      <c r="E43" s="90"/>
      <c r="F43" s="108"/>
      <c r="G43" s="109"/>
      <c r="H43" s="108"/>
      <c r="I43" s="90"/>
      <c r="J43" s="110"/>
      <c r="K43" s="90"/>
      <c r="L43" s="110"/>
      <c r="M43" s="111"/>
    </row>
    <row r="44" spans="2:13" ht="13.5" thickBot="1">
      <c r="B44" s="81"/>
      <c r="C44" s="82"/>
      <c r="D44" s="96">
        <f t="shared" ref="D44:M44" si="4">+D42</f>
        <v>0</v>
      </c>
      <c r="E44" s="97">
        <f t="shared" si="4"/>
        <v>0</v>
      </c>
      <c r="F44" s="112">
        <f t="shared" si="4"/>
        <v>0</v>
      </c>
      <c r="G44" s="113">
        <f t="shared" si="4"/>
        <v>0</v>
      </c>
      <c r="H44" s="112">
        <f t="shared" si="4"/>
        <v>0</v>
      </c>
      <c r="I44" s="96">
        <f t="shared" si="4"/>
        <v>0</v>
      </c>
      <c r="J44" s="114">
        <f t="shared" si="4"/>
        <v>0</v>
      </c>
      <c r="K44" s="97">
        <f t="shared" si="4"/>
        <v>0</v>
      </c>
      <c r="L44" s="115">
        <f t="shared" si="4"/>
        <v>0</v>
      </c>
      <c r="M44" s="96">
        <f t="shared" si="4"/>
        <v>0</v>
      </c>
    </row>
    <row r="45" spans="2:13">
      <c r="B45" s="73" t="s">
        <v>571</v>
      </c>
      <c r="C45" s="82"/>
      <c r="D45" s="95"/>
      <c r="E45" s="90"/>
      <c r="F45" s="108"/>
      <c r="G45" s="109"/>
      <c r="H45" s="108"/>
      <c r="I45" s="90"/>
      <c r="J45" s="110"/>
      <c r="K45" s="90"/>
      <c r="L45" s="110"/>
      <c r="M45" s="111"/>
    </row>
    <row r="46" spans="2:13">
      <c r="B46" s="81"/>
      <c r="C46" s="82"/>
      <c r="D46" s="95"/>
      <c r="E46" s="90"/>
      <c r="F46" s="108"/>
      <c r="G46" s="109"/>
      <c r="H46" s="108"/>
      <c r="I46" s="90"/>
      <c r="J46" s="110"/>
      <c r="K46" s="90"/>
      <c r="L46" s="110"/>
      <c r="M46" s="111"/>
    </row>
    <row r="47" spans="2:13">
      <c r="B47" s="81" t="s">
        <v>262</v>
      </c>
      <c r="C47" s="82">
        <v>10</v>
      </c>
      <c r="D47" s="95">
        <v>0</v>
      </c>
      <c r="E47" s="90">
        <v>0</v>
      </c>
      <c r="F47" s="108">
        <v>0</v>
      </c>
      <c r="G47" s="92">
        <v>0</v>
      </c>
      <c r="H47" s="91">
        <f>+F47+G47</f>
        <v>0</v>
      </c>
      <c r="I47" s="93">
        <f>D47*10%</f>
        <v>0</v>
      </c>
      <c r="J47" s="110">
        <f>F47*10%</f>
        <v>0</v>
      </c>
      <c r="K47" s="93">
        <f>+G47*C47%*50%</f>
        <v>0</v>
      </c>
      <c r="L47" s="94">
        <f>SUM(I47:K47)</f>
        <v>0</v>
      </c>
      <c r="M47" s="95">
        <f>D47-E47+H47-L47</f>
        <v>0</v>
      </c>
    </row>
    <row r="48" spans="2:13">
      <c r="B48" s="81" t="s">
        <v>287</v>
      </c>
      <c r="C48" s="82">
        <v>10</v>
      </c>
      <c r="D48" s="95">
        <v>0</v>
      </c>
      <c r="E48" s="90">
        <v>0</v>
      </c>
      <c r="F48" s="108">
        <f>'5'!E204</f>
        <v>0</v>
      </c>
      <c r="G48" s="92">
        <v>0</v>
      </c>
      <c r="H48" s="91">
        <f>+F48+G48</f>
        <v>0</v>
      </c>
      <c r="I48" s="93">
        <f>D48*10%</f>
        <v>0</v>
      </c>
      <c r="J48" s="110">
        <f>F48*10%</f>
        <v>0</v>
      </c>
      <c r="K48" s="93">
        <f>+G48*C48%*50%</f>
        <v>0</v>
      </c>
      <c r="L48" s="94">
        <f>SUM(I48:K48)</f>
        <v>0</v>
      </c>
      <c r="M48" s="95">
        <f>D48-E48+H48-L48</f>
        <v>0</v>
      </c>
    </row>
    <row r="49" spans="2:13" ht="13.5" thickBot="1">
      <c r="B49" s="81"/>
      <c r="C49" s="82"/>
      <c r="D49" s="95"/>
      <c r="E49" s="90"/>
      <c r="F49" s="108"/>
      <c r="G49" s="92"/>
      <c r="H49" s="91"/>
      <c r="I49" s="93"/>
      <c r="J49" s="110"/>
      <c r="K49" s="93"/>
      <c r="L49" s="94"/>
      <c r="M49" s="95"/>
    </row>
    <row r="50" spans="2:13" ht="13.5" thickBot="1">
      <c r="B50" s="81"/>
      <c r="C50" s="82"/>
      <c r="D50" s="96">
        <f>SUM(D47:D49)</f>
        <v>0</v>
      </c>
      <c r="E50" s="96">
        <f t="shared" ref="E50:M50" si="5">SUM(E47:E49)</f>
        <v>0</v>
      </c>
      <c r="F50" s="96">
        <f t="shared" si="5"/>
        <v>0</v>
      </c>
      <c r="G50" s="96">
        <f t="shared" si="5"/>
        <v>0</v>
      </c>
      <c r="H50" s="96">
        <f t="shared" si="5"/>
        <v>0</v>
      </c>
      <c r="I50" s="96">
        <f t="shared" si="5"/>
        <v>0</v>
      </c>
      <c r="J50" s="96">
        <f t="shared" si="5"/>
        <v>0</v>
      </c>
      <c r="K50" s="96">
        <f t="shared" si="5"/>
        <v>0</v>
      </c>
      <c r="L50" s="96">
        <f t="shared" si="5"/>
        <v>0</v>
      </c>
      <c r="M50" s="96">
        <f t="shared" si="5"/>
        <v>0</v>
      </c>
    </row>
    <row r="51" spans="2:13">
      <c r="B51" s="73" t="s">
        <v>572</v>
      </c>
      <c r="C51" s="82"/>
      <c r="D51" s="95"/>
      <c r="E51" s="90"/>
      <c r="F51" s="108"/>
      <c r="G51" s="109"/>
      <c r="H51" s="108"/>
      <c r="I51" s="90"/>
      <c r="J51" s="110"/>
      <c r="K51" s="90"/>
      <c r="L51" s="110"/>
      <c r="M51" s="111"/>
    </row>
    <row r="52" spans="2:13">
      <c r="B52" s="81"/>
      <c r="C52" s="82"/>
      <c r="D52" s="95"/>
      <c r="E52" s="90"/>
      <c r="F52" s="108"/>
      <c r="G52" s="109"/>
      <c r="H52" s="108"/>
      <c r="I52" s="90"/>
      <c r="J52" s="110"/>
      <c r="K52" s="90"/>
      <c r="L52" s="110"/>
      <c r="M52" s="111"/>
    </row>
    <row r="53" spans="2:13">
      <c r="B53" s="81" t="s">
        <v>256</v>
      </c>
      <c r="C53" s="82">
        <v>80</v>
      </c>
      <c r="D53" s="95">
        <v>0</v>
      </c>
      <c r="E53" s="90">
        <v>0</v>
      </c>
      <c r="F53" s="108">
        <v>0</v>
      </c>
      <c r="G53" s="109">
        <v>0</v>
      </c>
      <c r="H53" s="108">
        <f>+G53+F53</f>
        <v>0</v>
      </c>
      <c r="I53" s="93">
        <f>D53*80%</f>
        <v>0</v>
      </c>
      <c r="J53" s="110">
        <f>F53*80%</f>
        <v>0</v>
      </c>
      <c r="K53" s="90">
        <f>G53*40%</f>
        <v>0</v>
      </c>
      <c r="L53" s="94">
        <f>SUM(I53:K53)</f>
        <v>0</v>
      </c>
      <c r="M53" s="95">
        <f>D53-E53+H53-L53</f>
        <v>0</v>
      </c>
    </row>
    <row r="54" spans="2:13" ht="13.5" thickBot="1">
      <c r="B54" s="81"/>
      <c r="C54" s="74"/>
      <c r="D54" s="95"/>
      <c r="E54" s="90"/>
      <c r="F54" s="108"/>
      <c r="G54" s="109"/>
      <c r="H54" s="108"/>
      <c r="I54" s="93"/>
      <c r="J54" s="110"/>
      <c r="K54" s="90"/>
      <c r="L54" s="94"/>
      <c r="M54" s="95"/>
    </row>
    <row r="55" spans="2:13" ht="13.5" thickBot="1">
      <c r="B55" s="81"/>
      <c r="C55" s="74"/>
      <c r="D55" s="96">
        <f>+D53</f>
        <v>0</v>
      </c>
      <c r="E55" s="97">
        <f t="shared" ref="E55:L55" si="6">SUM(E52:E54)</f>
        <v>0</v>
      </c>
      <c r="F55" s="113">
        <f t="shared" si="6"/>
        <v>0</v>
      </c>
      <c r="G55" s="113">
        <f t="shared" si="6"/>
        <v>0</v>
      </c>
      <c r="H55" s="113">
        <f t="shared" si="6"/>
        <v>0</v>
      </c>
      <c r="I55" s="96">
        <f t="shared" si="6"/>
        <v>0</v>
      </c>
      <c r="J55" s="97">
        <f t="shared" si="6"/>
        <v>0</v>
      </c>
      <c r="K55" s="97">
        <f t="shared" si="6"/>
        <v>0</v>
      </c>
      <c r="L55" s="96">
        <f t="shared" si="6"/>
        <v>0</v>
      </c>
      <c r="M55" s="96">
        <f>SUM(M53:M54)</f>
        <v>0</v>
      </c>
    </row>
    <row r="56" spans="2:13">
      <c r="B56" s="81"/>
      <c r="C56" s="74"/>
      <c r="D56" s="95"/>
      <c r="E56" s="90"/>
      <c r="F56" s="108"/>
      <c r="G56" s="109"/>
      <c r="H56" s="108"/>
      <c r="I56" s="93"/>
      <c r="J56" s="110"/>
      <c r="K56" s="90"/>
      <c r="L56" s="94"/>
      <c r="M56" s="95"/>
    </row>
    <row r="57" spans="2:13">
      <c r="B57" s="73" t="s">
        <v>573</v>
      </c>
      <c r="C57" s="74"/>
      <c r="D57" s="95"/>
      <c r="E57" s="90"/>
      <c r="F57" s="108"/>
      <c r="G57" s="109"/>
      <c r="H57" s="108"/>
      <c r="I57" s="93"/>
      <c r="J57" s="110"/>
      <c r="K57" s="90"/>
      <c r="L57" s="94"/>
      <c r="M57" s="95"/>
    </row>
    <row r="58" spans="2:13">
      <c r="B58" s="81" t="s">
        <v>263</v>
      </c>
      <c r="C58" s="82"/>
      <c r="D58" s="95"/>
      <c r="E58" s="90"/>
      <c r="F58" s="108"/>
      <c r="G58" s="109"/>
      <c r="H58" s="108"/>
      <c r="I58" s="93"/>
      <c r="J58" s="110"/>
      <c r="K58" s="90"/>
      <c r="L58" s="94"/>
      <c r="M58" s="95"/>
    </row>
    <row r="59" spans="2:13">
      <c r="B59" s="81" t="s">
        <v>264</v>
      </c>
      <c r="C59" s="82">
        <v>100</v>
      </c>
      <c r="D59" s="95">
        <v>0</v>
      </c>
      <c r="E59" s="90">
        <v>0</v>
      </c>
      <c r="F59" s="108">
        <v>0</v>
      </c>
      <c r="G59" s="109">
        <v>0</v>
      </c>
      <c r="H59" s="108">
        <f>+G59+F59</f>
        <v>0</v>
      </c>
      <c r="I59" s="93">
        <f>D59*100%</f>
        <v>0</v>
      </c>
      <c r="J59" s="110">
        <f>F59*100%</f>
        <v>0</v>
      </c>
      <c r="K59" s="110">
        <f>G59*100%/2</f>
        <v>0</v>
      </c>
      <c r="L59" s="94">
        <f>SUM(I59:K59)</f>
        <v>0</v>
      </c>
      <c r="M59" s="95">
        <f>D59-E59+H59-L59</f>
        <v>0</v>
      </c>
    </row>
    <row r="60" spans="2:13" ht="13.5" thickBot="1">
      <c r="B60" s="116" t="s">
        <v>265</v>
      </c>
      <c r="C60" s="82"/>
      <c r="D60" s="95"/>
      <c r="E60" s="90"/>
      <c r="F60" s="108"/>
      <c r="G60" s="109"/>
      <c r="H60" s="108"/>
      <c r="I60" s="93"/>
      <c r="J60" s="110"/>
      <c r="K60" s="90"/>
      <c r="L60" s="94"/>
      <c r="M60" s="95"/>
    </row>
    <row r="61" spans="2:13" ht="13.5" thickBot="1">
      <c r="B61" s="117"/>
      <c r="C61" s="82"/>
      <c r="D61" s="96">
        <f>+D59</f>
        <v>0</v>
      </c>
      <c r="E61" s="96">
        <f t="shared" ref="E61:M61" si="7">+E59</f>
        <v>0</v>
      </c>
      <c r="F61" s="98">
        <f t="shared" si="7"/>
        <v>0</v>
      </c>
      <c r="G61" s="98">
        <f t="shared" si="7"/>
        <v>0</v>
      </c>
      <c r="H61" s="98">
        <f t="shared" si="7"/>
        <v>0</v>
      </c>
      <c r="I61" s="96">
        <f t="shared" si="7"/>
        <v>0</v>
      </c>
      <c r="J61" s="96">
        <f t="shared" si="7"/>
        <v>0</v>
      </c>
      <c r="K61" s="96">
        <f t="shared" si="7"/>
        <v>0</v>
      </c>
      <c r="L61" s="96">
        <f t="shared" si="7"/>
        <v>0</v>
      </c>
      <c r="M61" s="96">
        <f t="shared" si="7"/>
        <v>0</v>
      </c>
    </row>
    <row r="62" spans="2:13">
      <c r="B62" s="81"/>
      <c r="C62" s="74"/>
      <c r="D62" s="95"/>
      <c r="E62" s="90"/>
      <c r="F62" s="108"/>
      <c r="G62" s="109"/>
      <c r="H62" s="108"/>
      <c r="I62" s="90"/>
      <c r="J62" s="110"/>
      <c r="K62" s="90"/>
      <c r="L62" s="110"/>
      <c r="M62" s="111"/>
    </row>
    <row r="63" spans="2:13" ht="13.5" thickBot="1">
      <c r="B63" s="118" t="s">
        <v>227</v>
      </c>
      <c r="C63" s="119"/>
      <c r="D63" s="120">
        <f>+D20+D27+D34+D39+D44+D50+D55+D61</f>
        <v>0</v>
      </c>
      <c r="E63" s="120">
        <f>+E20+E27+E34+E39+E44+E50+E55+E61</f>
        <v>0</v>
      </c>
      <c r="F63" s="121">
        <f t="shared" ref="F63:M63" si="8">+F20+F27+F34+F39+F44+F50+F55+F61</f>
        <v>0</v>
      </c>
      <c r="G63" s="121">
        <f t="shared" si="8"/>
        <v>0</v>
      </c>
      <c r="H63" s="121">
        <f t="shared" si="8"/>
        <v>0</v>
      </c>
      <c r="I63" s="120">
        <f t="shared" si="8"/>
        <v>0</v>
      </c>
      <c r="J63" s="120">
        <f t="shared" si="8"/>
        <v>0</v>
      </c>
      <c r="K63" s="120">
        <f t="shared" si="8"/>
        <v>0</v>
      </c>
      <c r="L63" s="120">
        <f t="shared" si="8"/>
        <v>0</v>
      </c>
      <c r="M63" s="120">
        <f t="shared" si="8"/>
        <v>0</v>
      </c>
    </row>
    <row r="64" spans="2:13" ht="14.25" thickTop="1" thickBot="1">
      <c r="B64" s="122"/>
      <c r="C64" s="123"/>
      <c r="D64" s="124"/>
      <c r="E64" s="125"/>
      <c r="F64" s="126"/>
      <c r="G64" s="127"/>
      <c r="H64" s="126"/>
      <c r="I64" s="125"/>
      <c r="J64" s="128"/>
      <c r="K64" s="125"/>
      <c r="L64" s="128"/>
      <c r="M64" s="124"/>
    </row>
    <row r="67" spans="8:8">
      <c r="H67" s="130"/>
    </row>
    <row r="69" spans="8:8">
      <c r="H69" s="130"/>
    </row>
  </sheetData>
  <mergeCells count="3">
    <mergeCell ref="L1:M1"/>
    <mergeCell ref="F10:H10"/>
    <mergeCell ref="I10:L10"/>
  </mergeCells>
  <pageMargins left="0.63" right="0.7" top="0.52" bottom="0.42" header="0.3" footer="0.53"/>
  <pageSetup paperSize="9" scale="64" orientation="landscape" verticalDpi="1200" r:id="rId1"/>
</worksheet>
</file>

<file path=xl/worksheets/sheet11.xml><?xml version="1.0" encoding="utf-8"?>
<worksheet xmlns="http://schemas.openxmlformats.org/spreadsheetml/2006/main" xmlns:r="http://schemas.openxmlformats.org/officeDocument/2006/relationships">
  <dimension ref="B1:H224"/>
  <sheetViews>
    <sheetView view="pageBreakPreview" zoomScaleSheetLayoutView="100" workbookViewId="0">
      <selection activeCell="F1" sqref="F1:G1"/>
    </sheetView>
  </sheetViews>
  <sheetFormatPr defaultRowHeight="12.75"/>
  <cols>
    <col min="1" max="1" width="2" style="139" customWidth="1"/>
    <col min="2" max="2" width="5.7109375" style="139" customWidth="1"/>
    <col min="3" max="3" width="11.5703125" style="139" customWidth="1"/>
    <col min="4" max="4" width="30.42578125" style="139" bestFit="1" customWidth="1"/>
    <col min="5" max="5" width="14.42578125" style="139" bestFit="1" customWidth="1"/>
    <col min="6" max="7" width="17.42578125" style="139" bestFit="1" customWidth="1"/>
    <col min="8" max="8" width="28.7109375" style="139" customWidth="1"/>
    <col min="9" max="16384" width="9.140625" style="139"/>
  </cols>
  <sheetData>
    <row r="1" spans="2:8">
      <c r="B1" s="1" t="str">
        <f>'1'!B1</f>
        <v>XYZ LIMITED</v>
      </c>
      <c r="D1" s="138"/>
      <c r="F1" s="889" t="s">
        <v>755</v>
      </c>
      <c r="G1" s="889"/>
    </row>
    <row r="2" spans="2:8">
      <c r="B2" s="21"/>
      <c r="D2" s="138"/>
      <c r="F2" s="506"/>
      <c r="G2" s="506"/>
    </row>
    <row r="3" spans="2:8">
      <c r="B3" s="4" t="str">
        <f>'1'!B3</f>
        <v>Financial Year 2016-2017</v>
      </c>
      <c r="D3" s="138"/>
      <c r="F3" s="433"/>
      <c r="G3" s="433"/>
    </row>
    <row r="4" spans="2:8">
      <c r="B4" s="4" t="str">
        <f>'1'!B4</f>
        <v>Assessment Year 2017-2018</v>
      </c>
      <c r="D4" s="138"/>
      <c r="F4" s="433"/>
      <c r="G4" s="433"/>
    </row>
    <row r="5" spans="2:8">
      <c r="C5" s="140"/>
      <c r="D5" s="138"/>
      <c r="G5" s="142"/>
    </row>
    <row r="6" spans="2:8">
      <c r="B6" s="47" t="s">
        <v>266</v>
      </c>
      <c r="C6" s="507"/>
      <c r="D6" s="138"/>
      <c r="G6" s="142"/>
    </row>
    <row r="7" spans="2:8">
      <c r="B7" s="139" t="s">
        <v>286</v>
      </c>
      <c r="C7" s="507"/>
      <c r="D7" s="138"/>
      <c r="G7" s="142"/>
    </row>
    <row r="8" spans="2:8">
      <c r="C8" s="507"/>
      <c r="D8" s="138"/>
      <c r="G8" s="142"/>
    </row>
    <row r="9" spans="2:8">
      <c r="C9" s="140" t="s">
        <v>267</v>
      </c>
      <c r="D9" s="138"/>
      <c r="G9" s="140"/>
    </row>
    <row r="10" spans="2:8" ht="13.5" thickBot="1">
      <c r="D10" s="138"/>
      <c r="G10" s="142"/>
    </row>
    <row r="11" spans="2:8" ht="13.5" thickBot="1">
      <c r="B11" s="280" t="s">
        <v>268</v>
      </c>
      <c r="C11" s="280" t="s">
        <v>269</v>
      </c>
      <c r="D11" s="280"/>
      <c r="E11" s="890" t="s">
        <v>270</v>
      </c>
      <c r="F11" s="891"/>
      <c r="G11" s="892"/>
    </row>
    <row r="12" spans="2:8">
      <c r="B12" s="307" t="s">
        <v>160</v>
      </c>
      <c r="C12" s="307" t="s">
        <v>271</v>
      </c>
      <c r="D12" s="307" t="s">
        <v>272</v>
      </c>
      <c r="E12" s="280" t="s">
        <v>273</v>
      </c>
      <c r="F12" s="280" t="s">
        <v>274</v>
      </c>
      <c r="G12" s="280" t="s">
        <v>218</v>
      </c>
    </row>
    <row r="13" spans="2:8" ht="13.5" thickBot="1">
      <c r="B13" s="307"/>
      <c r="C13" s="307" t="s">
        <v>275</v>
      </c>
      <c r="D13" s="509"/>
      <c r="E13" s="500" t="s">
        <v>276</v>
      </c>
      <c r="F13" s="500" t="s">
        <v>276</v>
      </c>
      <c r="G13" s="500"/>
    </row>
    <row r="14" spans="2:8" ht="13.5" thickBot="1">
      <c r="B14" s="500"/>
      <c r="C14" s="500"/>
      <c r="D14" s="426"/>
      <c r="E14" s="434" t="s">
        <v>277</v>
      </c>
      <c r="F14" s="158" t="s">
        <v>277</v>
      </c>
      <c r="G14" s="508" t="s">
        <v>277</v>
      </c>
    </row>
    <row r="15" spans="2:8">
      <c r="B15" s="285">
        <v>1</v>
      </c>
      <c r="C15" s="510"/>
      <c r="D15" s="430"/>
      <c r="E15" s="430"/>
      <c r="F15" s="428"/>
      <c r="G15" s="428">
        <f>E15+F15</f>
        <v>0</v>
      </c>
      <c r="H15" s="511"/>
    </row>
    <row r="16" spans="2:8">
      <c r="B16" s="285">
        <f t="shared" ref="B16:B22" si="0">+B15+1</f>
        <v>2</v>
      </c>
      <c r="C16" s="512"/>
      <c r="D16" s="428"/>
      <c r="E16" s="428"/>
      <c r="F16" s="428"/>
      <c r="G16" s="428">
        <f t="shared" ref="G16:G22" si="1">E16+F16</f>
        <v>0</v>
      </c>
      <c r="H16" s="511"/>
    </row>
    <row r="17" spans="2:8">
      <c r="B17" s="285">
        <f t="shared" si="0"/>
        <v>3</v>
      </c>
      <c r="C17" s="512"/>
      <c r="D17" s="428"/>
      <c r="E17" s="428"/>
      <c r="F17" s="428"/>
      <c r="G17" s="428">
        <f t="shared" si="1"/>
        <v>0</v>
      </c>
      <c r="H17" s="511"/>
    </row>
    <row r="18" spans="2:8">
      <c r="B18" s="285">
        <f t="shared" si="0"/>
        <v>4</v>
      </c>
      <c r="C18" s="512"/>
      <c r="D18" s="428"/>
      <c r="E18" s="428"/>
      <c r="F18" s="428"/>
      <c r="G18" s="428">
        <f t="shared" si="1"/>
        <v>0</v>
      </c>
      <c r="H18" s="511"/>
    </row>
    <row r="19" spans="2:8">
      <c r="B19" s="285">
        <f t="shared" si="0"/>
        <v>5</v>
      </c>
      <c r="C19" s="512"/>
      <c r="D19" s="428"/>
      <c r="E19" s="428"/>
      <c r="F19" s="428"/>
      <c r="G19" s="428">
        <f t="shared" si="1"/>
        <v>0</v>
      </c>
      <c r="H19" s="511"/>
    </row>
    <row r="20" spans="2:8">
      <c r="B20" s="285">
        <f t="shared" si="0"/>
        <v>6</v>
      </c>
      <c r="C20" s="512"/>
      <c r="D20" s="428"/>
      <c r="E20" s="428"/>
      <c r="F20" s="428"/>
      <c r="G20" s="428">
        <f t="shared" si="1"/>
        <v>0</v>
      </c>
      <c r="H20" s="511"/>
    </row>
    <row r="21" spans="2:8">
      <c r="B21" s="285">
        <f t="shared" si="0"/>
        <v>7</v>
      </c>
      <c r="C21" s="512"/>
      <c r="D21" s="428"/>
      <c r="E21" s="428"/>
      <c r="F21" s="428"/>
      <c r="G21" s="428">
        <f t="shared" si="1"/>
        <v>0</v>
      </c>
      <c r="H21" s="511"/>
    </row>
    <row r="22" spans="2:8">
      <c r="B22" s="285">
        <f t="shared" si="0"/>
        <v>8</v>
      </c>
      <c r="C22" s="512"/>
      <c r="D22" s="428"/>
      <c r="E22" s="428"/>
      <c r="F22" s="428"/>
      <c r="G22" s="428">
        <f t="shared" si="1"/>
        <v>0</v>
      </c>
      <c r="H22" s="511"/>
    </row>
    <row r="23" spans="2:8" ht="13.5" thickBot="1">
      <c r="B23" s="513"/>
      <c r="C23" s="514"/>
      <c r="D23" s="429"/>
      <c r="E23" s="429"/>
      <c r="F23" s="429"/>
      <c r="G23" s="429"/>
      <c r="H23" s="511"/>
    </row>
    <row r="24" spans="2:8" ht="13.5" thickBot="1">
      <c r="B24" s="513"/>
      <c r="C24" s="425"/>
      <c r="D24" s="426" t="s">
        <v>278</v>
      </c>
      <c r="E24" s="427">
        <f>SUM(E15:E23)</f>
        <v>0</v>
      </c>
      <c r="F24" s="427">
        <f>SUM(F15:F23)</f>
        <v>0</v>
      </c>
      <c r="G24" s="427">
        <f>SUM(G15:G23)</f>
        <v>0</v>
      </c>
    </row>
    <row r="27" spans="2:8">
      <c r="C27" s="137" t="s">
        <v>279</v>
      </c>
      <c r="D27" s="138"/>
      <c r="G27" s="140"/>
    </row>
    <row r="28" spans="2:8" ht="13.5" thickBot="1">
      <c r="C28" s="141"/>
      <c r="D28" s="138"/>
      <c r="G28" s="142"/>
    </row>
    <row r="29" spans="2:8" ht="13.5" thickBot="1">
      <c r="B29" s="280" t="s">
        <v>268</v>
      </c>
      <c r="C29" s="515" t="s">
        <v>269</v>
      </c>
      <c r="D29" s="280"/>
      <c r="E29" s="890" t="s">
        <v>270</v>
      </c>
      <c r="F29" s="891"/>
      <c r="G29" s="892"/>
    </row>
    <row r="30" spans="2:8">
      <c r="B30" s="307" t="s">
        <v>160</v>
      </c>
      <c r="C30" s="437" t="s">
        <v>271</v>
      </c>
      <c r="D30" s="307" t="s">
        <v>272</v>
      </c>
      <c r="E30" s="516" t="s">
        <v>273</v>
      </c>
      <c r="F30" s="280" t="s">
        <v>274</v>
      </c>
      <c r="G30" s="280" t="s">
        <v>218</v>
      </c>
    </row>
    <row r="31" spans="2:8" ht="13.5" thickBot="1">
      <c r="B31" s="307"/>
      <c r="C31" s="437" t="s">
        <v>275</v>
      </c>
      <c r="D31" s="509"/>
      <c r="E31" s="517" t="s">
        <v>276</v>
      </c>
      <c r="F31" s="500" t="s">
        <v>276</v>
      </c>
      <c r="G31" s="500"/>
    </row>
    <row r="32" spans="2:8" ht="13.5" thickBot="1">
      <c r="B32" s="307"/>
      <c r="C32" s="437"/>
      <c r="D32" s="509"/>
      <c r="E32" s="516" t="s">
        <v>277</v>
      </c>
      <c r="F32" s="515" t="s">
        <v>277</v>
      </c>
      <c r="G32" s="158" t="s">
        <v>277</v>
      </c>
    </row>
    <row r="33" spans="2:7">
      <c r="B33" s="518">
        <v>1</v>
      </c>
      <c r="C33" s="496"/>
      <c r="D33" s="519"/>
      <c r="E33" s="520"/>
      <c r="F33" s="521"/>
      <c r="G33" s="143">
        <f>+E33+F33</f>
        <v>0</v>
      </c>
    </row>
    <row r="34" spans="2:7">
      <c r="B34" s="522">
        <v>2</v>
      </c>
      <c r="C34" s="497"/>
      <c r="D34" s="523"/>
      <c r="E34" s="524"/>
      <c r="F34" s="92"/>
      <c r="G34" s="143">
        <f>+E34+F34</f>
        <v>0</v>
      </c>
    </row>
    <row r="35" spans="2:7">
      <c r="B35" s="522">
        <v>3</v>
      </c>
      <c r="C35" s="497"/>
      <c r="D35" s="523"/>
      <c r="E35" s="524"/>
      <c r="F35" s="92"/>
      <c r="G35" s="143">
        <f t="shared" ref="G35:G42" si="2">+E35+F35</f>
        <v>0</v>
      </c>
    </row>
    <row r="36" spans="2:7">
      <c r="B36" s="522">
        <v>3</v>
      </c>
      <c r="C36" s="497"/>
      <c r="D36" s="523"/>
      <c r="E36" s="524"/>
      <c r="F36" s="92"/>
      <c r="G36" s="143">
        <f t="shared" si="2"/>
        <v>0</v>
      </c>
    </row>
    <row r="37" spans="2:7">
      <c r="B37" s="522">
        <f t="shared" ref="B37:B42" si="3">B36+1</f>
        <v>4</v>
      </c>
      <c r="C37" s="497"/>
      <c r="D37" s="523"/>
      <c r="E37" s="524"/>
      <c r="F37" s="92"/>
      <c r="G37" s="143">
        <f t="shared" si="2"/>
        <v>0</v>
      </c>
    </row>
    <row r="38" spans="2:7">
      <c r="B38" s="522">
        <f t="shared" si="3"/>
        <v>5</v>
      </c>
      <c r="C38" s="497"/>
      <c r="D38" s="523"/>
      <c r="E38" s="524"/>
      <c r="F38" s="92"/>
      <c r="G38" s="143">
        <f t="shared" si="2"/>
        <v>0</v>
      </c>
    </row>
    <row r="39" spans="2:7">
      <c r="B39" s="522">
        <f t="shared" si="3"/>
        <v>6</v>
      </c>
      <c r="C39" s="497"/>
      <c r="D39" s="523"/>
      <c r="E39" s="524"/>
      <c r="F39" s="92"/>
      <c r="G39" s="143">
        <f t="shared" si="2"/>
        <v>0</v>
      </c>
    </row>
    <row r="40" spans="2:7">
      <c r="B40" s="522">
        <f t="shared" si="3"/>
        <v>7</v>
      </c>
      <c r="C40" s="497"/>
      <c r="D40" s="523"/>
      <c r="E40" s="524"/>
      <c r="F40" s="92"/>
      <c r="G40" s="143">
        <f t="shared" si="2"/>
        <v>0</v>
      </c>
    </row>
    <row r="41" spans="2:7">
      <c r="B41" s="522">
        <f t="shared" si="3"/>
        <v>8</v>
      </c>
      <c r="C41" s="497"/>
      <c r="D41" s="523"/>
      <c r="E41" s="524"/>
      <c r="F41" s="524"/>
      <c r="G41" s="143">
        <f t="shared" si="2"/>
        <v>0</v>
      </c>
    </row>
    <row r="42" spans="2:7">
      <c r="B42" s="522">
        <f t="shared" si="3"/>
        <v>9</v>
      </c>
      <c r="C42" s="497"/>
      <c r="D42" s="523"/>
      <c r="E42" s="524"/>
      <c r="F42" s="524"/>
      <c r="G42" s="143">
        <f t="shared" si="2"/>
        <v>0</v>
      </c>
    </row>
    <row r="43" spans="2:7" ht="13.5" thickBot="1">
      <c r="B43" s="522"/>
      <c r="C43" s="497"/>
      <c r="D43" s="523"/>
      <c r="E43" s="524"/>
      <c r="F43" s="92"/>
      <c r="G43" s="143"/>
    </row>
    <row r="44" spans="2:7" ht="13.5" thickBot="1">
      <c r="B44" s="525"/>
      <c r="C44" s="144"/>
      <c r="D44" s="526" t="s">
        <v>278</v>
      </c>
      <c r="E44" s="527">
        <f>SUM(E33:E43)</f>
        <v>0</v>
      </c>
      <c r="F44" s="145">
        <f>SUM(F33:F43)</f>
        <v>0</v>
      </c>
      <c r="G44" s="528">
        <f>SUM(G33:G43)</f>
        <v>0</v>
      </c>
    </row>
    <row r="46" spans="2:7">
      <c r="C46" s="137" t="s">
        <v>576</v>
      </c>
      <c r="D46" s="138"/>
      <c r="G46" s="142"/>
    </row>
    <row r="47" spans="2:7" ht="13.5" thickBot="1">
      <c r="C47" s="137"/>
      <c r="D47" s="138"/>
      <c r="G47" s="142"/>
    </row>
    <row r="48" spans="2:7" ht="13.5" thickBot="1">
      <c r="B48" s="280" t="s">
        <v>268</v>
      </c>
      <c r="C48" s="280" t="s">
        <v>269</v>
      </c>
      <c r="D48" s="516"/>
      <c r="E48" s="891" t="s">
        <v>270</v>
      </c>
      <c r="F48" s="891"/>
      <c r="G48" s="892"/>
    </row>
    <row r="49" spans="2:7">
      <c r="B49" s="307" t="s">
        <v>160</v>
      </c>
      <c r="C49" s="307" t="s">
        <v>271</v>
      </c>
      <c r="D49" s="529" t="s">
        <v>272</v>
      </c>
      <c r="E49" s="280" t="s">
        <v>273</v>
      </c>
      <c r="F49" s="280" t="s">
        <v>274</v>
      </c>
      <c r="G49" s="280" t="s">
        <v>218</v>
      </c>
    </row>
    <row r="50" spans="2:7">
      <c r="B50" s="307"/>
      <c r="C50" s="307" t="s">
        <v>275</v>
      </c>
      <c r="D50" s="530"/>
      <c r="E50" s="307" t="s">
        <v>276</v>
      </c>
      <c r="F50" s="307" t="s">
        <v>276</v>
      </c>
      <c r="G50" s="307"/>
    </row>
    <row r="51" spans="2:7" ht="13.5" thickBot="1">
      <c r="B51" s="500"/>
      <c r="C51" s="307"/>
      <c r="D51" s="531"/>
      <c r="E51" s="500" t="s">
        <v>277</v>
      </c>
      <c r="F51" s="500" t="s">
        <v>277</v>
      </c>
      <c r="G51" s="500" t="s">
        <v>277</v>
      </c>
    </row>
    <row r="52" spans="2:7">
      <c r="B52" s="285">
        <v>1</v>
      </c>
      <c r="C52" s="496"/>
      <c r="D52" s="504"/>
      <c r="E52" s="520"/>
      <c r="F52" s="520"/>
      <c r="G52" s="150">
        <f>+E52+F52</f>
        <v>0</v>
      </c>
    </row>
    <row r="53" spans="2:7" ht="13.5" thickBot="1">
      <c r="B53" s="285"/>
      <c r="C53" s="498"/>
      <c r="D53" s="501"/>
      <c r="E53" s="570"/>
      <c r="F53" s="570"/>
      <c r="G53" s="126"/>
    </row>
    <row r="54" spans="2:7" ht="13.5" thickBot="1">
      <c r="B54" s="532"/>
      <c r="C54" s="425"/>
      <c r="D54" s="152" t="s">
        <v>282</v>
      </c>
      <c r="E54" s="153">
        <f>SUM(E52:E52)</f>
        <v>0</v>
      </c>
      <c r="F54" s="153">
        <f>SUM(F52:F53)</f>
        <v>0</v>
      </c>
      <c r="G54" s="153">
        <f>SUM(G52:G53)</f>
        <v>0</v>
      </c>
    </row>
    <row r="57" spans="2:7">
      <c r="C57" s="137" t="s">
        <v>281</v>
      </c>
      <c r="D57" s="138"/>
      <c r="G57" s="140"/>
    </row>
    <row r="58" spans="2:7" ht="13.5" thickBot="1">
      <c r="C58" s="141"/>
      <c r="D58" s="138"/>
      <c r="G58" s="142"/>
    </row>
    <row r="59" spans="2:7" ht="13.5" thickBot="1">
      <c r="B59" s="515" t="s">
        <v>268</v>
      </c>
      <c r="C59" s="280" t="s">
        <v>269</v>
      </c>
      <c r="D59" s="516"/>
      <c r="E59" s="890" t="s">
        <v>270</v>
      </c>
      <c r="F59" s="891"/>
      <c r="G59" s="892"/>
    </row>
    <row r="60" spans="2:7">
      <c r="B60" s="437" t="s">
        <v>160</v>
      </c>
      <c r="C60" s="307" t="s">
        <v>271</v>
      </c>
      <c r="D60" s="529" t="s">
        <v>272</v>
      </c>
      <c r="E60" s="516" t="s">
        <v>273</v>
      </c>
      <c r="F60" s="280" t="s">
        <v>274</v>
      </c>
      <c r="G60" s="280" t="s">
        <v>218</v>
      </c>
    </row>
    <row r="61" spans="2:7" ht="13.5" thickBot="1">
      <c r="B61" s="437"/>
      <c r="C61" s="307" t="s">
        <v>275</v>
      </c>
      <c r="D61" s="530"/>
      <c r="E61" s="529" t="s">
        <v>276</v>
      </c>
      <c r="F61" s="500" t="s">
        <v>276</v>
      </c>
      <c r="G61" s="307"/>
    </row>
    <row r="62" spans="2:7" ht="13.5" thickBot="1">
      <c r="B62" s="384"/>
      <c r="C62" s="500"/>
      <c r="D62" s="533"/>
      <c r="E62" s="280" t="s">
        <v>277</v>
      </c>
      <c r="F62" s="158" t="s">
        <v>277</v>
      </c>
      <c r="G62" s="280" t="s">
        <v>277</v>
      </c>
    </row>
    <row r="63" spans="2:7">
      <c r="B63" s="534">
        <v>1</v>
      </c>
      <c r="C63" s="503"/>
      <c r="D63" s="398"/>
      <c r="E63" s="535"/>
      <c r="F63" s="536"/>
      <c r="G63" s="147">
        <f t="shared" ref="G63:G108" si="4">+E63+F63</f>
        <v>0</v>
      </c>
    </row>
    <row r="64" spans="2:7">
      <c r="B64" s="285">
        <v>2</v>
      </c>
      <c r="C64" s="505"/>
      <c r="D64" s="399"/>
      <c r="E64" s="537"/>
      <c r="F64" s="536"/>
      <c r="G64" s="143">
        <f t="shared" si="4"/>
        <v>0</v>
      </c>
    </row>
    <row r="65" spans="2:7">
      <c r="B65" s="285">
        <v>3</v>
      </c>
      <c r="C65" s="505"/>
      <c r="D65" s="399"/>
      <c r="E65" s="537"/>
      <c r="F65" s="536"/>
      <c r="G65" s="143">
        <f t="shared" si="4"/>
        <v>0</v>
      </c>
    </row>
    <row r="66" spans="2:7">
      <c r="B66" s="285">
        <v>4</v>
      </c>
      <c r="C66" s="505"/>
      <c r="D66" s="399"/>
      <c r="E66" s="538"/>
      <c r="F66" s="536"/>
      <c r="G66" s="143">
        <f t="shared" si="4"/>
        <v>0</v>
      </c>
    </row>
    <row r="67" spans="2:7">
      <c r="B67" s="285">
        <v>5</v>
      </c>
      <c r="C67" s="505"/>
      <c r="D67" s="399"/>
      <c r="E67" s="537"/>
      <c r="F67" s="536"/>
      <c r="G67" s="143">
        <f t="shared" si="4"/>
        <v>0</v>
      </c>
    </row>
    <row r="68" spans="2:7">
      <c r="B68" s="285">
        <v>6</v>
      </c>
      <c r="C68" s="505"/>
      <c r="D68" s="399"/>
      <c r="E68" s="538"/>
      <c r="F68" s="536"/>
      <c r="G68" s="143">
        <f t="shared" si="4"/>
        <v>0</v>
      </c>
    </row>
    <row r="69" spans="2:7">
      <c r="B69" s="285">
        <v>7</v>
      </c>
      <c r="C69" s="505"/>
      <c r="D69" s="399"/>
      <c r="E69" s="538"/>
      <c r="F69" s="536"/>
      <c r="G69" s="143">
        <f t="shared" si="4"/>
        <v>0</v>
      </c>
    </row>
    <row r="70" spans="2:7">
      <c r="B70" s="285">
        <f>+B69+1</f>
        <v>8</v>
      </c>
      <c r="C70" s="505"/>
      <c r="D70" s="399"/>
      <c r="E70" s="538"/>
      <c r="F70" s="536"/>
      <c r="G70" s="143">
        <f t="shared" si="4"/>
        <v>0</v>
      </c>
    </row>
    <row r="71" spans="2:7">
      <c r="B71" s="285">
        <f>+B70+1</f>
        <v>9</v>
      </c>
      <c r="C71" s="505"/>
      <c r="D71" s="399"/>
      <c r="E71" s="538"/>
      <c r="F71" s="536"/>
      <c r="G71" s="143">
        <f t="shared" si="4"/>
        <v>0</v>
      </c>
    </row>
    <row r="72" spans="2:7">
      <c r="B72" s="285">
        <f>+B71+1</f>
        <v>10</v>
      </c>
      <c r="C72" s="505"/>
      <c r="D72" s="399"/>
      <c r="E72" s="538"/>
      <c r="F72" s="536"/>
      <c r="G72" s="143">
        <f t="shared" si="4"/>
        <v>0</v>
      </c>
    </row>
    <row r="73" spans="2:7">
      <c r="B73" s="285">
        <f>+B72+1</f>
        <v>11</v>
      </c>
      <c r="C73" s="505"/>
      <c r="D73" s="399"/>
      <c r="E73" s="538"/>
      <c r="F73" s="536"/>
      <c r="G73" s="143">
        <f t="shared" si="4"/>
        <v>0</v>
      </c>
    </row>
    <row r="74" spans="2:7">
      <c r="B74" s="285">
        <v>12</v>
      </c>
      <c r="C74" s="505"/>
      <c r="D74" s="399"/>
      <c r="E74" s="538"/>
      <c r="F74" s="536"/>
      <c r="G74" s="143">
        <f t="shared" si="4"/>
        <v>0</v>
      </c>
    </row>
    <row r="75" spans="2:7">
      <c r="B75" s="285">
        <f>B74+1</f>
        <v>13</v>
      </c>
      <c r="C75" s="505"/>
      <c r="D75" s="399"/>
      <c r="E75" s="538"/>
      <c r="F75" s="536"/>
      <c r="G75" s="143">
        <f t="shared" si="4"/>
        <v>0</v>
      </c>
    </row>
    <row r="76" spans="2:7">
      <c r="B76" s="285">
        <f t="shared" ref="B76:B108" si="5">B75+1</f>
        <v>14</v>
      </c>
      <c r="C76" s="505"/>
      <c r="D76" s="399"/>
      <c r="E76" s="538"/>
      <c r="F76" s="536"/>
      <c r="G76" s="143">
        <f t="shared" si="4"/>
        <v>0</v>
      </c>
    </row>
    <row r="77" spans="2:7">
      <c r="B77" s="285">
        <f t="shared" si="5"/>
        <v>15</v>
      </c>
      <c r="C77" s="505"/>
      <c r="D77" s="399"/>
      <c r="E77" s="538"/>
      <c r="F77" s="536"/>
      <c r="G77" s="143">
        <f t="shared" si="4"/>
        <v>0</v>
      </c>
    </row>
    <row r="78" spans="2:7">
      <c r="B78" s="285">
        <f t="shared" si="5"/>
        <v>16</v>
      </c>
      <c r="C78" s="505"/>
      <c r="D78" s="399"/>
      <c r="E78" s="538"/>
      <c r="F78" s="536"/>
      <c r="G78" s="143">
        <f t="shared" si="4"/>
        <v>0</v>
      </c>
    </row>
    <row r="79" spans="2:7">
      <c r="B79" s="285">
        <f t="shared" si="5"/>
        <v>17</v>
      </c>
      <c r="C79" s="505"/>
      <c r="D79" s="399"/>
      <c r="E79" s="538"/>
      <c r="F79" s="536"/>
      <c r="G79" s="143">
        <f t="shared" si="4"/>
        <v>0</v>
      </c>
    </row>
    <row r="80" spans="2:7">
      <c r="B80" s="285">
        <f t="shared" si="5"/>
        <v>18</v>
      </c>
      <c r="C80" s="505"/>
      <c r="D80" s="399"/>
      <c r="E80" s="538"/>
      <c r="F80" s="536"/>
      <c r="G80" s="143">
        <f t="shared" si="4"/>
        <v>0</v>
      </c>
    </row>
    <row r="81" spans="2:7">
      <c r="B81" s="285">
        <f t="shared" si="5"/>
        <v>19</v>
      </c>
      <c r="C81" s="505"/>
      <c r="D81" s="399"/>
      <c r="E81" s="538"/>
      <c r="F81" s="536"/>
      <c r="G81" s="143">
        <f t="shared" si="4"/>
        <v>0</v>
      </c>
    </row>
    <row r="82" spans="2:7">
      <c r="B82" s="285">
        <f t="shared" si="5"/>
        <v>20</v>
      </c>
      <c r="C82" s="505"/>
      <c r="D82" s="399"/>
      <c r="E82" s="538"/>
      <c r="F82" s="536"/>
      <c r="G82" s="143">
        <f t="shared" si="4"/>
        <v>0</v>
      </c>
    </row>
    <row r="83" spans="2:7">
      <c r="B83" s="285">
        <f t="shared" si="5"/>
        <v>21</v>
      </c>
      <c r="C83" s="505"/>
      <c r="D83" s="399"/>
      <c r="E83" s="538"/>
      <c r="F83" s="536"/>
      <c r="G83" s="143">
        <f t="shared" si="4"/>
        <v>0</v>
      </c>
    </row>
    <row r="84" spans="2:7">
      <c r="B84" s="285">
        <f t="shared" si="5"/>
        <v>22</v>
      </c>
      <c r="C84" s="505"/>
      <c r="D84" s="399"/>
      <c r="E84" s="538"/>
      <c r="F84" s="536"/>
      <c r="G84" s="143">
        <f t="shared" si="4"/>
        <v>0</v>
      </c>
    </row>
    <row r="85" spans="2:7">
      <c r="B85" s="285">
        <f t="shared" si="5"/>
        <v>23</v>
      </c>
      <c r="C85" s="505"/>
      <c r="D85" s="399"/>
      <c r="E85" s="538"/>
      <c r="F85" s="536"/>
      <c r="G85" s="143">
        <f t="shared" si="4"/>
        <v>0</v>
      </c>
    </row>
    <row r="86" spans="2:7">
      <c r="B86" s="285">
        <f t="shared" si="5"/>
        <v>24</v>
      </c>
      <c r="C86" s="505"/>
      <c r="D86" s="399"/>
      <c r="E86" s="538"/>
      <c r="F86" s="536"/>
      <c r="G86" s="143">
        <f t="shared" si="4"/>
        <v>0</v>
      </c>
    </row>
    <row r="87" spans="2:7">
      <c r="B87" s="285">
        <f t="shared" si="5"/>
        <v>25</v>
      </c>
      <c r="C87" s="505"/>
      <c r="D87" s="399"/>
      <c r="E87" s="538"/>
      <c r="F87" s="536"/>
      <c r="G87" s="143">
        <f t="shared" si="4"/>
        <v>0</v>
      </c>
    </row>
    <row r="88" spans="2:7">
      <c r="B88" s="285">
        <f t="shared" si="5"/>
        <v>26</v>
      </c>
      <c r="C88" s="505"/>
      <c r="D88" s="399"/>
      <c r="E88" s="538"/>
      <c r="F88" s="536"/>
      <c r="G88" s="143">
        <f t="shared" si="4"/>
        <v>0</v>
      </c>
    </row>
    <row r="89" spans="2:7">
      <c r="B89" s="285">
        <f t="shared" si="5"/>
        <v>27</v>
      </c>
      <c r="C89" s="505"/>
      <c r="D89" s="399"/>
      <c r="E89" s="538"/>
      <c r="F89" s="536"/>
      <c r="G89" s="143">
        <f t="shared" si="4"/>
        <v>0</v>
      </c>
    </row>
    <row r="90" spans="2:7">
      <c r="B90" s="285">
        <f t="shared" si="5"/>
        <v>28</v>
      </c>
      <c r="C90" s="505"/>
      <c r="D90" s="399"/>
      <c r="E90" s="538"/>
      <c r="F90" s="536"/>
      <c r="G90" s="143">
        <f t="shared" si="4"/>
        <v>0</v>
      </c>
    </row>
    <row r="91" spans="2:7">
      <c r="B91" s="285">
        <f t="shared" si="5"/>
        <v>29</v>
      </c>
      <c r="C91" s="505"/>
      <c r="D91" s="399"/>
      <c r="E91" s="538"/>
      <c r="F91" s="536"/>
      <c r="G91" s="143">
        <f t="shared" si="4"/>
        <v>0</v>
      </c>
    </row>
    <row r="92" spans="2:7">
      <c r="B92" s="285">
        <f t="shared" si="5"/>
        <v>30</v>
      </c>
      <c r="C92" s="505"/>
      <c r="D92" s="399"/>
      <c r="E92" s="538"/>
      <c r="F92" s="536"/>
      <c r="G92" s="143">
        <f t="shared" si="4"/>
        <v>0</v>
      </c>
    </row>
    <row r="93" spans="2:7">
      <c r="B93" s="285">
        <f t="shared" si="5"/>
        <v>31</v>
      </c>
      <c r="C93" s="505"/>
      <c r="D93" s="399"/>
      <c r="E93" s="538"/>
      <c r="F93" s="536"/>
      <c r="G93" s="143">
        <f t="shared" si="4"/>
        <v>0</v>
      </c>
    </row>
    <row r="94" spans="2:7">
      <c r="B94" s="285">
        <f t="shared" si="5"/>
        <v>32</v>
      </c>
      <c r="C94" s="505"/>
      <c r="D94" s="399"/>
      <c r="E94" s="538"/>
      <c r="F94" s="536"/>
      <c r="G94" s="143">
        <f t="shared" si="4"/>
        <v>0</v>
      </c>
    </row>
    <row r="95" spans="2:7">
      <c r="B95" s="285">
        <f t="shared" si="5"/>
        <v>33</v>
      </c>
      <c r="C95" s="505"/>
      <c r="D95" s="399"/>
      <c r="E95" s="538"/>
      <c r="F95" s="536"/>
      <c r="G95" s="143">
        <f t="shared" si="4"/>
        <v>0</v>
      </c>
    </row>
    <row r="96" spans="2:7">
      <c r="B96" s="285">
        <f t="shared" si="5"/>
        <v>34</v>
      </c>
      <c r="C96" s="505"/>
      <c r="D96" s="399"/>
      <c r="E96" s="538"/>
      <c r="F96" s="538"/>
      <c r="G96" s="143">
        <f t="shared" si="4"/>
        <v>0</v>
      </c>
    </row>
    <row r="97" spans="2:7">
      <c r="B97" s="285">
        <f t="shared" si="5"/>
        <v>35</v>
      </c>
      <c r="C97" s="505"/>
      <c r="D97" s="399"/>
      <c r="E97" s="538"/>
      <c r="F97" s="538"/>
      <c r="G97" s="143">
        <f t="shared" si="4"/>
        <v>0</v>
      </c>
    </row>
    <row r="98" spans="2:7">
      <c r="B98" s="285">
        <f t="shared" si="5"/>
        <v>36</v>
      </c>
      <c r="C98" s="505"/>
      <c r="D98" s="399"/>
      <c r="E98" s="538"/>
      <c r="F98" s="538"/>
      <c r="G98" s="143">
        <f t="shared" si="4"/>
        <v>0</v>
      </c>
    </row>
    <row r="99" spans="2:7">
      <c r="B99" s="285">
        <f t="shared" si="5"/>
        <v>37</v>
      </c>
      <c r="C99" s="505"/>
      <c r="D99" s="399"/>
      <c r="E99" s="538"/>
      <c r="F99" s="538"/>
      <c r="G99" s="143">
        <f t="shared" si="4"/>
        <v>0</v>
      </c>
    </row>
    <row r="100" spans="2:7">
      <c r="B100" s="285">
        <f t="shared" si="5"/>
        <v>38</v>
      </c>
      <c r="C100" s="505"/>
      <c r="D100" s="399"/>
      <c r="E100" s="538"/>
      <c r="F100" s="538"/>
      <c r="G100" s="143">
        <f t="shared" si="4"/>
        <v>0</v>
      </c>
    </row>
    <row r="101" spans="2:7">
      <c r="B101" s="285">
        <f t="shared" si="5"/>
        <v>39</v>
      </c>
      <c r="C101" s="505"/>
      <c r="D101" s="399"/>
      <c r="E101" s="538"/>
      <c r="F101" s="538"/>
      <c r="G101" s="143">
        <f t="shared" si="4"/>
        <v>0</v>
      </c>
    </row>
    <row r="102" spans="2:7">
      <c r="B102" s="285">
        <f t="shared" si="5"/>
        <v>40</v>
      </c>
      <c r="C102" s="505"/>
      <c r="D102" s="399"/>
      <c r="E102" s="538"/>
      <c r="F102" s="538"/>
      <c r="G102" s="143">
        <f t="shared" si="4"/>
        <v>0</v>
      </c>
    </row>
    <row r="103" spans="2:7">
      <c r="B103" s="285">
        <f t="shared" si="5"/>
        <v>41</v>
      </c>
      <c r="C103" s="505"/>
      <c r="D103" s="399"/>
      <c r="E103" s="538"/>
      <c r="F103" s="538"/>
      <c r="G103" s="143">
        <f t="shared" si="4"/>
        <v>0</v>
      </c>
    </row>
    <row r="104" spans="2:7">
      <c r="B104" s="285">
        <f t="shared" si="5"/>
        <v>42</v>
      </c>
      <c r="C104" s="505"/>
      <c r="D104" s="399"/>
      <c r="E104" s="538"/>
      <c r="F104" s="538"/>
      <c r="G104" s="143">
        <f t="shared" si="4"/>
        <v>0</v>
      </c>
    </row>
    <row r="105" spans="2:7">
      <c r="B105" s="285">
        <f t="shared" si="5"/>
        <v>43</v>
      </c>
      <c r="C105" s="505"/>
      <c r="D105" s="399"/>
      <c r="E105" s="538"/>
      <c r="F105" s="538"/>
      <c r="G105" s="143">
        <f t="shared" si="4"/>
        <v>0</v>
      </c>
    </row>
    <row r="106" spans="2:7">
      <c r="B106" s="285">
        <f t="shared" si="5"/>
        <v>44</v>
      </c>
      <c r="C106" s="505"/>
      <c r="D106" s="399"/>
      <c r="E106" s="538"/>
      <c r="F106" s="538"/>
      <c r="G106" s="143">
        <f t="shared" si="4"/>
        <v>0</v>
      </c>
    </row>
    <row r="107" spans="2:7">
      <c r="B107" s="285">
        <f t="shared" si="5"/>
        <v>45</v>
      </c>
      <c r="C107" s="505"/>
      <c r="D107" s="399"/>
      <c r="E107" s="538"/>
      <c r="F107" s="538"/>
      <c r="G107" s="143">
        <f t="shared" si="4"/>
        <v>0</v>
      </c>
    </row>
    <row r="108" spans="2:7">
      <c r="B108" s="285">
        <f t="shared" si="5"/>
        <v>46</v>
      </c>
      <c r="C108" s="505"/>
      <c r="D108" s="399"/>
      <c r="E108" s="538"/>
      <c r="F108" s="331"/>
      <c r="G108" s="143">
        <f t="shared" si="4"/>
        <v>0</v>
      </c>
    </row>
    <row r="109" spans="2:7" ht="13.5" thickBot="1">
      <c r="B109" s="285"/>
      <c r="C109" s="499"/>
      <c r="D109" s="400"/>
      <c r="E109" s="538"/>
      <c r="F109" s="536"/>
      <c r="G109" s="143"/>
    </row>
    <row r="110" spans="2:7" ht="13.5" thickBot="1">
      <c r="B110" s="525"/>
      <c r="C110" s="144"/>
      <c r="D110" s="500" t="s">
        <v>282</v>
      </c>
      <c r="E110" s="145">
        <f>SUM(E63:E109)</f>
        <v>0</v>
      </c>
      <c r="F110" s="145">
        <f>SUM(F63:F109)</f>
        <v>0</v>
      </c>
      <c r="G110" s="145">
        <f>SUM(G63:G109)</f>
        <v>0</v>
      </c>
    </row>
    <row r="112" spans="2:7">
      <c r="F112" s="431"/>
    </row>
    <row r="113" spans="2:7">
      <c r="C113" s="137" t="s">
        <v>283</v>
      </c>
      <c r="D113" s="138"/>
      <c r="G113" s="140"/>
    </row>
    <row r="114" spans="2:7" ht="13.5" thickBot="1">
      <c r="C114" s="141"/>
      <c r="D114" s="138"/>
      <c r="G114" s="142"/>
    </row>
    <row r="115" spans="2:7" ht="13.5" thickBot="1">
      <c r="B115" s="280" t="s">
        <v>268</v>
      </c>
      <c r="C115" s="280" t="s">
        <v>269</v>
      </c>
      <c r="D115" s="516"/>
      <c r="E115" s="890" t="s">
        <v>270</v>
      </c>
      <c r="F115" s="891"/>
      <c r="G115" s="892"/>
    </row>
    <row r="116" spans="2:7">
      <c r="B116" s="307" t="s">
        <v>160</v>
      </c>
      <c r="C116" s="307" t="s">
        <v>271</v>
      </c>
      <c r="D116" s="529" t="s">
        <v>272</v>
      </c>
      <c r="E116" s="516" t="s">
        <v>273</v>
      </c>
      <c r="F116" s="280" t="s">
        <v>274</v>
      </c>
      <c r="G116" s="280" t="s">
        <v>218</v>
      </c>
    </row>
    <row r="117" spans="2:7" ht="13.5" thickBot="1">
      <c r="B117" s="307"/>
      <c r="C117" s="307" t="s">
        <v>275</v>
      </c>
      <c r="D117" s="530"/>
      <c r="E117" s="517" t="s">
        <v>276</v>
      </c>
      <c r="F117" s="500" t="s">
        <v>276</v>
      </c>
      <c r="G117" s="500"/>
    </row>
    <row r="118" spans="2:7" ht="13.5" thickBot="1">
      <c r="B118" s="500"/>
      <c r="C118" s="500"/>
      <c r="D118" s="531"/>
      <c r="E118" s="516" t="s">
        <v>277</v>
      </c>
      <c r="F118" s="158" t="s">
        <v>277</v>
      </c>
      <c r="G118" s="158" t="s">
        <v>277</v>
      </c>
    </row>
    <row r="119" spans="2:7">
      <c r="B119" s="285">
        <v>1</v>
      </c>
      <c r="C119" s="539"/>
      <c r="D119" s="504"/>
      <c r="E119" s="540"/>
      <c r="F119" s="149"/>
      <c r="G119" s="150">
        <f t="shared" ref="G119:G146" si="6">+E119+F119</f>
        <v>0</v>
      </c>
    </row>
    <row r="120" spans="2:7">
      <c r="B120" s="285">
        <v>2</v>
      </c>
      <c r="C120" s="505"/>
      <c r="D120" s="541"/>
      <c r="E120" s="542"/>
      <c r="F120" s="536"/>
      <c r="G120" s="151">
        <f t="shared" si="6"/>
        <v>0</v>
      </c>
    </row>
    <row r="121" spans="2:7">
      <c r="B121" s="285">
        <v>3</v>
      </c>
      <c r="C121" s="505"/>
      <c r="D121" s="541"/>
      <c r="E121" s="542"/>
      <c r="F121" s="536"/>
      <c r="G121" s="151">
        <f t="shared" si="6"/>
        <v>0</v>
      </c>
    </row>
    <row r="122" spans="2:7">
      <c r="B122" s="285">
        <v>4</v>
      </c>
      <c r="C122" s="505"/>
      <c r="D122" s="541"/>
      <c r="E122" s="542"/>
      <c r="F122" s="536"/>
      <c r="G122" s="151">
        <f t="shared" si="6"/>
        <v>0</v>
      </c>
    </row>
    <row r="123" spans="2:7">
      <c r="B123" s="285">
        <v>5</v>
      </c>
      <c r="C123" s="505"/>
      <c r="D123" s="541"/>
      <c r="E123" s="542"/>
      <c r="F123" s="536"/>
      <c r="G123" s="151">
        <f t="shared" si="6"/>
        <v>0</v>
      </c>
    </row>
    <row r="124" spans="2:7">
      <c r="B124" s="285">
        <v>6</v>
      </c>
      <c r="C124" s="505"/>
      <c r="D124" s="541"/>
      <c r="E124" s="542"/>
      <c r="F124" s="536"/>
      <c r="G124" s="151">
        <f t="shared" si="6"/>
        <v>0</v>
      </c>
    </row>
    <row r="125" spans="2:7">
      <c r="B125" s="285">
        <v>7</v>
      </c>
      <c r="C125" s="505"/>
      <c r="D125" s="541"/>
      <c r="E125" s="542"/>
      <c r="F125" s="536"/>
      <c r="G125" s="151">
        <f t="shared" si="6"/>
        <v>0</v>
      </c>
    </row>
    <row r="126" spans="2:7">
      <c r="B126" s="285">
        <v>8</v>
      </c>
      <c r="C126" s="505"/>
      <c r="D126" s="541"/>
      <c r="E126" s="542"/>
      <c r="F126" s="536"/>
      <c r="G126" s="151">
        <f t="shared" si="6"/>
        <v>0</v>
      </c>
    </row>
    <row r="127" spans="2:7">
      <c r="B127" s="285">
        <v>9</v>
      </c>
      <c r="C127" s="505"/>
      <c r="D127" s="541"/>
      <c r="E127" s="542"/>
      <c r="F127" s="536"/>
      <c r="G127" s="151">
        <f t="shared" si="6"/>
        <v>0</v>
      </c>
    </row>
    <row r="128" spans="2:7">
      <c r="B128" s="285">
        <v>10</v>
      </c>
      <c r="C128" s="505"/>
      <c r="D128" s="541"/>
      <c r="E128" s="542"/>
      <c r="F128" s="536"/>
      <c r="G128" s="151">
        <f t="shared" si="6"/>
        <v>0</v>
      </c>
    </row>
    <row r="129" spans="2:7">
      <c r="B129" s="285">
        <f>B128+1</f>
        <v>11</v>
      </c>
      <c r="C129" s="505"/>
      <c r="D129" s="541"/>
      <c r="E129" s="542"/>
      <c r="F129" s="536"/>
      <c r="G129" s="151">
        <f t="shared" si="6"/>
        <v>0</v>
      </c>
    </row>
    <row r="130" spans="2:7">
      <c r="B130" s="285">
        <f t="shared" ref="B130:B146" si="7">B129+1</f>
        <v>12</v>
      </c>
      <c r="C130" s="505"/>
      <c r="D130" s="541"/>
      <c r="E130" s="542"/>
      <c r="F130" s="536"/>
      <c r="G130" s="151">
        <f t="shared" si="6"/>
        <v>0</v>
      </c>
    </row>
    <row r="131" spans="2:7">
      <c r="B131" s="285">
        <f t="shared" si="7"/>
        <v>13</v>
      </c>
      <c r="C131" s="505"/>
      <c r="D131" s="541"/>
      <c r="E131" s="542"/>
      <c r="F131" s="536"/>
      <c r="G131" s="151">
        <f t="shared" si="6"/>
        <v>0</v>
      </c>
    </row>
    <row r="132" spans="2:7">
      <c r="B132" s="285">
        <f t="shared" si="7"/>
        <v>14</v>
      </c>
      <c r="C132" s="505"/>
      <c r="D132" s="541"/>
      <c r="E132" s="542"/>
      <c r="F132" s="536"/>
      <c r="G132" s="151">
        <f t="shared" si="6"/>
        <v>0</v>
      </c>
    </row>
    <row r="133" spans="2:7">
      <c r="B133" s="285">
        <f t="shared" si="7"/>
        <v>15</v>
      </c>
      <c r="C133" s="505"/>
      <c r="D133" s="541"/>
      <c r="E133" s="542"/>
      <c r="F133" s="536"/>
      <c r="G133" s="151">
        <f t="shared" si="6"/>
        <v>0</v>
      </c>
    </row>
    <row r="134" spans="2:7">
      <c r="B134" s="285">
        <f t="shared" si="7"/>
        <v>16</v>
      </c>
      <c r="C134" s="505"/>
      <c r="D134" s="541"/>
      <c r="E134" s="542"/>
      <c r="F134" s="536"/>
      <c r="G134" s="151">
        <f t="shared" si="6"/>
        <v>0</v>
      </c>
    </row>
    <row r="135" spans="2:7">
      <c r="B135" s="285">
        <f t="shared" si="7"/>
        <v>17</v>
      </c>
      <c r="C135" s="505"/>
      <c r="D135" s="541"/>
      <c r="E135" s="542"/>
      <c r="F135" s="536"/>
      <c r="G135" s="151">
        <f t="shared" si="6"/>
        <v>0</v>
      </c>
    </row>
    <row r="136" spans="2:7">
      <c r="B136" s="285">
        <f t="shared" si="7"/>
        <v>18</v>
      </c>
      <c r="C136" s="505"/>
      <c r="D136" s="541"/>
      <c r="E136" s="542"/>
      <c r="F136" s="536"/>
      <c r="G136" s="151">
        <f t="shared" si="6"/>
        <v>0</v>
      </c>
    </row>
    <row r="137" spans="2:7">
      <c r="B137" s="285">
        <f t="shared" si="7"/>
        <v>19</v>
      </c>
      <c r="C137" s="505"/>
      <c r="D137" s="541"/>
      <c r="E137" s="542"/>
      <c r="F137" s="536"/>
      <c r="G137" s="151">
        <f t="shared" si="6"/>
        <v>0</v>
      </c>
    </row>
    <row r="138" spans="2:7">
      <c r="B138" s="285">
        <f t="shared" si="7"/>
        <v>20</v>
      </c>
      <c r="C138" s="505"/>
      <c r="D138" s="541"/>
      <c r="E138" s="542"/>
      <c r="F138" s="536"/>
      <c r="G138" s="151">
        <f t="shared" si="6"/>
        <v>0</v>
      </c>
    </row>
    <row r="139" spans="2:7">
      <c r="B139" s="285">
        <f t="shared" si="7"/>
        <v>21</v>
      </c>
      <c r="C139" s="505"/>
      <c r="D139" s="541"/>
      <c r="E139" s="542"/>
      <c r="F139" s="536"/>
      <c r="G139" s="151">
        <f t="shared" si="6"/>
        <v>0</v>
      </c>
    </row>
    <row r="140" spans="2:7">
      <c r="B140" s="285">
        <f t="shared" si="7"/>
        <v>22</v>
      </c>
      <c r="C140" s="505"/>
      <c r="D140" s="541"/>
      <c r="E140" s="542"/>
      <c r="F140" s="536"/>
      <c r="G140" s="151">
        <f t="shared" si="6"/>
        <v>0</v>
      </c>
    </row>
    <row r="141" spans="2:7">
      <c r="B141" s="285">
        <f t="shared" si="7"/>
        <v>23</v>
      </c>
      <c r="C141" s="505"/>
      <c r="D141" s="541"/>
      <c r="E141" s="542"/>
      <c r="F141" s="542"/>
      <c r="G141" s="151">
        <f t="shared" si="6"/>
        <v>0</v>
      </c>
    </row>
    <row r="142" spans="2:7">
      <c r="B142" s="285">
        <f t="shared" si="7"/>
        <v>24</v>
      </c>
      <c r="C142" s="505"/>
      <c r="D142" s="541"/>
      <c r="E142" s="542"/>
      <c r="F142" s="542"/>
      <c r="G142" s="151">
        <f t="shared" si="6"/>
        <v>0</v>
      </c>
    </row>
    <row r="143" spans="2:7">
      <c r="B143" s="285">
        <f t="shared" si="7"/>
        <v>25</v>
      </c>
      <c r="C143" s="505"/>
      <c r="D143" s="541"/>
      <c r="E143" s="542"/>
      <c r="F143" s="542"/>
      <c r="G143" s="151">
        <f t="shared" si="6"/>
        <v>0</v>
      </c>
    </row>
    <row r="144" spans="2:7">
      <c r="B144" s="285">
        <f t="shared" si="7"/>
        <v>26</v>
      </c>
      <c r="C144" s="505"/>
      <c r="D144" s="541"/>
      <c r="E144" s="542"/>
      <c r="F144" s="542"/>
      <c r="G144" s="151">
        <f t="shared" si="6"/>
        <v>0</v>
      </c>
    </row>
    <row r="145" spans="2:7">
      <c r="B145" s="285">
        <f t="shared" si="7"/>
        <v>27</v>
      </c>
      <c r="C145" s="505"/>
      <c r="D145" s="541"/>
      <c r="E145" s="542"/>
      <c r="F145" s="536"/>
      <c r="G145" s="151">
        <f t="shared" si="6"/>
        <v>0</v>
      </c>
    </row>
    <row r="146" spans="2:7">
      <c r="B146" s="285">
        <f t="shared" si="7"/>
        <v>28</v>
      </c>
      <c r="C146" s="505"/>
      <c r="D146" s="541"/>
      <c r="E146" s="542"/>
      <c r="F146" s="542"/>
      <c r="G146" s="151">
        <f t="shared" si="6"/>
        <v>0</v>
      </c>
    </row>
    <row r="147" spans="2:7" ht="13.5" thickBot="1">
      <c r="B147" s="285"/>
      <c r="C147" s="505"/>
      <c r="D147" s="501"/>
      <c r="E147" s="542"/>
      <c r="F147" s="536"/>
      <c r="G147" s="151"/>
    </row>
    <row r="148" spans="2:7" ht="13.5" thickBot="1">
      <c r="B148" s="532"/>
      <c r="C148" s="136"/>
      <c r="D148" s="152" t="s">
        <v>282</v>
      </c>
      <c r="E148" s="153">
        <f>+SUM(E119:E147)</f>
        <v>0</v>
      </c>
      <c r="F148" s="154">
        <f>+SUM(F119:F147)</f>
        <v>0</v>
      </c>
      <c r="G148" s="153">
        <f>+SUM(G119:G147)</f>
        <v>0</v>
      </c>
    </row>
    <row r="150" spans="2:7">
      <c r="C150" s="137" t="s">
        <v>567</v>
      </c>
      <c r="D150" s="138"/>
      <c r="G150" s="140"/>
    </row>
    <row r="151" spans="2:7" ht="13.5" thickBot="1">
      <c r="C151" s="141"/>
      <c r="D151" s="138"/>
      <c r="G151" s="142"/>
    </row>
    <row r="152" spans="2:7" ht="13.5" thickBot="1">
      <c r="B152" s="280" t="s">
        <v>268</v>
      </c>
      <c r="C152" s="515" t="s">
        <v>269</v>
      </c>
      <c r="D152" s="280"/>
      <c r="E152" s="891" t="s">
        <v>270</v>
      </c>
      <c r="F152" s="891"/>
      <c r="G152" s="892"/>
    </row>
    <row r="153" spans="2:7">
      <c r="B153" s="307" t="s">
        <v>160</v>
      </c>
      <c r="C153" s="437" t="s">
        <v>271</v>
      </c>
      <c r="D153" s="307" t="s">
        <v>272</v>
      </c>
      <c r="E153" s="516" t="s">
        <v>273</v>
      </c>
      <c r="F153" s="280" t="s">
        <v>274</v>
      </c>
      <c r="G153" s="280" t="s">
        <v>218</v>
      </c>
    </row>
    <row r="154" spans="2:7" ht="13.5" thickBot="1">
      <c r="B154" s="307"/>
      <c r="C154" s="437" t="s">
        <v>275</v>
      </c>
      <c r="D154" s="509"/>
      <c r="E154" s="517" t="s">
        <v>276</v>
      </c>
      <c r="F154" s="500" t="s">
        <v>276</v>
      </c>
      <c r="G154" s="500"/>
    </row>
    <row r="155" spans="2:7" ht="13.5" thickBot="1">
      <c r="B155" s="307"/>
      <c r="C155" s="437"/>
      <c r="D155" s="509"/>
      <c r="E155" s="516" t="s">
        <v>277</v>
      </c>
      <c r="F155" s="280" t="s">
        <v>277</v>
      </c>
      <c r="G155" s="280" t="s">
        <v>277</v>
      </c>
    </row>
    <row r="156" spans="2:7" ht="13.5" thickBot="1">
      <c r="B156" s="518">
        <v>1</v>
      </c>
      <c r="C156" s="496"/>
      <c r="D156" s="502"/>
      <c r="E156" s="543">
        <v>0</v>
      </c>
      <c r="F156" s="155">
        <v>0</v>
      </c>
      <c r="G156" s="150">
        <f>+E156+F156</f>
        <v>0</v>
      </c>
    </row>
    <row r="157" spans="2:7" ht="13.5" thickBot="1">
      <c r="B157" s="525"/>
      <c r="C157" s="144"/>
      <c r="D157" s="152" t="s">
        <v>282</v>
      </c>
      <c r="E157" s="145">
        <f>+SUM(E156:E156)</f>
        <v>0</v>
      </c>
      <c r="F157" s="157">
        <f>+SUM(F156:F156)</f>
        <v>0</v>
      </c>
      <c r="G157" s="153">
        <f>+E157+F157</f>
        <v>0</v>
      </c>
    </row>
    <row r="158" spans="2:7">
      <c r="B158" s="544"/>
      <c r="C158" s="383"/>
      <c r="D158" s="384"/>
      <c r="E158" s="385"/>
      <c r="F158" s="385"/>
      <c r="G158" s="386"/>
    </row>
    <row r="159" spans="2:7">
      <c r="B159" s="544"/>
      <c r="C159" s="383"/>
      <c r="D159" s="384"/>
      <c r="E159" s="385"/>
      <c r="F159" s="385"/>
      <c r="G159" s="386"/>
    </row>
    <row r="160" spans="2:7">
      <c r="B160" s="544"/>
      <c r="C160" s="137" t="s">
        <v>568</v>
      </c>
      <c r="D160" s="384"/>
      <c r="E160" s="385"/>
      <c r="F160" s="385"/>
      <c r="G160" s="386"/>
    </row>
    <row r="161" spans="2:7" ht="13.5" thickBot="1">
      <c r="C161" s="141"/>
      <c r="D161" s="138"/>
      <c r="G161" s="142"/>
    </row>
    <row r="162" spans="2:7" ht="13.5" thickBot="1">
      <c r="B162" s="280" t="s">
        <v>268</v>
      </c>
      <c r="C162" s="515" t="s">
        <v>269</v>
      </c>
      <c r="D162" s="280"/>
      <c r="E162" s="891" t="s">
        <v>270</v>
      </c>
      <c r="F162" s="891"/>
      <c r="G162" s="892"/>
    </row>
    <row r="163" spans="2:7">
      <c r="B163" s="307" t="s">
        <v>160</v>
      </c>
      <c r="C163" s="437" t="s">
        <v>271</v>
      </c>
      <c r="D163" s="307" t="s">
        <v>272</v>
      </c>
      <c r="E163" s="516" t="s">
        <v>273</v>
      </c>
      <c r="F163" s="280" t="s">
        <v>274</v>
      </c>
      <c r="G163" s="280" t="s">
        <v>218</v>
      </c>
    </row>
    <row r="164" spans="2:7" ht="13.5" thickBot="1">
      <c r="B164" s="307"/>
      <c r="C164" s="437" t="s">
        <v>275</v>
      </c>
      <c r="D164" s="509"/>
      <c r="E164" s="517" t="s">
        <v>276</v>
      </c>
      <c r="F164" s="500" t="s">
        <v>276</v>
      </c>
      <c r="G164" s="500"/>
    </row>
    <row r="165" spans="2:7" ht="13.5" thickBot="1">
      <c r="B165" s="307"/>
      <c r="C165" s="437"/>
      <c r="D165" s="509"/>
      <c r="E165" s="516" t="s">
        <v>277</v>
      </c>
      <c r="F165" s="158" t="s">
        <v>277</v>
      </c>
      <c r="G165" s="280" t="s">
        <v>277</v>
      </c>
    </row>
    <row r="166" spans="2:7">
      <c r="B166" s="518">
        <v>1</v>
      </c>
      <c r="C166" s="503"/>
      <c r="D166" s="504"/>
      <c r="E166" s="540">
        <v>0</v>
      </c>
      <c r="F166" s="524">
        <v>0</v>
      </c>
      <c r="G166" s="150">
        <f>+E166+F166</f>
        <v>0</v>
      </c>
    </row>
    <row r="167" spans="2:7" ht="13.5" thickBot="1">
      <c r="B167" s="522"/>
      <c r="C167" s="505"/>
      <c r="D167" s="501"/>
      <c r="E167" s="542"/>
      <c r="F167" s="156"/>
      <c r="G167" s="151"/>
    </row>
    <row r="168" spans="2:7" ht="13.5" thickBot="1">
      <c r="B168" s="525"/>
      <c r="C168" s="144"/>
      <c r="D168" s="397" t="s">
        <v>282</v>
      </c>
      <c r="E168" s="145">
        <f>+SUM(E166:E167)</f>
        <v>0</v>
      </c>
      <c r="F168" s="157">
        <f>+SUM(F166:F167)</f>
        <v>0</v>
      </c>
      <c r="G168" s="153">
        <f>+E168+F168</f>
        <v>0</v>
      </c>
    </row>
    <row r="170" spans="2:7">
      <c r="C170" s="137" t="s">
        <v>569</v>
      </c>
      <c r="D170" s="138"/>
      <c r="G170" s="142"/>
    </row>
    <row r="171" spans="2:7" ht="13.5" thickBot="1">
      <c r="C171" s="137"/>
      <c r="D171" s="138"/>
      <c r="G171" s="142"/>
    </row>
    <row r="172" spans="2:7" ht="13.5" thickBot="1">
      <c r="B172" s="280" t="s">
        <v>268</v>
      </c>
      <c r="C172" s="515" t="s">
        <v>269</v>
      </c>
      <c r="D172" s="280"/>
      <c r="E172" s="891" t="s">
        <v>270</v>
      </c>
      <c r="F172" s="891"/>
      <c r="G172" s="892"/>
    </row>
    <row r="173" spans="2:7">
      <c r="B173" s="307" t="s">
        <v>160</v>
      </c>
      <c r="C173" s="437" t="s">
        <v>271</v>
      </c>
      <c r="D173" s="307" t="s">
        <v>272</v>
      </c>
      <c r="E173" s="516" t="s">
        <v>273</v>
      </c>
      <c r="F173" s="280" t="s">
        <v>274</v>
      </c>
      <c r="G173" s="280" t="s">
        <v>218</v>
      </c>
    </row>
    <row r="174" spans="2:7" ht="13.5" thickBot="1">
      <c r="B174" s="307"/>
      <c r="C174" s="437" t="s">
        <v>275</v>
      </c>
      <c r="D174" s="509"/>
      <c r="E174" s="517" t="s">
        <v>276</v>
      </c>
      <c r="F174" s="500" t="s">
        <v>276</v>
      </c>
      <c r="G174" s="500"/>
    </row>
    <row r="175" spans="2:7" ht="13.5" thickBot="1">
      <c r="B175" s="307"/>
      <c r="C175" s="437"/>
      <c r="D175" s="509"/>
      <c r="E175" s="516" t="s">
        <v>277</v>
      </c>
      <c r="F175" s="158" t="s">
        <v>277</v>
      </c>
      <c r="G175" s="158" t="s">
        <v>277</v>
      </c>
    </row>
    <row r="176" spans="2:7">
      <c r="B176" s="518">
        <v>1</v>
      </c>
      <c r="C176" s="503"/>
      <c r="D176" s="504"/>
      <c r="E176" s="540"/>
      <c r="F176" s="524"/>
      <c r="G176" s="151">
        <f t="shared" ref="G176:G192" si="8">+E176+F176</f>
        <v>0</v>
      </c>
    </row>
    <row r="177" spans="2:7">
      <c r="B177" s="522">
        <f>+B176+1</f>
        <v>2</v>
      </c>
      <c r="C177" s="505"/>
      <c r="D177" s="541"/>
      <c r="E177" s="542"/>
      <c r="F177" s="524"/>
      <c r="G177" s="151">
        <f t="shared" si="8"/>
        <v>0</v>
      </c>
    </row>
    <row r="178" spans="2:7">
      <c r="B178" s="522">
        <f t="shared" ref="B178:B192" si="9">+B177+1</f>
        <v>3</v>
      </c>
      <c r="C178" s="505"/>
      <c r="D178" s="541"/>
      <c r="E178" s="542"/>
      <c r="F178" s="524"/>
      <c r="G178" s="151">
        <f t="shared" si="8"/>
        <v>0</v>
      </c>
    </row>
    <row r="179" spans="2:7">
      <c r="B179" s="522">
        <f t="shared" si="9"/>
        <v>4</v>
      </c>
      <c r="C179" s="505"/>
      <c r="D179" s="541"/>
      <c r="E179" s="542"/>
      <c r="F179" s="524"/>
      <c r="G179" s="151">
        <f t="shared" si="8"/>
        <v>0</v>
      </c>
    </row>
    <row r="180" spans="2:7">
      <c r="B180" s="522">
        <f t="shared" si="9"/>
        <v>5</v>
      </c>
      <c r="C180" s="505"/>
      <c r="D180" s="541"/>
      <c r="E180" s="542"/>
      <c r="F180" s="524"/>
      <c r="G180" s="151">
        <f t="shared" si="8"/>
        <v>0</v>
      </c>
    </row>
    <row r="181" spans="2:7">
      <c r="B181" s="522">
        <f t="shared" si="9"/>
        <v>6</v>
      </c>
      <c r="C181" s="505"/>
      <c r="D181" s="541"/>
      <c r="E181" s="542"/>
      <c r="F181" s="524"/>
      <c r="G181" s="151">
        <f t="shared" si="8"/>
        <v>0</v>
      </c>
    </row>
    <row r="182" spans="2:7">
      <c r="B182" s="522">
        <f t="shared" si="9"/>
        <v>7</v>
      </c>
      <c r="C182" s="505"/>
      <c r="D182" s="541"/>
      <c r="E182" s="542"/>
      <c r="F182" s="524"/>
      <c r="G182" s="151">
        <f t="shared" si="8"/>
        <v>0</v>
      </c>
    </row>
    <row r="183" spans="2:7">
      <c r="B183" s="522">
        <f t="shared" si="9"/>
        <v>8</v>
      </c>
      <c r="C183" s="505"/>
      <c r="D183" s="541"/>
      <c r="E183" s="542"/>
      <c r="F183" s="524"/>
      <c r="G183" s="151">
        <f t="shared" si="8"/>
        <v>0</v>
      </c>
    </row>
    <row r="184" spans="2:7">
      <c r="B184" s="522">
        <f t="shared" si="9"/>
        <v>9</v>
      </c>
      <c r="C184" s="505"/>
      <c r="D184" s="541"/>
      <c r="E184" s="542"/>
      <c r="F184" s="524"/>
      <c r="G184" s="151">
        <f t="shared" si="8"/>
        <v>0</v>
      </c>
    </row>
    <row r="185" spans="2:7">
      <c r="B185" s="522">
        <f t="shared" si="9"/>
        <v>10</v>
      </c>
      <c r="C185" s="505"/>
      <c r="D185" s="541"/>
      <c r="E185" s="542"/>
      <c r="F185" s="524"/>
      <c r="G185" s="151">
        <f t="shared" si="8"/>
        <v>0</v>
      </c>
    </row>
    <row r="186" spans="2:7">
      <c r="B186" s="522">
        <f t="shared" si="9"/>
        <v>11</v>
      </c>
      <c r="C186" s="505"/>
      <c r="D186" s="541"/>
      <c r="E186" s="542"/>
      <c r="F186" s="524"/>
      <c r="G186" s="151">
        <f t="shared" si="8"/>
        <v>0</v>
      </c>
    </row>
    <row r="187" spans="2:7">
      <c r="B187" s="522">
        <f t="shared" si="9"/>
        <v>12</v>
      </c>
      <c r="C187" s="505"/>
      <c r="D187" s="541"/>
      <c r="E187" s="542"/>
      <c r="F187" s="524"/>
      <c r="G187" s="151">
        <f t="shared" si="8"/>
        <v>0</v>
      </c>
    </row>
    <row r="188" spans="2:7">
      <c r="B188" s="522">
        <f t="shared" si="9"/>
        <v>13</v>
      </c>
      <c r="C188" s="505"/>
      <c r="D188" s="541"/>
      <c r="E188" s="542"/>
      <c r="F188" s="524"/>
      <c r="G188" s="151">
        <f t="shared" si="8"/>
        <v>0</v>
      </c>
    </row>
    <row r="189" spans="2:7">
      <c r="B189" s="522">
        <f t="shared" si="9"/>
        <v>14</v>
      </c>
      <c r="C189" s="505"/>
      <c r="D189" s="541"/>
      <c r="E189" s="542"/>
      <c r="F189" s="156"/>
      <c r="G189" s="151">
        <f t="shared" si="8"/>
        <v>0</v>
      </c>
    </row>
    <row r="190" spans="2:7">
      <c r="B190" s="522">
        <f t="shared" si="9"/>
        <v>15</v>
      </c>
      <c r="C190" s="505"/>
      <c r="D190" s="541"/>
      <c r="E190" s="542"/>
      <c r="F190" s="542"/>
      <c r="G190" s="151">
        <f t="shared" si="8"/>
        <v>0</v>
      </c>
    </row>
    <row r="191" spans="2:7">
      <c r="B191" s="522">
        <f t="shared" si="9"/>
        <v>16</v>
      </c>
      <c r="C191" s="505"/>
      <c r="D191" s="541"/>
      <c r="E191" s="542"/>
      <c r="F191" s="542"/>
      <c r="G191" s="151">
        <f t="shared" si="8"/>
        <v>0</v>
      </c>
    </row>
    <row r="192" spans="2:7">
      <c r="B192" s="522">
        <f t="shared" si="9"/>
        <v>17</v>
      </c>
      <c r="C192" s="505"/>
      <c r="D192" s="541"/>
      <c r="E192" s="542"/>
      <c r="F192" s="542"/>
      <c r="G192" s="151">
        <f t="shared" si="8"/>
        <v>0</v>
      </c>
    </row>
    <row r="193" spans="2:7" ht="13.5" thickBot="1">
      <c r="B193" s="522"/>
      <c r="C193" s="505"/>
      <c r="D193" s="501"/>
      <c r="E193" s="542"/>
      <c r="F193" s="156"/>
      <c r="G193" s="151"/>
    </row>
    <row r="194" spans="2:7" ht="13.5" thickBot="1">
      <c r="B194" s="525"/>
      <c r="C194" s="144"/>
      <c r="D194" s="397" t="s">
        <v>282</v>
      </c>
      <c r="E194" s="153">
        <f>SUM(E176:E193)</f>
        <v>0</v>
      </c>
      <c r="F194" s="153">
        <f>SUM(F176:F193)</f>
        <v>0</v>
      </c>
      <c r="G194" s="153">
        <f>SUM(G176:G193)</f>
        <v>0</v>
      </c>
    </row>
    <row r="196" spans="2:7">
      <c r="C196" s="137" t="s">
        <v>574</v>
      </c>
      <c r="D196" s="138"/>
      <c r="G196" s="142"/>
    </row>
    <row r="197" spans="2:7" ht="13.5" thickBot="1">
      <c r="C197" s="137"/>
      <c r="D197" s="138"/>
      <c r="G197" s="142"/>
    </row>
    <row r="198" spans="2:7" ht="13.5" thickBot="1">
      <c r="B198" s="280" t="s">
        <v>268</v>
      </c>
      <c r="C198" s="515" t="s">
        <v>269</v>
      </c>
      <c r="D198" s="280"/>
      <c r="E198" s="891" t="s">
        <v>270</v>
      </c>
      <c r="F198" s="891"/>
      <c r="G198" s="892"/>
    </row>
    <row r="199" spans="2:7">
      <c r="B199" s="307" t="s">
        <v>160</v>
      </c>
      <c r="C199" s="437" t="s">
        <v>271</v>
      </c>
      <c r="D199" s="307" t="s">
        <v>272</v>
      </c>
      <c r="E199" s="516" t="s">
        <v>273</v>
      </c>
      <c r="F199" s="280" t="s">
        <v>274</v>
      </c>
      <c r="G199" s="280" t="s">
        <v>218</v>
      </c>
    </row>
    <row r="200" spans="2:7" ht="13.5" thickBot="1">
      <c r="B200" s="307"/>
      <c r="C200" s="437" t="s">
        <v>275</v>
      </c>
      <c r="D200" s="509"/>
      <c r="E200" s="517" t="s">
        <v>276</v>
      </c>
      <c r="F200" s="500" t="s">
        <v>276</v>
      </c>
      <c r="G200" s="500"/>
    </row>
    <row r="201" spans="2:7" ht="13.5" thickBot="1">
      <c r="B201" s="307"/>
      <c r="C201" s="437"/>
      <c r="D201" s="509"/>
      <c r="E201" s="516" t="s">
        <v>277</v>
      </c>
      <c r="F201" s="280" t="s">
        <v>277</v>
      </c>
      <c r="G201" s="280" t="s">
        <v>277</v>
      </c>
    </row>
    <row r="202" spans="2:7">
      <c r="B202" s="534">
        <v>1</v>
      </c>
      <c r="C202" s="496"/>
      <c r="D202" s="504"/>
      <c r="E202" s="543"/>
      <c r="F202" s="543"/>
      <c r="G202" s="150">
        <f>+E202+F202</f>
        <v>0</v>
      </c>
    </row>
    <row r="203" spans="2:7" ht="13.5" thickBot="1">
      <c r="B203" s="513"/>
      <c r="C203" s="498"/>
      <c r="D203" s="501"/>
      <c r="E203" s="573"/>
      <c r="F203" s="573"/>
      <c r="G203" s="126"/>
    </row>
    <row r="204" spans="2:7" ht="13.5" thickBot="1">
      <c r="B204" s="571"/>
      <c r="C204" s="572"/>
      <c r="D204" s="397" t="s">
        <v>282</v>
      </c>
      <c r="E204" s="126">
        <f>SUM(E202:E202)</f>
        <v>0</v>
      </c>
      <c r="F204" s="126">
        <f>SUM(F202:F202)</f>
        <v>0</v>
      </c>
      <c r="G204" s="126">
        <f>SUM(G202:G202)</f>
        <v>0</v>
      </c>
    </row>
    <row r="206" spans="2:7">
      <c r="C206" s="137" t="s">
        <v>575</v>
      </c>
      <c r="D206" s="138"/>
      <c r="G206" s="142"/>
    </row>
    <row r="207" spans="2:7" ht="13.5" thickBot="1">
      <c r="C207" s="137"/>
      <c r="D207" s="138"/>
      <c r="G207" s="142"/>
    </row>
    <row r="208" spans="2:7" ht="13.5" thickBot="1">
      <c r="B208" s="545" t="s">
        <v>268</v>
      </c>
      <c r="C208" s="545" t="s">
        <v>269</v>
      </c>
      <c r="D208" s="545"/>
      <c r="E208" s="893" t="s">
        <v>270</v>
      </c>
      <c r="F208" s="894"/>
      <c r="G208" s="895"/>
    </row>
    <row r="209" spans="2:8">
      <c r="B209" s="546" t="s">
        <v>160</v>
      </c>
      <c r="C209" s="546" t="s">
        <v>271</v>
      </c>
      <c r="D209" s="546" t="s">
        <v>272</v>
      </c>
      <c r="E209" s="547" t="s">
        <v>273</v>
      </c>
      <c r="F209" s="548" t="s">
        <v>274</v>
      </c>
      <c r="G209" s="549" t="s">
        <v>218</v>
      </c>
    </row>
    <row r="210" spans="2:8" ht="13.5" thickBot="1">
      <c r="B210" s="546"/>
      <c r="C210" s="546" t="s">
        <v>275</v>
      </c>
      <c r="D210" s="550"/>
      <c r="E210" s="551" t="s">
        <v>276</v>
      </c>
      <c r="F210" s="552" t="s">
        <v>276</v>
      </c>
      <c r="G210" s="553"/>
    </row>
    <row r="211" spans="2:8" ht="13.5" thickBot="1">
      <c r="B211" s="546"/>
      <c r="C211" s="546"/>
      <c r="D211" s="550"/>
      <c r="E211" s="554" t="s">
        <v>277</v>
      </c>
      <c r="F211" s="555" t="s">
        <v>277</v>
      </c>
      <c r="G211" s="556" t="s">
        <v>277</v>
      </c>
    </row>
    <row r="212" spans="2:8">
      <c r="B212" s="289">
        <v>1</v>
      </c>
      <c r="C212" s="557"/>
      <c r="D212" s="558"/>
      <c r="E212" s="559"/>
      <c r="F212" s="560"/>
      <c r="G212" s="561">
        <f>+E212+F212</f>
        <v>0</v>
      </c>
    </row>
    <row r="213" spans="2:8">
      <c r="B213" s="289">
        <f t="shared" ref="B213:B218" si="10">+B212+1</f>
        <v>2</v>
      </c>
      <c r="C213" s="557"/>
      <c r="D213" s="558"/>
      <c r="E213" s="562"/>
      <c r="F213" s="563"/>
      <c r="G213" s="564">
        <f t="shared" ref="G213:G218" si="11">+E213+F213</f>
        <v>0</v>
      </c>
    </row>
    <row r="214" spans="2:8">
      <c r="B214" s="289">
        <f t="shared" si="10"/>
        <v>3</v>
      </c>
      <c r="C214" s="557"/>
      <c r="D214" s="558"/>
      <c r="E214" s="562"/>
      <c r="F214" s="563"/>
      <c r="G214" s="564">
        <f t="shared" si="11"/>
        <v>0</v>
      </c>
    </row>
    <row r="215" spans="2:8">
      <c r="B215" s="289">
        <f t="shared" si="10"/>
        <v>4</v>
      </c>
      <c r="C215" s="557"/>
      <c r="D215" s="558"/>
      <c r="E215" s="562"/>
      <c r="F215" s="563"/>
      <c r="G215" s="564">
        <f t="shared" si="11"/>
        <v>0</v>
      </c>
    </row>
    <row r="216" spans="2:8">
      <c r="B216" s="289">
        <f t="shared" si="10"/>
        <v>5</v>
      </c>
      <c r="C216" s="557"/>
      <c r="D216" s="558"/>
      <c r="E216" s="562"/>
      <c r="F216" s="562"/>
      <c r="G216" s="564">
        <f t="shared" si="11"/>
        <v>0</v>
      </c>
    </row>
    <row r="217" spans="2:8">
      <c r="B217" s="289">
        <f t="shared" si="10"/>
        <v>6</v>
      </c>
      <c r="C217" s="557"/>
      <c r="D217" s="558"/>
      <c r="E217" s="562"/>
      <c r="F217" s="562"/>
      <c r="G217" s="564">
        <f t="shared" si="11"/>
        <v>0</v>
      </c>
    </row>
    <row r="218" spans="2:8">
      <c r="B218" s="289">
        <f t="shared" si="10"/>
        <v>7</v>
      </c>
      <c r="C218" s="557"/>
      <c r="D218" s="558"/>
      <c r="E218" s="562"/>
      <c r="F218" s="562"/>
      <c r="G218" s="564">
        <f t="shared" si="11"/>
        <v>0</v>
      </c>
    </row>
    <row r="219" spans="2:8" ht="13.5" thickBot="1">
      <c r="B219" s="289"/>
      <c r="C219" s="565"/>
      <c r="D219" s="566"/>
      <c r="E219" s="567"/>
      <c r="F219" s="567"/>
      <c r="G219" s="568"/>
    </row>
    <row r="220" spans="2:8" ht="13.5" thickBot="1">
      <c r="B220" s="153"/>
      <c r="C220" s="153"/>
      <c r="D220" s="153" t="s">
        <v>282</v>
      </c>
      <c r="E220" s="153">
        <f>SUM(E212:E219)</f>
        <v>0</v>
      </c>
      <c r="F220" s="153">
        <f>SUM(F212:F219)</f>
        <v>0</v>
      </c>
      <c r="G220" s="569">
        <f>SUM(G212:G219)</f>
        <v>0</v>
      </c>
    </row>
    <row r="221" spans="2:8">
      <c r="E221" s="431"/>
      <c r="F221" s="431"/>
      <c r="G221" s="431"/>
    </row>
    <row r="222" spans="2:8">
      <c r="G222" s="431"/>
    </row>
    <row r="223" spans="2:8">
      <c r="G223" s="431"/>
    </row>
    <row r="224" spans="2:8">
      <c r="F224" s="431"/>
      <c r="G224" s="431"/>
      <c r="H224" s="431"/>
    </row>
  </sheetData>
  <mergeCells count="11">
    <mergeCell ref="E162:G162"/>
    <mergeCell ref="E152:G152"/>
    <mergeCell ref="E198:G198"/>
    <mergeCell ref="E208:G208"/>
    <mergeCell ref="E48:G48"/>
    <mergeCell ref="E172:G172"/>
    <mergeCell ref="F1:G1"/>
    <mergeCell ref="E11:G11"/>
    <mergeCell ref="E29:G29"/>
    <mergeCell ref="E59:G59"/>
    <mergeCell ref="E115:G115"/>
  </mergeCells>
  <pageMargins left="0.7" right="0.7" top="0.48" bottom="0.34" header="0.3" footer="0.3"/>
  <pageSetup scale="77" orientation="portrait" r:id="rId1"/>
  <rowBreaks count="3" manualBreakCount="3">
    <brk id="55" max="6" man="1"/>
    <brk id="112" max="6" man="1"/>
    <brk id="158" max="6" man="1"/>
  </rowBreaks>
</worksheet>
</file>

<file path=xl/worksheets/sheet12.xml><?xml version="1.0" encoding="utf-8"?>
<worksheet xmlns="http://schemas.openxmlformats.org/spreadsheetml/2006/main" xmlns:r="http://schemas.openxmlformats.org/officeDocument/2006/relationships">
  <sheetPr>
    <pageSetUpPr fitToPage="1"/>
  </sheetPr>
  <dimension ref="B1:G49"/>
  <sheetViews>
    <sheetView workbookViewId="0">
      <selection activeCell="F1" sqref="F1"/>
    </sheetView>
  </sheetViews>
  <sheetFormatPr defaultRowHeight="12.75"/>
  <cols>
    <col min="1" max="1" width="2" style="576" customWidth="1"/>
    <col min="2" max="7" width="15.7109375" style="576" customWidth="1"/>
    <col min="8" max="8" width="9.140625" style="576"/>
    <col min="9" max="9" width="11" style="576" bestFit="1" customWidth="1"/>
    <col min="10" max="16384" width="9.140625" style="576"/>
  </cols>
  <sheetData>
    <row r="1" spans="2:7">
      <c r="B1" s="1" t="str">
        <f>'1'!B1</f>
        <v>XYZ LIMITED</v>
      </c>
      <c r="D1" s="577"/>
      <c r="E1" s="577"/>
      <c r="F1" s="697" t="s">
        <v>756</v>
      </c>
      <c r="G1" s="2"/>
    </row>
    <row r="2" spans="2:7">
      <c r="B2" s="21"/>
      <c r="D2" s="577"/>
      <c r="E2" s="577"/>
      <c r="F2" s="577"/>
      <c r="G2" s="577"/>
    </row>
    <row r="3" spans="2:7">
      <c r="B3" s="4" t="str">
        <f>'1'!B3</f>
        <v>Financial Year 2016-2017</v>
      </c>
      <c r="F3" s="577"/>
      <c r="G3" s="577"/>
    </row>
    <row r="4" spans="2:7">
      <c r="B4" s="4" t="str">
        <f>'1'!B4</f>
        <v>Assessment Year 2017-2018</v>
      </c>
      <c r="F4" s="577"/>
      <c r="G4" s="577"/>
    </row>
    <row r="5" spans="2:7">
      <c r="F5" s="577"/>
      <c r="G5" s="577"/>
    </row>
    <row r="6" spans="2:7">
      <c r="B6" s="896" t="s">
        <v>337</v>
      </c>
      <c r="C6" s="896"/>
      <c r="D6" s="896"/>
      <c r="E6" s="896"/>
      <c r="F6" s="896"/>
      <c r="G6" s="578"/>
    </row>
    <row r="7" spans="2:7">
      <c r="B7" s="579" t="s">
        <v>588</v>
      </c>
      <c r="C7" s="579"/>
      <c r="D7" s="579"/>
      <c r="E7" s="579"/>
      <c r="F7" s="579"/>
      <c r="G7" s="579"/>
    </row>
    <row r="8" spans="2:7" ht="13.5" thickBot="1">
      <c r="B8" s="580"/>
      <c r="C8" s="580"/>
      <c r="D8" s="580"/>
      <c r="E8" s="580"/>
      <c r="F8" s="580"/>
      <c r="G8" s="580"/>
    </row>
    <row r="9" spans="2:7" ht="38.25" customHeight="1" thickBot="1">
      <c r="B9" s="581" t="s">
        <v>338</v>
      </c>
      <c r="C9" s="582" t="s">
        <v>153</v>
      </c>
      <c r="D9" s="583" t="s">
        <v>154</v>
      </c>
      <c r="E9" s="583" t="s">
        <v>155</v>
      </c>
      <c r="F9" s="584" t="s">
        <v>156</v>
      </c>
      <c r="G9" s="585"/>
    </row>
    <row r="10" spans="2:7">
      <c r="B10" s="586"/>
      <c r="C10" s="494"/>
      <c r="D10" s="587"/>
      <c r="E10" s="494"/>
      <c r="F10" s="588"/>
      <c r="G10" s="589"/>
    </row>
    <row r="11" spans="2:7">
      <c r="B11" s="592">
        <v>42461</v>
      </c>
      <c r="C11" s="593"/>
      <c r="D11" s="590">
        <v>42505</v>
      </c>
      <c r="E11" s="593"/>
      <c r="F11" s="590"/>
      <c r="G11" s="591"/>
    </row>
    <row r="12" spans="2:7">
      <c r="B12" s="592">
        <v>42491</v>
      </c>
      <c r="C12" s="593"/>
      <c r="D12" s="590">
        <v>42536</v>
      </c>
      <c r="E12" s="593"/>
      <c r="F12" s="590"/>
      <c r="G12" s="591"/>
    </row>
    <row r="13" spans="2:7">
      <c r="B13" s="592">
        <v>42522</v>
      </c>
      <c r="C13" s="593"/>
      <c r="D13" s="590">
        <v>42566</v>
      </c>
      <c r="E13" s="593"/>
      <c r="F13" s="590"/>
      <c r="G13" s="591"/>
    </row>
    <row r="14" spans="2:7">
      <c r="B14" s="592">
        <v>42552</v>
      </c>
      <c r="C14" s="593"/>
      <c r="D14" s="590">
        <v>42597</v>
      </c>
      <c r="E14" s="593"/>
      <c r="F14" s="590"/>
      <c r="G14" s="591"/>
    </row>
    <row r="15" spans="2:7">
      <c r="B15" s="592">
        <v>42583</v>
      </c>
      <c r="C15" s="593"/>
      <c r="D15" s="590">
        <v>42628</v>
      </c>
      <c r="E15" s="593"/>
      <c r="F15" s="590"/>
      <c r="G15" s="591"/>
    </row>
    <row r="16" spans="2:7">
      <c r="B16" s="592">
        <v>42614</v>
      </c>
      <c r="C16" s="593"/>
      <c r="D16" s="590">
        <v>42658</v>
      </c>
      <c r="E16" s="593"/>
      <c r="F16" s="590"/>
      <c r="G16" s="591"/>
    </row>
    <row r="17" spans="2:7">
      <c r="B17" s="592">
        <v>42644</v>
      </c>
      <c r="C17" s="593"/>
      <c r="D17" s="590">
        <v>42689</v>
      </c>
      <c r="E17" s="593"/>
      <c r="F17" s="590"/>
      <c r="G17" s="591"/>
    </row>
    <row r="18" spans="2:7">
      <c r="B18" s="592">
        <v>42675</v>
      </c>
      <c r="C18" s="593"/>
      <c r="D18" s="590">
        <v>42719</v>
      </c>
      <c r="E18" s="593"/>
      <c r="F18" s="590"/>
      <c r="G18" s="591"/>
    </row>
    <row r="19" spans="2:7">
      <c r="B19" s="592">
        <v>42705</v>
      </c>
      <c r="C19" s="593"/>
      <c r="D19" s="590">
        <v>42750</v>
      </c>
      <c r="E19" s="593"/>
      <c r="F19" s="590"/>
      <c r="G19" s="591"/>
    </row>
    <row r="20" spans="2:7">
      <c r="B20" s="592">
        <v>42736</v>
      </c>
      <c r="C20" s="593"/>
      <c r="D20" s="590">
        <v>42781</v>
      </c>
      <c r="E20" s="593"/>
      <c r="F20" s="590"/>
      <c r="G20" s="591"/>
    </row>
    <row r="21" spans="2:7">
      <c r="B21" s="592">
        <v>42767</v>
      </c>
      <c r="C21" s="593"/>
      <c r="D21" s="590">
        <v>42809</v>
      </c>
      <c r="E21" s="593"/>
      <c r="F21" s="590"/>
      <c r="G21" s="591"/>
    </row>
    <row r="22" spans="2:7">
      <c r="B22" s="592">
        <v>42795</v>
      </c>
      <c r="C22" s="593"/>
      <c r="D22" s="590">
        <v>42840</v>
      </c>
      <c r="E22" s="593"/>
      <c r="F22" s="590"/>
      <c r="G22" s="591"/>
    </row>
    <row r="23" spans="2:7" ht="13.5" thickBot="1">
      <c r="B23" s="594"/>
      <c r="C23" s="595"/>
      <c r="D23" s="596"/>
      <c r="E23" s="595"/>
      <c r="F23" s="608"/>
      <c r="G23" s="589"/>
    </row>
    <row r="24" spans="2:7" ht="13.5" thickBot="1">
      <c r="B24" s="597" t="s">
        <v>218</v>
      </c>
      <c r="C24" s="450">
        <f>SUM(C10:C23)</f>
        <v>0</v>
      </c>
      <c r="D24" s="598"/>
      <c r="E24" s="599">
        <f>SUM(E10:E23)</f>
        <v>0</v>
      </c>
      <c r="F24" s="600"/>
      <c r="G24" s="601"/>
    </row>
    <row r="25" spans="2:7">
      <c r="F25" s="577"/>
      <c r="G25" s="577"/>
    </row>
    <row r="26" spans="2:7" ht="12.75" customHeight="1">
      <c r="B26" s="897" t="s">
        <v>589</v>
      </c>
      <c r="C26" s="897"/>
      <c r="D26" s="897"/>
      <c r="E26" s="897"/>
      <c r="F26" s="897"/>
      <c r="G26" s="602"/>
    </row>
    <row r="27" spans="2:7">
      <c r="B27" s="897"/>
      <c r="C27" s="897"/>
      <c r="D27" s="897"/>
      <c r="E27" s="897"/>
      <c r="F27" s="897"/>
      <c r="G27" s="602"/>
    </row>
    <row r="28" spans="2:7">
      <c r="B28" s="897"/>
      <c r="C28" s="897"/>
      <c r="D28" s="897"/>
      <c r="E28" s="897"/>
      <c r="F28" s="897"/>
      <c r="G28" s="602"/>
    </row>
    <row r="29" spans="2:7">
      <c r="B29" s="897"/>
      <c r="C29" s="897"/>
      <c r="D29" s="897"/>
      <c r="E29" s="897"/>
      <c r="F29" s="897"/>
      <c r="G29" s="602"/>
    </row>
    <row r="30" spans="2:7" ht="13.5" customHeight="1">
      <c r="B30" s="897"/>
      <c r="C30" s="897"/>
      <c r="D30" s="897"/>
      <c r="E30" s="897"/>
      <c r="F30" s="897"/>
      <c r="G30" s="602"/>
    </row>
    <row r="31" spans="2:7" ht="13.5" customHeight="1">
      <c r="B31" s="603"/>
      <c r="C31" s="603"/>
      <c r="D31" s="603"/>
      <c r="E31" s="603"/>
      <c r="F31" s="603"/>
      <c r="G31" s="603"/>
    </row>
    <row r="32" spans="2:7">
      <c r="B32" s="897" t="s">
        <v>340</v>
      </c>
      <c r="C32" s="897"/>
      <c r="D32" s="897"/>
      <c r="E32" s="897"/>
      <c r="F32" s="897"/>
      <c r="G32" s="602"/>
    </row>
    <row r="33" spans="2:7">
      <c r="B33" s="897"/>
      <c r="C33" s="897"/>
      <c r="D33" s="897"/>
      <c r="E33" s="897"/>
      <c r="F33" s="897"/>
      <c r="G33" s="602"/>
    </row>
    <row r="34" spans="2:7">
      <c r="B34" s="897"/>
      <c r="C34" s="897"/>
      <c r="D34" s="897"/>
      <c r="E34" s="897"/>
      <c r="F34" s="897"/>
      <c r="G34" s="602"/>
    </row>
    <row r="35" spans="2:7">
      <c r="F35" s="577"/>
      <c r="G35" s="577"/>
    </row>
    <row r="36" spans="2:7">
      <c r="F36" s="577"/>
      <c r="G36" s="577"/>
    </row>
    <row r="37" spans="2:7">
      <c r="C37" s="607"/>
      <c r="D37" s="605"/>
    </row>
    <row r="38" spans="2:7">
      <c r="C38" s="607"/>
      <c r="D38" s="605"/>
    </row>
    <row r="39" spans="2:7">
      <c r="C39" s="607"/>
      <c r="D39" s="605"/>
    </row>
    <row r="40" spans="2:7" ht="15" customHeight="1">
      <c r="C40" s="607"/>
      <c r="D40" s="605"/>
    </row>
    <row r="41" spans="2:7">
      <c r="C41" s="607"/>
      <c r="D41" s="605"/>
    </row>
    <row r="42" spans="2:7">
      <c r="C42" s="607"/>
      <c r="D42" s="605"/>
    </row>
    <row r="43" spans="2:7">
      <c r="C43" s="604"/>
      <c r="D43" s="605"/>
    </row>
    <row r="44" spans="2:7">
      <c r="C44" s="604"/>
      <c r="D44" s="605"/>
    </row>
    <row r="45" spans="2:7">
      <c r="C45" s="604"/>
      <c r="D45" s="605"/>
    </row>
    <row r="49" spans="2:2">
      <c r="B49" s="606"/>
    </row>
  </sheetData>
  <mergeCells count="3">
    <mergeCell ref="B6:F6"/>
    <mergeCell ref="B26:F30"/>
    <mergeCell ref="B32:F34"/>
  </mergeCells>
  <pageMargins left="0.6" right="0.25" top="0.42" bottom="0.49" header="0.3" footer="0.3"/>
  <pageSetup fitToHeight="4" orientation="portrait" r:id="rId1"/>
</worksheet>
</file>

<file path=xl/worksheets/sheet13.xml><?xml version="1.0" encoding="utf-8"?>
<worksheet xmlns="http://schemas.openxmlformats.org/spreadsheetml/2006/main" xmlns:r="http://schemas.openxmlformats.org/officeDocument/2006/relationships">
  <sheetPr>
    <pageSetUpPr fitToPage="1"/>
  </sheetPr>
  <dimension ref="B1:G52"/>
  <sheetViews>
    <sheetView workbookViewId="0">
      <selection activeCell="F1" sqref="F1"/>
    </sheetView>
  </sheetViews>
  <sheetFormatPr defaultRowHeight="12.75"/>
  <cols>
    <col min="1" max="1" width="2.140625" style="576" customWidth="1"/>
    <col min="2" max="7" width="15.7109375" style="576" customWidth="1"/>
    <col min="8" max="8" width="9.140625" style="576"/>
    <col min="9" max="9" width="11" style="576" bestFit="1" customWidth="1"/>
    <col min="10" max="16384" width="9.140625" style="576"/>
  </cols>
  <sheetData>
    <row r="1" spans="2:7">
      <c r="B1" s="1" t="str">
        <f>'1'!B1</f>
        <v>XYZ LIMITED</v>
      </c>
      <c r="D1" s="577"/>
      <c r="E1" s="577"/>
      <c r="F1" s="697" t="s">
        <v>757</v>
      </c>
      <c r="G1" s="2"/>
    </row>
    <row r="2" spans="2:7">
      <c r="B2" s="21"/>
      <c r="D2" s="577"/>
      <c r="E2" s="577"/>
      <c r="F2" s="577"/>
      <c r="G2" s="577"/>
    </row>
    <row r="3" spans="2:7">
      <c r="B3" s="4" t="str">
        <f>'1'!B3</f>
        <v>Financial Year 2016-2017</v>
      </c>
      <c r="F3" s="577"/>
      <c r="G3" s="577"/>
    </row>
    <row r="4" spans="2:7">
      <c r="B4" s="4" t="str">
        <f>'1'!B4</f>
        <v>Assessment Year 2017-2018</v>
      </c>
      <c r="F4" s="577"/>
      <c r="G4" s="577"/>
    </row>
    <row r="5" spans="2:7">
      <c r="F5" s="577"/>
      <c r="G5" s="577"/>
    </row>
    <row r="6" spans="2:7">
      <c r="B6" s="896" t="s">
        <v>339</v>
      </c>
      <c r="C6" s="896"/>
      <c r="D6" s="896"/>
      <c r="E6" s="896"/>
      <c r="F6" s="896"/>
      <c r="G6" s="578"/>
    </row>
    <row r="7" spans="2:7">
      <c r="B7" s="579" t="s">
        <v>588</v>
      </c>
      <c r="C7" s="579"/>
      <c r="D7" s="579"/>
      <c r="E7" s="579"/>
      <c r="F7" s="579"/>
      <c r="G7" s="579"/>
    </row>
    <row r="8" spans="2:7" ht="13.5" thickBot="1">
      <c r="B8" s="580"/>
      <c r="C8" s="580"/>
      <c r="D8" s="580"/>
      <c r="E8" s="580"/>
      <c r="F8" s="580"/>
      <c r="G8" s="580"/>
    </row>
    <row r="9" spans="2:7" ht="53.25" customHeight="1" thickBot="1">
      <c r="B9" s="581" t="s">
        <v>338</v>
      </c>
      <c r="C9" s="582" t="s">
        <v>153</v>
      </c>
      <c r="D9" s="583" t="s">
        <v>154</v>
      </c>
      <c r="E9" s="583" t="s">
        <v>155</v>
      </c>
      <c r="F9" s="584" t="s">
        <v>156</v>
      </c>
      <c r="G9" s="585"/>
    </row>
    <row r="10" spans="2:7">
      <c r="B10" s="586"/>
      <c r="C10" s="494"/>
      <c r="D10" s="587"/>
      <c r="E10" s="494"/>
      <c r="F10" s="588"/>
      <c r="G10" s="589"/>
    </row>
    <row r="11" spans="2:7">
      <c r="B11" s="592">
        <v>42461</v>
      </c>
      <c r="C11" s="593"/>
      <c r="D11" s="590">
        <v>42511</v>
      </c>
      <c r="E11" s="593"/>
      <c r="F11" s="590"/>
      <c r="G11" s="591"/>
    </row>
    <row r="12" spans="2:7">
      <c r="B12" s="592">
        <v>42491</v>
      </c>
      <c r="C12" s="593"/>
      <c r="D12" s="590">
        <v>42542</v>
      </c>
      <c r="E12" s="593"/>
      <c r="F12" s="590"/>
      <c r="G12" s="591"/>
    </row>
    <row r="13" spans="2:7">
      <c r="B13" s="592">
        <v>42522</v>
      </c>
      <c r="C13" s="593"/>
      <c r="D13" s="590">
        <v>42572</v>
      </c>
      <c r="E13" s="593"/>
      <c r="F13" s="590"/>
      <c r="G13" s="591"/>
    </row>
    <row r="14" spans="2:7">
      <c r="B14" s="592">
        <v>42552</v>
      </c>
      <c r="C14" s="593"/>
      <c r="D14" s="590">
        <v>42603</v>
      </c>
      <c r="E14" s="593"/>
      <c r="F14" s="590"/>
      <c r="G14" s="591"/>
    </row>
    <row r="15" spans="2:7">
      <c r="B15" s="592">
        <v>42583</v>
      </c>
      <c r="C15" s="593"/>
      <c r="D15" s="590">
        <v>42634</v>
      </c>
      <c r="E15" s="593"/>
      <c r="F15" s="590"/>
      <c r="G15" s="591"/>
    </row>
    <row r="16" spans="2:7">
      <c r="B16" s="592">
        <v>42614</v>
      </c>
      <c r="C16" s="593"/>
      <c r="D16" s="590">
        <v>42664</v>
      </c>
      <c r="E16" s="593"/>
      <c r="F16" s="590"/>
      <c r="G16" s="591"/>
    </row>
    <row r="17" spans="2:7">
      <c r="B17" s="592">
        <v>42644</v>
      </c>
      <c r="C17" s="593"/>
      <c r="D17" s="590">
        <v>42695</v>
      </c>
      <c r="E17" s="593"/>
      <c r="F17" s="590"/>
      <c r="G17" s="591"/>
    </row>
    <row r="18" spans="2:7">
      <c r="B18" s="592">
        <v>42675</v>
      </c>
      <c r="C18" s="593"/>
      <c r="D18" s="590">
        <v>42725</v>
      </c>
      <c r="E18" s="593"/>
      <c r="F18" s="590"/>
      <c r="G18" s="591"/>
    </row>
    <row r="19" spans="2:7">
      <c r="B19" s="592">
        <v>42705</v>
      </c>
      <c r="C19" s="593"/>
      <c r="D19" s="590">
        <v>42756</v>
      </c>
      <c r="E19" s="593"/>
      <c r="F19" s="590"/>
      <c r="G19" s="591"/>
    </row>
    <row r="20" spans="2:7">
      <c r="B20" s="592">
        <v>42736</v>
      </c>
      <c r="C20" s="593"/>
      <c r="D20" s="590">
        <v>42787</v>
      </c>
      <c r="E20" s="593"/>
      <c r="F20" s="590"/>
      <c r="G20" s="591"/>
    </row>
    <row r="21" spans="2:7">
      <c r="B21" s="592">
        <v>42767</v>
      </c>
      <c r="C21" s="593"/>
      <c r="D21" s="590">
        <v>42815</v>
      </c>
      <c r="E21" s="593"/>
      <c r="F21" s="590"/>
      <c r="G21" s="591"/>
    </row>
    <row r="22" spans="2:7">
      <c r="B22" s="592">
        <v>42795</v>
      </c>
      <c r="C22" s="593"/>
      <c r="D22" s="590">
        <v>42846</v>
      </c>
      <c r="E22" s="593"/>
      <c r="F22" s="590"/>
      <c r="G22" s="591"/>
    </row>
    <row r="23" spans="2:7" ht="13.5" thickBot="1">
      <c r="B23" s="594"/>
      <c r="C23" s="595"/>
      <c r="D23" s="596"/>
      <c r="E23" s="595"/>
      <c r="F23" s="608"/>
      <c r="G23" s="589"/>
    </row>
    <row r="24" spans="2:7" ht="13.5" thickBot="1">
      <c r="B24" s="597" t="s">
        <v>218</v>
      </c>
      <c r="C24" s="450">
        <f>SUM(C10:C23)</f>
        <v>0</v>
      </c>
      <c r="D24" s="598"/>
      <c r="E24" s="599">
        <f>SUM(E10:E23)</f>
        <v>0</v>
      </c>
      <c r="F24" s="600"/>
      <c r="G24" s="601"/>
    </row>
    <row r="25" spans="2:7">
      <c r="F25" s="577"/>
      <c r="G25" s="577"/>
    </row>
    <row r="26" spans="2:7" ht="12.75" customHeight="1">
      <c r="B26" s="897" t="s">
        <v>589</v>
      </c>
      <c r="C26" s="897"/>
      <c r="D26" s="897"/>
      <c r="E26" s="897"/>
      <c r="F26" s="897"/>
      <c r="G26" s="602"/>
    </row>
    <row r="27" spans="2:7">
      <c r="B27" s="897"/>
      <c r="C27" s="897"/>
      <c r="D27" s="897"/>
      <c r="E27" s="897"/>
      <c r="F27" s="897"/>
      <c r="G27" s="602"/>
    </row>
    <row r="28" spans="2:7">
      <c r="B28" s="897"/>
      <c r="C28" s="897"/>
      <c r="D28" s="897"/>
      <c r="E28" s="897"/>
      <c r="F28" s="897"/>
      <c r="G28" s="602"/>
    </row>
    <row r="29" spans="2:7">
      <c r="B29" s="897"/>
      <c r="C29" s="897"/>
      <c r="D29" s="897"/>
      <c r="E29" s="897"/>
      <c r="F29" s="897"/>
      <c r="G29" s="602"/>
    </row>
    <row r="30" spans="2:7" ht="13.5" customHeight="1">
      <c r="B30" s="897"/>
      <c r="C30" s="897"/>
      <c r="D30" s="897"/>
      <c r="E30" s="897"/>
      <c r="F30" s="897"/>
      <c r="G30" s="602"/>
    </row>
    <row r="31" spans="2:7" ht="13.5" customHeight="1">
      <c r="B31" s="603"/>
      <c r="C31" s="603"/>
      <c r="D31" s="603"/>
      <c r="E31" s="603"/>
      <c r="F31" s="603"/>
      <c r="G31" s="603"/>
    </row>
    <row r="32" spans="2:7">
      <c r="B32" s="897" t="s">
        <v>340</v>
      </c>
      <c r="C32" s="897"/>
      <c r="D32" s="897"/>
      <c r="E32" s="897"/>
      <c r="F32" s="897"/>
      <c r="G32" s="602"/>
    </row>
    <row r="33" spans="2:7">
      <c r="B33" s="897"/>
      <c r="C33" s="897"/>
      <c r="D33" s="897"/>
      <c r="E33" s="897"/>
      <c r="F33" s="897"/>
      <c r="G33" s="602"/>
    </row>
    <row r="34" spans="2:7">
      <c r="B34" s="897"/>
      <c r="C34" s="897"/>
      <c r="D34" s="897"/>
      <c r="E34" s="897"/>
      <c r="F34" s="897"/>
      <c r="G34" s="602"/>
    </row>
    <row r="35" spans="2:7">
      <c r="F35" s="577"/>
      <c r="G35" s="577"/>
    </row>
    <row r="36" spans="2:7">
      <c r="F36" s="577"/>
      <c r="G36" s="577"/>
    </row>
    <row r="37" spans="2:7">
      <c r="C37" s="607"/>
      <c r="D37" s="605"/>
    </row>
    <row r="38" spans="2:7">
      <c r="C38" s="607"/>
      <c r="D38" s="605"/>
    </row>
    <row r="39" spans="2:7">
      <c r="C39" s="607"/>
      <c r="D39" s="605"/>
    </row>
    <row r="40" spans="2:7">
      <c r="C40" s="607"/>
      <c r="D40" s="605"/>
    </row>
    <row r="41" spans="2:7">
      <c r="C41" s="607"/>
      <c r="D41" s="605"/>
    </row>
    <row r="42" spans="2:7">
      <c r="C42" s="607"/>
      <c r="D42" s="605"/>
    </row>
    <row r="43" spans="2:7" ht="15" customHeight="1">
      <c r="C43" s="607"/>
      <c r="D43" s="605"/>
    </row>
    <row r="44" spans="2:7">
      <c r="C44" s="607"/>
      <c r="D44" s="605"/>
    </row>
    <row r="45" spans="2:7">
      <c r="C45" s="607"/>
      <c r="D45" s="605"/>
    </row>
    <row r="46" spans="2:7">
      <c r="C46" s="604"/>
      <c r="D46" s="605"/>
    </row>
    <row r="47" spans="2:7">
      <c r="C47" s="604"/>
      <c r="D47" s="605"/>
    </row>
    <row r="48" spans="2:7">
      <c r="C48" s="604"/>
      <c r="D48" s="605"/>
    </row>
    <row r="52" spans="2:2">
      <c r="B52" s="606"/>
    </row>
  </sheetData>
  <mergeCells count="3">
    <mergeCell ref="B6:F6"/>
    <mergeCell ref="B26:F30"/>
    <mergeCell ref="B32:F34"/>
  </mergeCells>
  <pageMargins left="0.6" right="0.25" top="0.42" bottom="0.49" header="0.3" footer="0.3"/>
  <pageSetup fitToHeight="4" orientation="portrait" r:id="rId1"/>
</worksheet>
</file>

<file path=xl/worksheets/sheet14.xml><?xml version="1.0" encoding="utf-8"?>
<worksheet xmlns="http://schemas.openxmlformats.org/spreadsheetml/2006/main" xmlns:r="http://schemas.openxmlformats.org/officeDocument/2006/relationships">
  <dimension ref="B1:D15"/>
  <sheetViews>
    <sheetView workbookViewId="0">
      <selection activeCell="D1" sqref="D1"/>
    </sheetView>
  </sheetViews>
  <sheetFormatPr defaultRowHeight="12.75"/>
  <cols>
    <col min="1" max="1" width="2.140625" style="20" customWidth="1"/>
    <col min="2" max="2" width="4.85546875" style="20" customWidth="1"/>
    <col min="3" max="3" width="43.28515625" style="20" customWidth="1"/>
    <col min="4" max="4" width="14.85546875" style="20" bestFit="1" customWidth="1"/>
    <col min="5" max="16384" width="9.140625" style="20"/>
  </cols>
  <sheetData>
    <row r="1" spans="2:4">
      <c r="B1" s="1" t="str">
        <f>'1'!B1</f>
        <v>XYZ LIMITED</v>
      </c>
      <c r="C1" s="18"/>
      <c r="D1" s="697" t="s">
        <v>759</v>
      </c>
    </row>
    <row r="2" spans="2:4">
      <c r="B2" s="21"/>
      <c r="C2" s="18"/>
      <c r="D2" s="174"/>
    </row>
    <row r="3" spans="2:4">
      <c r="B3" s="4" t="str">
        <f>'1'!B3</f>
        <v>Financial Year 2016-2017</v>
      </c>
      <c r="C3" s="18"/>
      <c r="D3" s="174"/>
    </row>
    <row r="4" spans="2:4">
      <c r="B4" s="4" t="str">
        <f>'1'!B4</f>
        <v>Assessment Year 2017-2018</v>
      </c>
      <c r="C4" s="18"/>
      <c r="D4" s="174"/>
    </row>
    <row r="5" spans="2:4">
      <c r="B5" s="18"/>
      <c r="C5" s="18"/>
      <c r="D5" s="174"/>
    </row>
    <row r="6" spans="2:4">
      <c r="B6" s="18" t="s">
        <v>343</v>
      </c>
      <c r="C6" s="18"/>
      <c r="D6" s="174"/>
    </row>
    <row r="7" spans="2:4">
      <c r="B7" s="18" t="s">
        <v>591</v>
      </c>
      <c r="C7" s="18"/>
      <c r="D7" s="174"/>
    </row>
    <row r="8" spans="2:4">
      <c r="B8" s="18"/>
      <c r="C8" s="18"/>
      <c r="D8" s="174"/>
    </row>
    <row r="9" spans="2:4">
      <c r="B9" s="18" t="s">
        <v>349</v>
      </c>
      <c r="C9" s="18"/>
      <c r="D9" s="174"/>
    </row>
    <row r="10" spans="2:4" ht="13.5" thickBot="1">
      <c r="B10" s="18"/>
      <c r="C10" s="18"/>
      <c r="D10" s="18"/>
    </row>
    <row r="11" spans="2:4" ht="13.5" thickBot="1">
      <c r="B11" s="670" t="s">
        <v>193</v>
      </c>
      <c r="C11" s="671" t="s">
        <v>87</v>
      </c>
      <c r="D11" s="672" t="s">
        <v>81</v>
      </c>
    </row>
    <row r="12" spans="2:4">
      <c r="B12" s="669">
        <v>1</v>
      </c>
      <c r="C12" s="678"/>
      <c r="D12" s="679"/>
    </row>
    <row r="13" spans="2:4">
      <c r="B13" s="667">
        <v>2</v>
      </c>
      <c r="C13" s="666"/>
      <c r="D13" s="668"/>
    </row>
    <row r="14" spans="2:4" ht="13.5" thickBot="1">
      <c r="B14" s="673"/>
      <c r="C14" s="674"/>
      <c r="D14" s="675"/>
    </row>
    <row r="15" spans="2:4" ht="13.5" thickBot="1">
      <c r="B15" s="676"/>
      <c r="C15" s="671" t="s">
        <v>227</v>
      </c>
      <c r="D15" s="677">
        <f>SUM(D12:D14)</f>
        <v>0</v>
      </c>
    </row>
  </sheetData>
  <pageMargins left="0.7" right="0.7" top="0.75" bottom="0.75" header="0.3" footer="0.3"/>
  <pageSetup paperSize="9" orientation="portrait" verticalDpi="1200" r:id="rId1"/>
</worksheet>
</file>

<file path=xl/worksheets/sheet15.xml><?xml version="1.0" encoding="utf-8"?>
<worksheet xmlns="http://schemas.openxmlformats.org/spreadsheetml/2006/main" xmlns:r="http://schemas.openxmlformats.org/officeDocument/2006/relationships">
  <dimension ref="B1:D16"/>
  <sheetViews>
    <sheetView showGridLines="0" workbookViewId="0">
      <selection activeCell="F28" sqref="F28"/>
    </sheetView>
  </sheetViews>
  <sheetFormatPr defaultRowHeight="12.75"/>
  <cols>
    <col min="1" max="1" width="2.140625" style="20" customWidth="1"/>
    <col min="2" max="2" width="4.7109375" style="20" customWidth="1"/>
    <col min="3" max="3" width="38.140625" style="20" customWidth="1"/>
    <col min="4" max="4" width="15.7109375" style="20" customWidth="1"/>
    <col min="5" max="12" width="9.140625" style="20"/>
    <col min="13" max="13" width="9.85546875" style="20" bestFit="1" customWidth="1"/>
    <col min="14" max="16384" width="9.140625" style="20"/>
  </cols>
  <sheetData>
    <row r="1" spans="2:4">
      <c r="B1" s="1" t="str">
        <f>'1'!B1</f>
        <v>XYZ LIMITED</v>
      </c>
      <c r="C1" s="18"/>
      <c r="D1" s="697" t="s">
        <v>760</v>
      </c>
    </row>
    <row r="2" spans="2:4">
      <c r="B2" s="21"/>
      <c r="C2" s="18"/>
      <c r="D2" s="174"/>
    </row>
    <row r="3" spans="2:4">
      <c r="B3" s="4" t="str">
        <f>'1'!B3</f>
        <v>Financial Year 2016-2017</v>
      </c>
      <c r="C3" s="18"/>
      <c r="D3" s="174"/>
    </row>
    <row r="4" spans="2:4">
      <c r="B4" s="4" t="str">
        <f>'1'!B4</f>
        <v>Assessment Year 2017-2018</v>
      </c>
      <c r="C4" s="18"/>
      <c r="D4" s="174"/>
    </row>
    <row r="5" spans="2:4">
      <c r="B5" s="18"/>
      <c r="C5" s="18"/>
      <c r="D5" s="174"/>
    </row>
    <row r="6" spans="2:4">
      <c r="B6" s="18" t="s">
        <v>344</v>
      </c>
      <c r="C6" s="18"/>
      <c r="D6" s="174"/>
    </row>
    <row r="7" spans="2:4">
      <c r="B7" s="18" t="s">
        <v>345</v>
      </c>
      <c r="C7" s="18"/>
      <c r="D7" s="174"/>
    </row>
    <row r="8" spans="2:4">
      <c r="B8" s="18"/>
      <c r="C8" s="18"/>
      <c r="D8" s="174"/>
    </row>
    <row r="9" spans="2:4">
      <c r="B9" s="18" t="s">
        <v>350</v>
      </c>
      <c r="C9" s="18"/>
      <c r="D9" s="174"/>
    </row>
    <row r="10" spans="2:4" ht="13.5" thickBot="1">
      <c r="B10" s="18"/>
      <c r="C10" s="18"/>
      <c r="D10" s="18"/>
    </row>
    <row r="11" spans="2:4" ht="13.5" thickBot="1">
      <c r="B11" s="898" t="s">
        <v>346</v>
      </c>
      <c r="C11" s="899"/>
      <c r="D11" s="900"/>
    </row>
    <row r="12" spans="2:4" ht="13.5" thickBot="1">
      <c r="B12" s="146" t="s">
        <v>193</v>
      </c>
      <c r="C12" s="146" t="s">
        <v>87</v>
      </c>
      <c r="D12" s="146" t="s">
        <v>81</v>
      </c>
    </row>
    <row r="13" spans="2:4">
      <c r="B13" s="363">
        <v>1</v>
      </c>
      <c r="C13" s="364" t="s">
        <v>347</v>
      </c>
      <c r="D13" s="375"/>
    </row>
    <row r="14" spans="2:4">
      <c r="B14" s="365">
        <v>2</v>
      </c>
      <c r="C14" s="362" t="s">
        <v>348</v>
      </c>
      <c r="D14" s="376"/>
    </row>
    <row r="15" spans="2:4" ht="13.5" thickBot="1">
      <c r="B15" s="422">
        <v>3</v>
      </c>
      <c r="C15" s="423" t="s">
        <v>583</v>
      </c>
      <c r="D15" s="424"/>
    </row>
    <row r="16" spans="2:4" ht="13.5" thickBot="1">
      <c r="B16" s="360"/>
      <c r="C16" s="194" t="s">
        <v>227</v>
      </c>
      <c r="D16" s="361">
        <f>SUM(D13:D15)</f>
        <v>0</v>
      </c>
    </row>
  </sheetData>
  <mergeCells count="1">
    <mergeCell ref="B11:D11"/>
  </mergeCells>
  <pageMargins left="0.7" right="0.7" top="0.75" bottom="0.75" header="0.3" footer="0.3"/>
  <pageSetup paperSize="9" orientation="portrait" verticalDpi="1200" r:id="rId1"/>
</worksheet>
</file>

<file path=xl/worksheets/sheet16.xml><?xml version="1.0" encoding="utf-8"?>
<worksheet xmlns="http://schemas.openxmlformats.org/spreadsheetml/2006/main" xmlns:r="http://schemas.openxmlformats.org/officeDocument/2006/relationships">
  <dimension ref="B1:H29"/>
  <sheetViews>
    <sheetView workbookViewId="0">
      <selection activeCell="F1" sqref="F1"/>
    </sheetView>
  </sheetViews>
  <sheetFormatPr defaultRowHeight="12.75"/>
  <cols>
    <col min="1" max="1" width="2.140625" customWidth="1"/>
    <col min="2" max="2" width="5.5703125" customWidth="1"/>
    <col min="3" max="3" width="27.28515625" customWidth="1"/>
    <col min="4" max="4" width="22.42578125" customWidth="1"/>
    <col min="5" max="5" width="22.7109375" customWidth="1"/>
    <col min="6" max="6" width="17.28515625" bestFit="1" customWidth="1"/>
  </cols>
  <sheetData>
    <row r="1" spans="2:8">
      <c r="B1" s="1" t="str">
        <f>'1'!B1</f>
        <v>XYZ LIMITED</v>
      </c>
      <c r="C1" s="180"/>
      <c r="D1" s="180"/>
      <c r="E1" s="180"/>
      <c r="F1" s="697" t="s">
        <v>758</v>
      </c>
    </row>
    <row r="2" spans="2:8">
      <c r="B2" s="21"/>
      <c r="C2" s="180"/>
      <c r="D2" s="180"/>
      <c r="E2" s="180"/>
      <c r="F2" s="131"/>
    </row>
    <row r="3" spans="2:8">
      <c r="B3" s="4" t="str">
        <f>'1'!B3</f>
        <v>Financial Year 2016-2017</v>
      </c>
      <c r="C3" s="180"/>
      <c r="D3" s="180"/>
      <c r="E3" s="180"/>
      <c r="F3" s="131"/>
    </row>
    <row r="4" spans="2:8">
      <c r="B4" s="4" t="str">
        <f>'1'!B4</f>
        <v>Assessment Year 2017-2018</v>
      </c>
      <c r="C4" s="180"/>
      <c r="D4" s="180"/>
      <c r="E4" s="180"/>
      <c r="F4" s="131"/>
    </row>
    <row r="5" spans="2:8">
      <c r="B5" s="45"/>
      <c r="C5" s="45"/>
      <c r="D5" s="45"/>
      <c r="E5" s="45"/>
      <c r="F5" s="45"/>
    </row>
    <row r="6" spans="2:8">
      <c r="B6" s="45" t="s">
        <v>550</v>
      </c>
      <c r="C6" s="45"/>
      <c r="D6" s="45"/>
      <c r="E6" s="18"/>
      <c r="F6" s="45"/>
    </row>
    <row r="7" spans="2:8">
      <c r="B7" s="45" t="s">
        <v>549</v>
      </c>
      <c r="C7" s="45"/>
      <c r="D7" s="45"/>
      <c r="E7" s="45"/>
      <c r="F7" s="45"/>
    </row>
    <row r="8" spans="2:8">
      <c r="B8" s="45"/>
      <c r="C8" s="45"/>
      <c r="D8" s="45"/>
      <c r="E8" s="45"/>
      <c r="F8" s="45"/>
    </row>
    <row r="9" spans="2:8">
      <c r="B9" s="18" t="s">
        <v>384</v>
      </c>
      <c r="C9" s="181"/>
      <c r="D9" s="181"/>
      <c r="E9" s="181"/>
      <c r="F9" s="45"/>
    </row>
    <row r="10" spans="2:8" ht="13.5" thickBot="1">
      <c r="B10" s="18"/>
      <c r="C10" s="18"/>
      <c r="D10" s="18"/>
      <c r="E10" s="18"/>
      <c r="F10" s="18"/>
    </row>
    <row r="11" spans="2:8" s="352" customFormat="1" ht="13.5" thickBot="1">
      <c r="B11" s="419" t="s">
        <v>193</v>
      </c>
      <c r="C11" s="420" t="s">
        <v>381</v>
      </c>
      <c r="D11" s="420" t="s">
        <v>382</v>
      </c>
      <c r="E11" s="421" t="s">
        <v>113</v>
      </c>
      <c r="F11" s="420" t="s">
        <v>383</v>
      </c>
    </row>
    <row r="12" spans="2:8">
      <c r="B12" s="415">
        <v>1</v>
      </c>
      <c r="C12" s="416"/>
      <c r="D12" s="417"/>
      <c r="E12" s="416"/>
      <c r="F12" s="418"/>
    </row>
    <row r="13" spans="2:8">
      <c r="B13" s="28">
        <f>B12+1</f>
        <v>2</v>
      </c>
      <c r="C13" s="408"/>
      <c r="D13" s="410"/>
      <c r="E13" s="408"/>
      <c r="F13" s="393"/>
      <c r="H13" s="331"/>
    </row>
    <row r="14" spans="2:8">
      <c r="B14" s="28">
        <f>B13+1</f>
        <v>3</v>
      </c>
      <c r="C14" s="408"/>
      <c r="D14" s="409"/>
      <c r="E14" s="408"/>
      <c r="F14" s="394"/>
    </row>
    <row r="15" spans="2:8">
      <c r="B15" s="28">
        <f>B14+1</f>
        <v>4</v>
      </c>
      <c r="C15" s="412"/>
      <c r="D15" s="412"/>
      <c r="E15" s="412"/>
      <c r="F15" s="393"/>
      <c r="G15" s="309" t="s">
        <v>217</v>
      </c>
    </row>
    <row r="16" spans="2:8">
      <c r="B16" s="28">
        <f>B15+1</f>
        <v>5</v>
      </c>
      <c r="C16" s="412"/>
      <c r="D16" s="412"/>
      <c r="E16" s="412"/>
      <c r="F16" s="393"/>
    </row>
    <row r="17" spans="2:7">
      <c r="B17" s="28">
        <f>B16+1</f>
        <v>6</v>
      </c>
      <c r="C17" s="412"/>
      <c r="D17" s="412"/>
      <c r="E17" s="412"/>
      <c r="F17" s="393"/>
      <c r="G17" s="388"/>
    </row>
    <row r="18" spans="2:7" s="238" customFormat="1">
      <c r="B18" s="28">
        <f t="shared" ref="B18:B23" si="0">+B17+1</f>
        <v>7</v>
      </c>
      <c r="C18" s="410"/>
      <c r="D18" s="410"/>
      <c r="E18" s="410"/>
      <c r="F18" s="395"/>
    </row>
    <row r="19" spans="2:7" s="238" customFormat="1">
      <c r="B19" s="28">
        <f t="shared" si="0"/>
        <v>8</v>
      </c>
      <c r="C19" s="412"/>
      <c r="D19" s="410"/>
      <c r="E19" s="410"/>
      <c r="F19" s="395"/>
    </row>
    <row r="20" spans="2:7" s="238" customFormat="1">
      <c r="B20" s="28">
        <f t="shared" si="0"/>
        <v>9</v>
      </c>
      <c r="C20" s="412"/>
      <c r="D20" s="410"/>
      <c r="E20" s="410"/>
      <c r="F20" s="395"/>
    </row>
    <row r="21" spans="2:7" s="238" customFormat="1">
      <c r="B21" s="28">
        <f t="shared" si="0"/>
        <v>10</v>
      </c>
      <c r="C21" s="410"/>
      <c r="D21" s="410"/>
      <c r="E21" s="410"/>
      <c r="F21" s="395"/>
    </row>
    <row r="22" spans="2:7" s="238" customFormat="1">
      <c r="B22" s="28">
        <f t="shared" si="0"/>
        <v>11</v>
      </c>
      <c r="C22" s="412"/>
      <c r="D22" s="410"/>
      <c r="E22" s="410"/>
      <c r="F22" s="395"/>
    </row>
    <row r="23" spans="2:7" s="238" customFormat="1">
      <c r="B23" s="28">
        <f t="shared" si="0"/>
        <v>12</v>
      </c>
      <c r="C23" s="412"/>
      <c r="D23" s="410"/>
      <c r="E23" s="410"/>
      <c r="F23" s="395"/>
    </row>
    <row r="24" spans="2:7" s="238" customFormat="1" ht="13.5" thickBot="1">
      <c r="B24" s="28"/>
      <c r="C24" s="412"/>
      <c r="D24" s="410"/>
      <c r="E24" s="410"/>
      <c r="F24" s="395"/>
    </row>
    <row r="25" spans="2:7" ht="13.5" thickBot="1">
      <c r="B25" s="414"/>
      <c r="C25" s="413" t="s">
        <v>218</v>
      </c>
      <c r="D25" s="411"/>
      <c r="E25" s="411"/>
      <c r="F25" s="402">
        <f>SUM(F12:F24)</f>
        <v>0</v>
      </c>
    </row>
    <row r="27" spans="2:7" ht="14.25">
      <c r="B27" s="371" t="s">
        <v>561</v>
      </c>
      <c r="C27" s="372"/>
      <c r="D27" s="372"/>
    </row>
    <row r="28" spans="2:7" ht="14.25">
      <c r="B28" s="371"/>
      <c r="C28" s="372"/>
      <c r="D28" s="372"/>
    </row>
    <row r="29" spans="2:7" ht="14.25">
      <c r="B29" s="371" t="s">
        <v>562</v>
      </c>
      <c r="C29" s="372"/>
      <c r="D29" s="372"/>
    </row>
  </sheetData>
  <pageMargins left="0.7" right="0.7" top="0.75" bottom="0.75" header="0.3" footer="0.3"/>
  <pageSetup scale="94" orientation="portrait" verticalDpi="1200" r:id="rId1"/>
</worksheet>
</file>

<file path=xl/worksheets/sheet17.xml><?xml version="1.0" encoding="utf-8"?>
<worksheet xmlns="http://schemas.openxmlformats.org/spreadsheetml/2006/main" xmlns:r="http://schemas.openxmlformats.org/officeDocument/2006/relationships">
  <dimension ref="B1:IW25"/>
  <sheetViews>
    <sheetView view="pageBreakPreview" zoomScale="90" zoomScaleSheetLayoutView="90" workbookViewId="0">
      <selection activeCell="G1" sqref="G1"/>
    </sheetView>
  </sheetViews>
  <sheetFormatPr defaultRowHeight="12.75"/>
  <cols>
    <col min="1" max="1" width="2.140625" style="33" customWidth="1"/>
    <col min="2" max="2" width="5.140625" style="18" customWidth="1"/>
    <col min="3" max="3" width="20.140625" style="18" customWidth="1"/>
    <col min="4" max="4" width="17.28515625" style="18" customWidth="1"/>
    <col min="5" max="6" width="18.7109375" style="18" customWidth="1"/>
    <col min="7" max="7" width="16.140625" style="18" customWidth="1"/>
    <col min="8" max="8" width="9.140625" style="33"/>
    <col min="9" max="9" width="9.42578125" style="33" bestFit="1" customWidth="1"/>
    <col min="10" max="16384" width="9.140625" style="33"/>
  </cols>
  <sheetData>
    <row r="1" spans="2:15">
      <c r="B1" s="1" t="str">
        <f>'1'!B1</f>
        <v>XYZ LIMITED</v>
      </c>
      <c r="G1" s="697" t="s">
        <v>815</v>
      </c>
      <c r="H1" s="43"/>
    </row>
    <row r="2" spans="2:15">
      <c r="B2" s="21"/>
      <c r="G2" s="131"/>
      <c r="H2" s="43"/>
    </row>
    <row r="3" spans="2:15">
      <c r="B3" s="4" t="str">
        <f>'1'!B3</f>
        <v>Financial Year 2016-2017</v>
      </c>
      <c r="G3" s="131"/>
      <c r="H3" s="43"/>
    </row>
    <row r="4" spans="2:15">
      <c r="B4" s="4" t="str">
        <f>'1'!B4</f>
        <v>Assessment Year 2017-2018</v>
      </c>
      <c r="G4" s="131"/>
      <c r="H4" s="43"/>
    </row>
    <row r="5" spans="2:15">
      <c r="H5" s="43"/>
    </row>
    <row r="6" spans="2:15" ht="15.75">
      <c r="B6" s="18" t="s">
        <v>385</v>
      </c>
      <c r="C6" s="182"/>
      <c r="D6" s="182"/>
      <c r="H6" s="43"/>
      <c r="I6" s="183"/>
      <c r="J6" s="183"/>
      <c r="K6" s="183"/>
      <c r="L6" s="184"/>
      <c r="M6" s="184"/>
      <c r="N6" s="184"/>
      <c r="O6" s="43"/>
    </row>
    <row r="7" spans="2:15" ht="15.75">
      <c r="B7" s="18" t="s">
        <v>386</v>
      </c>
      <c r="C7" s="182"/>
      <c r="D7" s="182"/>
      <c r="H7" s="43"/>
      <c r="I7" s="183"/>
      <c r="J7" s="183"/>
      <c r="K7" s="183"/>
      <c r="L7" s="184"/>
      <c r="M7" s="184"/>
      <c r="N7" s="184"/>
      <c r="O7" s="43"/>
    </row>
    <row r="8" spans="2:15" ht="15.75">
      <c r="B8" s="185"/>
      <c r="C8" s="182"/>
      <c r="D8" s="182"/>
      <c r="H8" s="43"/>
      <c r="I8" s="183"/>
      <c r="J8" s="183"/>
      <c r="K8" s="183"/>
      <c r="L8" s="184"/>
      <c r="M8" s="184"/>
      <c r="N8" s="184"/>
      <c r="O8" s="43"/>
    </row>
    <row r="9" spans="2:15">
      <c r="B9" s="18" t="s">
        <v>399</v>
      </c>
      <c r="H9" s="43"/>
    </row>
    <row r="10" spans="2:15" ht="13.5" thickBot="1">
      <c r="H10" s="43"/>
    </row>
    <row r="11" spans="2:15">
      <c r="B11" s="186" t="s">
        <v>193</v>
      </c>
      <c r="C11" s="186" t="s">
        <v>387</v>
      </c>
      <c r="D11" s="187" t="s">
        <v>388</v>
      </c>
      <c r="E11" s="146" t="s">
        <v>389</v>
      </c>
      <c r="F11" s="146" t="s">
        <v>390</v>
      </c>
      <c r="G11" s="188" t="s">
        <v>391</v>
      </c>
      <c r="H11" s="43"/>
    </row>
    <row r="12" spans="2:15">
      <c r="B12" s="189"/>
      <c r="C12" s="189"/>
      <c r="D12" s="190" t="s">
        <v>656</v>
      </c>
      <c r="E12" s="191" t="s">
        <v>392</v>
      </c>
      <c r="F12" s="191" t="s">
        <v>393</v>
      </c>
      <c r="G12" s="192" t="s">
        <v>394</v>
      </c>
      <c r="H12" s="43"/>
    </row>
    <row r="13" spans="2:15">
      <c r="B13" s="189"/>
      <c r="C13" s="189"/>
      <c r="D13" s="190"/>
      <c r="E13" s="191" t="s">
        <v>395</v>
      </c>
      <c r="F13" s="189"/>
      <c r="G13" s="192" t="s">
        <v>396</v>
      </c>
      <c r="H13" s="43"/>
    </row>
    <row r="14" spans="2:15">
      <c r="B14" s="189"/>
      <c r="C14" s="189"/>
      <c r="D14" s="189"/>
      <c r="E14" s="191" t="s">
        <v>397</v>
      </c>
      <c r="F14" s="189"/>
      <c r="G14" s="192" t="s">
        <v>226</v>
      </c>
      <c r="H14" s="43"/>
    </row>
    <row r="15" spans="2:15" ht="13.5" thickBot="1">
      <c r="B15" s="193"/>
      <c r="C15" s="193"/>
      <c r="D15" s="193"/>
      <c r="E15" s="194" t="s">
        <v>10</v>
      </c>
      <c r="F15" s="193"/>
      <c r="G15" s="194" t="s">
        <v>398</v>
      </c>
      <c r="H15" s="43"/>
    </row>
    <row r="16" spans="2:15">
      <c r="B16" s="195">
        <v>1</v>
      </c>
      <c r="C16" s="196"/>
      <c r="D16" s="197"/>
      <c r="E16" s="327"/>
      <c r="F16" s="198"/>
      <c r="G16" s="629">
        <f>+D16-E16</f>
        <v>0</v>
      </c>
      <c r="H16" s="43"/>
    </row>
    <row r="17" spans="2:257">
      <c r="B17" s="614">
        <v>2</v>
      </c>
      <c r="C17" s="615"/>
      <c r="D17" s="617"/>
      <c r="E17" s="619">
        <v>0</v>
      </c>
      <c r="F17" s="621"/>
      <c r="G17" s="630">
        <f>+D17-E17</f>
        <v>0</v>
      </c>
      <c r="H17" s="43"/>
      <c r="I17" s="623"/>
    </row>
    <row r="18" spans="2:257">
      <c r="B18" s="614">
        <v>3</v>
      </c>
      <c r="C18" s="615"/>
      <c r="D18" s="617"/>
      <c r="E18" s="619">
        <v>0</v>
      </c>
      <c r="F18" s="621"/>
      <c r="G18" s="630">
        <f>+D18-E18</f>
        <v>0</v>
      </c>
      <c r="H18" s="43"/>
    </row>
    <row r="19" spans="2:257">
      <c r="B19" s="614"/>
      <c r="C19" s="615"/>
      <c r="D19" s="617"/>
      <c r="E19" s="619"/>
      <c r="F19" s="621"/>
      <c r="G19" s="630"/>
      <c r="H19" s="43"/>
    </row>
    <row r="20" spans="2:257" ht="13.5" thickBot="1">
      <c r="B20" s="360"/>
      <c r="C20" s="616"/>
      <c r="D20" s="618"/>
      <c r="E20" s="620"/>
      <c r="F20" s="622"/>
      <c r="G20" s="631"/>
      <c r="H20" s="43"/>
    </row>
    <row r="21" spans="2:257" ht="13.5" thickBot="1">
      <c r="B21" s="624"/>
      <c r="C21" s="625" t="s">
        <v>218</v>
      </c>
      <c r="D21" s="626">
        <f>SUM(D16:D20)</f>
        <v>0</v>
      </c>
      <c r="E21" s="627">
        <f>SUM(E16)</f>
        <v>0</v>
      </c>
      <c r="F21" s="194"/>
      <c r="G21" s="628">
        <f>+G16</f>
        <v>0</v>
      </c>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42"/>
      <c r="ES21" s="42"/>
      <c r="ET21" s="42"/>
      <c r="EU21" s="42"/>
      <c r="EV21" s="42"/>
      <c r="EW21" s="42"/>
      <c r="EX21" s="42"/>
      <c r="EY21" s="42"/>
      <c r="EZ21" s="42"/>
      <c r="FA21" s="42"/>
      <c r="FB21" s="42"/>
      <c r="FC21" s="42"/>
      <c r="FD21" s="42"/>
      <c r="FE21" s="42"/>
      <c r="FF21" s="42"/>
      <c r="FG21" s="42"/>
      <c r="FH21" s="42"/>
      <c r="FI21" s="42"/>
      <c r="FJ21" s="42"/>
      <c r="FK21" s="42"/>
      <c r="FL21" s="42"/>
      <c r="FM21" s="42"/>
      <c r="FN21" s="42"/>
      <c r="FO21" s="42"/>
      <c r="FP21" s="42"/>
      <c r="FQ21" s="42"/>
      <c r="FR21" s="42"/>
      <c r="FS21" s="42"/>
      <c r="FT21" s="42"/>
      <c r="FU21" s="42"/>
      <c r="FV21" s="42"/>
      <c r="FW21" s="42"/>
      <c r="FX21" s="42"/>
      <c r="FY21" s="42"/>
      <c r="FZ21" s="42"/>
      <c r="GA21" s="42"/>
      <c r="GB21" s="42"/>
      <c r="GC21" s="42"/>
      <c r="GD21" s="42"/>
      <c r="GE21" s="42"/>
      <c r="GF21" s="42"/>
      <c r="GG21" s="42"/>
      <c r="GH21" s="42"/>
      <c r="GI21" s="42"/>
      <c r="GJ21" s="42"/>
      <c r="GK21" s="42"/>
      <c r="GL21" s="42"/>
      <c r="GM21" s="42"/>
      <c r="GN21" s="42"/>
      <c r="GO21" s="42"/>
      <c r="GP21" s="42"/>
      <c r="GQ21" s="42"/>
      <c r="GR21" s="42"/>
      <c r="GS21" s="42"/>
      <c r="GT21" s="42"/>
      <c r="GU21" s="42"/>
      <c r="GV21" s="42"/>
      <c r="GW21" s="42"/>
      <c r="GX21" s="42"/>
      <c r="GY21" s="42"/>
      <c r="GZ21" s="42"/>
      <c r="HA21" s="42"/>
      <c r="HB21" s="42"/>
      <c r="HC21" s="42"/>
      <c r="HD21" s="42"/>
      <c r="HE21" s="42"/>
      <c r="HF21" s="42"/>
      <c r="HG21" s="42"/>
      <c r="HH21" s="42"/>
      <c r="HI21" s="42"/>
      <c r="HJ21" s="42"/>
      <c r="HK21" s="42"/>
      <c r="HL21" s="42"/>
      <c r="HM21" s="42"/>
      <c r="HN21" s="42"/>
      <c r="HO21" s="42"/>
      <c r="HP21" s="42"/>
      <c r="HQ21" s="42"/>
      <c r="HR21" s="42"/>
      <c r="HS21" s="42"/>
      <c r="HT21" s="42"/>
      <c r="HU21" s="42"/>
      <c r="HV21" s="42"/>
      <c r="HW21" s="42"/>
      <c r="HX21" s="42"/>
      <c r="HY21" s="42"/>
      <c r="HZ21" s="42"/>
      <c r="IA21" s="42"/>
      <c r="IB21" s="42"/>
      <c r="IC21" s="42"/>
      <c r="ID21" s="42"/>
      <c r="IE21" s="42"/>
      <c r="IF21" s="42"/>
      <c r="IG21" s="42"/>
      <c r="IH21" s="42"/>
      <c r="II21" s="42"/>
      <c r="IJ21" s="42"/>
      <c r="IK21" s="42"/>
      <c r="IL21" s="42"/>
      <c r="IM21" s="42"/>
      <c r="IN21" s="42"/>
      <c r="IO21" s="42"/>
      <c r="IP21" s="42"/>
      <c r="IQ21" s="42"/>
      <c r="IR21" s="42"/>
      <c r="IS21" s="42"/>
      <c r="IT21" s="42"/>
      <c r="IU21" s="42"/>
      <c r="IV21" s="42"/>
      <c r="IW21" s="42"/>
    </row>
    <row r="22" spans="2:257">
      <c r="H22" s="43"/>
      <c r="J22" s="623"/>
    </row>
    <row r="23" spans="2:257">
      <c r="D23" s="18" t="s">
        <v>217</v>
      </c>
    </row>
    <row r="24" spans="2:257">
      <c r="D24" s="18" t="s">
        <v>217</v>
      </c>
    </row>
    <row r="25" spans="2:257">
      <c r="D25" s="18" t="s">
        <v>217</v>
      </c>
      <c r="G25" s="199"/>
    </row>
  </sheetData>
  <pageMargins left="0.7" right="0.7" top="0.75" bottom="0.75" header="0.3" footer="0.3"/>
  <pageSetup paperSize="9" orientation="landscape" verticalDpi="1200" r:id="rId1"/>
</worksheet>
</file>

<file path=xl/worksheets/sheet18.xml><?xml version="1.0" encoding="utf-8"?>
<worksheet xmlns="http://schemas.openxmlformats.org/spreadsheetml/2006/main" xmlns:r="http://schemas.openxmlformats.org/officeDocument/2006/relationships">
  <sheetPr>
    <pageSetUpPr fitToPage="1"/>
  </sheetPr>
  <dimension ref="B1:F45"/>
  <sheetViews>
    <sheetView view="pageBreakPreview" zoomScaleSheetLayoutView="100" workbookViewId="0">
      <selection activeCell="F1" sqref="F1"/>
    </sheetView>
  </sheetViews>
  <sheetFormatPr defaultRowHeight="15"/>
  <cols>
    <col min="1" max="1" width="2.140625" style="20" customWidth="1"/>
    <col min="2" max="2" width="39.7109375" style="20" customWidth="1"/>
    <col min="3" max="3" width="13.5703125" style="210" customWidth="1"/>
    <col min="4" max="4" width="11.140625" style="20" bestFit="1" customWidth="1"/>
    <col min="5" max="5" width="15.42578125" style="214" bestFit="1" customWidth="1"/>
    <col min="6" max="6" width="12" style="20" bestFit="1" customWidth="1"/>
    <col min="7" max="16384" width="9.140625" style="20"/>
  </cols>
  <sheetData>
    <row r="1" spans="2:6" ht="12.75">
      <c r="B1" s="1" t="str">
        <f>'1'!B1</f>
        <v>XYZ LIMITED</v>
      </c>
      <c r="C1" s="432"/>
      <c r="D1" s="139"/>
      <c r="E1" s="200"/>
      <c r="F1" s="698" t="s">
        <v>816</v>
      </c>
    </row>
    <row r="2" spans="2:6" ht="12.75">
      <c r="B2" s="21"/>
      <c r="C2" s="432"/>
      <c r="D2" s="139"/>
      <c r="E2" s="200"/>
      <c r="F2" s="433"/>
    </row>
    <row r="3" spans="2:6" ht="12.75">
      <c r="B3" s="4" t="str">
        <f>'1'!B3</f>
        <v>Financial Year 2016-2017</v>
      </c>
      <c r="C3" s="432"/>
      <c r="D3" s="139"/>
      <c r="E3" s="200"/>
      <c r="F3" s="433"/>
    </row>
    <row r="4" spans="2:6" ht="12.75">
      <c r="B4" s="4" t="str">
        <f>'1'!B4</f>
        <v>Assessment Year 2017-2018</v>
      </c>
      <c r="C4" s="432"/>
      <c r="D4" s="139"/>
      <c r="E4" s="200"/>
      <c r="F4" s="433"/>
    </row>
    <row r="5" spans="2:6" ht="12.75">
      <c r="B5" s="139"/>
      <c r="C5" s="432"/>
      <c r="D5" s="433"/>
      <c r="E5" s="200"/>
      <c r="F5" s="139"/>
    </row>
    <row r="6" spans="2:6" ht="12.75">
      <c r="B6" s="139" t="s">
        <v>400</v>
      </c>
      <c r="C6" s="432"/>
      <c r="D6" s="139"/>
      <c r="E6" s="200"/>
      <c r="F6" s="200"/>
    </row>
    <row r="7" spans="2:6" ht="12.75">
      <c r="B7" s="139"/>
      <c r="C7" s="432"/>
      <c r="D7" s="139"/>
      <c r="E7" s="200"/>
      <c r="F7" s="200"/>
    </row>
    <row r="8" spans="2:6" ht="12.75">
      <c r="B8" s="139" t="s">
        <v>404</v>
      </c>
      <c r="C8" s="432"/>
      <c r="D8" s="139"/>
      <c r="E8" s="139"/>
      <c r="F8" s="139"/>
    </row>
    <row r="9" spans="2:6" ht="13.5" thickBot="1">
      <c r="B9" s="139"/>
      <c r="C9" s="432"/>
      <c r="D9" s="139"/>
      <c r="E9" s="139"/>
      <c r="F9" s="139"/>
    </row>
    <row r="10" spans="2:6" ht="39" thickBot="1">
      <c r="B10" s="434" t="s">
        <v>87</v>
      </c>
      <c r="C10" s="435" t="s">
        <v>657</v>
      </c>
      <c r="D10" s="158" t="s">
        <v>401</v>
      </c>
      <c r="E10" s="158" t="s">
        <v>402</v>
      </c>
      <c r="F10" s="436" t="s">
        <v>403</v>
      </c>
    </row>
    <row r="11" spans="2:6" ht="12.75">
      <c r="B11" s="437"/>
      <c r="C11" s="438"/>
      <c r="D11" s="307"/>
      <c r="E11" s="202"/>
      <c r="F11" s="439"/>
    </row>
    <row r="12" spans="2:6" ht="12.75">
      <c r="B12" s="440"/>
      <c r="C12" s="211"/>
      <c r="D12" s="325"/>
      <c r="E12" s="204"/>
      <c r="F12" s="428"/>
    </row>
    <row r="13" spans="2:6" ht="12.75">
      <c r="B13" s="440"/>
      <c r="C13" s="211"/>
      <c r="D13" s="325"/>
      <c r="E13" s="204"/>
      <c r="F13" s="326"/>
    </row>
    <row r="14" spans="2:6" ht="12.75">
      <c r="B14" s="440"/>
      <c r="C14" s="211"/>
      <c r="D14" s="325"/>
      <c r="E14" s="203"/>
      <c r="F14" s="326"/>
    </row>
    <row r="15" spans="2:6" s="133" customFormat="1" ht="12.75">
      <c r="B15" s="328"/>
      <c r="C15" s="212"/>
      <c r="D15" s="441"/>
      <c r="E15" s="212"/>
      <c r="F15" s="212"/>
    </row>
    <row r="16" spans="2:6" ht="12.75">
      <c r="B16" s="440"/>
      <c r="C16" s="211"/>
      <c r="D16" s="325"/>
      <c r="E16" s="203"/>
      <c r="F16" s="326"/>
    </row>
    <row r="17" spans="2:6" ht="12.75">
      <c r="B17" s="440"/>
      <c r="C17" s="211"/>
      <c r="D17" s="325"/>
      <c r="E17" s="203"/>
      <c r="F17" s="326"/>
    </row>
    <row r="18" spans="2:6" ht="12.75">
      <c r="B18" s="440"/>
      <c r="C18" s="211"/>
      <c r="D18" s="325"/>
      <c r="E18" s="203"/>
      <c r="F18" s="326"/>
    </row>
    <row r="19" spans="2:6" ht="12.75">
      <c r="B19" s="440"/>
      <c r="C19" s="211"/>
      <c r="D19" s="325"/>
      <c r="E19" s="203"/>
      <c r="F19" s="401"/>
    </row>
    <row r="20" spans="2:6" ht="12.75">
      <c r="B20" s="440"/>
      <c r="C20" s="211"/>
      <c r="D20" s="325"/>
      <c r="E20" s="203"/>
      <c r="F20" s="428"/>
    </row>
    <row r="21" spans="2:6" ht="12.75">
      <c r="B21" s="328"/>
      <c r="C21" s="443"/>
      <c r="D21" s="442"/>
      <c r="E21" s="143"/>
      <c r="F21" s="443"/>
    </row>
    <row r="22" spans="2:6" ht="12.75">
      <c r="B22" s="328"/>
      <c r="C22" s="444"/>
      <c r="D22" s="325"/>
      <c r="E22" s="206"/>
      <c r="F22" s="445"/>
    </row>
    <row r="23" spans="2:6" s="330" customFormat="1" ht="14.25">
      <c r="B23" s="328"/>
      <c r="C23" s="212"/>
      <c r="D23" s="464"/>
      <c r="E23" s="205"/>
      <c r="F23" s="329"/>
    </row>
    <row r="24" spans="2:6" s="330" customFormat="1" ht="14.25">
      <c r="B24" s="328"/>
      <c r="C24" s="212"/>
      <c r="D24" s="695"/>
      <c r="E24" s="205"/>
      <c r="F24" s="329"/>
    </row>
    <row r="25" spans="2:6" s="330" customFormat="1" ht="14.25">
      <c r="B25" s="328"/>
      <c r="C25" s="212"/>
      <c r="D25" s="695"/>
      <c r="E25" s="205"/>
      <c r="F25" s="329"/>
    </row>
    <row r="26" spans="2:6" s="330" customFormat="1" ht="14.25">
      <c r="B26" s="696"/>
      <c r="C26" s="211"/>
      <c r="D26" s="695"/>
      <c r="E26" s="205"/>
      <c r="F26" s="428"/>
    </row>
    <row r="27" spans="2:6" s="330" customFormat="1" ht="14.25">
      <c r="B27" s="696"/>
      <c r="C27" s="211"/>
      <c r="D27" s="695"/>
      <c r="E27" s="205"/>
      <c r="F27" s="428"/>
    </row>
    <row r="28" spans="2:6" s="330" customFormat="1" ht="14.25">
      <c r="B28" s="696"/>
      <c r="C28" s="211"/>
      <c r="D28" s="695"/>
      <c r="E28" s="205"/>
      <c r="F28" s="428"/>
    </row>
    <row r="29" spans="2:6" s="330" customFormat="1" ht="14.25">
      <c r="B29" s="696"/>
      <c r="C29" s="211"/>
      <c r="D29" s="695"/>
      <c r="E29" s="205"/>
      <c r="F29" s="428"/>
    </row>
    <row r="30" spans="2:6" s="330" customFormat="1" ht="14.25">
      <c r="B30" s="696"/>
      <c r="C30" s="211"/>
      <c r="D30" s="695"/>
      <c r="E30" s="205"/>
      <c r="F30" s="428"/>
    </row>
    <row r="31" spans="2:6" s="330" customFormat="1" ht="14.25">
      <c r="B31" s="696"/>
      <c r="C31" s="211"/>
      <c r="D31" s="695"/>
      <c r="E31" s="205"/>
      <c r="F31" s="428"/>
    </row>
    <row r="32" spans="2:6" s="330" customFormat="1" ht="14.25">
      <c r="B32" s="328"/>
      <c r="C32" s="212"/>
      <c r="D32" s="695"/>
      <c r="E32" s="205"/>
      <c r="F32" s="329"/>
    </row>
    <row r="33" spans="2:6" ht="12.75">
      <c r="B33" s="440"/>
      <c r="C33" s="211"/>
      <c r="D33" s="325"/>
      <c r="E33" s="203"/>
      <c r="F33" s="428"/>
    </row>
    <row r="34" spans="2:6" ht="12.75">
      <c r="B34" s="440"/>
      <c r="C34" s="211"/>
      <c r="D34" s="325"/>
      <c r="E34" s="203"/>
      <c r="F34" s="428"/>
    </row>
    <row r="35" spans="2:6" ht="12.75">
      <c r="B35" s="440"/>
      <c r="C35" s="211"/>
      <c r="D35" s="325"/>
      <c r="E35" s="203"/>
      <c r="F35" s="428"/>
    </row>
    <row r="36" spans="2:6" ht="12.75">
      <c r="B36" s="440"/>
      <c r="C36" s="211"/>
      <c r="D36" s="325"/>
      <c r="E36" s="203"/>
      <c r="F36" s="428"/>
    </row>
    <row r="37" spans="2:6" ht="12.75">
      <c r="B37" s="440"/>
      <c r="C37" s="211"/>
      <c r="D37" s="325"/>
      <c r="E37" s="203"/>
      <c r="F37" s="428"/>
    </row>
    <row r="38" spans="2:6" ht="12.75">
      <c r="B38" s="328"/>
      <c r="C38" s="443"/>
      <c r="D38" s="325"/>
      <c r="E38" s="143"/>
      <c r="F38" s="143"/>
    </row>
    <row r="39" spans="2:6" ht="13.5" thickBot="1">
      <c r="B39" s="328"/>
      <c r="C39" s="212"/>
      <c r="D39" s="446"/>
      <c r="E39" s="205"/>
      <c r="F39" s="326"/>
    </row>
    <row r="40" spans="2:6" ht="13.5" thickBot="1">
      <c r="B40" s="177" t="s">
        <v>218</v>
      </c>
      <c r="C40" s="447"/>
      <c r="D40" s="448"/>
      <c r="E40" s="447"/>
      <c r="F40" s="447"/>
    </row>
    <row r="41" spans="2:6">
      <c r="B41" s="139"/>
      <c r="C41" s="432"/>
      <c r="D41" s="139"/>
      <c r="F41" s="139"/>
    </row>
    <row r="42" spans="2:6" ht="12.75" customHeight="1">
      <c r="B42" s="449"/>
      <c r="C42" s="432"/>
      <c r="D42" s="139"/>
      <c r="F42" s="139"/>
    </row>
    <row r="43" spans="2:6" ht="12.75">
      <c r="B43" s="901"/>
      <c r="C43" s="901"/>
      <c r="D43" s="901"/>
      <c r="E43" s="901"/>
      <c r="F43" s="901"/>
    </row>
    <row r="44" spans="2:6" ht="12.75">
      <c r="B44" s="901"/>
      <c r="C44" s="901"/>
      <c r="D44" s="901"/>
      <c r="E44" s="901"/>
      <c r="F44" s="901"/>
    </row>
    <row r="45" spans="2:6" ht="12.75">
      <c r="B45" s="207"/>
      <c r="C45" s="213"/>
      <c r="D45" s="208"/>
      <c r="E45" s="209"/>
      <c r="F45" s="208"/>
    </row>
  </sheetData>
  <mergeCells count="1">
    <mergeCell ref="B43:F44"/>
  </mergeCells>
  <pageMargins left="0.7" right="0.7" top="0.3" bottom="0.31" header="0.3" footer="0.3"/>
  <pageSetup scale="98" orientation="portrait" verticalDpi="1200" r:id="rId1"/>
  <rowBreaks count="1" manualBreakCount="1">
    <brk id="21" max="16383" man="1"/>
  </rowBreaks>
</worksheet>
</file>

<file path=xl/worksheets/sheet19.xml><?xml version="1.0" encoding="utf-8"?>
<worksheet xmlns="http://schemas.openxmlformats.org/spreadsheetml/2006/main" xmlns:r="http://schemas.openxmlformats.org/officeDocument/2006/relationships">
  <dimension ref="B1:J49"/>
  <sheetViews>
    <sheetView workbookViewId="0">
      <selection activeCell="J9" sqref="J9"/>
    </sheetView>
  </sheetViews>
  <sheetFormatPr defaultRowHeight="12.75"/>
  <cols>
    <col min="1" max="1" width="2.140625" style="33" customWidth="1"/>
    <col min="2" max="2" width="5.85546875" style="33" customWidth="1"/>
    <col min="3" max="3" width="49" style="33" customWidth="1"/>
    <col min="4" max="4" width="15" style="380" bestFit="1" customWidth="1"/>
    <col min="5" max="5" width="15.28515625" style="380" customWidth="1"/>
    <col min="6" max="6" width="15.5703125" style="380" bestFit="1" customWidth="1"/>
    <col min="7" max="7" width="9.7109375" style="33" bestFit="1" customWidth="1"/>
    <col min="8" max="8" width="10.7109375" style="33" bestFit="1" customWidth="1"/>
    <col min="9" max="9" width="10.85546875" style="33" bestFit="1" customWidth="1"/>
    <col min="10" max="16384" width="9.140625" style="33"/>
  </cols>
  <sheetData>
    <row r="1" spans="2:9">
      <c r="B1" s="1" t="str">
        <f>'1'!B1</f>
        <v>XYZ LIMITED</v>
      </c>
      <c r="C1" s="215"/>
      <c r="D1" s="432"/>
      <c r="E1" s="432"/>
      <c r="F1" s="634" t="s">
        <v>817</v>
      </c>
    </row>
    <row r="2" spans="2:9">
      <c r="B2" s="21"/>
      <c r="C2" s="215"/>
      <c r="D2" s="432"/>
      <c r="E2" s="432"/>
      <c r="F2" s="432"/>
    </row>
    <row r="3" spans="2:9">
      <c r="B3" s="4" t="str">
        <f>'1'!B3</f>
        <v>Financial Year 2016-2017</v>
      </c>
      <c r="C3" s="215"/>
      <c r="D3" s="432"/>
      <c r="E3" s="432"/>
      <c r="F3" s="432"/>
    </row>
    <row r="4" spans="2:9">
      <c r="B4" s="4" t="str">
        <f>'1'!B4</f>
        <v>Assessment Year 2017-2018</v>
      </c>
      <c r="C4" s="215"/>
      <c r="D4" s="432"/>
      <c r="E4" s="432"/>
      <c r="F4" s="432"/>
    </row>
    <row r="5" spans="2:9">
      <c r="B5" s="215"/>
      <c r="C5" s="215"/>
      <c r="D5" s="432"/>
      <c r="E5" s="432"/>
      <c r="F5" s="432"/>
    </row>
    <row r="6" spans="2:9" ht="36.75" customHeight="1">
      <c r="B6" s="902" t="s">
        <v>833</v>
      </c>
      <c r="C6" s="902"/>
      <c r="D6" s="902"/>
      <c r="E6" s="902"/>
      <c r="F6" s="902"/>
    </row>
    <row r="7" spans="2:9">
      <c r="B7" s="215" t="s">
        <v>419</v>
      </c>
      <c r="C7" s="215"/>
      <c r="D7" s="432"/>
      <c r="E7" s="432"/>
      <c r="F7" s="432"/>
    </row>
    <row r="8" spans="2:9">
      <c r="B8" s="215"/>
      <c r="C8" s="215"/>
      <c r="D8" s="432"/>
      <c r="E8" s="432"/>
      <c r="F8" s="432"/>
    </row>
    <row r="9" spans="2:9" ht="63.75" customHeight="1">
      <c r="B9" s="903" t="s">
        <v>409</v>
      </c>
      <c r="C9" s="903"/>
      <c r="D9" s="903"/>
      <c r="E9" s="903"/>
      <c r="F9" s="903"/>
    </row>
    <row r="10" spans="2:9">
      <c r="B10" s="215"/>
      <c r="C10" s="215"/>
      <c r="D10" s="432"/>
      <c r="E10" s="432"/>
      <c r="F10" s="432"/>
    </row>
    <row r="11" spans="2:9">
      <c r="B11" s="215" t="s">
        <v>410</v>
      </c>
      <c r="C11" s="215"/>
      <c r="D11" s="432"/>
      <c r="E11" s="432"/>
      <c r="F11" s="432"/>
    </row>
    <row r="12" spans="2:9" ht="13.5" thickBot="1">
      <c r="B12" s="216"/>
      <c r="C12" s="216"/>
      <c r="D12" s="635"/>
      <c r="E12" s="635"/>
      <c r="F12" s="635"/>
    </row>
    <row r="13" spans="2:9" ht="63.75">
      <c r="B13" s="217" t="s">
        <v>594</v>
      </c>
      <c r="C13" s="218"/>
      <c r="D13" s="636" t="s">
        <v>411</v>
      </c>
      <c r="E13" s="637" t="s">
        <v>412</v>
      </c>
      <c r="F13" s="638" t="s">
        <v>218</v>
      </c>
      <c r="G13" s="219"/>
    </row>
    <row r="14" spans="2:9" ht="13.5" thickBot="1">
      <c r="B14" s="220"/>
      <c r="C14" s="221"/>
      <c r="D14" s="639" t="s">
        <v>413</v>
      </c>
      <c r="E14" s="640" t="s">
        <v>413</v>
      </c>
      <c r="F14" s="639" t="s">
        <v>413</v>
      </c>
    </row>
    <row r="15" spans="2:9">
      <c r="B15" s="222"/>
      <c r="C15" s="216"/>
      <c r="D15" s="641"/>
      <c r="E15" s="635"/>
      <c r="F15" s="641"/>
    </row>
    <row r="16" spans="2:9">
      <c r="B16" s="223" t="s">
        <v>414</v>
      </c>
      <c r="C16" s="216"/>
      <c r="D16" s="641">
        <v>0</v>
      </c>
      <c r="E16" s="641">
        <v>0</v>
      </c>
      <c r="F16" s="641">
        <v>0</v>
      </c>
      <c r="G16" s="33" t="s">
        <v>578</v>
      </c>
      <c r="H16" s="219"/>
      <c r="I16" s="219"/>
    </row>
    <row r="17" spans="2:10">
      <c r="B17" s="222"/>
      <c r="C17" s="216"/>
      <c r="D17" s="641"/>
      <c r="E17" s="635"/>
      <c r="F17" s="641"/>
      <c r="H17" s="219"/>
      <c r="I17" s="219"/>
    </row>
    <row r="18" spans="2:10">
      <c r="B18" s="223" t="s">
        <v>415</v>
      </c>
      <c r="C18" s="224" t="s">
        <v>416</v>
      </c>
      <c r="D18" s="641">
        <v>0</v>
      </c>
      <c r="E18" s="641">
        <v>0</v>
      </c>
      <c r="F18" s="641">
        <f>+D18+E18</f>
        <v>0</v>
      </c>
      <c r="G18" s="219" t="s">
        <v>590</v>
      </c>
      <c r="H18" s="219"/>
      <c r="J18" s="219"/>
    </row>
    <row r="19" spans="2:10">
      <c r="B19" s="222"/>
      <c r="C19" s="216"/>
      <c r="D19" s="641"/>
      <c r="E19" s="635"/>
      <c r="F19" s="641"/>
      <c r="G19" s="219"/>
      <c r="H19" s="44"/>
      <c r="I19" s="44"/>
    </row>
    <row r="20" spans="2:10">
      <c r="B20" s="223" t="s">
        <v>417</v>
      </c>
      <c r="C20" s="224" t="s">
        <v>418</v>
      </c>
      <c r="D20" s="641">
        <v>0</v>
      </c>
      <c r="E20" s="635">
        <v>0</v>
      </c>
      <c r="F20" s="641">
        <f>+D20+E20</f>
        <v>0</v>
      </c>
      <c r="G20" s="219" t="s">
        <v>590</v>
      </c>
      <c r="H20" s="225"/>
      <c r="I20" s="226"/>
      <c r="J20" s="43"/>
    </row>
    <row r="21" spans="2:10" ht="13.5" thickBot="1">
      <c r="B21" s="222"/>
      <c r="C21" s="216"/>
      <c r="D21" s="641"/>
      <c r="E21" s="641"/>
      <c r="F21" s="641"/>
      <c r="G21" s="35"/>
      <c r="H21" s="219"/>
      <c r="I21" s="219"/>
    </row>
    <row r="22" spans="2:10" ht="13.5" thickBot="1">
      <c r="B22" s="227" t="s">
        <v>658</v>
      </c>
      <c r="C22" s="228"/>
      <c r="D22" s="642">
        <f>D16+D18-D20</f>
        <v>0</v>
      </c>
      <c r="E22" s="642">
        <f>E16+E18-E20</f>
        <v>0</v>
      </c>
      <c r="F22" s="642">
        <f>F16+F18-F20</f>
        <v>0</v>
      </c>
      <c r="G22" s="219" t="s">
        <v>590</v>
      </c>
      <c r="H22" s="219"/>
      <c r="I22" s="35"/>
      <c r="J22" s="219"/>
    </row>
    <row r="23" spans="2:10">
      <c r="B23" s="215"/>
      <c r="C23" s="215"/>
      <c r="D23" s="635"/>
      <c r="E23" s="432"/>
      <c r="F23" s="432"/>
      <c r="H23" s="219"/>
      <c r="I23" s="35"/>
      <c r="J23" s="219"/>
    </row>
    <row r="24" spans="2:10">
      <c r="B24" s="215"/>
      <c r="C24" s="215"/>
      <c r="D24" s="432"/>
      <c r="E24" s="432"/>
      <c r="F24" s="432"/>
      <c r="G24" s="219"/>
      <c r="H24" s="219"/>
      <c r="I24" s="219"/>
      <c r="J24" s="219"/>
    </row>
    <row r="25" spans="2:10" ht="25.5" customHeight="1">
      <c r="B25" s="904" t="s">
        <v>762</v>
      </c>
      <c r="C25" s="904"/>
      <c r="D25" s="904"/>
      <c r="E25" s="904"/>
      <c r="F25" s="904"/>
      <c r="I25" s="380"/>
    </row>
    <row r="26" spans="2:10">
      <c r="B26" s="215"/>
      <c r="C26" s="215"/>
      <c r="D26" s="432"/>
      <c r="E26" s="432"/>
      <c r="F26" s="432"/>
    </row>
    <row r="27" spans="2:10">
      <c r="B27" s="215"/>
      <c r="C27" s="215"/>
      <c r="D27" s="432"/>
      <c r="E27" s="432"/>
      <c r="F27" s="432"/>
      <c r="H27" s="219"/>
    </row>
    <row r="28" spans="2:10">
      <c r="C28" s="215"/>
    </row>
    <row r="29" spans="2:10">
      <c r="D29" s="905"/>
      <c r="E29" s="905"/>
      <c r="F29" s="643"/>
    </row>
    <row r="30" spans="2:10">
      <c r="D30" s="643"/>
      <c r="E30" s="643"/>
    </row>
    <row r="31" spans="2:10">
      <c r="C31" s="229"/>
      <c r="D31" s="644"/>
      <c r="E31" s="645"/>
      <c r="F31" s="646"/>
    </row>
    <row r="32" spans="2:10">
      <c r="C32" s="229"/>
      <c r="D32" s="644"/>
      <c r="E32" s="645"/>
      <c r="F32" s="646"/>
    </row>
    <row r="33" spans="3:6">
      <c r="C33" s="230"/>
      <c r="D33" s="644"/>
      <c r="E33" s="645"/>
      <c r="F33" s="646"/>
    </row>
    <row r="34" spans="3:6">
      <c r="C34" s="229"/>
      <c r="D34" s="644"/>
      <c r="E34" s="645"/>
      <c r="F34" s="646"/>
    </row>
    <row r="35" spans="3:6">
      <c r="C35" s="229"/>
      <c r="D35" s="644"/>
      <c r="E35" s="645"/>
      <c r="F35" s="646"/>
    </row>
    <row r="36" spans="3:6">
      <c r="C36" s="229"/>
      <c r="D36" s="644"/>
      <c r="E36" s="645"/>
      <c r="F36" s="646"/>
    </row>
    <row r="37" spans="3:6">
      <c r="C37" s="229"/>
      <c r="D37" s="644"/>
      <c r="E37" s="645"/>
      <c r="F37" s="646"/>
    </row>
    <row r="38" spans="3:6">
      <c r="C38" s="229"/>
      <c r="D38" s="644"/>
      <c r="E38" s="495"/>
      <c r="F38" s="646"/>
    </row>
    <row r="39" spans="3:6">
      <c r="C39" s="43"/>
      <c r="E39" s="381"/>
      <c r="F39" s="643"/>
    </row>
    <row r="40" spans="3:6">
      <c r="C40" s="43"/>
      <c r="F40" s="643"/>
    </row>
    <row r="41" spans="3:6">
      <c r="C41" s="43"/>
      <c r="F41" s="643"/>
    </row>
    <row r="42" spans="3:6">
      <c r="C42" s="43"/>
      <c r="F42" s="643"/>
    </row>
    <row r="43" spans="3:6">
      <c r="C43" s="43"/>
      <c r="F43" s="643"/>
    </row>
    <row r="44" spans="3:6">
      <c r="C44" s="43"/>
      <c r="F44" s="643"/>
    </row>
    <row r="45" spans="3:6">
      <c r="C45" s="43"/>
      <c r="F45" s="643"/>
    </row>
    <row r="46" spans="3:6">
      <c r="F46" s="643"/>
    </row>
    <row r="47" spans="3:6">
      <c r="F47" s="643"/>
    </row>
    <row r="48" spans="3:6">
      <c r="F48" s="643"/>
    </row>
    <row r="49" spans="6:6">
      <c r="F49" s="643"/>
    </row>
  </sheetData>
  <mergeCells count="4">
    <mergeCell ref="B6:F6"/>
    <mergeCell ref="B9:F9"/>
    <mergeCell ref="B25:F25"/>
    <mergeCell ref="D29:E29"/>
  </mergeCells>
  <pageMargins left="0.56999999999999995" right="0.46" top="0.75" bottom="0.75" header="0.3" footer="0.3"/>
  <pageSetup scale="89" orientation="portrait" verticalDpi="1200"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sheetPr transitionEvaluation="1">
    <pageSetUpPr fitToPage="1"/>
  </sheetPr>
  <dimension ref="A3:IV575"/>
  <sheetViews>
    <sheetView view="pageBreakPreview" topLeftCell="A16" zoomScaleSheetLayoutView="100" workbookViewId="0">
      <selection activeCell="H15" sqref="H15"/>
    </sheetView>
  </sheetViews>
  <sheetFormatPr defaultColWidth="8.85546875" defaultRowHeight="12.75"/>
  <cols>
    <col min="1" max="1" width="4.140625" style="139" customWidth="1"/>
    <col min="2" max="3" width="4.7109375" style="139" customWidth="1"/>
    <col min="4" max="4" width="5.85546875" style="139" customWidth="1"/>
    <col min="5" max="6" width="28.7109375" style="139" customWidth="1"/>
    <col min="7" max="7" width="3.42578125" style="139" customWidth="1"/>
    <col min="8" max="8" width="25.140625" style="139" customWidth="1"/>
    <col min="9" max="9" width="18.7109375" style="139" customWidth="1"/>
    <col min="10" max="10" width="3.42578125" style="139" customWidth="1"/>
    <col min="11" max="11" width="10.5703125" style="139" customWidth="1"/>
    <col min="12" max="12" width="12.5703125" style="139" customWidth="1"/>
    <col min="13" max="16384" width="8.85546875" style="139"/>
  </cols>
  <sheetData>
    <row r="3" spans="1:12">
      <c r="A3" s="839" t="s">
        <v>0</v>
      </c>
      <c r="B3" s="839"/>
      <c r="C3" s="839"/>
      <c r="D3" s="839"/>
      <c r="E3" s="839"/>
      <c r="F3" s="839"/>
      <c r="G3" s="839"/>
      <c r="H3" s="839"/>
      <c r="I3" s="839"/>
      <c r="J3" s="771"/>
      <c r="K3" s="396"/>
      <c r="L3" s="396"/>
    </row>
    <row r="4" spans="1:12">
      <c r="A4" s="840" t="s">
        <v>1</v>
      </c>
      <c r="B4" s="840"/>
      <c r="C4" s="840"/>
      <c r="D4" s="840"/>
      <c r="E4" s="840"/>
      <c r="F4" s="840"/>
      <c r="G4" s="840"/>
      <c r="H4" s="840"/>
      <c r="I4" s="840"/>
      <c r="J4" s="138"/>
      <c r="K4" s="161"/>
      <c r="L4" s="161"/>
    </row>
    <row r="5" spans="1:12">
      <c r="A5" s="841" t="s">
        <v>64</v>
      </c>
      <c r="B5" s="841"/>
      <c r="C5" s="841"/>
      <c r="D5" s="841"/>
      <c r="E5" s="841"/>
      <c r="F5" s="841"/>
      <c r="G5" s="841"/>
      <c r="H5" s="841"/>
      <c r="I5" s="841"/>
      <c r="J5" s="771"/>
      <c r="K5" s="396"/>
      <c r="L5" s="396"/>
    </row>
    <row r="7" spans="1:12">
      <c r="A7" s="839" t="s">
        <v>2</v>
      </c>
      <c r="B7" s="839"/>
      <c r="C7" s="839"/>
      <c r="D7" s="839"/>
      <c r="E7" s="839"/>
      <c r="F7" s="839"/>
      <c r="G7" s="839"/>
      <c r="H7" s="839"/>
      <c r="I7" s="839"/>
      <c r="J7" s="771"/>
      <c r="K7" s="771"/>
      <c r="L7" s="771"/>
    </row>
    <row r="8" spans="1:12">
      <c r="A8" s="396"/>
      <c r="B8" s="396"/>
      <c r="C8" s="396"/>
      <c r="D8" s="396"/>
      <c r="E8" s="396"/>
      <c r="F8" s="396"/>
      <c r="G8" s="396"/>
      <c r="H8" s="396"/>
      <c r="I8" s="161"/>
      <c r="J8" s="161"/>
      <c r="K8" s="396"/>
      <c r="L8" s="396"/>
    </row>
    <row r="9" spans="1:12">
      <c r="A9" s="139">
        <v>1</v>
      </c>
      <c r="B9" s="138" t="s">
        <v>6</v>
      </c>
      <c r="C9" s="138"/>
      <c r="D9" s="138"/>
      <c r="E9" s="138"/>
      <c r="F9" s="138"/>
      <c r="G9" s="161" t="s">
        <v>164</v>
      </c>
      <c r="H9" s="138"/>
      <c r="I9" s="138"/>
      <c r="J9" s="161"/>
      <c r="K9" s="161"/>
      <c r="L9" s="161"/>
    </row>
    <row r="10" spans="1:12">
      <c r="B10" s="164"/>
      <c r="C10" s="164"/>
      <c r="D10" s="164"/>
      <c r="E10" s="164"/>
      <c r="F10" s="164"/>
      <c r="G10" s="164"/>
      <c r="J10" s="161"/>
      <c r="K10" s="161"/>
      <c r="L10" s="161"/>
    </row>
    <row r="11" spans="1:12" ht="15.75" customHeight="1">
      <c r="A11" s="139">
        <v>2</v>
      </c>
      <c r="B11" s="138" t="s">
        <v>7</v>
      </c>
      <c r="C11" s="138"/>
      <c r="D11" s="138"/>
      <c r="E11" s="138"/>
      <c r="F11" s="138"/>
      <c r="G11" s="161" t="s">
        <v>164</v>
      </c>
      <c r="H11" s="138"/>
      <c r="I11" s="159"/>
      <c r="J11" s="159"/>
      <c r="K11" s="159"/>
      <c r="L11" s="159"/>
    </row>
    <row r="12" spans="1:12">
      <c r="B12" s="164"/>
      <c r="C12" s="164"/>
      <c r="D12" s="164"/>
      <c r="E12" s="164"/>
      <c r="F12" s="164"/>
      <c r="G12" s="164"/>
      <c r="H12" s="138"/>
      <c r="I12" s="138"/>
      <c r="J12" s="138"/>
      <c r="K12" s="138"/>
      <c r="L12" s="138"/>
    </row>
    <row r="13" spans="1:12">
      <c r="B13" s="164"/>
      <c r="C13" s="164"/>
      <c r="D13" s="164"/>
      <c r="E13" s="164"/>
      <c r="F13" s="164"/>
      <c r="G13" s="164"/>
      <c r="H13" s="138"/>
      <c r="I13" s="138"/>
      <c r="J13" s="138"/>
      <c r="K13" s="523"/>
      <c r="L13" s="523"/>
    </row>
    <row r="14" spans="1:12">
      <c r="A14" s="139">
        <v>3</v>
      </c>
      <c r="B14" s="138" t="s">
        <v>8</v>
      </c>
      <c r="C14" s="138"/>
      <c r="D14" s="138"/>
      <c r="E14" s="138"/>
      <c r="F14" s="138"/>
      <c r="G14" s="161" t="s">
        <v>164</v>
      </c>
      <c r="H14" s="138"/>
      <c r="I14" s="772"/>
      <c r="J14" s="772"/>
      <c r="K14" s="772"/>
      <c r="L14" s="772"/>
    </row>
    <row r="15" spans="1:12">
      <c r="B15" s="164"/>
      <c r="C15" s="164"/>
      <c r="D15" s="164"/>
      <c r="E15" s="164"/>
      <c r="F15" s="164"/>
      <c r="G15" s="164"/>
      <c r="H15" s="138"/>
      <c r="I15" s="138"/>
      <c r="J15" s="138"/>
    </row>
    <row r="16" spans="1:12" ht="15.75" customHeight="1">
      <c r="A16" s="139">
        <v>4</v>
      </c>
      <c r="B16" s="350" t="s">
        <v>292</v>
      </c>
      <c r="C16" s="351"/>
      <c r="D16" s="351"/>
      <c r="E16" s="351"/>
      <c r="F16" s="351"/>
      <c r="G16" s="161" t="s">
        <v>164</v>
      </c>
      <c r="H16" s="138" t="s">
        <v>643</v>
      </c>
      <c r="I16" s="138"/>
      <c r="J16" s="161"/>
      <c r="K16" s="161"/>
      <c r="L16" s="161"/>
    </row>
    <row r="17" spans="1:14">
      <c r="B17" s="350" t="s">
        <v>293</v>
      </c>
      <c r="C17" s="350"/>
      <c r="D17" s="350"/>
      <c r="E17" s="350"/>
      <c r="F17" s="350"/>
      <c r="G17" s="350"/>
      <c r="H17" s="138"/>
      <c r="I17" s="138"/>
      <c r="J17" s="138"/>
      <c r="K17" s="161"/>
      <c r="L17" s="161"/>
    </row>
    <row r="18" spans="1:14">
      <c r="B18" s="350" t="s">
        <v>294</v>
      </c>
      <c r="C18" s="350"/>
      <c r="D18" s="350"/>
      <c r="E18" s="350"/>
      <c r="F18" s="350"/>
      <c r="G18" s="350"/>
      <c r="H18" s="138"/>
      <c r="I18" s="138"/>
      <c r="J18" s="138"/>
      <c r="K18" s="161"/>
      <c r="L18" s="161"/>
    </row>
    <row r="19" spans="1:14">
      <c r="B19" s="164"/>
      <c r="C19" s="164"/>
      <c r="D19" s="164"/>
      <c r="E19" s="164"/>
      <c r="F19" s="164"/>
      <c r="G19" s="164"/>
      <c r="H19" s="138"/>
      <c r="I19" s="138"/>
      <c r="J19" s="138"/>
    </row>
    <row r="20" spans="1:14">
      <c r="A20" s="139">
        <v>5</v>
      </c>
      <c r="B20" s="773" t="s">
        <v>82</v>
      </c>
      <c r="C20" s="164"/>
      <c r="D20" s="164"/>
      <c r="E20" s="164"/>
      <c r="F20" s="164"/>
      <c r="G20" s="161" t="s">
        <v>164</v>
      </c>
      <c r="H20" s="138"/>
      <c r="I20" s="138"/>
      <c r="J20" s="161"/>
    </row>
    <row r="21" spans="1:14">
      <c r="B21" s="164"/>
      <c r="C21" s="164"/>
      <c r="D21" s="164"/>
      <c r="E21" s="164"/>
      <c r="F21" s="164"/>
      <c r="G21" s="164"/>
      <c r="H21" s="138"/>
      <c r="I21" s="138"/>
      <c r="J21" s="138"/>
    </row>
    <row r="22" spans="1:14">
      <c r="A22" s="139">
        <v>6</v>
      </c>
      <c r="B22" s="138" t="s">
        <v>65</v>
      </c>
      <c r="C22" s="138"/>
      <c r="D22" s="138"/>
      <c r="E22" s="138"/>
      <c r="F22" s="138"/>
      <c r="G22" s="161" t="s">
        <v>164</v>
      </c>
      <c r="H22" s="138" t="s">
        <v>602</v>
      </c>
      <c r="I22" s="138"/>
      <c r="J22" s="161"/>
      <c r="K22" s="161"/>
      <c r="L22" s="161"/>
      <c r="M22" s="138"/>
      <c r="N22" s="138"/>
    </row>
    <row r="23" spans="1:14">
      <c r="B23" s="164"/>
      <c r="C23" s="164"/>
      <c r="D23" s="164"/>
      <c r="E23" s="164"/>
      <c r="F23" s="164"/>
      <c r="G23" s="164"/>
      <c r="H23" s="138"/>
      <c r="I23" s="138"/>
      <c r="J23" s="138"/>
      <c r="K23" s="164"/>
      <c r="L23" s="164"/>
      <c r="M23" s="138"/>
      <c r="N23" s="138"/>
    </row>
    <row r="24" spans="1:14">
      <c r="A24" s="139">
        <v>7</v>
      </c>
      <c r="B24" s="138" t="s">
        <v>9</v>
      </c>
      <c r="C24" s="138"/>
      <c r="D24" s="138"/>
      <c r="E24" s="138"/>
      <c r="F24" s="138"/>
      <c r="G24" s="161" t="s">
        <v>164</v>
      </c>
      <c r="H24" s="138" t="s">
        <v>603</v>
      </c>
      <c r="I24" s="138"/>
      <c r="J24" s="161"/>
      <c r="K24" s="774"/>
      <c r="L24" s="138"/>
    </row>
    <row r="25" spans="1:14">
      <c r="B25" s="164"/>
      <c r="C25" s="164"/>
      <c r="D25" s="164"/>
      <c r="E25" s="164"/>
      <c r="F25" s="164"/>
      <c r="G25" s="164"/>
      <c r="H25" s="138"/>
      <c r="I25" s="138"/>
      <c r="J25" s="138"/>
      <c r="K25" s="161"/>
      <c r="L25" s="138"/>
    </row>
    <row r="26" spans="1:14">
      <c r="A26" s="139">
        <v>8</v>
      </c>
      <c r="B26" s="773" t="s">
        <v>295</v>
      </c>
      <c r="C26" s="164"/>
      <c r="D26" s="164"/>
      <c r="E26" s="164"/>
      <c r="F26" s="164"/>
      <c r="G26" s="161" t="s">
        <v>164</v>
      </c>
      <c r="H26" s="138" t="s">
        <v>192</v>
      </c>
      <c r="I26" s="138"/>
      <c r="J26" s="161"/>
      <c r="K26" s="161"/>
      <c r="L26" s="138"/>
    </row>
    <row r="27" spans="1:14">
      <c r="B27" s="773"/>
      <c r="C27" s="164"/>
      <c r="D27" s="164"/>
      <c r="E27" s="164"/>
      <c r="F27" s="164"/>
      <c r="G27" s="164"/>
      <c r="H27" s="138"/>
      <c r="I27" s="138"/>
      <c r="J27" s="138"/>
      <c r="K27" s="161"/>
      <c r="L27" s="138"/>
    </row>
    <row r="28" spans="1:14">
      <c r="B28" s="164"/>
      <c r="C28" s="164"/>
      <c r="D28" s="164"/>
      <c r="E28" s="164"/>
      <c r="F28" s="164"/>
      <c r="G28" s="164"/>
      <c r="H28" s="138"/>
      <c r="I28" s="138"/>
      <c r="J28" s="138"/>
    </row>
    <row r="29" spans="1:14">
      <c r="A29" s="839" t="s">
        <v>3</v>
      </c>
      <c r="B29" s="839"/>
      <c r="C29" s="839"/>
      <c r="D29" s="839"/>
      <c r="E29" s="839"/>
      <c r="F29" s="839"/>
      <c r="G29" s="839"/>
      <c r="H29" s="839"/>
      <c r="I29" s="839"/>
      <c r="J29" s="161"/>
      <c r="K29" s="396"/>
      <c r="L29" s="396"/>
    </row>
    <row r="30" spans="1:14">
      <c r="H30" s="138"/>
      <c r="I30" s="138"/>
      <c r="J30" s="138"/>
    </row>
    <row r="31" spans="1:14">
      <c r="A31" s="139">
        <v>9</v>
      </c>
      <c r="B31" s="139" t="s">
        <v>10</v>
      </c>
      <c r="C31" s="138" t="s">
        <v>296</v>
      </c>
      <c r="D31" s="138"/>
      <c r="E31" s="138"/>
      <c r="F31" s="138"/>
      <c r="G31" s="161" t="s">
        <v>164</v>
      </c>
      <c r="H31" s="164"/>
      <c r="I31" s="775"/>
      <c r="K31" s="138"/>
      <c r="L31" s="138"/>
    </row>
    <row r="32" spans="1:14">
      <c r="C32" s="138" t="s">
        <v>297</v>
      </c>
      <c r="D32" s="138"/>
      <c r="E32" s="138"/>
      <c r="F32" s="138"/>
      <c r="G32" s="138"/>
      <c r="H32" s="164"/>
      <c r="I32" s="775"/>
      <c r="K32" s="138"/>
      <c r="L32" s="138"/>
    </row>
    <row r="33" spans="1:12">
      <c r="C33" s="164"/>
      <c r="D33" s="164"/>
      <c r="E33" s="164"/>
      <c r="F33" s="164"/>
      <c r="G33" s="164"/>
      <c r="H33" s="138"/>
      <c r="I33" s="138"/>
      <c r="J33" s="138"/>
      <c r="K33" s="138"/>
      <c r="L33" s="138"/>
    </row>
    <row r="34" spans="1:12">
      <c r="B34" s="139" t="s">
        <v>11</v>
      </c>
      <c r="C34" s="160" t="s">
        <v>298</v>
      </c>
      <c r="D34" s="160"/>
      <c r="E34" s="160"/>
      <c r="F34" s="160"/>
      <c r="G34" s="161" t="s">
        <v>164</v>
      </c>
      <c r="H34" s="138"/>
      <c r="I34" s="138"/>
      <c r="J34" s="161"/>
      <c r="K34" s="161"/>
      <c r="L34" s="161"/>
    </row>
    <row r="35" spans="1:12" ht="15.75" customHeight="1">
      <c r="C35" s="160" t="s">
        <v>299</v>
      </c>
      <c r="D35" s="160"/>
      <c r="E35" s="160"/>
      <c r="F35" s="160"/>
      <c r="G35" s="160"/>
      <c r="H35" s="162"/>
      <c r="I35" s="162"/>
      <c r="J35" s="162"/>
      <c r="K35" s="163"/>
      <c r="L35" s="163"/>
    </row>
    <row r="36" spans="1:12" ht="15" customHeight="1">
      <c r="C36" s="160"/>
      <c r="D36" s="160"/>
      <c r="E36" s="160"/>
      <c r="F36" s="160"/>
      <c r="G36" s="160"/>
      <c r="H36" s="162"/>
      <c r="I36" s="162"/>
      <c r="J36" s="162"/>
      <c r="K36" s="163"/>
      <c r="L36" s="163"/>
    </row>
    <row r="37" spans="1:12" ht="15.75" customHeight="1">
      <c r="A37" s="139">
        <v>10</v>
      </c>
      <c r="B37" s="139" t="s">
        <v>10</v>
      </c>
      <c r="C37" s="160" t="s">
        <v>300</v>
      </c>
      <c r="D37" s="160"/>
      <c r="E37" s="160"/>
      <c r="F37" s="160"/>
      <c r="G37" s="161" t="s">
        <v>164</v>
      </c>
      <c r="H37" s="834"/>
      <c r="I37" s="834"/>
      <c r="J37" s="776"/>
      <c r="K37" s="776"/>
      <c r="L37" s="776"/>
    </row>
    <row r="38" spans="1:12">
      <c r="C38" s="160" t="s">
        <v>301</v>
      </c>
      <c r="D38" s="160"/>
      <c r="E38" s="160"/>
      <c r="F38" s="160"/>
      <c r="G38" s="160"/>
      <c r="H38" s="834"/>
      <c r="I38" s="834"/>
      <c r="J38" s="776"/>
      <c r="K38" s="776"/>
      <c r="L38" s="776"/>
    </row>
    <row r="39" spans="1:12">
      <c r="C39" s="160"/>
      <c r="D39" s="160"/>
      <c r="E39" s="160"/>
      <c r="F39" s="160"/>
      <c r="G39" s="160"/>
      <c r="H39" s="834"/>
      <c r="I39" s="834"/>
      <c r="J39" s="776"/>
      <c r="K39" s="776"/>
      <c r="L39" s="776"/>
    </row>
    <row r="40" spans="1:12">
      <c r="C40" s="777"/>
      <c r="D40" s="164"/>
      <c r="E40" s="164"/>
      <c r="F40" s="164"/>
      <c r="G40" s="164"/>
    </row>
    <row r="41" spans="1:12">
      <c r="B41" s="139" t="s">
        <v>11</v>
      </c>
      <c r="C41" s="138" t="s">
        <v>302</v>
      </c>
      <c r="D41" s="138"/>
      <c r="E41" s="138"/>
      <c r="F41" s="138"/>
      <c r="G41" s="161" t="s">
        <v>164</v>
      </c>
      <c r="H41" s="138"/>
      <c r="I41" s="138"/>
      <c r="J41" s="161"/>
      <c r="K41" s="161"/>
      <c r="L41" s="161"/>
    </row>
    <row r="42" spans="1:12">
      <c r="C42" s="138" t="s">
        <v>303</v>
      </c>
      <c r="D42" s="138"/>
      <c r="E42" s="138"/>
      <c r="F42" s="138"/>
      <c r="G42" s="138"/>
      <c r="H42" s="161"/>
      <c r="I42" s="161"/>
      <c r="J42" s="161"/>
      <c r="K42" s="161"/>
      <c r="L42" s="161"/>
    </row>
    <row r="43" spans="1:12">
      <c r="C43" s="164"/>
      <c r="D43" s="164"/>
      <c r="E43" s="164"/>
      <c r="F43" s="164"/>
      <c r="G43" s="164"/>
    </row>
    <row r="44" spans="1:12">
      <c r="A44" s="139">
        <v>11</v>
      </c>
      <c r="B44" s="139" t="s">
        <v>10</v>
      </c>
      <c r="C44" s="138" t="s">
        <v>304</v>
      </c>
      <c r="D44" s="138"/>
      <c r="E44" s="138"/>
      <c r="F44" s="138"/>
      <c r="G44" s="161" t="s">
        <v>164</v>
      </c>
      <c r="H44" s="138"/>
      <c r="I44" s="138"/>
      <c r="J44" s="161"/>
      <c r="K44" s="161"/>
      <c r="L44" s="161"/>
    </row>
    <row r="45" spans="1:12">
      <c r="C45" s="138" t="s">
        <v>305</v>
      </c>
      <c r="D45" s="138"/>
      <c r="E45" s="138"/>
      <c r="F45" s="138"/>
      <c r="G45" s="138"/>
      <c r="H45" s="161"/>
      <c r="I45" s="161"/>
      <c r="J45" s="161"/>
      <c r="K45" s="161"/>
      <c r="L45" s="161"/>
    </row>
    <row r="46" spans="1:12">
      <c r="C46" s="164"/>
      <c r="D46" s="164"/>
      <c r="E46" s="164"/>
      <c r="F46" s="164"/>
      <c r="G46" s="164"/>
    </row>
    <row r="47" spans="1:12" ht="15.75" customHeight="1">
      <c r="B47" s="139" t="s">
        <v>11</v>
      </c>
      <c r="C47" s="138" t="s">
        <v>306</v>
      </c>
      <c r="D47" s="138"/>
      <c r="E47" s="138"/>
      <c r="F47" s="138"/>
      <c r="G47" s="161" t="s">
        <v>164</v>
      </c>
      <c r="H47" s="138" t="s">
        <v>644</v>
      </c>
      <c r="I47" s="374"/>
      <c r="J47" s="162"/>
      <c r="K47" s="161"/>
      <c r="L47" s="161"/>
    </row>
    <row r="48" spans="1:12">
      <c r="C48" s="164" t="s">
        <v>307</v>
      </c>
      <c r="D48" s="164"/>
      <c r="E48" s="164"/>
      <c r="F48" s="164"/>
      <c r="G48" s="164"/>
      <c r="H48" s="138"/>
      <c r="I48" s="374"/>
      <c r="J48" s="162"/>
      <c r="K48" s="161"/>
      <c r="L48" s="161"/>
    </row>
    <row r="49" spans="1:12">
      <c r="C49" s="139" t="s">
        <v>308</v>
      </c>
      <c r="D49" s="164"/>
      <c r="E49" s="164"/>
      <c r="F49" s="164"/>
      <c r="G49" s="164"/>
      <c r="H49" s="374"/>
      <c r="I49" s="161"/>
      <c r="J49" s="161"/>
      <c r="K49" s="161"/>
      <c r="L49" s="161"/>
    </row>
    <row r="50" spans="1:12">
      <c r="C50" s="164" t="s">
        <v>309</v>
      </c>
      <c r="D50" s="164"/>
      <c r="E50" s="164"/>
      <c r="F50" s="164"/>
      <c r="G50" s="164"/>
      <c r="H50" s="161"/>
      <c r="I50" s="161"/>
      <c r="J50" s="161"/>
      <c r="K50" s="161"/>
      <c r="L50" s="161"/>
    </row>
    <row r="51" spans="1:12">
      <c r="C51" s="164" t="s">
        <v>310</v>
      </c>
      <c r="D51" s="164"/>
      <c r="E51" s="164"/>
      <c r="F51" s="164"/>
      <c r="G51" s="164"/>
      <c r="H51" s="161"/>
      <c r="I51" s="161"/>
      <c r="J51" s="161"/>
      <c r="K51" s="161"/>
      <c r="L51" s="161"/>
    </row>
    <row r="52" spans="1:12">
      <c r="C52" s="164" t="s">
        <v>311</v>
      </c>
      <c r="D52" s="164"/>
      <c r="E52" s="164"/>
      <c r="F52" s="164"/>
      <c r="G52" s="164"/>
      <c r="H52" s="161"/>
      <c r="I52" s="161"/>
      <c r="J52" s="161"/>
      <c r="K52" s="161"/>
      <c r="L52" s="161"/>
    </row>
    <row r="54" spans="1:12" ht="15.75" customHeight="1">
      <c r="B54" s="139" t="s">
        <v>12</v>
      </c>
      <c r="C54" s="139" t="s">
        <v>182</v>
      </c>
      <c r="D54" s="138"/>
      <c r="E54" s="138"/>
      <c r="F54" s="138"/>
      <c r="G54" s="161" t="s">
        <v>164</v>
      </c>
      <c r="H54" s="138" t="s">
        <v>644</v>
      </c>
      <c r="I54" s="374"/>
      <c r="J54" s="162"/>
      <c r="K54" s="161"/>
      <c r="L54" s="161"/>
    </row>
    <row r="55" spans="1:12">
      <c r="C55" s="164"/>
      <c r="D55" s="164"/>
      <c r="E55" s="164"/>
      <c r="F55" s="164"/>
      <c r="G55" s="164"/>
      <c r="H55" s="374"/>
      <c r="I55" s="374"/>
      <c r="J55" s="162"/>
    </row>
    <row r="56" spans="1:12">
      <c r="A56" s="139">
        <v>12</v>
      </c>
      <c r="C56" s="138" t="s">
        <v>312</v>
      </c>
      <c r="D56" s="138"/>
      <c r="E56" s="138"/>
      <c r="F56" s="138"/>
      <c r="G56" s="161" t="s">
        <v>164</v>
      </c>
      <c r="H56" s="138"/>
      <c r="I56" s="138"/>
      <c r="J56" s="161"/>
      <c r="K56" s="161"/>
      <c r="L56" s="161"/>
    </row>
    <row r="57" spans="1:12">
      <c r="C57" s="138" t="s">
        <v>313</v>
      </c>
      <c r="D57" s="138"/>
      <c r="E57" s="138"/>
      <c r="F57" s="138"/>
      <c r="G57" s="138"/>
      <c r="H57" s="138"/>
      <c r="I57" s="161"/>
      <c r="J57" s="161"/>
      <c r="K57" s="161"/>
      <c r="L57" s="161"/>
    </row>
    <row r="58" spans="1:12">
      <c r="C58" s="138" t="s">
        <v>314</v>
      </c>
      <c r="D58" s="138"/>
      <c r="E58" s="138"/>
      <c r="F58" s="138"/>
      <c r="G58" s="138"/>
      <c r="H58" s="138"/>
      <c r="I58" s="161"/>
      <c r="J58" s="161"/>
      <c r="K58" s="161"/>
      <c r="L58" s="161"/>
    </row>
    <row r="59" spans="1:12">
      <c r="B59" s="138"/>
      <c r="C59" s="139" t="s">
        <v>315</v>
      </c>
      <c r="D59" s="138"/>
      <c r="E59" s="138"/>
      <c r="F59" s="138"/>
      <c r="G59" s="138"/>
      <c r="H59" s="161"/>
      <c r="I59" s="161"/>
      <c r="J59" s="161"/>
      <c r="K59" s="161"/>
      <c r="L59" s="161"/>
    </row>
    <row r="61" spans="1:12">
      <c r="A61" s="139">
        <v>13</v>
      </c>
      <c r="B61" s="139" t="s">
        <v>10</v>
      </c>
      <c r="C61" s="138" t="s">
        <v>13</v>
      </c>
      <c r="D61" s="138"/>
      <c r="E61" s="138"/>
      <c r="F61" s="138"/>
      <c r="G61" s="161" t="s">
        <v>164</v>
      </c>
      <c r="H61" s="138" t="s">
        <v>682</v>
      </c>
      <c r="I61" s="138"/>
      <c r="J61" s="161"/>
      <c r="K61" s="161"/>
      <c r="L61" s="161"/>
    </row>
    <row r="62" spans="1:12">
      <c r="C62" s="138"/>
      <c r="D62" s="138"/>
      <c r="E62" s="138"/>
      <c r="F62" s="138"/>
      <c r="G62" s="161"/>
      <c r="H62" s="138" t="s">
        <v>683</v>
      </c>
      <c r="I62" s="138"/>
      <c r="J62" s="161"/>
      <c r="K62" s="161"/>
      <c r="L62" s="161"/>
    </row>
    <row r="63" spans="1:12">
      <c r="C63" s="138"/>
      <c r="D63" s="138"/>
      <c r="E63" s="138"/>
      <c r="F63" s="138"/>
      <c r="G63" s="161"/>
      <c r="H63" s="138" t="s">
        <v>680</v>
      </c>
      <c r="I63" s="138"/>
      <c r="J63" s="161"/>
      <c r="K63" s="161"/>
      <c r="L63" s="161"/>
    </row>
    <row r="64" spans="1:12">
      <c r="C64" s="138"/>
      <c r="D64" s="138"/>
      <c r="E64" s="138"/>
      <c r="F64" s="138"/>
      <c r="G64" s="161"/>
      <c r="H64" s="138" t="s">
        <v>681</v>
      </c>
      <c r="I64" s="138"/>
      <c r="J64" s="161"/>
      <c r="K64" s="161"/>
      <c r="L64" s="161"/>
    </row>
    <row r="65" spans="2:12">
      <c r="H65" s="138"/>
      <c r="I65" s="138"/>
    </row>
    <row r="66" spans="2:12">
      <c r="B66" s="139" t="s">
        <v>11</v>
      </c>
      <c r="C66" s="138" t="s">
        <v>316</v>
      </c>
      <c r="D66" s="138"/>
      <c r="E66" s="138"/>
      <c r="F66" s="138"/>
      <c r="G66" s="161" t="s">
        <v>164</v>
      </c>
      <c r="H66" s="138"/>
      <c r="I66" s="138"/>
      <c r="J66" s="161"/>
      <c r="K66" s="161"/>
      <c r="L66" s="161"/>
    </row>
    <row r="67" spans="2:12">
      <c r="C67" s="138" t="s">
        <v>317</v>
      </c>
      <c r="D67" s="138"/>
      <c r="E67" s="138"/>
      <c r="F67" s="138"/>
      <c r="G67" s="138"/>
      <c r="H67" s="138"/>
      <c r="I67" s="138"/>
      <c r="J67" s="161"/>
      <c r="K67" s="161"/>
      <c r="L67" s="161"/>
    </row>
    <row r="68" spans="2:12">
      <c r="C68" s="138"/>
      <c r="D68" s="138"/>
      <c r="E68" s="138"/>
      <c r="F68" s="138"/>
      <c r="G68" s="138"/>
      <c r="H68" s="138"/>
      <c r="I68" s="138"/>
      <c r="J68" s="161"/>
      <c r="K68" s="161"/>
      <c r="L68" s="161"/>
    </row>
    <row r="69" spans="2:12">
      <c r="B69" s="139" t="s">
        <v>12</v>
      </c>
      <c r="C69" s="138" t="s">
        <v>318</v>
      </c>
      <c r="D69" s="138"/>
      <c r="E69" s="138"/>
      <c r="F69" s="138"/>
      <c r="G69" s="161" t="s">
        <v>164</v>
      </c>
      <c r="H69" s="138"/>
      <c r="I69" s="138"/>
      <c r="J69" s="161"/>
      <c r="K69" s="161"/>
      <c r="L69" s="161"/>
    </row>
    <row r="70" spans="2:12">
      <c r="C70" s="138" t="s">
        <v>319</v>
      </c>
      <c r="D70" s="138"/>
      <c r="E70" s="138"/>
      <c r="F70" s="138"/>
      <c r="G70" s="138"/>
      <c r="H70" s="138"/>
      <c r="I70" s="138"/>
      <c r="J70" s="161"/>
      <c r="K70" s="161"/>
      <c r="L70" s="161"/>
    </row>
    <row r="71" spans="2:12">
      <c r="C71" s="339" t="s">
        <v>764</v>
      </c>
      <c r="D71" s="821" t="s">
        <v>87</v>
      </c>
      <c r="E71" s="821"/>
      <c r="F71" s="339" t="s">
        <v>615</v>
      </c>
      <c r="G71" s="821" t="s">
        <v>616</v>
      </c>
      <c r="H71" s="821"/>
      <c r="I71" s="138"/>
      <c r="J71" s="161"/>
      <c r="K71" s="161"/>
      <c r="L71" s="161"/>
    </row>
    <row r="72" spans="2:12">
      <c r="C72" s="339"/>
      <c r="D72" s="819"/>
      <c r="E72" s="820"/>
      <c r="F72" s="339"/>
      <c r="G72" s="819"/>
      <c r="H72" s="820"/>
      <c r="I72" s="138"/>
      <c r="J72" s="161"/>
      <c r="K72" s="161"/>
      <c r="L72" s="161"/>
    </row>
    <row r="73" spans="2:12">
      <c r="C73" s="339"/>
      <c r="D73" s="819"/>
      <c r="E73" s="820"/>
      <c r="F73" s="339"/>
      <c r="G73" s="819"/>
      <c r="H73" s="820"/>
      <c r="I73" s="138"/>
      <c r="J73" s="161"/>
      <c r="K73" s="161"/>
      <c r="L73" s="161"/>
    </row>
    <row r="74" spans="2:12">
      <c r="C74" s="339"/>
      <c r="D74" s="819"/>
      <c r="E74" s="820"/>
      <c r="F74" s="339"/>
      <c r="G74" s="819"/>
      <c r="H74" s="820"/>
      <c r="I74" s="138"/>
      <c r="J74" s="161"/>
      <c r="K74" s="161"/>
      <c r="L74" s="161"/>
    </row>
    <row r="75" spans="2:12">
      <c r="C75" s="339"/>
      <c r="D75" s="819"/>
      <c r="E75" s="820"/>
      <c r="F75" s="339"/>
      <c r="G75" s="819"/>
      <c r="H75" s="820"/>
      <c r="I75" s="138"/>
      <c r="J75" s="161"/>
      <c r="K75" s="161"/>
      <c r="L75" s="161"/>
    </row>
    <row r="76" spans="2:12">
      <c r="C76" s="339"/>
      <c r="D76" s="819"/>
      <c r="E76" s="820"/>
      <c r="F76" s="339"/>
      <c r="G76" s="819"/>
      <c r="H76" s="820"/>
      <c r="I76" s="138"/>
      <c r="J76" s="161"/>
      <c r="K76" s="161"/>
      <c r="L76" s="161"/>
    </row>
    <row r="77" spans="2:12">
      <c r="C77" s="164"/>
      <c r="D77" s="164"/>
      <c r="E77" s="164"/>
      <c r="F77" s="164"/>
      <c r="G77" s="164"/>
      <c r="H77" s="138"/>
      <c r="I77" s="138"/>
    </row>
    <row r="78" spans="2:12" ht="44.25" customHeight="1">
      <c r="B78" s="778" t="s">
        <v>14</v>
      </c>
      <c r="C78" s="835" t="s">
        <v>609</v>
      </c>
      <c r="D78" s="835"/>
      <c r="E78" s="835"/>
      <c r="F78" s="835"/>
      <c r="G78" s="779" t="s">
        <v>164</v>
      </c>
      <c r="H78" s="138"/>
      <c r="I78" s="138"/>
      <c r="J78" s="161"/>
      <c r="K78" s="161"/>
      <c r="L78" s="161"/>
    </row>
    <row r="79" spans="2:12" ht="21.75" customHeight="1">
      <c r="B79" s="778" t="s">
        <v>19</v>
      </c>
      <c r="C79" s="835" t="s">
        <v>630</v>
      </c>
      <c r="D79" s="835"/>
      <c r="E79" s="835"/>
      <c r="F79" s="835"/>
      <c r="G79" s="779"/>
      <c r="H79" s="138"/>
      <c r="I79" s="138"/>
      <c r="J79" s="161"/>
      <c r="K79" s="161"/>
      <c r="L79" s="161"/>
    </row>
    <row r="80" spans="2:12" ht="21.75" customHeight="1">
      <c r="B80" s="778"/>
      <c r="C80" s="827"/>
      <c r="D80" s="828"/>
      <c r="E80" s="780"/>
      <c r="F80" s="339" t="s">
        <v>615</v>
      </c>
      <c r="G80" s="821" t="s">
        <v>616</v>
      </c>
      <c r="H80" s="821"/>
      <c r="I80" s="138"/>
      <c r="J80" s="161"/>
      <c r="K80" s="161"/>
      <c r="L80" s="161"/>
    </row>
    <row r="81" spans="2:12">
      <c r="B81" s="778"/>
      <c r="C81" s="781" t="s">
        <v>765</v>
      </c>
      <c r="D81" s="780"/>
      <c r="E81" s="782" t="s">
        <v>766</v>
      </c>
      <c r="F81" s="339"/>
      <c r="G81" s="819"/>
      <c r="H81" s="820"/>
      <c r="I81" s="138"/>
      <c r="J81" s="161"/>
      <c r="K81" s="161"/>
      <c r="L81" s="161"/>
    </row>
    <row r="82" spans="2:12">
      <c r="B82" s="778"/>
      <c r="C82" s="781" t="s">
        <v>767</v>
      </c>
      <c r="D82" s="780"/>
      <c r="E82" s="782" t="s">
        <v>768</v>
      </c>
      <c r="F82" s="339"/>
      <c r="G82" s="819"/>
      <c r="H82" s="820"/>
      <c r="I82" s="138"/>
      <c r="J82" s="161"/>
      <c r="K82" s="161"/>
      <c r="L82" s="161"/>
    </row>
    <row r="83" spans="2:12">
      <c r="B83" s="778"/>
      <c r="C83" s="781" t="s">
        <v>769</v>
      </c>
      <c r="D83" s="780"/>
      <c r="E83" s="782" t="s">
        <v>770</v>
      </c>
      <c r="F83" s="339"/>
      <c r="G83" s="819"/>
      <c r="H83" s="820"/>
      <c r="I83" s="138"/>
      <c r="J83" s="161"/>
      <c r="K83" s="161"/>
      <c r="L83" s="161"/>
    </row>
    <row r="84" spans="2:12">
      <c r="B84" s="778"/>
      <c r="C84" s="781" t="s">
        <v>771</v>
      </c>
      <c r="D84" s="780"/>
      <c r="E84" s="782" t="s">
        <v>772</v>
      </c>
      <c r="F84" s="339"/>
      <c r="G84" s="819"/>
      <c r="H84" s="820"/>
      <c r="I84" s="138"/>
      <c r="J84" s="161"/>
      <c r="K84" s="161"/>
      <c r="L84" s="161"/>
    </row>
    <row r="85" spans="2:12">
      <c r="B85" s="778"/>
      <c r="C85" s="781" t="s">
        <v>773</v>
      </c>
      <c r="D85" s="780"/>
      <c r="E85" s="782" t="s">
        <v>774</v>
      </c>
      <c r="F85" s="339"/>
      <c r="G85" s="819"/>
      <c r="H85" s="820"/>
      <c r="I85" s="138"/>
      <c r="J85" s="161"/>
      <c r="K85" s="161"/>
      <c r="L85" s="161"/>
    </row>
    <row r="86" spans="2:12" ht="25.5">
      <c r="B86" s="778"/>
      <c r="C86" s="781" t="s">
        <v>775</v>
      </c>
      <c r="D86" s="780"/>
      <c r="E86" s="782" t="s">
        <v>776</v>
      </c>
      <c r="F86" s="339"/>
      <c r="G86" s="819"/>
      <c r="H86" s="820"/>
      <c r="I86" s="138"/>
      <c r="J86" s="161"/>
      <c r="K86" s="161"/>
      <c r="L86" s="161"/>
    </row>
    <row r="87" spans="2:12">
      <c r="B87" s="778"/>
      <c r="C87" s="781" t="s">
        <v>777</v>
      </c>
      <c r="D87" s="780"/>
      <c r="E87" s="782" t="s">
        <v>778</v>
      </c>
      <c r="F87" s="339"/>
      <c r="G87" s="819"/>
      <c r="H87" s="820"/>
      <c r="I87" s="138"/>
      <c r="J87" s="161"/>
      <c r="K87" s="161"/>
      <c r="L87" s="161"/>
    </row>
    <row r="88" spans="2:12">
      <c r="B88" s="778"/>
      <c r="C88" s="781" t="s">
        <v>779</v>
      </c>
      <c r="D88" s="780"/>
      <c r="E88" s="782" t="s">
        <v>780</v>
      </c>
      <c r="F88" s="339"/>
      <c r="G88" s="819"/>
      <c r="H88" s="820"/>
      <c r="I88" s="138"/>
      <c r="J88" s="161"/>
      <c r="K88" s="161"/>
      <c r="L88" s="161"/>
    </row>
    <row r="89" spans="2:12">
      <c r="B89" s="778"/>
      <c r="C89" s="781" t="s">
        <v>781</v>
      </c>
      <c r="D89" s="780"/>
      <c r="E89" s="782" t="s">
        <v>782</v>
      </c>
      <c r="F89" s="339"/>
      <c r="G89" s="819"/>
      <c r="H89" s="820"/>
      <c r="I89" s="138"/>
      <c r="J89" s="161"/>
      <c r="K89" s="161"/>
      <c r="L89" s="161"/>
    </row>
    <row r="90" spans="2:12">
      <c r="B90" s="778"/>
      <c r="C90" s="781" t="s">
        <v>783</v>
      </c>
      <c r="D90" s="780"/>
      <c r="E90" s="782" t="s">
        <v>784</v>
      </c>
      <c r="F90" s="339"/>
      <c r="G90" s="819"/>
      <c r="H90" s="820"/>
      <c r="I90" s="138"/>
      <c r="J90" s="161"/>
      <c r="K90" s="161"/>
      <c r="L90" s="161"/>
    </row>
    <row r="91" spans="2:12">
      <c r="B91" s="778"/>
      <c r="C91" s="781" t="s">
        <v>785</v>
      </c>
      <c r="D91" s="780"/>
      <c r="E91" s="782" t="s">
        <v>786</v>
      </c>
      <c r="F91" s="339"/>
      <c r="G91" s="821"/>
      <c r="H91" s="821"/>
      <c r="I91" s="138"/>
      <c r="J91" s="161"/>
      <c r="K91" s="161"/>
      <c r="L91" s="161"/>
    </row>
    <row r="92" spans="2:12" ht="21.75" customHeight="1">
      <c r="B92" s="778"/>
      <c r="C92" s="829" t="s">
        <v>218</v>
      </c>
      <c r="D92" s="830"/>
      <c r="E92" s="831"/>
      <c r="F92" s="339"/>
      <c r="G92" s="821"/>
      <c r="H92" s="821"/>
      <c r="I92" s="138"/>
      <c r="J92" s="161"/>
      <c r="K92" s="161"/>
      <c r="L92" s="161"/>
    </row>
    <row r="93" spans="2:12">
      <c r="B93" s="778"/>
      <c r="C93" s="783"/>
      <c r="D93" s="784"/>
      <c r="E93" s="784"/>
      <c r="F93" s="784"/>
      <c r="G93" s="779"/>
      <c r="H93" s="138"/>
      <c r="I93" s="138"/>
      <c r="J93" s="161"/>
      <c r="K93" s="161"/>
      <c r="L93" s="161"/>
    </row>
    <row r="94" spans="2:12">
      <c r="B94" s="778" t="s">
        <v>29</v>
      </c>
      <c r="C94" s="836" t="s">
        <v>629</v>
      </c>
      <c r="D94" s="836"/>
      <c r="E94" s="836"/>
      <c r="F94" s="836"/>
      <c r="G94" s="779"/>
      <c r="H94" s="138"/>
      <c r="I94" s="138"/>
      <c r="J94" s="161"/>
      <c r="K94" s="161"/>
      <c r="L94" s="161"/>
    </row>
    <row r="95" spans="2:12">
      <c r="B95" s="785" t="s">
        <v>787</v>
      </c>
      <c r="C95" s="781" t="s">
        <v>765</v>
      </c>
      <c r="D95" s="782"/>
      <c r="E95" s="782" t="s">
        <v>766</v>
      </c>
      <c r="F95" s="782"/>
      <c r="G95" s="779"/>
      <c r="H95" s="138"/>
      <c r="I95" s="138"/>
      <c r="J95" s="161"/>
      <c r="K95" s="161"/>
      <c r="L95" s="161"/>
    </row>
    <row r="96" spans="2:12">
      <c r="B96" s="785" t="s">
        <v>788</v>
      </c>
      <c r="C96" s="781" t="s">
        <v>767</v>
      </c>
      <c r="D96" s="782"/>
      <c r="E96" s="782" t="s">
        <v>768</v>
      </c>
      <c r="F96" s="782"/>
      <c r="G96" s="779"/>
      <c r="H96" s="138"/>
      <c r="I96" s="138"/>
      <c r="J96" s="161"/>
      <c r="K96" s="161"/>
      <c r="L96" s="161"/>
    </row>
    <row r="97" spans="1:12">
      <c r="B97" s="785" t="s">
        <v>789</v>
      </c>
      <c r="C97" s="781" t="s">
        <v>769</v>
      </c>
      <c r="D97" s="782"/>
      <c r="E97" s="782" t="s">
        <v>770</v>
      </c>
      <c r="F97" s="782"/>
      <c r="G97" s="779"/>
      <c r="H97" s="138"/>
      <c r="I97" s="138"/>
      <c r="J97" s="161"/>
      <c r="K97" s="161"/>
      <c r="L97" s="161"/>
    </row>
    <row r="98" spans="1:12">
      <c r="B98" s="785" t="s">
        <v>790</v>
      </c>
      <c r="C98" s="781" t="s">
        <v>771</v>
      </c>
      <c r="D98" s="782"/>
      <c r="E98" s="782" t="s">
        <v>772</v>
      </c>
      <c r="F98" s="782"/>
      <c r="G98" s="779"/>
      <c r="H98" s="138"/>
      <c r="I98" s="138"/>
      <c r="J98" s="161"/>
      <c r="K98" s="161"/>
      <c r="L98" s="161"/>
    </row>
    <row r="99" spans="1:12">
      <c r="B99" s="785" t="s">
        <v>791</v>
      </c>
      <c r="C99" s="781" t="s">
        <v>773</v>
      </c>
      <c r="D99" s="782"/>
      <c r="E99" s="782" t="s">
        <v>774</v>
      </c>
      <c r="F99" s="782"/>
      <c r="G99" s="779"/>
      <c r="H99" s="138"/>
      <c r="I99" s="138"/>
      <c r="J99" s="161"/>
      <c r="K99" s="161"/>
      <c r="L99" s="161"/>
    </row>
    <row r="100" spans="1:12">
      <c r="B100" s="785" t="s">
        <v>792</v>
      </c>
      <c r="C100" s="781" t="s">
        <v>777</v>
      </c>
      <c r="D100" s="782"/>
      <c r="E100" s="782" t="s">
        <v>778</v>
      </c>
      <c r="F100" s="782"/>
      <c r="G100" s="779"/>
      <c r="H100" s="138"/>
      <c r="I100" s="138"/>
      <c r="J100" s="161"/>
      <c r="K100" s="161"/>
      <c r="L100" s="161"/>
    </row>
    <row r="101" spans="1:12">
      <c r="B101" s="785" t="s">
        <v>793</v>
      </c>
      <c r="C101" s="781" t="s">
        <v>781</v>
      </c>
      <c r="D101" s="782"/>
      <c r="E101" s="782" t="s">
        <v>782</v>
      </c>
      <c r="F101" s="782"/>
      <c r="G101" s="779"/>
      <c r="H101" s="138"/>
      <c r="I101" s="138"/>
      <c r="J101" s="161"/>
      <c r="K101" s="161"/>
      <c r="L101" s="161"/>
    </row>
    <row r="102" spans="1:12">
      <c r="B102" s="785" t="s">
        <v>793</v>
      </c>
      <c r="C102" s="781" t="s">
        <v>783</v>
      </c>
      <c r="D102" s="782"/>
      <c r="E102" s="782" t="s">
        <v>784</v>
      </c>
      <c r="F102" s="782"/>
      <c r="G102" s="779"/>
      <c r="H102" s="138"/>
      <c r="I102" s="138"/>
      <c r="J102" s="161"/>
      <c r="K102" s="161"/>
      <c r="L102" s="161"/>
    </row>
    <row r="103" spans="1:12">
      <c r="B103" s="786"/>
      <c r="C103" s="812"/>
      <c r="D103" s="813"/>
      <c r="E103" s="782" t="s">
        <v>786</v>
      </c>
      <c r="F103" s="782"/>
      <c r="G103" s="779"/>
      <c r="H103" s="138"/>
      <c r="I103" s="138"/>
      <c r="J103" s="161"/>
      <c r="K103" s="161"/>
      <c r="L103" s="161"/>
    </row>
    <row r="104" spans="1:12">
      <c r="H104" s="138"/>
      <c r="I104" s="138"/>
    </row>
    <row r="105" spans="1:12">
      <c r="A105" s="139">
        <v>14</v>
      </c>
      <c r="B105" s="139" t="s">
        <v>10</v>
      </c>
      <c r="C105" s="138" t="s">
        <v>184</v>
      </c>
      <c r="D105" s="138"/>
      <c r="E105" s="138"/>
      <c r="F105" s="138"/>
      <c r="G105" s="161" t="s">
        <v>164</v>
      </c>
      <c r="H105" s="138" t="s">
        <v>686</v>
      </c>
      <c r="I105" s="138"/>
      <c r="J105" s="161"/>
      <c r="K105" s="161"/>
      <c r="L105" s="161"/>
    </row>
    <row r="106" spans="1:12">
      <c r="C106" s="138"/>
      <c r="D106" s="138"/>
      <c r="E106" s="138"/>
      <c r="F106" s="138"/>
      <c r="G106" s="161"/>
      <c r="H106" s="138" t="s">
        <v>687</v>
      </c>
      <c r="I106" s="138"/>
      <c r="J106" s="161"/>
      <c r="K106" s="161"/>
      <c r="L106" s="161"/>
    </row>
    <row r="107" spans="1:12">
      <c r="C107" s="138"/>
      <c r="D107" s="138"/>
      <c r="E107" s="138"/>
      <c r="F107" s="138"/>
      <c r="G107" s="161"/>
      <c r="H107" s="138" t="s">
        <v>684</v>
      </c>
      <c r="I107" s="138"/>
      <c r="J107" s="161"/>
      <c r="K107" s="161"/>
      <c r="L107" s="161"/>
    </row>
    <row r="108" spans="1:12">
      <c r="C108" s="138"/>
      <c r="D108" s="138"/>
      <c r="E108" s="138"/>
      <c r="F108" s="138"/>
      <c r="G108" s="161"/>
      <c r="H108" s="138" t="s">
        <v>685</v>
      </c>
      <c r="I108" s="138"/>
      <c r="J108" s="161"/>
      <c r="K108" s="161"/>
      <c r="L108" s="161"/>
    </row>
    <row r="109" spans="1:12">
      <c r="C109" s="138"/>
      <c r="D109" s="138"/>
      <c r="E109" s="138"/>
      <c r="F109" s="138"/>
      <c r="G109" s="138"/>
      <c r="H109" s="138"/>
      <c r="I109" s="138"/>
      <c r="J109" s="161"/>
      <c r="K109" s="161"/>
      <c r="L109" s="161"/>
    </row>
    <row r="110" spans="1:12">
      <c r="B110" s="139" t="s">
        <v>11</v>
      </c>
      <c r="C110" s="138" t="s">
        <v>320</v>
      </c>
      <c r="D110" s="138"/>
      <c r="E110" s="138"/>
      <c r="F110" s="138"/>
      <c r="G110" s="161" t="s">
        <v>164</v>
      </c>
      <c r="H110" s="138" t="s">
        <v>795</v>
      </c>
      <c r="I110" s="138"/>
      <c r="J110" s="161"/>
      <c r="K110" s="161"/>
      <c r="L110" s="161"/>
    </row>
    <row r="111" spans="1:12">
      <c r="C111" s="138" t="s">
        <v>183</v>
      </c>
      <c r="D111" s="138"/>
      <c r="E111" s="138"/>
      <c r="F111" s="138"/>
      <c r="G111" s="138"/>
      <c r="H111" s="138"/>
      <c r="I111" s="138"/>
      <c r="J111" s="161"/>
      <c r="K111" s="161"/>
      <c r="L111" s="161"/>
    </row>
    <row r="112" spans="1:12">
      <c r="C112" s="138"/>
      <c r="D112" s="138"/>
      <c r="E112" s="138"/>
      <c r="F112" s="138"/>
      <c r="G112" s="138"/>
      <c r="H112" s="138"/>
      <c r="I112" s="138"/>
      <c r="J112" s="161"/>
      <c r="K112" s="161"/>
      <c r="L112" s="161"/>
    </row>
    <row r="113" spans="1:12">
      <c r="A113" s="777">
        <v>15</v>
      </c>
      <c r="B113" s="777" t="s">
        <v>321</v>
      </c>
      <c r="C113" s="164"/>
      <c r="D113" s="164"/>
      <c r="E113" s="164"/>
      <c r="F113" s="164"/>
      <c r="G113" s="161" t="s">
        <v>164</v>
      </c>
      <c r="H113" s="138" t="s">
        <v>161</v>
      </c>
      <c r="I113" s="138"/>
      <c r="J113" s="161"/>
      <c r="K113" s="161"/>
      <c r="L113" s="161"/>
    </row>
    <row r="114" spans="1:12">
      <c r="A114" s="777"/>
      <c r="B114" s="777"/>
      <c r="C114" s="164"/>
      <c r="D114" s="164"/>
      <c r="E114" s="164"/>
      <c r="F114" s="164"/>
      <c r="G114" s="164"/>
      <c r="H114" s="161"/>
      <c r="I114" s="161"/>
      <c r="J114" s="161"/>
      <c r="K114" s="161"/>
      <c r="L114" s="161"/>
    </row>
    <row r="115" spans="1:12">
      <c r="B115" s="139" t="s">
        <v>288</v>
      </c>
      <c r="C115" s="777" t="s">
        <v>66</v>
      </c>
      <c r="D115" s="164"/>
      <c r="E115" s="164"/>
      <c r="F115" s="164"/>
      <c r="G115" s="164"/>
      <c r="H115" s="161"/>
      <c r="I115" s="161"/>
      <c r="J115" s="161"/>
      <c r="K115" s="161"/>
      <c r="L115" s="161"/>
    </row>
    <row r="116" spans="1:12">
      <c r="C116" s="777"/>
      <c r="D116" s="164"/>
      <c r="E116" s="164"/>
      <c r="F116" s="164"/>
      <c r="G116" s="164"/>
      <c r="H116" s="161"/>
      <c r="I116" s="161"/>
      <c r="J116" s="161"/>
    </row>
    <row r="117" spans="1:12">
      <c r="B117" s="777" t="s">
        <v>289</v>
      </c>
      <c r="C117" s="777" t="s">
        <v>67</v>
      </c>
      <c r="D117" s="164"/>
      <c r="E117" s="164"/>
      <c r="F117" s="164"/>
      <c r="G117" s="164"/>
      <c r="H117" s="161"/>
      <c r="I117" s="161"/>
      <c r="J117" s="161"/>
      <c r="K117" s="161"/>
      <c r="L117" s="161"/>
    </row>
    <row r="118" spans="1:12">
      <c r="B118" s="777"/>
      <c r="C118" s="777"/>
      <c r="D118" s="164"/>
      <c r="E118" s="164"/>
      <c r="F118" s="164"/>
      <c r="G118" s="164"/>
      <c r="H118" s="138"/>
      <c r="I118" s="138"/>
      <c r="J118" s="138"/>
    </row>
    <row r="119" spans="1:12">
      <c r="B119" s="777" t="s">
        <v>290</v>
      </c>
      <c r="C119" s="777" t="s">
        <v>68</v>
      </c>
      <c r="D119" s="164"/>
      <c r="E119" s="164"/>
      <c r="F119" s="164"/>
      <c r="G119" s="164"/>
      <c r="H119" s="138"/>
      <c r="I119" s="138"/>
      <c r="J119" s="138"/>
      <c r="K119" s="161"/>
      <c r="L119" s="161"/>
    </row>
    <row r="120" spans="1:12">
      <c r="B120" s="777"/>
      <c r="C120" s="777"/>
      <c r="D120" s="164"/>
      <c r="E120" s="164"/>
      <c r="F120" s="164"/>
      <c r="G120" s="164"/>
      <c r="H120" s="138"/>
      <c r="I120" s="138"/>
      <c r="J120" s="138"/>
    </row>
    <row r="121" spans="1:12">
      <c r="B121" s="777" t="s">
        <v>291</v>
      </c>
      <c r="C121" s="777" t="s">
        <v>69</v>
      </c>
      <c r="D121" s="164"/>
      <c r="E121" s="164"/>
      <c r="F121" s="164"/>
      <c r="G121" s="164"/>
      <c r="H121" s="138"/>
      <c r="I121" s="138"/>
      <c r="J121" s="138"/>
      <c r="K121" s="161"/>
      <c r="L121" s="161"/>
    </row>
    <row r="122" spans="1:12">
      <c r="C122" s="777" t="s">
        <v>70</v>
      </c>
      <c r="D122" s="164"/>
      <c r="E122" s="164"/>
      <c r="F122" s="164"/>
      <c r="G122" s="164"/>
      <c r="H122" s="138"/>
      <c r="I122" s="138"/>
      <c r="J122" s="138"/>
      <c r="K122" s="161"/>
      <c r="L122" s="161"/>
    </row>
    <row r="123" spans="1:12">
      <c r="C123" s="164"/>
      <c r="D123" s="164"/>
      <c r="E123" s="164"/>
      <c r="F123" s="164"/>
      <c r="G123" s="164"/>
      <c r="H123" s="138"/>
      <c r="I123" s="138"/>
      <c r="J123" s="138"/>
    </row>
    <row r="124" spans="1:12">
      <c r="A124" s="139">
        <v>16</v>
      </c>
      <c r="B124" s="138" t="s">
        <v>15</v>
      </c>
      <c r="C124" s="138"/>
      <c r="D124" s="138"/>
      <c r="E124" s="138"/>
      <c r="F124" s="138"/>
      <c r="G124" s="138"/>
      <c r="H124" s="138"/>
      <c r="I124" s="138"/>
      <c r="J124" s="138"/>
      <c r="K124" s="161"/>
      <c r="L124" s="161"/>
    </row>
    <row r="125" spans="1:12">
      <c r="B125" s="161"/>
      <c r="C125" s="161"/>
      <c r="D125" s="161"/>
      <c r="E125" s="161"/>
      <c r="F125" s="161"/>
      <c r="G125" s="161"/>
      <c r="H125" s="138"/>
      <c r="I125" s="138"/>
      <c r="J125" s="138"/>
    </row>
    <row r="126" spans="1:12">
      <c r="B126" s="139" t="s">
        <v>10</v>
      </c>
      <c r="C126" s="138" t="s">
        <v>16</v>
      </c>
      <c r="D126" s="138"/>
      <c r="E126" s="138"/>
      <c r="F126" s="138"/>
      <c r="G126" s="161" t="s">
        <v>164</v>
      </c>
      <c r="H126" s="138" t="s">
        <v>159</v>
      </c>
      <c r="I126" s="138"/>
      <c r="J126" s="161"/>
      <c r="K126" s="161"/>
      <c r="L126" s="161"/>
    </row>
    <row r="127" spans="1:12">
      <c r="C127" s="164"/>
      <c r="D127" s="164"/>
      <c r="E127" s="164"/>
      <c r="F127" s="164"/>
      <c r="G127" s="164"/>
      <c r="H127" s="138"/>
      <c r="I127" s="138"/>
      <c r="J127" s="138"/>
    </row>
    <row r="128" spans="1:12">
      <c r="B128" s="139" t="s">
        <v>11</v>
      </c>
      <c r="C128" s="138" t="s">
        <v>322</v>
      </c>
      <c r="D128" s="138"/>
      <c r="E128" s="138"/>
      <c r="F128" s="138"/>
      <c r="G128" s="161" t="s">
        <v>164</v>
      </c>
      <c r="H128" s="138" t="s">
        <v>159</v>
      </c>
      <c r="I128" s="138"/>
      <c r="J128" s="161"/>
      <c r="K128" s="161"/>
      <c r="L128" s="161"/>
    </row>
    <row r="129" spans="1:12">
      <c r="C129" s="138" t="s">
        <v>323</v>
      </c>
      <c r="D129" s="138"/>
      <c r="E129" s="138"/>
      <c r="F129" s="138"/>
      <c r="G129" s="138"/>
      <c r="H129" s="138"/>
      <c r="I129" s="138"/>
      <c r="J129" s="138"/>
      <c r="K129" s="161"/>
      <c r="L129" s="161"/>
    </row>
    <row r="130" spans="1:12">
      <c r="C130" s="138" t="s">
        <v>324</v>
      </c>
      <c r="D130" s="138"/>
      <c r="E130" s="138"/>
      <c r="F130" s="138"/>
      <c r="G130" s="138"/>
      <c r="H130" s="138"/>
      <c r="I130" s="138"/>
      <c r="J130" s="138"/>
      <c r="K130" s="161"/>
      <c r="L130" s="161"/>
    </row>
    <row r="131" spans="1:12">
      <c r="C131" s="164"/>
      <c r="D131" s="164"/>
      <c r="E131" s="164"/>
      <c r="F131" s="164"/>
      <c r="G131" s="164"/>
      <c r="H131" s="138"/>
      <c r="I131" s="138"/>
      <c r="J131" s="138"/>
    </row>
    <row r="132" spans="1:12">
      <c r="B132" s="139" t="s">
        <v>12</v>
      </c>
      <c r="C132" s="138" t="s">
        <v>17</v>
      </c>
      <c r="D132" s="138"/>
      <c r="E132" s="138"/>
      <c r="F132" s="138"/>
      <c r="G132" s="161" t="s">
        <v>164</v>
      </c>
      <c r="H132" s="138" t="s">
        <v>159</v>
      </c>
      <c r="I132" s="138"/>
      <c r="J132" s="161"/>
      <c r="K132" s="161"/>
      <c r="L132" s="161"/>
    </row>
    <row r="133" spans="1:12">
      <c r="C133" s="164"/>
      <c r="D133" s="164"/>
      <c r="E133" s="164"/>
      <c r="F133" s="164"/>
      <c r="G133" s="164"/>
      <c r="H133" s="138"/>
      <c r="I133" s="138"/>
      <c r="J133" s="138"/>
    </row>
    <row r="134" spans="1:12">
      <c r="B134" s="139" t="s">
        <v>14</v>
      </c>
      <c r="C134" s="138" t="s">
        <v>18</v>
      </c>
      <c r="D134" s="138"/>
      <c r="E134" s="138"/>
      <c r="F134" s="138"/>
      <c r="G134" s="161" t="s">
        <v>164</v>
      </c>
      <c r="H134" s="138" t="s">
        <v>159</v>
      </c>
      <c r="I134" s="138"/>
      <c r="J134" s="161"/>
      <c r="K134" s="161"/>
      <c r="L134" s="161"/>
    </row>
    <row r="135" spans="1:12">
      <c r="C135" s="164"/>
      <c r="D135" s="164"/>
      <c r="E135" s="164"/>
      <c r="F135" s="164"/>
      <c r="G135" s="164"/>
    </row>
    <row r="136" spans="1:12">
      <c r="B136" s="139" t="s">
        <v>19</v>
      </c>
      <c r="C136" s="138" t="s">
        <v>20</v>
      </c>
      <c r="D136" s="138"/>
      <c r="E136" s="138"/>
      <c r="F136" s="138"/>
      <c r="G136" s="161" t="s">
        <v>164</v>
      </c>
      <c r="H136" s="138" t="s">
        <v>159</v>
      </c>
      <c r="I136" s="138"/>
      <c r="J136" s="161"/>
      <c r="K136" s="161"/>
      <c r="L136" s="161"/>
    </row>
    <row r="137" spans="1:12">
      <c r="C137" s="164"/>
      <c r="D137" s="164"/>
      <c r="E137" s="164"/>
      <c r="F137" s="164"/>
      <c r="G137" s="164"/>
      <c r="H137" s="138"/>
      <c r="I137" s="138"/>
      <c r="J137" s="138"/>
    </row>
    <row r="138" spans="1:12">
      <c r="A138" s="139">
        <v>17</v>
      </c>
      <c r="B138" s="169" t="s">
        <v>325</v>
      </c>
      <c r="C138" s="164"/>
      <c r="D138" s="164"/>
      <c r="E138" s="164"/>
      <c r="F138" s="164"/>
      <c r="G138" s="161" t="s">
        <v>164</v>
      </c>
      <c r="H138" s="138" t="s">
        <v>159</v>
      </c>
      <c r="I138" s="138"/>
      <c r="J138" s="161"/>
      <c r="K138" s="161"/>
      <c r="L138" s="161"/>
    </row>
    <row r="139" spans="1:12">
      <c r="B139" s="139" t="s">
        <v>326</v>
      </c>
      <c r="C139" s="164"/>
      <c r="D139" s="164"/>
      <c r="E139" s="164"/>
      <c r="F139" s="164"/>
      <c r="G139" s="164"/>
      <c r="H139" s="138"/>
      <c r="I139" s="138"/>
      <c r="J139" s="138"/>
    </row>
    <row r="140" spans="1:12">
      <c r="B140" s="139" t="s">
        <v>327</v>
      </c>
      <c r="C140" s="164"/>
      <c r="D140" s="164"/>
      <c r="E140" s="164"/>
      <c r="F140" s="164"/>
      <c r="G140" s="164"/>
      <c r="H140" s="138"/>
      <c r="I140" s="138"/>
      <c r="J140" s="138"/>
    </row>
    <row r="141" spans="1:12">
      <c r="C141" s="164"/>
      <c r="D141" s="164"/>
      <c r="E141" s="164"/>
      <c r="F141" s="164"/>
      <c r="G141" s="164"/>
      <c r="H141" s="138"/>
      <c r="I141" s="138"/>
      <c r="J141" s="138"/>
    </row>
    <row r="142" spans="1:12" ht="31.5" customHeight="1">
      <c r="B142" s="844" t="s">
        <v>83</v>
      </c>
      <c r="C142" s="845"/>
      <c r="D142" s="846"/>
      <c r="E142" s="787" t="s">
        <v>84</v>
      </c>
      <c r="F142" s="788" t="s">
        <v>85</v>
      </c>
      <c r="G142" s="789"/>
      <c r="H142" s="138"/>
      <c r="I142" s="138"/>
    </row>
    <row r="143" spans="1:12">
      <c r="B143" s="844"/>
      <c r="C143" s="845"/>
      <c r="D143" s="846"/>
      <c r="E143" s="790"/>
      <c r="F143" s="788"/>
      <c r="G143" s="789"/>
      <c r="H143" s="138"/>
      <c r="I143" s="138"/>
    </row>
    <row r="144" spans="1:12">
      <c r="C144" s="164"/>
      <c r="D144" s="164"/>
      <c r="E144" s="164"/>
      <c r="F144" s="164"/>
      <c r="G144" s="164"/>
      <c r="H144" s="138"/>
      <c r="I144" s="138"/>
      <c r="J144" s="138"/>
    </row>
    <row r="145" spans="1:12" ht="15.75" customHeight="1">
      <c r="A145" s="139">
        <v>18</v>
      </c>
      <c r="B145" s="138" t="s">
        <v>328</v>
      </c>
      <c r="C145" s="138"/>
      <c r="D145" s="138"/>
      <c r="E145" s="138"/>
      <c r="F145" s="138"/>
      <c r="G145" s="161" t="s">
        <v>164</v>
      </c>
      <c r="H145" s="138" t="s">
        <v>645</v>
      </c>
      <c r="I145" s="138"/>
      <c r="J145" s="161"/>
      <c r="K145" s="166"/>
      <c r="L145" s="166"/>
    </row>
    <row r="146" spans="1:12">
      <c r="B146" s="138" t="s">
        <v>329</v>
      </c>
      <c r="C146" s="138"/>
      <c r="D146" s="138"/>
      <c r="E146" s="138"/>
      <c r="F146" s="138"/>
      <c r="G146" s="138"/>
      <c r="H146" s="138"/>
      <c r="I146" s="138"/>
      <c r="J146" s="138"/>
      <c r="K146" s="161"/>
      <c r="L146" s="161"/>
    </row>
    <row r="147" spans="1:12">
      <c r="H147" s="138"/>
      <c r="I147" s="138"/>
      <c r="J147" s="138"/>
    </row>
    <row r="148" spans="1:12">
      <c r="B148" s="139" t="s">
        <v>10</v>
      </c>
      <c r="C148" s="138" t="s">
        <v>21</v>
      </c>
      <c r="D148" s="138"/>
      <c r="E148" s="138"/>
      <c r="F148" s="138"/>
      <c r="G148" s="138"/>
      <c r="H148" s="138"/>
      <c r="I148" s="138"/>
      <c r="J148" s="138"/>
      <c r="K148" s="161"/>
      <c r="L148" s="161"/>
    </row>
    <row r="149" spans="1:12">
      <c r="C149" s="164"/>
      <c r="D149" s="164"/>
      <c r="E149" s="164"/>
      <c r="F149" s="164"/>
      <c r="G149" s="164"/>
      <c r="H149" s="138"/>
      <c r="I149" s="138"/>
      <c r="J149" s="138"/>
    </row>
    <row r="150" spans="1:12">
      <c r="B150" s="139" t="s">
        <v>11</v>
      </c>
      <c r="C150" s="138" t="s">
        <v>22</v>
      </c>
      <c r="D150" s="138"/>
      <c r="E150" s="138"/>
      <c r="F150" s="138"/>
      <c r="G150" s="138"/>
      <c r="H150" s="138"/>
      <c r="I150" s="138"/>
      <c r="J150" s="138"/>
      <c r="K150" s="161"/>
      <c r="L150" s="161"/>
    </row>
    <row r="151" spans="1:12">
      <c r="C151" s="164"/>
      <c r="D151" s="164"/>
      <c r="E151" s="164"/>
      <c r="F151" s="164"/>
      <c r="G151" s="164"/>
      <c r="H151" s="138"/>
      <c r="I151" s="138"/>
      <c r="J151" s="138"/>
    </row>
    <row r="152" spans="1:12">
      <c r="B152" s="139" t="s">
        <v>12</v>
      </c>
      <c r="C152" s="138" t="s">
        <v>23</v>
      </c>
      <c r="D152" s="138"/>
      <c r="E152" s="138"/>
      <c r="F152" s="138"/>
      <c r="G152" s="138"/>
      <c r="H152" s="138"/>
      <c r="I152" s="138"/>
      <c r="J152" s="138"/>
      <c r="K152" s="161"/>
      <c r="L152" s="161"/>
    </row>
    <row r="153" spans="1:12">
      <c r="C153" s="164"/>
      <c r="D153" s="164"/>
      <c r="E153" s="164"/>
      <c r="F153" s="164"/>
      <c r="G153" s="164"/>
      <c r="H153" s="138"/>
      <c r="I153" s="138"/>
      <c r="J153" s="138"/>
    </row>
    <row r="154" spans="1:12">
      <c r="B154" s="139" t="s">
        <v>14</v>
      </c>
      <c r="C154" s="138" t="s">
        <v>330</v>
      </c>
      <c r="D154" s="138"/>
      <c r="E154" s="138"/>
      <c r="F154" s="138"/>
      <c r="G154" s="138"/>
      <c r="H154" s="138" t="s">
        <v>646</v>
      </c>
      <c r="I154" s="138"/>
      <c r="J154" s="138"/>
      <c r="K154" s="161"/>
      <c r="L154" s="161"/>
    </row>
    <row r="155" spans="1:12">
      <c r="C155" s="138" t="s">
        <v>331</v>
      </c>
      <c r="D155" s="138"/>
      <c r="E155" s="138"/>
      <c r="F155" s="138"/>
      <c r="G155" s="138"/>
      <c r="H155" s="138"/>
      <c r="I155" s="138"/>
      <c r="J155" s="138"/>
      <c r="K155" s="161"/>
      <c r="L155" s="161"/>
    </row>
    <row r="156" spans="1:12">
      <c r="C156" s="138"/>
      <c r="D156" s="138"/>
      <c r="E156" s="138"/>
      <c r="F156" s="138"/>
      <c r="G156" s="138"/>
      <c r="H156" s="138"/>
      <c r="I156" s="138"/>
      <c r="J156" s="138"/>
      <c r="K156" s="161"/>
      <c r="L156" s="161"/>
    </row>
    <row r="157" spans="1:12">
      <c r="C157" s="139" t="s">
        <v>24</v>
      </c>
      <c r="D157" s="138" t="s">
        <v>631</v>
      </c>
      <c r="E157" s="138"/>
      <c r="F157" s="138"/>
      <c r="G157" s="138"/>
      <c r="H157" s="138"/>
      <c r="I157" s="138"/>
      <c r="J157" s="138"/>
      <c r="K157" s="161"/>
      <c r="L157" s="161"/>
    </row>
    <row r="158" spans="1:12">
      <c r="D158" s="138" t="s">
        <v>332</v>
      </c>
      <c r="E158" s="138"/>
      <c r="F158" s="138"/>
      <c r="G158" s="138"/>
      <c r="H158" s="138"/>
      <c r="I158" s="138"/>
      <c r="J158" s="138"/>
      <c r="K158" s="161"/>
      <c r="L158" s="161"/>
    </row>
    <row r="159" spans="1:12">
      <c r="D159" s="164"/>
      <c r="E159" s="164"/>
      <c r="F159" s="164"/>
      <c r="G159" s="164"/>
      <c r="H159" s="138"/>
      <c r="I159" s="138"/>
      <c r="J159" s="138"/>
    </row>
    <row r="160" spans="1:12">
      <c r="C160" s="139" t="s">
        <v>25</v>
      </c>
      <c r="D160" s="138" t="s">
        <v>27</v>
      </c>
      <c r="E160" s="138"/>
      <c r="F160" s="138"/>
      <c r="G160" s="138"/>
      <c r="H160" s="138"/>
      <c r="I160" s="138"/>
      <c r="J160" s="138"/>
      <c r="K160" s="161"/>
      <c r="L160" s="161"/>
    </row>
    <row r="161" spans="1:12">
      <c r="D161" s="164"/>
      <c r="E161" s="164"/>
      <c r="F161" s="164"/>
      <c r="G161" s="164"/>
      <c r="H161" s="138"/>
      <c r="I161" s="138"/>
      <c r="J161" s="138"/>
    </row>
    <row r="162" spans="1:12">
      <c r="C162" s="139" t="s">
        <v>26</v>
      </c>
      <c r="D162" s="138" t="s">
        <v>185</v>
      </c>
      <c r="E162" s="138"/>
      <c r="F162" s="138"/>
      <c r="G162" s="138"/>
      <c r="H162" s="138"/>
      <c r="I162" s="138"/>
      <c r="J162" s="138"/>
      <c r="K162" s="161"/>
      <c r="L162" s="161"/>
    </row>
    <row r="163" spans="1:12">
      <c r="D163" s="164"/>
      <c r="E163" s="164"/>
      <c r="F163" s="164"/>
      <c r="G163" s="164"/>
      <c r="H163" s="138"/>
      <c r="I163" s="138"/>
      <c r="J163" s="138"/>
    </row>
    <row r="164" spans="1:12">
      <c r="B164" s="139" t="s">
        <v>19</v>
      </c>
      <c r="C164" s="138" t="s">
        <v>28</v>
      </c>
      <c r="D164" s="138"/>
      <c r="E164" s="138"/>
      <c r="F164" s="138"/>
      <c r="G164" s="138"/>
      <c r="H164" s="138"/>
      <c r="I164" s="138"/>
      <c r="J164" s="138"/>
      <c r="K164" s="161"/>
      <c r="L164" s="161"/>
    </row>
    <row r="165" spans="1:12">
      <c r="C165" s="164"/>
      <c r="D165" s="164"/>
      <c r="E165" s="164"/>
      <c r="F165" s="164"/>
      <c r="G165" s="164"/>
      <c r="H165" s="138"/>
      <c r="I165" s="138"/>
      <c r="J165" s="138"/>
    </row>
    <row r="166" spans="1:12">
      <c r="B166" s="139" t="s">
        <v>29</v>
      </c>
      <c r="C166" s="138" t="s">
        <v>30</v>
      </c>
      <c r="D166" s="138"/>
      <c r="E166" s="138"/>
      <c r="F166" s="138"/>
      <c r="G166" s="138"/>
      <c r="H166" s="138"/>
      <c r="I166" s="138"/>
      <c r="J166" s="138"/>
      <c r="K166" s="161"/>
      <c r="L166" s="161"/>
    </row>
    <row r="167" spans="1:12">
      <c r="C167" s="164"/>
      <c r="D167" s="164"/>
      <c r="E167" s="164"/>
      <c r="F167" s="164"/>
      <c r="G167" s="164"/>
      <c r="H167" s="138"/>
      <c r="I167" s="138"/>
      <c r="J167" s="138"/>
    </row>
    <row r="168" spans="1:12">
      <c r="A168" s="139">
        <v>19</v>
      </c>
      <c r="B168" s="138" t="s">
        <v>71</v>
      </c>
      <c r="C168" s="138"/>
      <c r="D168" s="138"/>
      <c r="E168" s="138"/>
      <c r="F168" s="138"/>
      <c r="G168" s="161" t="s">
        <v>164</v>
      </c>
      <c r="H168" s="138" t="s">
        <v>159</v>
      </c>
      <c r="I168" s="138"/>
      <c r="J168" s="161"/>
      <c r="K168" s="161"/>
      <c r="L168" s="161"/>
    </row>
    <row r="169" spans="1:12">
      <c r="B169" s="164"/>
      <c r="C169" s="164"/>
      <c r="D169" s="164"/>
      <c r="E169" s="164"/>
      <c r="F169" s="164"/>
      <c r="G169" s="164"/>
      <c r="H169" s="138"/>
      <c r="I169" s="138"/>
      <c r="J169" s="138"/>
    </row>
    <row r="170" spans="1:12" ht="66.75" customHeight="1">
      <c r="B170" s="823" t="s">
        <v>121</v>
      </c>
      <c r="C170" s="824"/>
      <c r="D170" s="825"/>
      <c r="E170" s="791" t="s">
        <v>138</v>
      </c>
      <c r="F170" s="847" t="s">
        <v>139</v>
      </c>
      <c r="G170" s="848"/>
      <c r="H170" s="849"/>
      <c r="I170" s="138"/>
      <c r="J170" s="161"/>
      <c r="K170" s="161"/>
    </row>
    <row r="171" spans="1:12" ht="15.75" customHeight="1">
      <c r="B171" s="823" t="s">
        <v>140</v>
      </c>
      <c r="C171" s="824"/>
      <c r="D171" s="825"/>
      <c r="E171" s="790"/>
      <c r="F171" s="819"/>
      <c r="G171" s="822"/>
      <c r="H171" s="820"/>
      <c r="I171" s="138"/>
      <c r="J171" s="161"/>
      <c r="K171" s="161"/>
    </row>
    <row r="172" spans="1:12" ht="15.75" customHeight="1">
      <c r="B172" s="823" t="s">
        <v>72</v>
      </c>
      <c r="C172" s="824"/>
      <c r="D172" s="825"/>
      <c r="E172" s="790"/>
      <c r="F172" s="819"/>
      <c r="G172" s="822"/>
      <c r="H172" s="820"/>
      <c r="I172" s="138"/>
      <c r="J172" s="161"/>
      <c r="K172" s="161"/>
    </row>
    <row r="173" spans="1:12" ht="15.75" customHeight="1">
      <c r="B173" s="823" t="s">
        <v>80</v>
      </c>
      <c r="C173" s="824"/>
      <c r="D173" s="825"/>
      <c r="E173" s="790"/>
      <c r="F173" s="819"/>
      <c r="G173" s="822"/>
      <c r="H173" s="820"/>
      <c r="I173" s="138"/>
      <c r="J173" s="161"/>
      <c r="K173" s="161"/>
    </row>
    <row r="174" spans="1:12" ht="15.75" customHeight="1">
      <c r="B174" s="823" t="s">
        <v>141</v>
      </c>
      <c r="C174" s="824"/>
      <c r="D174" s="825"/>
      <c r="E174" s="790"/>
      <c r="F174" s="819"/>
      <c r="G174" s="822"/>
      <c r="H174" s="820"/>
      <c r="I174" s="138"/>
      <c r="J174" s="161"/>
      <c r="K174" s="161"/>
    </row>
    <row r="175" spans="1:12" ht="15.75" customHeight="1">
      <c r="B175" s="823" t="s">
        <v>142</v>
      </c>
      <c r="C175" s="824"/>
      <c r="D175" s="825"/>
      <c r="E175" s="790"/>
      <c r="F175" s="819"/>
      <c r="G175" s="822"/>
      <c r="H175" s="820"/>
      <c r="I175" s="138"/>
      <c r="J175" s="161"/>
      <c r="K175" s="161"/>
    </row>
    <row r="176" spans="1:12" ht="15.75" customHeight="1">
      <c r="B176" s="823" t="s">
        <v>143</v>
      </c>
      <c r="C176" s="824"/>
      <c r="D176" s="825"/>
      <c r="E176" s="790"/>
      <c r="F176" s="819"/>
      <c r="G176" s="822"/>
      <c r="H176" s="820"/>
      <c r="I176" s="138"/>
      <c r="J176" s="161"/>
      <c r="K176" s="161"/>
    </row>
    <row r="177" spans="2:11" ht="15.75" customHeight="1">
      <c r="B177" s="823" t="s">
        <v>144</v>
      </c>
      <c r="C177" s="824"/>
      <c r="D177" s="825"/>
      <c r="E177" s="790"/>
      <c r="F177" s="819"/>
      <c r="G177" s="822"/>
      <c r="H177" s="820"/>
      <c r="I177" s="138"/>
      <c r="J177" s="161"/>
      <c r="K177" s="161"/>
    </row>
    <row r="178" spans="2:11" ht="15.75" customHeight="1">
      <c r="B178" s="823" t="s">
        <v>145</v>
      </c>
      <c r="C178" s="824"/>
      <c r="D178" s="825"/>
      <c r="E178" s="790"/>
      <c r="F178" s="819"/>
      <c r="G178" s="822"/>
      <c r="H178" s="820"/>
      <c r="I178" s="138"/>
      <c r="J178" s="161"/>
      <c r="K178" s="161"/>
    </row>
    <row r="179" spans="2:11" ht="15.75" customHeight="1">
      <c r="B179" s="823" t="s">
        <v>146</v>
      </c>
      <c r="C179" s="824"/>
      <c r="D179" s="825"/>
      <c r="E179" s="790"/>
      <c r="F179" s="819"/>
      <c r="G179" s="822"/>
      <c r="H179" s="820"/>
      <c r="I179" s="138"/>
      <c r="J179" s="161"/>
      <c r="K179" s="161"/>
    </row>
    <row r="180" spans="2:11" ht="15.75" customHeight="1">
      <c r="B180" s="823" t="s">
        <v>147</v>
      </c>
      <c r="C180" s="824"/>
      <c r="D180" s="825"/>
      <c r="E180" s="790"/>
      <c r="F180" s="819"/>
      <c r="G180" s="822"/>
      <c r="H180" s="820"/>
      <c r="I180" s="138"/>
      <c r="J180" s="161"/>
      <c r="K180" s="161"/>
    </row>
    <row r="181" spans="2:11" ht="15.75" customHeight="1">
      <c r="B181" s="823" t="s">
        <v>79</v>
      </c>
      <c r="C181" s="824"/>
      <c r="D181" s="825"/>
      <c r="E181" s="790"/>
      <c r="F181" s="819"/>
      <c r="G181" s="822"/>
      <c r="H181" s="820"/>
      <c r="I181" s="138"/>
      <c r="J181" s="161"/>
      <c r="K181" s="161"/>
    </row>
    <row r="182" spans="2:11" ht="15.75" customHeight="1">
      <c r="B182" s="823" t="s">
        <v>78</v>
      </c>
      <c r="C182" s="824"/>
      <c r="D182" s="825"/>
      <c r="E182" s="790"/>
      <c r="F182" s="819"/>
      <c r="G182" s="822"/>
      <c r="H182" s="820"/>
      <c r="I182" s="138"/>
    </row>
    <row r="183" spans="2:11" ht="15.75" customHeight="1">
      <c r="B183" s="823" t="s">
        <v>148</v>
      </c>
      <c r="C183" s="824"/>
      <c r="D183" s="825"/>
      <c r="E183" s="790"/>
      <c r="F183" s="819"/>
      <c r="G183" s="822"/>
      <c r="H183" s="820"/>
      <c r="I183" s="138"/>
    </row>
    <row r="184" spans="2:11" ht="15.75" customHeight="1">
      <c r="B184" s="823" t="s">
        <v>77</v>
      </c>
      <c r="C184" s="824"/>
      <c r="D184" s="825"/>
      <c r="E184" s="790"/>
      <c r="F184" s="819"/>
      <c r="G184" s="822"/>
      <c r="H184" s="820"/>
      <c r="I184" s="138"/>
    </row>
    <row r="185" spans="2:11" ht="15.75" customHeight="1">
      <c r="B185" s="823" t="s">
        <v>76</v>
      </c>
      <c r="C185" s="824"/>
      <c r="D185" s="825"/>
      <c r="E185" s="790"/>
      <c r="F185" s="819"/>
      <c r="G185" s="822"/>
      <c r="H185" s="820"/>
      <c r="I185" s="138"/>
      <c r="J185" s="161"/>
      <c r="K185" s="161"/>
    </row>
    <row r="186" spans="2:11" ht="15.75" customHeight="1">
      <c r="B186" s="823" t="s">
        <v>149</v>
      </c>
      <c r="C186" s="824"/>
      <c r="D186" s="825"/>
      <c r="E186" s="790"/>
      <c r="F186" s="819"/>
      <c r="G186" s="822"/>
      <c r="H186" s="820"/>
      <c r="I186" s="138"/>
      <c r="J186" s="161"/>
      <c r="K186" s="161"/>
    </row>
    <row r="187" spans="2:11" ht="15.75" customHeight="1">
      <c r="B187" s="823" t="s">
        <v>150</v>
      </c>
      <c r="C187" s="824"/>
      <c r="D187" s="825"/>
      <c r="E187" s="790"/>
      <c r="F187" s="819"/>
      <c r="G187" s="822"/>
      <c r="H187" s="820"/>
      <c r="I187" s="138"/>
      <c r="J187" s="161"/>
      <c r="K187" s="161"/>
    </row>
    <row r="188" spans="2:11">
      <c r="B188" s="823" t="s">
        <v>75</v>
      </c>
      <c r="C188" s="824"/>
      <c r="D188" s="825"/>
      <c r="E188" s="790"/>
      <c r="F188" s="819"/>
      <c r="G188" s="822"/>
      <c r="H188" s="820"/>
      <c r="I188" s="138"/>
      <c r="J188" s="161"/>
      <c r="K188" s="161"/>
    </row>
    <row r="189" spans="2:11" ht="15.75" customHeight="1">
      <c r="B189" s="823" t="s">
        <v>74</v>
      </c>
      <c r="C189" s="824"/>
      <c r="D189" s="825"/>
      <c r="E189" s="790"/>
      <c r="F189" s="819"/>
      <c r="G189" s="822"/>
      <c r="H189" s="820"/>
      <c r="I189" s="138"/>
      <c r="J189" s="161"/>
      <c r="K189" s="161"/>
    </row>
    <row r="190" spans="2:11" ht="15.75" customHeight="1">
      <c r="B190" s="823" t="s">
        <v>73</v>
      </c>
      <c r="C190" s="824"/>
      <c r="D190" s="825"/>
      <c r="E190" s="790"/>
      <c r="F190" s="819"/>
      <c r="G190" s="822"/>
      <c r="H190" s="820"/>
      <c r="I190" s="138"/>
    </row>
    <row r="191" spans="2:11">
      <c r="B191" s="823" t="s">
        <v>151</v>
      </c>
      <c r="C191" s="824"/>
      <c r="D191" s="825"/>
      <c r="E191" s="790"/>
      <c r="F191" s="819"/>
      <c r="G191" s="822"/>
      <c r="H191" s="820"/>
      <c r="I191" s="138"/>
    </row>
    <row r="192" spans="2:11">
      <c r="B192" s="792"/>
      <c r="C192" s="164"/>
      <c r="D192" s="164"/>
      <c r="E192" s="164"/>
      <c r="F192" s="164"/>
      <c r="G192" s="164"/>
      <c r="H192" s="138"/>
      <c r="I192" s="138"/>
      <c r="J192" s="138"/>
    </row>
    <row r="193" spans="1:12">
      <c r="A193" s="139">
        <v>20</v>
      </c>
      <c r="B193" s="139" t="s">
        <v>10</v>
      </c>
      <c r="C193" s="138" t="s">
        <v>333</v>
      </c>
      <c r="D193" s="138"/>
      <c r="E193" s="138"/>
      <c r="F193" s="138"/>
      <c r="G193" s="161" t="s">
        <v>164</v>
      </c>
      <c r="H193" s="138"/>
      <c r="I193" s="138"/>
      <c r="J193" s="161"/>
      <c r="K193" s="161"/>
      <c r="L193" s="161"/>
    </row>
    <row r="194" spans="1:12">
      <c r="C194" s="138" t="s">
        <v>334</v>
      </c>
      <c r="D194" s="374"/>
      <c r="E194" s="374"/>
      <c r="F194" s="374"/>
      <c r="G194" s="374"/>
      <c r="H194" s="138"/>
      <c r="I194" s="138"/>
      <c r="J194" s="138"/>
      <c r="K194" s="161"/>
      <c r="L194" s="161"/>
    </row>
    <row r="195" spans="1:12">
      <c r="C195" s="173"/>
      <c r="D195" s="173"/>
      <c r="E195" s="173"/>
      <c r="F195" s="173"/>
      <c r="G195" s="173"/>
      <c r="H195" s="138"/>
      <c r="I195" s="138"/>
      <c r="J195" s="138"/>
      <c r="K195" s="161"/>
      <c r="L195" s="161"/>
    </row>
    <row r="196" spans="1:12">
      <c r="B196" s="139" t="s">
        <v>11</v>
      </c>
      <c r="C196" s="173" t="s">
        <v>335</v>
      </c>
      <c r="D196" s="173"/>
      <c r="E196" s="173"/>
      <c r="F196" s="173"/>
      <c r="G196" s="161" t="s">
        <v>164</v>
      </c>
      <c r="H196" s="138" t="s">
        <v>796</v>
      </c>
      <c r="I196" s="138"/>
      <c r="J196" s="161"/>
      <c r="K196" s="161"/>
      <c r="L196" s="161"/>
    </row>
    <row r="197" spans="1:12">
      <c r="C197" s="138" t="s">
        <v>336</v>
      </c>
      <c r="D197" s="138"/>
      <c r="E197" s="138"/>
      <c r="F197" s="138"/>
      <c r="G197" s="138"/>
      <c r="H197" s="138"/>
      <c r="I197" s="138"/>
      <c r="J197" s="138"/>
      <c r="K197" s="161"/>
      <c r="L197" s="161"/>
    </row>
    <row r="198" spans="1:12">
      <c r="C198" s="138"/>
      <c r="D198" s="138"/>
      <c r="E198" s="138"/>
      <c r="F198" s="138"/>
      <c r="G198" s="138"/>
      <c r="H198" s="138"/>
      <c r="I198" s="138"/>
      <c r="J198" s="138"/>
      <c r="K198" s="161"/>
      <c r="L198" s="161"/>
    </row>
    <row r="199" spans="1:12" ht="38.25">
      <c r="C199" s="337" t="s">
        <v>166</v>
      </c>
      <c r="D199" s="337" t="s">
        <v>152</v>
      </c>
      <c r="E199" s="337" t="s">
        <v>153</v>
      </c>
      <c r="F199" s="337" t="s">
        <v>154</v>
      </c>
      <c r="G199" s="826" t="s">
        <v>155</v>
      </c>
      <c r="H199" s="826"/>
      <c r="I199" s="338" t="s">
        <v>156</v>
      </c>
      <c r="J199" s="138"/>
      <c r="K199" s="138"/>
      <c r="L199" s="138"/>
    </row>
    <row r="200" spans="1:12">
      <c r="C200" s="339"/>
      <c r="D200" s="339"/>
      <c r="E200" s="339"/>
      <c r="F200" s="339"/>
      <c r="G200" s="819"/>
      <c r="H200" s="822"/>
      <c r="I200" s="339"/>
      <c r="J200" s="138"/>
      <c r="K200" s="138"/>
      <c r="L200" s="138"/>
    </row>
    <row r="201" spans="1:12">
      <c r="C201" s="164"/>
      <c r="D201" s="164"/>
      <c r="E201" s="164"/>
      <c r="F201" s="164"/>
      <c r="G201" s="164"/>
      <c r="H201" s="138"/>
      <c r="I201" s="138"/>
      <c r="J201" s="138"/>
    </row>
    <row r="202" spans="1:12">
      <c r="A202" s="139">
        <v>21</v>
      </c>
      <c r="B202" s="138" t="s">
        <v>341</v>
      </c>
      <c r="C202" s="138"/>
      <c r="D202" s="138"/>
      <c r="E202" s="138"/>
      <c r="F202" s="138"/>
      <c r="G202" s="161" t="s">
        <v>164</v>
      </c>
      <c r="H202" s="138"/>
      <c r="I202" s="138"/>
      <c r="J202" s="138"/>
      <c r="K202" s="161"/>
      <c r="L202" s="161"/>
    </row>
    <row r="203" spans="1:12">
      <c r="B203" s="164" t="s">
        <v>342</v>
      </c>
      <c r="C203" s="161"/>
      <c r="D203" s="161"/>
      <c r="E203" s="161"/>
      <c r="F203" s="161"/>
      <c r="G203" s="161"/>
      <c r="H203" s="138"/>
      <c r="I203" s="138"/>
      <c r="J203" s="138"/>
    </row>
    <row r="204" spans="1:12">
      <c r="B204" s="164"/>
      <c r="C204" s="161"/>
      <c r="D204" s="161"/>
      <c r="E204" s="161"/>
      <c r="F204" s="161"/>
      <c r="G204" s="161"/>
      <c r="H204" s="138"/>
      <c r="I204" s="138"/>
      <c r="J204" s="138"/>
    </row>
    <row r="205" spans="1:12" ht="24" customHeight="1">
      <c r="B205" s="857" t="s">
        <v>89</v>
      </c>
      <c r="C205" s="857"/>
      <c r="D205" s="857"/>
      <c r="E205" s="857"/>
      <c r="F205" s="793" t="s">
        <v>88</v>
      </c>
      <c r="G205" s="852" t="s">
        <v>87</v>
      </c>
      <c r="H205" s="852"/>
      <c r="I205" s="788" t="s">
        <v>86</v>
      </c>
      <c r="J205" s="138"/>
    </row>
    <row r="206" spans="1:12">
      <c r="B206" s="858" t="s">
        <v>31</v>
      </c>
      <c r="C206" s="858"/>
      <c r="D206" s="858"/>
      <c r="E206" s="858"/>
      <c r="F206" s="790"/>
      <c r="G206" s="814"/>
      <c r="H206" s="814"/>
      <c r="I206" s="339"/>
      <c r="J206" s="138"/>
    </row>
    <row r="207" spans="1:12">
      <c r="B207" s="858" t="s">
        <v>32</v>
      </c>
      <c r="C207" s="858"/>
      <c r="D207" s="858"/>
      <c r="E207" s="858"/>
      <c r="F207" s="790"/>
      <c r="G207" s="814"/>
      <c r="H207" s="814"/>
      <c r="I207" s="339"/>
      <c r="J207" s="138"/>
    </row>
    <row r="208" spans="1:12" ht="37.5" customHeight="1">
      <c r="B208" s="816" t="s">
        <v>90</v>
      </c>
      <c r="C208" s="816"/>
      <c r="D208" s="816"/>
      <c r="E208" s="816"/>
      <c r="F208" s="790"/>
      <c r="G208" s="815"/>
      <c r="H208" s="815"/>
      <c r="I208" s="339"/>
      <c r="J208" s="138"/>
    </row>
    <row r="209" spans="2:12" ht="37.5" customHeight="1">
      <c r="B209" s="816" t="s">
        <v>794</v>
      </c>
      <c r="C209" s="816"/>
      <c r="D209" s="816"/>
      <c r="E209" s="816"/>
      <c r="F209" s="790"/>
      <c r="G209" s="817"/>
      <c r="H209" s="818"/>
      <c r="I209" s="339"/>
      <c r="J209" s="138"/>
    </row>
    <row r="210" spans="2:12" ht="25.5" customHeight="1">
      <c r="B210" s="816" t="s">
        <v>91</v>
      </c>
      <c r="C210" s="816"/>
      <c r="D210" s="816"/>
      <c r="E210" s="816"/>
      <c r="F210" s="790"/>
      <c r="G210" s="815"/>
      <c r="H210" s="815"/>
      <c r="I210" s="339"/>
      <c r="J210" s="138"/>
    </row>
    <row r="211" spans="2:12" ht="24.75" customHeight="1">
      <c r="B211" s="816" t="s">
        <v>92</v>
      </c>
      <c r="C211" s="816"/>
      <c r="D211" s="816"/>
      <c r="E211" s="816"/>
      <c r="F211" s="790"/>
      <c r="G211" s="815"/>
      <c r="H211" s="815"/>
      <c r="I211" s="339"/>
      <c r="J211" s="138"/>
    </row>
    <row r="212" spans="2:12" ht="24.75" customHeight="1">
      <c r="B212" s="816" t="s">
        <v>93</v>
      </c>
      <c r="C212" s="816"/>
      <c r="D212" s="816"/>
      <c r="E212" s="816"/>
      <c r="F212" s="790"/>
      <c r="G212" s="815"/>
      <c r="H212" s="815"/>
      <c r="I212" s="339"/>
      <c r="J212" s="138"/>
    </row>
    <row r="213" spans="2:12" ht="24.75" customHeight="1">
      <c r="B213" s="816" t="s">
        <v>94</v>
      </c>
      <c r="C213" s="816"/>
      <c r="D213" s="816"/>
      <c r="E213" s="816"/>
      <c r="F213" s="790"/>
      <c r="G213" s="815"/>
      <c r="H213" s="815"/>
      <c r="I213" s="339"/>
      <c r="J213" s="138"/>
    </row>
    <row r="214" spans="2:12">
      <c r="D214" s="164"/>
      <c r="E214" s="164"/>
      <c r="F214" s="164"/>
      <c r="G214" s="164"/>
      <c r="H214" s="138"/>
      <c r="I214" s="138"/>
      <c r="J214" s="138"/>
    </row>
    <row r="215" spans="2:12">
      <c r="B215" s="139" t="s">
        <v>11</v>
      </c>
      <c r="C215" s="138" t="s">
        <v>165</v>
      </c>
      <c r="D215" s="138"/>
      <c r="E215" s="138"/>
      <c r="F215" s="138"/>
      <c r="G215" s="161" t="s">
        <v>164</v>
      </c>
      <c r="H215" s="138"/>
      <c r="I215" s="138"/>
      <c r="J215" s="138"/>
      <c r="K215" s="161"/>
      <c r="L215" s="161"/>
    </row>
    <row r="216" spans="2:12">
      <c r="C216" s="164"/>
      <c r="D216" s="164"/>
      <c r="E216" s="164"/>
      <c r="F216" s="164"/>
      <c r="G216" s="164"/>
      <c r="H216" s="138"/>
      <c r="I216" s="138"/>
      <c r="J216" s="138"/>
      <c r="K216" s="161"/>
      <c r="L216" s="161"/>
    </row>
    <row r="217" spans="2:12">
      <c r="B217" s="139" t="s">
        <v>24</v>
      </c>
      <c r="C217" s="169" t="s">
        <v>167</v>
      </c>
      <c r="D217" s="164"/>
      <c r="E217" s="164"/>
      <c r="F217" s="164"/>
      <c r="G217" s="164"/>
      <c r="H217" s="138"/>
      <c r="I217" s="138"/>
      <c r="J217" s="138"/>
      <c r="K217" s="161"/>
      <c r="L217" s="161"/>
    </row>
    <row r="218" spans="2:12">
      <c r="C218" s="164"/>
      <c r="D218" s="164"/>
      <c r="E218" s="164"/>
      <c r="F218" s="164"/>
      <c r="G218" s="164"/>
      <c r="H218" s="138"/>
      <c r="I218" s="138"/>
      <c r="J218" s="138"/>
      <c r="K218" s="161"/>
      <c r="L218" s="161"/>
    </row>
    <row r="219" spans="2:12">
      <c r="C219" s="169" t="s">
        <v>99</v>
      </c>
      <c r="D219" s="164"/>
      <c r="E219" s="164"/>
      <c r="F219" s="164"/>
      <c r="G219" s="161" t="s">
        <v>164</v>
      </c>
      <c r="H219" s="138" t="s">
        <v>159</v>
      </c>
      <c r="I219" s="138"/>
      <c r="J219" s="138"/>
      <c r="K219" s="161"/>
      <c r="L219" s="161"/>
    </row>
    <row r="220" spans="2:12">
      <c r="C220" s="169" t="s">
        <v>98</v>
      </c>
      <c r="D220" s="164"/>
      <c r="E220" s="164"/>
      <c r="F220" s="164"/>
      <c r="G220" s="164"/>
      <c r="H220" s="138"/>
      <c r="I220" s="138"/>
      <c r="J220" s="138"/>
      <c r="K220" s="161"/>
      <c r="L220" s="161"/>
    </row>
    <row r="221" spans="2:12">
      <c r="C221" s="169" t="s">
        <v>97</v>
      </c>
      <c r="D221" s="164"/>
      <c r="E221" s="164"/>
      <c r="F221" s="164"/>
      <c r="G221" s="164"/>
      <c r="H221" s="138"/>
      <c r="I221" s="138"/>
      <c r="J221" s="138"/>
      <c r="K221" s="161"/>
      <c r="L221" s="161"/>
    </row>
    <row r="222" spans="2:12">
      <c r="C222" s="169" t="s">
        <v>96</v>
      </c>
      <c r="D222" s="164"/>
      <c r="E222" s="164"/>
      <c r="F222" s="164"/>
      <c r="G222" s="164"/>
      <c r="H222" s="138"/>
      <c r="I222" s="138"/>
      <c r="J222" s="138"/>
      <c r="K222" s="161"/>
      <c r="L222" s="161"/>
    </row>
    <row r="223" spans="2:12">
      <c r="C223" s="169" t="s">
        <v>95</v>
      </c>
      <c r="D223" s="164"/>
      <c r="E223" s="164"/>
      <c r="F223" s="164"/>
      <c r="G223" s="164"/>
      <c r="H223" s="138"/>
      <c r="I223" s="138"/>
      <c r="J223" s="138"/>
    </row>
    <row r="224" spans="2:12">
      <c r="C224" s="169"/>
      <c r="D224" s="164"/>
      <c r="E224" s="164"/>
      <c r="F224" s="164"/>
      <c r="G224" s="164"/>
      <c r="H224" s="138"/>
      <c r="I224" s="138"/>
      <c r="J224" s="138"/>
    </row>
    <row r="225" spans="2:10">
      <c r="C225" s="169" t="s">
        <v>351</v>
      </c>
      <c r="D225" s="164"/>
      <c r="E225" s="164"/>
      <c r="F225" s="164"/>
      <c r="G225" s="164"/>
      <c r="H225" s="138"/>
      <c r="I225" s="138"/>
      <c r="J225" s="138"/>
    </row>
    <row r="226" spans="2:10">
      <c r="C226" s="169" t="s">
        <v>352</v>
      </c>
      <c r="D226" s="164"/>
      <c r="E226" s="164"/>
      <c r="F226" s="164"/>
      <c r="G226" s="164"/>
      <c r="H226" s="138"/>
      <c r="I226" s="138"/>
      <c r="J226" s="138"/>
    </row>
    <row r="227" spans="2:10">
      <c r="C227" s="169" t="s">
        <v>353</v>
      </c>
      <c r="D227" s="164"/>
      <c r="E227" s="164"/>
      <c r="F227" s="164"/>
      <c r="G227" s="164"/>
      <c r="H227" s="138"/>
      <c r="I227" s="138"/>
      <c r="J227" s="138"/>
    </row>
    <row r="228" spans="2:10">
      <c r="C228" s="169"/>
      <c r="D228" s="164"/>
      <c r="E228" s="164"/>
      <c r="F228" s="164"/>
      <c r="G228" s="164"/>
      <c r="H228" s="138"/>
      <c r="I228" s="138"/>
      <c r="J228" s="138"/>
    </row>
    <row r="229" spans="2:10">
      <c r="C229" s="169" t="s">
        <v>98</v>
      </c>
      <c r="D229" s="164"/>
      <c r="E229" s="164"/>
      <c r="F229" s="164"/>
      <c r="G229" s="164"/>
      <c r="H229" s="138"/>
      <c r="I229" s="138"/>
      <c r="J229" s="138"/>
    </row>
    <row r="230" spans="2:10">
      <c r="C230" s="169" t="s">
        <v>97</v>
      </c>
      <c r="D230" s="164"/>
      <c r="E230" s="164"/>
      <c r="F230" s="164"/>
      <c r="G230" s="164"/>
      <c r="H230" s="138"/>
      <c r="I230" s="138"/>
      <c r="J230" s="138"/>
    </row>
    <row r="231" spans="2:10">
      <c r="C231" s="169" t="s">
        <v>96</v>
      </c>
      <c r="D231" s="164"/>
      <c r="E231" s="164"/>
      <c r="F231" s="164"/>
      <c r="G231" s="164"/>
      <c r="H231" s="138"/>
      <c r="I231" s="138"/>
      <c r="J231" s="138"/>
    </row>
    <row r="232" spans="2:10">
      <c r="C232" s="169" t="s">
        <v>95</v>
      </c>
      <c r="D232" s="164"/>
      <c r="E232" s="164"/>
      <c r="F232" s="164"/>
      <c r="G232" s="164"/>
      <c r="H232" s="138"/>
      <c r="I232" s="138"/>
      <c r="J232" s="138"/>
    </row>
    <row r="233" spans="2:10">
      <c r="C233" s="169" t="s">
        <v>100</v>
      </c>
      <c r="D233" s="164"/>
      <c r="E233" s="164"/>
      <c r="F233" s="164"/>
      <c r="G233" s="164"/>
      <c r="H233" s="138"/>
      <c r="I233" s="138"/>
      <c r="J233" s="138"/>
    </row>
    <row r="234" spans="2:10">
      <c r="C234" s="169"/>
      <c r="D234" s="164"/>
      <c r="E234" s="164"/>
      <c r="F234" s="164"/>
      <c r="G234" s="164"/>
      <c r="H234" s="138"/>
      <c r="I234" s="138"/>
      <c r="J234" s="138"/>
    </row>
    <row r="235" spans="2:10">
      <c r="B235" s="139" t="s">
        <v>102</v>
      </c>
      <c r="C235" s="169" t="s">
        <v>101</v>
      </c>
      <c r="D235" s="164"/>
      <c r="E235" s="164"/>
      <c r="F235" s="164"/>
      <c r="G235" s="161"/>
      <c r="H235" s="138"/>
      <c r="I235" s="138"/>
      <c r="J235" s="138"/>
    </row>
    <row r="236" spans="2:10">
      <c r="C236" s="169"/>
      <c r="D236" s="164"/>
      <c r="E236" s="164"/>
      <c r="F236" s="164"/>
      <c r="G236" s="164"/>
      <c r="H236" s="138"/>
      <c r="I236" s="138"/>
      <c r="J236" s="138"/>
    </row>
    <row r="237" spans="2:10">
      <c r="C237" s="169" t="s">
        <v>99</v>
      </c>
      <c r="D237" s="164"/>
      <c r="E237" s="164"/>
      <c r="F237" s="164"/>
      <c r="G237" s="161" t="s">
        <v>164</v>
      </c>
      <c r="H237" s="138" t="s">
        <v>159</v>
      </c>
      <c r="I237" s="138"/>
      <c r="J237" s="138"/>
    </row>
    <row r="238" spans="2:10">
      <c r="C238" s="169" t="s">
        <v>98</v>
      </c>
      <c r="D238" s="164"/>
      <c r="E238" s="164"/>
      <c r="F238" s="164"/>
      <c r="G238" s="164"/>
      <c r="H238" s="138"/>
      <c r="I238" s="138"/>
      <c r="J238" s="138"/>
    </row>
    <row r="239" spans="2:10">
      <c r="C239" s="169" t="s">
        <v>97</v>
      </c>
      <c r="D239" s="164"/>
      <c r="E239" s="164"/>
      <c r="F239" s="164"/>
      <c r="G239" s="164"/>
      <c r="H239" s="138"/>
      <c r="I239" s="138"/>
      <c r="J239" s="138"/>
    </row>
    <row r="240" spans="2:10">
      <c r="C240" s="169" t="s">
        <v>96</v>
      </c>
      <c r="D240" s="164"/>
      <c r="E240" s="164"/>
      <c r="F240" s="164"/>
      <c r="G240" s="164"/>
      <c r="H240" s="138"/>
      <c r="I240" s="138"/>
      <c r="J240" s="138"/>
    </row>
    <row r="241" spans="2:10">
      <c r="C241" s="169" t="s">
        <v>95</v>
      </c>
      <c r="D241" s="164"/>
      <c r="E241" s="164"/>
      <c r="F241" s="164"/>
      <c r="G241" s="164"/>
      <c r="H241" s="138"/>
      <c r="I241" s="138"/>
      <c r="J241" s="138"/>
    </row>
    <row r="242" spans="2:10">
      <c r="C242" s="169"/>
      <c r="D242" s="164"/>
      <c r="E242" s="164"/>
      <c r="F242" s="164"/>
      <c r="G242" s="164"/>
      <c r="H242" s="138"/>
      <c r="I242" s="138"/>
      <c r="J242" s="138"/>
    </row>
    <row r="243" spans="2:10">
      <c r="C243" s="139" t="s">
        <v>354</v>
      </c>
      <c r="D243" s="164"/>
      <c r="E243" s="164"/>
      <c r="F243" s="164"/>
      <c r="G243" s="161" t="s">
        <v>164</v>
      </c>
      <c r="H243" s="138" t="s">
        <v>159</v>
      </c>
      <c r="I243" s="138"/>
      <c r="J243" s="138"/>
    </row>
    <row r="244" spans="2:10">
      <c r="C244" s="139" t="s">
        <v>355</v>
      </c>
      <c r="D244" s="164"/>
      <c r="E244" s="164"/>
      <c r="F244" s="164"/>
      <c r="G244" s="164"/>
      <c r="H244" s="138"/>
      <c r="I244" s="138"/>
      <c r="J244" s="138"/>
    </row>
    <row r="245" spans="2:10">
      <c r="C245" s="164"/>
      <c r="D245" s="164"/>
      <c r="E245" s="164"/>
      <c r="F245" s="164"/>
      <c r="G245" s="164"/>
      <c r="H245" s="138"/>
      <c r="I245" s="138"/>
      <c r="J245" s="138"/>
    </row>
    <row r="246" spans="2:10">
      <c r="C246" s="169" t="s">
        <v>98</v>
      </c>
      <c r="D246" s="164"/>
      <c r="E246" s="164"/>
      <c r="F246" s="164"/>
      <c r="G246" s="164"/>
      <c r="H246" s="138"/>
      <c r="I246" s="138"/>
      <c r="J246" s="138"/>
    </row>
    <row r="247" spans="2:10">
      <c r="C247" s="169" t="s">
        <v>97</v>
      </c>
      <c r="D247" s="164"/>
      <c r="E247" s="164"/>
      <c r="F247" s="164"/>
      <c r="G247" s="164"/>
      <c r="H247" s="138"/>
      <c r="I247" s="138"/>
      <c r="J247" s="138"/>
    </row>
    <row r="248" spans="2:10">
      <c r="C248" s="169" t="s">
        <v>96</v>
      </c>
      <c r="D248" s="164"/>
      <c r="E248" s="164"/>
      <c r="F248" s="164"/>
      <c r="G248" s="164"/>
      <c r="H248" s="138"/>
      <c r="I248" s="138"/>
      <c r="J248" s="138"/>
    </row>
    <row r="249" spans="2:10">
      <c r="C249" s="169" t="s">
        <v>104</v>
      </c>
      <c r="D249" s="164"/>
      <c r="E249" s="164"/>
      <c r="F249" s="164"/>
      <c r="G249" s="164"/>
      <c r="H249" s="138"/>
      <c r="I249" s="138"/>
      <c r="J249" s="138"/>
    </row>
    <row r="250" spans="2:10">
      <c r="C250" s="169" t="s">
        <v>100</v>
      </c>
      <c r="D250" s="164"/>
      <c r="E250" s="164"/>
      <c r="F250" s="164"/>
      <c r="G250" s="164"/>
      <c r="H250" s="138"/>
      <c r="I250" s="138"/>
      <c r="J250" s="138"/>
    </row>
    <row r="251" spans="2:10">
      <c r="C251" s="169" t="s">
        <v>103</v>
      </c>
      <c r="D251" s="164"/>
      <c r="E251" s="164"/>
      <c r="F251" s="164"/>
      <c r="G251" s="164"/>
      <c r="H251" s="138"/>
      <c r="I251" s="138"/>
      <c r="J251" s="138"/>
    </row>
    <row r="252" spans="2:10">
      <c r="C252" s="169"/>
      <c r="D252" s="164"/>
      <c r="E252" s="164"/>
      <c r="F252" s="164"/>
      <c r="G252" s="164"/>
      <c r="H252" s="138"/>
      <c r="I252" s="138"/>
      <c r="J252" s="138"/>
    </row>
    <row r="253" spans="2:10">
      <c r="B253" s="169" t="s">
        <v>105</v>
      </c>
      <c r="C253" s="169" t="s">
        <v>106</v>
      </c>
      <c r="D253" s="164"/>
      <c r="E253" s="164"/>
      <c r="F253" s="164"/>
      <c r="G253" s="161" t="s">
        <v>164</v>
      </c>
      <c r="H253" s="138" t="s">
        <v>161</v>
      </c>
      <c r="I253" s="138"/>
      <c r="J253" s="138"/>
    </row>
    <row r="254" spans="2:10">
      <c r="B254" s="169"/>
      <c r="C254" s="169"/>
      <c r="D254" s="164"/>
      <c r="E254" s="164"/>
      <c r="F254" s="164"/>
      <c r="G254" s="164"/>
      <c r="H254" s="138"/>
      <c r="I254" s="138"/>
      <c r="J254" s="138"/>
    </row>
    <row r="255" spans="2:10">
      <c r="B255" s="169" t="s">
        <v>107</v>
      </c>
      <c r="C255" s="169" t="s">
        <v>108</v>
      </c>
      <c r="D255" s="164"/>
      <c r="E255" s="164"/>
      <c r="F255" s="164"/>
      <c r="G255" s="161" t="s">
        <v>164</v>
      </c>
      <c r="H255" s="138" t="s">
        <v>159</v>
      </c>
      <c r="I255" s="138"/>
      <c r="J255" s="138"/>
    </row>
    <row r="256" spans="2:10">
      <c r="B256" s="169"/>
      <c r="C256" s="169"/>
      <c r="D256" s="164"/>
      <c r="E256" s="164"/>
      <c r="F256" s="164"/>
      <c r="G256" s="164"/>
      <c r="H256" s="138"/>
      <c r="I256" s="138"/>
      <c r="J256" s="138"/>
    </row>
    <row r="257" spans="2:12">
      <c r="B257" s="169" t="s">
        <v>168</v>
      </c>
      <c r="C257" s="169" t="s">
        <v>169</v>
      </c>
      <c r="D257" s="164"/>
      <c r="E257" s="164"/>
      <c r="F257" s="164"/>
      <c r="G257" s="161" t="s">
        <v>164</v>
      </c>
      <c r="H257" s="138" t="s">
        <v>159</v>
      </c>
      <c r="I257" s="138"/>
      <c r="J257" s="138"/>
    </row>
    <row r="258" spans="2:12">
      <c r="B258" s="169"/>
      <c r="C258" s="169"/>
      <c r="D258" s="164"/>
      <c r="E258" s="164"/>
      <c r="F258" s="164"/>
      <c r="G258" s="164"/>
      <c r="H258" s="138"/>
      <c r="I258" s="138"/>
      <c r="J258" s="138"/>
    </row>
    <row r="259" spans="2:12">
      <c r="B259" s="169" t="s">
        <v>170</v>
      </c>
      <c r="C259" s="169" t="s">
        <v>171</v>
      </c>
      <c r="D259" s="164"/>
      <c r="E259" s="164"/>
      <c r="F259" s="164"/>
      <c r="G259" s="161" t="s">
        <v>164</v>
      </c>
      <c r="H259" s="138" t="s">
        <v>159</v>
      </c>
      <c r="I259" s="138"/>
      <c r="J259" s="138"/>
    </row>
    <row r="260" spans="2:12">
      <c r="C260" s="169"/>
      <c r="D260" s="164"/>
      <c r="E260" s="164"/>
      <c r="F260" s="164"/>
      <c r="G260" s="164"/>
      <c r="H260" s="138"/>
      <c r="I260" s="138"/>
      <c r="J260" s="138"/>
    </row>
    <row r="261" spans="2:12">
      <c r="C261" s="169" t="s">
        <v>111</v>
      </c>
      <c r="D261" s="164"/>
      <c r="E261" s="164"/>
      <c r="F261" s="164"/>
      <c r="G261" s="164"/>
      <c r="H261" s="138"/>
      <c r="I261" s="138"/>
      <c r="J261" s="138"/>
    </row>
    <row r="262" spans="2:12">
      <c r="C262" s="169" t="s">
        <v>110</v>
      </c>
      <c r="D262" s="164"/>
      <c r="E262" s="164"/>
      <c r="F262" s="164"/>
      <c r="G262" s="164"/>
      <c r="H262" s="138"/>
      <c r="I262" s="138"/>
      <c r="J262" s="138"/>
    </row>
    <row r="263" spans="2:12">
      <c r="C263" s="169" t="s">
        <v>109</v>
      </c>
      <c r="D263" s="164"/>
      <c r="E263" s="164"/>
      <c r="F263" s="164"/>
      <c r="G263" s="164"/>
      <c r="H263" s="138"/>
      <c r="I263" s="138"/>
      <c r="J263" s="138"/>
    </row>
    <row r="264" spans="2:12">
      <c r="C264" s="169"/>
      <c r="D264" s="164"/>
      <c r="E264" s="164"/>
      <c r="F264" s="164"/>
      <c r="G264" s="164"/>
      <c r="H264" s="138"/>
      <c r="I264" s="138"/>
      <c r="J264" s="138"/>
    </row>
    <row r="265" spans="2:12">
      <c r="B265" s="169" t="s">
        <v>172</v>
      </c>
      <c r="C265" s="169" t="s">
        <v>173</v>
      </c>
      <c r="D265" s="164"/>
      <c r="E265" s="164"/>
      <c r="F265" s="164"/>
      <c r="G265" s="161" t="s">
        <v>164</v>
      </c>
      <c r="H265" s="138" t="s">
        <v>159</v>
      </c>
      <c r="I265" s="138"/>
      <c r="J265" s="138"/>
    </row>
    <row r="266" spans="2:12">
      <c r="B266" s="169"/>
      <c r="C266" s="169"/>
      <c r="D266" s="164"/>
      <c r="E266" s="164"/>
      <c r="F266" s="164"/>
      <c r="G266" s="164"/>
      <c r="H266" s="138"/>
      <c r="I266" s="138"/>
      <c r="J266" s="138"/>
    </row>
    <row r="267" spans="2:12">
      <c r="B267" s="773" t="s">
        <v>174</v>
      </c>
      <c r="C267" s="169" t="s">
        <v>175</v>
      </c>
      <c r="D267" s="164"/>
      <c r="E267" s="164"/>
      <c r="F267" s="164"/>
      <c r="G267" s="161" t="s">
        <v>164</v>
      </c>
      <c r="H267" s="138" t="s">
        <v>159</v>
      </c>
      <c r="I267" s="138"/>
      <c r="J267" s="138"/>
    </row>
    <row r="268" spans="2:12">
      <c r="C268" s="169"/>
      <c r="D268" s="164"/>
      <c r="E268" s="164"/>
      <c r="F268" s="164"/>
      <c r="G268" s="164"/>
      <c r="H268" s="138"/>
      <c r="I268" s="138"/>
      <c r="J268" s="138"/>
    </row>
    <row r="269" spans="2:12">
      <c r="B269" s="139" t="s">
        <v>12</v>
      </c>
      <c r="C269" s="169" t="s">
        <v>356</v>
      </c>
      <c r="D269" s="164"/>
      <c r="E269" s="164"/>
      <c r="F269" s="164"/>
      <c r="G269" s="161" t="s">
        <v>164</v>
      </c>
      <c r="H269" s="138" t="s">
        <v>161</v>
      </c>
      <c r="I269" s="138"/>
      <c r="J269" s="138"/>
      <c r="K269" s="161"/>
      <c r="L269" s="161"/>
    </row>
    <row r="270" spans="2:12">
      <c r="C270" s="169" t="s">
        <v>357</v>
      </c>
      <c r="D270" s="169"/>
      <c r="E270" s="169"/>
      <c r="F270" s="169"/>
      <c r="G270" s="169"/>
      <c r="H270" s="138"/>
      <c r="I270" s="138"/>
      <c r="J270" s="138"/>
    </row>
    <row r="271" spans="2:12">
      <c r="C271" s="169"/>
      <c r="D271" s="169"/>
      <c r="E271" s="169"/>
      <c r="F271" s="169"/>
      <c r="G271" s="169"/>
      <c r="H271" s="138"/>
      <c r="I271" s="138"/>
      <c r="J271" s="138"/>
    </row>
    <row r="272" spans="2:12">
      <c r="B272" s="169" t="s">
        <v>176</v>
      </c>
      <c r="C272" s="164" t="s">
        <v>177</v>
      </c>
      <c r="D272" s="164"/>
      <c r="E272" s="164"/>
      <c r="F272" s="164"/>
      <c r="G272" s="161" t="s">
        <v>164</v>
      </c>
      <c r="H272" s="138" t="s">
        <v>159</v>
      </c>
      <c r="I272" s="138"/>
      <c r="J272" s="138"/>
    </row>
    <row r="273" spans="2:10">
      <c r="B273" s="169"/>
      <c r="C273" s="164"/>
      <c r="D273" s="164"/>
      <c r="E273" s="164"/>
      <c r="F273" s="164"/>
      <c r="G273" s="161"/>
      <c r="H273" s="138"/>
      <c r="I273" s="138"/>
      <c r="J273" s="138"/>
    </row>
    <row r="274" spans="2:10">
      <c r="C274" s="169" t="s">
        <v>358</v>
      </c>
      <c r="D274" s="164"/>
      <c r="E274" s="164"/>
      <c r="F274" s="164"/>
      <c r="G274" s="164"/>
      <c r="H274" s="138"/>
      <c r="I274" s="138"/>
      <c r="J274" s="138"/>
    </row>
    <row r="275" spans="2:10">
      <c r="C275" s="169" t="s">
        <v>359</v>
      </c>
      <c r="D275" s="169"/>
      <c r="E275" s="169"/>
      <c r="F275" s="169"/>
      <c r="G275" s="169"/>
      <c r="H275" s="138"/>
      <c r="I275" s="138"/>
      <c r="J275" s="138"/>
    </row>
    <row r="276" spans="2:10">
      <c r="C276" s="169" t="s">
        <v>360</v>
      </c>
      <c r="D276" s="169"/>
      <c r="E276" s="169"/>
      <c r="F276" s="169"/>
      <c r="G276" s="169"/>
      <c r="H276" s="138"/>
      <c r="I276" s="138"/>
      <c r="J276" s="138"/>
    </row>
    <row r="277" spans="2:10">
      <c r="C277" s="169" t="s">
        <v>361</v>
      </c>
      <c r="D277" s="169"/>
      <c r="E277" s="169"/>
      <c r="F277" s="169"/>
      <c r="G277" s="169"/>
      <c r="H277" s="138"/>
      <c r="I277" s="138"/>
      <c r="J277" s="138"/>
    </row>
    <row r="278" spans="2:10">
      <c r="C278" s="164"/>
      <c r="D278" s="164"/>
      <c r="E278" s="164"/>
      <c r="F278" s="164"/>
      <c r="G278" s="164"/>
      <c r="H278" s="138"/>
      <c r="I278" s="138"/>
      <c r="J278" s="138"/>
    </row>
    <row r="279" spans="2:10" ht="51">
      <c r="C279" s="794" t="s">
        <v>166</v>
      </c>
      <c r="D279" s="794" t="s">
        <v>114</v>
      </c>
      <c r="E279" s="794" t="s">
        <v>113</v>
      </c>
      <c r="F279" s="795" t="s">
        <v>81</v>
      </c>
      <c r="G279" s="837" t="s">
        <v>112</v>
      </c>
      <c r="H279" s="838"/>
      <c r="I279" s="138"/>
      <c r="J279" s="138"/>
    </row>
    <row r="280" spans="2:10">
      <c r="C280" s="575"/>
      <c r="D280" s="575"/>
      <c r="E280" s="575"/>
      <c r="F280" s="575"/>
      <c r="G280" s="819"/>
      <c r="H280" s="820"/>
      <c r="I280" s="138"/>
      <c r="J280" s="138"/>
    </row>
    <row r="281" spans="2:10">
      <c r="C281" s="164"/>
      <c r="D281" s="164"/>
      <c r="E281" s="164"/>
      <c r="F281" s="164"/>
      <c r="G281" s="164"/>
      <c r="H281" s="138"/>
      <c r="I281" s="138"/>
      <c r="J281" s="138"/>
    </row>
    <row r="282" spans="2:10">
      <c r="C282" s="169" t="s">
        <v>362</v>
      </c>
      <c r="D282" s="164"/>
      <c r="E282" s="164"/>
      <c r="F282" s="164"/>
      <c r="G282" s="161" t="s">
        <v>164</v>
      </c>
      <c r="H282" s="138" t="s">
        <v>159</v>
      </c>
      <c r="I282" s="138"/>
      <c r="J282" s="138"/>
    </row>
    <row r="283" spans="2:10">
      <c r="C283" s="335" t="s">
        <v>363</v>
      </c>
      <c r="D283" s="164"/>
      <c r="E283" s="164"/>
      <c r="F283" s="164"/>
      <c r="G283" s="164"/>
      <c r="H283" s="138"/>
      <c r="I283" s="138"/>
      <c r="J283" s="138"/>
    </row>
    <row r="284" spans="2:10">
      <c r="C284" s="796" t="s">
        <v>364</v>
      </c>
      <c r="D284" s="164"/>
      <c r="E284" s="164"/>
      <c r="F284" s="164"/>
      <c r="G284" s="164"/>
      <c r="H284" s="138"/>
      <c r="I284" s="138"/>
      <c r="J284" s="138"/>
    </row>
    <row r="285" spans="2:10">
      <c r="C285" s="169" t="s">
        <v>365</v>
      </c>
      <c r="D285" s="164"/>
      <c r="E285" s="164"/>
      <c r="F285" s="164"/>
      <c r="G285" s="164"/>
      <c r="H285" s="138"/>
      <c r="I285" s="138"/>
      <c r="J285" s="138"/>
    </row>
    <row r="286" spans="2:10">
      <c r="C286" s="169" t="s">
        <v>178</v>
      </c>
      <c r="D286" s="164"/>
      <c r="E286" s="164"/>
      <c r="F286" s="164"/>
      <c r="G286" s="164"/>
      <c r="H286" s="138"/>
      <c r="I286" s="138"/>
      <c r="J286" s="138"/>
    </row>
    <row r="287" spans="2:10">
      <c r="C287" s="169"/>
      <c r="D287" s="164"/>
      <c r="E287" s="164"/>
      <c r="F287" s="164"/>
      <c r="G287" s="164"/>
      <c r="H287" s="138"/>
      <c r="I287" s="138"/>
      <c r="J287" s="138"/>
    </row>
    <row r="288" spans="2:10" ht="51">
      <c r="C288" s="794" t="s">
        <v>166</v>
      </c>
      <c r="D288" s="794" t="s">
        <v>114</v>
      </c>
      <c r="E288" s="794" t="s">
        <v>113</v>
      </c>
      <c r="F288" s="794" t="s">
        <v>81</v>
      </c>
      <c r="G288" s="855" t="s">
        <v>112</v>
      </c>
      <c r="H288" s="856"/>
      <c r="I288" s="138"/>
      <c r="J288" s="138"/>
    </row>
    <row r="289" spans="1:10">
      <c r="C289" s="797"/>
      <c r="D289" s="575"/>
      <c r="E289" s="575"/>
      <c r="F289" s="575"/>
      <c r="G289" s="819"/>
      <c r="H289" s="820"/>
      <c r="I289" s="138"/>
      <c r="J289" s="138"/>
    </row>
    <row r="290" spans="1:10">
      <c r="C290" s="169"/>
      <c r="D290" s="164"/>
      <c r="E290" s="164"/>
      <c r="F290" s="164"/>
      <c r="G290" s="164"/>
      <c r="H290" s="138"/>
      <c r="I290" s="138"/>
      <c r="J290" s="138"/>
    </row>
    <row r="291" spans="1:10">
      <c r="B291" s="139" t="s">
        <v>19</v>
      </c>
      <c r="C291" s="169" t="s">
        <v>186</v>
      </c>
      <c r="D291" s="164"/>
      <c r="E291" s="164"/>
      <c r="F291" s="164"/>
      <c r="G291" s="161" t="s">
        <v>164</v>
      </c>
      <c r="H291" s="138" t="s">
        <v>635</v>
      </c>
      <c r="J291" s="138"/>
    </row>
    <row r="292" spans="1:10">
      <c r="C292" s="169"/>
      <c r="D292" s="164"/>
      <c r="E292" s="164"/>
      <c r="F292" s="164"/>
      <c r="G292" s="164"/>
      <c r="H292" s="138"/>
      <c r="I292" s="138"/>
      <c r="J292" s="138"/>
    </row>
    <row r="293" spans="1:10">
      <c r="B293" s="139" t="s">
        <v>115</v>
      </c>
      <c r="C293" s="169" t="s">
        <v>380</v>
      </c>
      <c r="D293" s="164"/>
      <c r="E293" s="164"/>
      <c r="F293" s="164"/>
      <c r="G293" s="161" t="s">
        <v>164</v>
      </c>
      <c r="H293" s="138" t="s">
        <v>159</v>
      </c>
      <c r="I293" s="138"/>
      <c r="J293" s="138"/>
    </row>
    <row r="294" spans="1:10">
      <c r="C294" s="169"/>
      <c r="D294" s="164"/>
      <c r="E294" s="164"/>
      <c r="F294" s="164"/>
      <c r="G294" s="164"/>
      <c r="H294" s="138"/>
      <c r="I294" s="138"/>
      <c r="J294" s="138"/>
    </row>
    <row r="295" spans="1:10">
      <c r="B295" s="139" t="s">
        <v>117</v>
      </c>
      <c r="C295" s="169" t="s">
        <v>116</v>
      </c>
      <c r="D295" s="164"/>
      <c r="E295" s="164"/>
      <c r="F295" s="164"/>
      <c r="G295" s="161" t="s">
        <v>164</v>
      </c>
      <c r="H295" s="138" t="s">
        <v>159</v>
      </c>
      <c r="I295" s="138"/>
      <c r="J295" s="138"/>
    </row>
    <row r="296" spans="1:10">
      <c r="C296" s="169"/>
      <c r="D296" s="164"/>
      <c r="E296" s="164"/>
      <c r="F296" s="164"/>
      <c r="G296" s="164"/>
      <c r="H296" s="138"/>
      <c r="I296" s="138"/>
      <c r="J296" s="138"/>
    </row>
    <row r="297" spans="1:10">
      <c r="B297" s="139" t="s">
        <v>118</v>
      </c>
      <c r="C297" s="169" t="s">
        <v>366</v>
      </c>
      <c r="D297" s="164"/>
      <c r="E297" s="164"/>
      <c r="F297" s="164"/>
      <c r="G297" s="161" t="s">
        <v>164</v>
      </c>
      <c r="H297" s="138" t="s">
        <v>159</v>
      </c>
      <c r="I297" s="138"/>
      <c r="J297" s="138"/>
    </row>
    <row r="298" spans="1:10">
      <c r="C298" s="169" t="s">
        <v>367</v>
      </c>
      <c r="D298" s="164"/>
      <c r="E298" s="164"/>
      <c r="F298" s="164"/>
      <c r="G298" s="164"/>
      <c r="H298" s="138"/>
      <c r="I298" s="138"/>
      <c r="J298" s="138"/>
    </row>
    <row r="299" spans="1:10">
      <c r="C299" s="169"/>
      <c r="D299" s="164"/>
      <c r="E299" s="164"/>
      <c r="F299" s="164"/>
      <c r="G299" s="164"/>
      <c r="H299" s="138"/>
      <c r="I299" s="138"/>
      <c r="J299" s="138"/>
    </row>
    <row r="300" spans="1:10">
      <c r="B300" s="139" t="s">
        <v>119</v>
      </c>
      <c r="C300" s="169" t="s">
        <v>179</v>
      </c>
      <c r="D300" s="164"/>
      <c r="E300" s="164"/>
      <c r="F300" s="164"/>
      <c r="G300" s="161" t="s">
        <v>164</v>
      </c>
      <c r="H300" s="138" t="s">
        <v>159</v>
      </c>
      <c r="I300" s="138"/>
      <c r="J300" s="138"/>
    </row>
    <row r="301" spans="1:10">
      <c r="C301" s="164"/>
      <c r="D301" s="164"/>
      <c r="E301" s="164"/>
      <c r="F301" s="164"/>
      <c r="G301" s="164"/>
      <c r="H301" s="138"/>
      <c r="I301" s="138"/>
      <c r="J301" s="161"/>
    </row>
    <row r="302" spans="1:10">
      <c r="A302" s="139">
        <v>22</v>
      </c>
      <c r="B302" s="169" t="s">
        <v>368</v>
      </c>
      <c r="D302" s="164"/>
      <c r="E302" s="164"/>
      <c r="F302" s="164"/>
      <c r="G302" s="161" t="s">
        <v>164</v>
      </c>
      <c r="H302" s="138" t="s">
        <v>636</v>
      </c>
      <c r="I302" s="138"/>
      <c r="J302" s="161"/>
    </row>
    <row r="303" spans="1:10">
      <c r="B303" s="164" t="s">
        <v>369</v>
      </c>
      <c r="D303" s="164"/>
      <c r="E303" s="164"/>
      <c r="F303" s="164"/>
      <c r="G303" s="164"/>
      <c r="H303" s="138"/>
      <c r="I303" s="138"/>
      <c r="J303" s="138"/>
    </row>
    <row r="304" spans="1:10">
      <c r="C304" s="164"/>
      <c r="D304" s="164"/>
      <c r="E304" s="164"/>
      <c r="F304" s="164"/>
      <c r="G304" s="164"/>
      <c r="H304" s="138"/>
      <c r="I304" s="138"/>
      <c r="J304" s="138"/>
    </row>
    <row r="305" spans="1:12">
      <c r="A305" s="139">
        <v>23</v>
      </c>
      <c r="B305" s="138" t="s">
        <v>180</v>
      </c>
      <c r="C305" s="138"/>
      <c r="D305" s="138"/>
      <c r="E305" s="138"/>
      <c r="F305" s="138"/>
      <c r="G305" s="161" t="s">
        <v>164</v>
      </c>
      <c r="H305" s="138" t="s">
        <v>797</v>
      </c>
      <c r="I305" s="138"/>
      <c r="J305" s="138"/>
      <c r="K305" s="161"/>
      <c r="L305" s="161"/>
    </row>
    <row r="306" spans="1:12">
      <c r="B306" s="164"/>
      <c r="C306" s="164"/>
      <c r="D306" s="164"/>
      <c r="E306" s="164"/>
      <c r="F306" s="164"/>
      <c r="G306" s="164"/>
      <c r="H306" s="138"/>
      <c r="I306" s="138"/>
      <c r="J306" s="138"/>
    </row>
    <row r="307" spans="1:12">
      <c r="A307" s="139">
        <v>24</v>
      </c>
      <c r="B307" s="138" t="s">
        <v>370</v>
      </c>
      <c r="C307" s="138"/>
      <c r="D307" s="138"/>
      <c r="E307" s="138"/>
      <c r="F307" s="138"/>
      <c r="G307" s="161" t="s">
        <v>164</v>
      </c>
      <c r="H307" s="138" t="s">
        <v>159</v>
      </c>
      <c r="I307" s="138"/>
      <c r="J307" s="138"/>
      <c r="K307" s="161"/>
      <c r="L307" s="161"/>
    </row>
    <row r="308" spans="1:12">
      <c r="B308" s="138"/>
      <c r="C308" s="138"/>
      <c r="D308" s="138"/>
      <c r="E308" s="138"/>
      <c r="F308" s="138"/>
      <c r="G308" s="138"/>
      <c r="H308" s="138"/>
      <c r="I308" s="138"/>
      <c r="J308" s="138"/>
      <c r="K308" s="161"/>
      <c r="L308" s="161"/>
    </row>
    <row r="309" spans="1:12">
      <c r="A309" s="139">
        <v>25</v>
      </c>
      <c r="B309" s="138" t="s">
        <v>371</v>
      </c>
      <c r="C309" s="138"/>
      <c r="D309" s="138"/>
      <c r="E309" s="138"/>
      <c r="F309" s="138"/>
      <c r="G309" s="161" t="s">
        <v>164</v>
      </c>
      <c r="H309" s="138" t="s">
        <v>159</v>
      </c>
      <c r="I309" s="138"/>
      <c r="J309" s="138"/>
      <c r="K309" s="161"/>
      <c r="L309" s="161"/>
    </row>
    <row r="310" spans="1:12">
      <c r="H310" s="138"/>
      <c r="I310" s="138"/>
      <c r="J310" s="138"/>
    </row>
    <row r="311" spans="1:12">
      <c r="A311" s="139">
        <v>26</v>
      </c>
      <c r="B311" s="139" t="s">
        <v>24</v>
      </c>
      <c r="C311" s="138" t="s">
        <v>372</v>
      </c>
      <c r="D311" s="138"/>
      <c r="E311" s="138"/>
      <c r="F311" s="138"/>
      <c r="G311" s="161" t="s">
        <v>164</v>
      </c>
      <c r="H311" s="138"/>
      <c r="I311" s="138"/>
      <c r="J311" s="161"/>
      <c r="K311" s="161"/>
      <c r="L311" s="161"/>
    </row>
    <row r="312" spans="1:12">
      <c r="C312" s="138" t="s">
        <v>373</v>
      </c>
      <c r="D312" s="138"/>
      <c r="E312" s="138"/>
      <c r="F312" s="138"/>
      <c r="G312" s="138"/>
      <c r="H312" s="138"/>
      <c r="I312" s="138"/>
      <c r="J312" s="138"/>
      <c r="K312" s="161"/>
      <c r="L312" s="161"/>
    </row>
    <row r="313" spans="1:12">
      <c r="C313" s="161"/>
      <c r="D313" s="161"/>
      <c r="E313" s="161"/>
      <c r="F313" s="161"/>
      <c r="G313" s="161"/>
      <c r="H313" s="138"/>
      <c r="I313" s="138"/>
      <c r="J313" s="138"/>
    </row>
    <row r="314" spans="1:12" ht="15.75" customHeight="1">
      <c r="C314" s="139" t="s">
        <v>33</v>
      </c>
      <c r="D314" s="138" t="s">
        <v>374</v>
      </c>
      <c r="E314" s="374"/>
      <c r="F314" s="374"/>
      <c r="G314" s="374"/>
      <c r="H314" s="138" t="s">
        <v>798</v>
      </c>
      <c r="I314" s="138"/>
      <c r="J314" s="138"/>
      <c r="K314" s="161"/>
      <c r="L314" s="161"/>
    </row>
    <row r="315" spans="1:12" ht="15.75" customHeight="1">
      <c r="D315" s="138" t="s">
        <v>375</v>
      </c>
      <c r="E315" s="374"/>
      <c r="F315" s="374"/>
      <c r="G315" s="374"/>
      <c r="H315" s="138"/>
      <c r="I315" s="138"/>
      <c r="J315" s="138"/>
      <c r="K315" s="161"/>
      <c r="L315" s="161"/>
    </row>
    <row r="316" spans="1:12" ht="15.75" customHeight="1">
      <c r="D316" s="138"/>
      <c r="E316" s="374"/>
      <c r="F316" s="374"/>
      <c r="G316" s="374"/>
      <c r="H316" s="138"/>
      <c r="I316" s="138"/>
      <c r="J316" s="138"/>
      <c r="K316" s="161"/>
      <c r="L316" s="161"/>
    </row>
    <row r="317" spans="1:12">
      <c r="D317" s="139" t="s">
        <v>10</v>
      </c>
      <c r="E317" s="138" t="s">
        <v>36</v>
      </c>
      <c r="F317" s="138"/>
      <c r="G317" s="138"/>
      <c r="H317" s="138"/>
      <c r="I317" s="138"/>
      <c r="J317" s="138"/>
      <c r="K317" s="161"/>
      <c r="L317" s="161"/>
    </row>
    <row r="318" spans="1:12">
      <c r="E318" s="161"/>
      <c r="F318" s="161"/>
      <c r="G318" s="161"/>
      <c r="H318" s="138"/>
      <c r="I318" s="138"/>
      <c r="J318" s="138"/>
    </row>
    <row r="319" spans="1:12">
      <c r="D319" s="139" t="s">
        <v>11</v>
      </c>
      <c r="E319" s="138" t="s">
        <v>37</v>
      </c>
      <c r="F319" s="138"/>
      <c r="G319" s="138"/>
      <c r="H319" s="138"/>
      <c r="I319" s="138"/>
      <c r="J319" s="138"/>
      <c r="K319" s="161"/>
      <c r="L319" s="161"/>
    </row>
    <row r="320" spans="1:12">
      <c r="E320" s="164"/>
      <c r="F320" s="164"/>
      <c r="G320" s="164"/>
      <c r="H320" s="138"/>
      <c r="I320" s="138"/>
      <c r="J320" s="138"/>
    </row>
    <row r="321" spans="1:12">
      <c r="C321" s="139" t="s">
        <v>34</v>
      </c>
      <c r="D321" s="138" t="s">
        <v>35</v>
      </c>
      <c r="E321" s="138"/>
      <c r="F321" s="138"/>
      <c r="G321" s="138"/>
      <c r="H321" s="138" t="s">
        <v>799</v>
      </c>
      <c r="I321" s="138"/>
      <c r="J321" s="138"/>
      <c r="K321" s="161"/>
      <c r="L321" s="161"/>
    </row>
    <row r="322" spans="1:12">
      <c r="D322" s="164"/>
      <c r="E322" s="164"/>
      <c r="F322" s="164"/>
      <c r="G322" s="164"/>
      <c r="H322" s="138"/>
      <c r="I322" s="138"/>
      <c r="J322" s="138"/>
    </row>
    <row r="323" spans="1:12">
      <c r="D323" s="139" t="s">
        <v>10</v>
      </c>
      <c r="E323" s="138" t="s">
        <v>376</v>
      </c>
      <c r="F323" s="138"/>
      <c r="G323" s="138"/>
      <c r="H323" s="138"/>
      <c r="I323" s="138"/>
      <c r="J323" s="138"/>
      <c r="K323" s="161"/>
      <c r="L323" s="161"/>
    </row>
    <row r="324" spans="1:12">
      <c r="E324" s="138" t="s">
        <v>377</v>
      </c>
      <c r="F324" s="138"/>
      <c r="G324" s="138"/>
      <c r="H324" s="138"/>
      <c r="I324" s="138"/>
      <c r="J324" s="138"/>
      <c r="K324" s="161"/>
      <c r="L324" s="161"/>
    </row>
    <row r="325" spans="1:12">
      <c r="E325" s="138"/>
      <c r="F325" s="138"/>
      <c r="G325" s="138"/>
      <c r="H325" s="138"/>
      <c r="I325" s="138"/>
      <c r="J325" s="138"/>
      <c r="K325" s="161"/>
      <c r="L325" s="161"/>
    </row>
    <row r="326" spans="1:12">
      <c r="D326" s="139" t="s">
        <v>11</v>
      </c>
      <c r="E326" s="138" t="s">
        <v>38</v>
      </c>
      <c r="F326" s="138"/>
      <c r="G326" s="138"/>
      <c r="H326" s="138"/>
      <c r="I326" s="138"/>
      <c r="J326" s="138"/>
      <c r="K326" s="161"/>
      <c r="L326" s="161"/>
    </row>
    <row r="327" spans="1:12">
      <c r="E327" s="164"/>
      <c r="F327" s="164"/>
      <c r="G327" s="164"/>
      <c r="H327" s="138"/>
      <c r="I327" s="138"/>
      <c r="J327" s="138"/>
    </row>
    <row r="328" spans="1:12">
      <c r="D328" s="138" t="s">
        <v>378</v>
      </c>
      <c r="E328" s="138"/>
      <c r="F328" s="138"/>
      <c r="G328" s="138"/>
      <c r="H328" s="138" t="s">
        <v>160</v>
      </c>
      <c r="I328" s="138"/>
      <c r="J328" s="138"/>
      <c r="K328" s="161"/>
      <c r="L328" s="161"/>
    </row>
    <row r="329" spans="1:12">
      <c r="D329" s="138" t="s">
        <v>379</v>
      </c>
      <c r="E329" s="138"/>
      <c r="F329" s="138"/>
      <c r="G329" s="138"/>
      <c r="H329" s="138"/>
      <c r="I329" s="138"/>
      <c r="J329" s="138"/>
      <c r="K329" s="161"/>
      <c r="L329" s="161"/>
    </row>
    <row r="330" spans="1:12">
      <c r="D330" s="138"/>
      <c r="E330" s="138"/>
      <c r="F330" s="138"/>
      <c r="G330" s="138"/>
      <c r="H330" s="138"/>
      <c r="I330" s="138"/>
      <c r="J330" s="138"/>
      <c r="K330" s="161"/>
      <c r="L330" s="161"/>
    </row>
    <row r="331" spans="1:12">
      <c r="A331" s="139">
        <v>27</v>
      </c>
      <c r="B331" s="139" t="s">
        <v>10</v>
      </c>
      <c r="C331" s="138" t="s">
        <v>405</v>
      </c>
      <c r="D331" s="138"/>
      <c r="E331" s="138"/>
      <c r="F331" s="138"/>
      <c r="G331" s="161" t="s">
        <v>164</v>
      </c>
      <c r="H331" s="138" t="s">
        <v>800</v>
      </c>
      <c r="I331" s="138"/>
      <c r="J331" s="161"/>
      <c r="K331" s="161"/>
      <c r="L331" s="161"/>
    </row>
    <row r="332" spans="1:12">
      <c r="C332" s="138" t="s">
        <v>406</v>
      </c>
      <c r="D332" s="138"/>
      <c r="E332" s="138"/>
      <c r="F332" s="138"/>
      <c r="G332" s="138"/>
      <c r="H332" s="138"/>
      <c r="I332" s="138"/>
      <c r="J332" s="138"/>
      <c r="K332" s="161"/>
      <c r="L332" s="161"/>
    </row>
    <row r="333" spans="1:12">
      <c r="C333" s="138" t="s">
        <v>632</v>
      </c>
      <c r="D333" s="138"/>
      <c r="E333" s="138"/>
      <c r="F333" s="138"/>
      <c r="G333" s="138"/>
      <c r="H333" s="138"/>
      <c r="I333" s="138"/>
      <c r="J333" s="138"/>
      <c r="K333" s="161"/>
      <c r="L333" s="161"/>
    </row>
    <row r="334" spans="1:12">
      <c r="C334" s="138"/>
      <c r="D334" s="138"/>
      <c r="E334" s="138"/>
      <c r="F334" s="138"/>
      <c r="G334" s="138"/>
      <c r="H334" s="138"/>
      <c r="I334" s="138"/>
      <c r="J334" s="138"/>
      <c r="K334" s="161"/>
      <c r="L334" s="161"/>
    </row>
    <row r="335" spans="1:12">
      <c r="B335" s="139" t="s">
        <v>11</v>
      </c>
      <c r="C335" s="138" t="s">
        <v>407</v>
      </c>
      <c r="D335" s="138"/>
      <c r="E335" s="138"/>
      <c r="F335" s="138"/>
      <c r="G335" s="161" t="s">
        <v>164</v>
      </c>
      <c r="H335" s="138" t="s">
        <v>801</v>
      </c>
      <c r="I335" s="138"/>
      <c r="J335" s="138"/>
      <c r="K335" s="161"/>
      <c r="L335" s="161"/>
    </row>
    <row r="336" spans="1:12">
      <c r="C336" s="138" t="s">
        <v>408</v>
      </c>
      <c r="D336" s="138"/>
      <c r="E336" s="138"/>
      <c r="F336" s="138"/>
      <c r="G336" s="138"/>
      <c r="H336" s="138"/>
      <c r="I336" s="138"/>
      <c r="J336" s="138"/>
      <c r="K336" s="161"/>
      <c r="L336" s="161"/>
    </row>
    <row r="337" spans="1:12">
      <c r="C337" s="164"/>
      <c r="D337" s="164"/>
      <c r="E337" s="164"/>
      <c r="F337" s="164"/>
      <c r="G337" s="164"/>
      <c r="H337" s="138"/>
      <c r="I337" s="138"/>
      <c r="J337" s="138"/>
    </row>
    <row r="338" spans="1:12">
      <c r="A338" s="139">
        <v>28</v>
      </c>
      <c r="B338" s="169" t="s">
        <v>423</v>
      </c>
      <c r="C338" s="164"/>
      <c r="D338" s="164"/>
      <c r="E338" s="164"/>
      <c r="F338" s="164"/>
      <c r="G338" s="161" t="s">
        <v>164</v>
      </c>
      <c r="H338" s="138" t="s">
        <v>160</v>
      </c>
      <c r="I338" s="138"/>
      <c r="J338" s="161"/>
    </row>
    <row r="339" spans="1:12">
      <c r="B339" s="164" t="s">
        <v>424</v>
      </c>
      <c r="C339" s="164"/>
      <c r="D339" s="164"/>
      <c r="E339" s="164"/>
      <c r="F339" s="164"/>
      <c r="G339" s="164"/>
      <c r="H339" s="138"/>
      <c r="I339" s="138"/>
      <c r="J339" s="138"/>
    </row>
    <row r="340" spans="1:12">
      <c r="B340" s="164" t="s">
        <v>425</v>
      </c>
      <c r="C340" s="164"/>
      <c r="D340" s="164"/>
      <c r="E340" s="164"/>
      <c r="F340" s="164"/>
      <c r="G340" s="164"/>
      <c r="H340" s="138"/>
      <c r="I340" s="138"/>
      <c r="J340" s="138"/>
    </row>
    <row r="341" spans="1:12">
      <c r="B341" s="139" t="s">
        <v>426</v>
      </c>
      <c r="C341" s="164"/>
      <c r="D341" s="164"/>
      <c r="E341" s="164"/>
      <c r="F341" s="164"/>
      <c r="G341" s="164"/>
      <c r="H341" s="138"/>
      <c r="I341" s="138"/>
      <c r="J341" s="138"/>
    </row>
    <row r="342" spans="1:12">
      <c r="C342" s="164"/>
      <c r="D342" s="164"/>
      <c r="E342" s="164"/>
      <c r="F342" s="164"/>
      <c r="G342" s="164"/>
      <c r="H342" s="138"/>
      <c r="I342" s="138"/>
      <c r="J342" s="161"/>
    </row>
    <row r="343" spans="1:12">
      <c r="A343" s="139">
        <v>29</v>
      </c>
      <c r="B343" s="773" t="s">
        <v>427</v>
      </c>
      <c r="C343" s="164"/>
      <c r="D343" s="164"/>
      <c r="E343" s="164"/>
      <c r="F343" s="164"/>
      <c r="G343" s="161" t="s">
        <v>164</v>
      </c>
      <c r="H343" s="138" t="s">
        <v>161</v>
      </c>
      <c r="I343" s="138"/>
      <c r="J343" s="161"/>
    </row>
    <row r="344" spans="1:12">
      <c r="B344" s="139" t="s">
        <v>428</v>
      </c>
      <c r="C344" s="773"/>
      <c r="D344" s="164"/>
      <c r="E344" s="164"/>
      <c r="F344" s="164"/>
      <c r="G344" s="164"/>
      <c r="H344" s="138"/>
      <c r="I344" s="138"/>
      <c r="J344" s="138"/>
    </row>
    <row r="345" spans="1:12">
      <c r="B345" s="139" t="s">
        <v>120</v>
      </c>
      <c r="C345" s="773"/>
      <c r="D345" s="164"/>
      <c r="E345" s="164"/>
      <c r="F345" s="164"/>
      <c r="G345" s="164"/>
      <c r="H345" s="138"/>
      <c r="I345" s="138"/>
      <c r="J345" s="138"/>
    </row>
    <row r="346" spans="1:12">
      <c r="C346" s="773"/>
      <c r="D346" s="164"/>
      <c r="E346" s="164"/>
      <c r="F346" s="164"/>
      <c r="G346" s="164"/>
      <c r="H346" s="138"/>
      <c r="I346" s="138"/>
      <c r="J346" s="138"/>
    </row>
    <row r="347" spans="1:12">
      <c r="A347" s="139">
        <v>30</v>
      </c>
      <c r="B347" s="138" t="s">
        <v>429</v>
      </c>
      <c r="C347" s="138"/>
      <c r="D347" s="138"/>
      <c r="E347" s="138"/>
      <c r="F347" s="138"/>
      <c r="G347" s="161" t="s">
        <v>164</v>
      </c>
      <c r="H347" s="138" t="s">
        <v>159</v>
      </c>
      <c r="I347" s="138"/>
      <c r="J347" s="161"/>
      <c r="K347" s="161"/>
      <c r="L347" s="161"/>
    </row>
    <row r="348" spans="1:12">
      <c r="B348" s="138" t="s">
        <v>430</v>
      </c>
      <c r="C348" s="138"/>
      <c r="D348" s="138"/>
      <c r="E348" s="138"/>
      <c r="F348" s="138"/>
      <c r="G348" s="138"/>
      <c r="H348" s="138"/>
      <c r="I348" s="138"/>
      <c r="J348" s="138"/>
      <c r="K348" s="161"/>
      <c r="L348" s="161"/>
    </row>
    <row r="349" spans="1:12">
      <c r="B349" s="164"/>
      <c r="C349" s="164"/>
      <c r="D349" s="164"/>
      <c r="E349" s="164"/>
      <c r="F349" s="164"/>
      <c r="G349" s="164"/>
      <c r="H349" s="138"/>
      <c r="I349" s="138"/>
      <c r="J349" s="138"/>
    </row>
    <row r="350" spans="1:12">
      <c r="A350" s="139">
        <v>31</v>
      </c>
      <c r="B350" s="139" t="s">
        <v>10</v>
      </c>
      <c r="C350" s="138" t="s">
        <v>432</v>
      </c>
      <c r="D350" s="138"/>
      <c r="E350" s="138"/>
      <c r="F350" s="138"/>
      <c r="G350" s="161" t="s">
        <v>164</v>
      </c>
      <c r="H350" s="138" t="s">
        <v>802</v>
      </c>
      <c r="I350" s="138"/>
      <c r="J350" s="161"/>
      <c r="K350" s="161"/>
      <c r="L350" s="161"/>
    </row>
    <row r="351" spans="1:12">
      <c r="C351" s="138" t="s">
        <v>433</v>
      </c>
      <c r="D351" s="138"/>
      <c r="E351" s="138"/>
      <c r="F351" s="138"/>
      <c r="G351" s="138"/>
      <c r="H351" s="138"/>
      <c r="I351" s="138"/>
      <c r="J351" s="138"/>
      <c r="K351" s="161"/>
      <c r="L351" s="161"/>
    </row>
    <row r="352" spans="1:12">
      <c r="C352" s="161"/>
      <c r="D352" s="161"/>
      <c r="E352" s="161"/>
      <c r="F352" s="161"/>
      <c r="G352" s="161"/>
      <c r="H352" s="138"/>
      <c r="I352" s="138"/>
      <c r="J352" s="138"/>
    </row>
    <row r="353" spans="3:12">
      <c r="C353" s="139" t="s">
        <v>24</v>
      </c>
      <c r="D353" s="138" t="s">
        <v>434</v>
      </c>
      <c r="E353" s="138"/>
      <c r="F353" s="138"/>
      <c r="G353" s="138"/>
      <c r="H353" s="138"/>
      <c r="I353" s="138"/>
      <c r="J353" s="138"/>
      <c r="K353" s="161"/>
      <c r="L353" s="161"/>
    </row>
    <row r="354" spans="3:12">
      <c r="D354" s="138" t="s">
        <v>435</v>
      </c>
      <c r="E354" s="138"/>
      <c r="F354" s="138"/>
      <c r="G354" s="138"/>
      <c r="H354" s="138"/>
      <c r="I354" s="138"/>
      <c r="J354" s="138"/>
      <c r="K354" s="161"/>
      <c r="L354" s="161"/>
    </row>
    <row r="355" spans="3:12">
      <c r="D355" s="164"/>
      <c r="E355" s="164"/>
      <c r="F355" s="164"/>
      <c r="G355" s="164"/>
      <c r="H355" s="138"/>
      <c r="I355" s="138"/>
      <c r="J355" s="138"/>
    </row>
    <row r="356" spans="3:12">
      <c r="C356" s="139" t="s">
        <v>25</v>
      </c>
      <c r="D356" s="138" t="s">
        <v>39</v>
      </c>
      <c r="E356" s="138"/>
      <c r="F356" s="138"/>
      <c r="G356" s="138"/>
      <c r="H356" s="138"/>
      <c r="I356" s="138"/>
      <c r="J356" s="138"/>
      <c r="K356" s="161"/>
      <c r="L356" s="161"/>
    </row>
    <row r="357" spans="3:12">
      <c r="D357" s="164"/>
      <c r="E357" s="164"/>
      <c r="F357" s="164"/>
      <c r="G357" s="164"/>
      <c r="H357" s="138"/>
      <c r="I357" s="138"/>
      <c r="J357" s="138"/>
    </row>
    <row r="358" spans="3:12">
      <c r="C358" s="139" t="s">
        <v>26</v>
      </c>
      <c r="D358" s="138" t="s">
        <v>436</v>
      </c>
      <c r="E358" s="138"/>
      <c r="F358" s="138"/>
      <c r="G358" s="138"/>
      <c r="H358" s="138"/>
      <c r="I358" s="138"/>
      <c r="J358" s="138"/>
      <c r="K358" s="161"/>
      <c r="L358" s="161"/>
    </row>
    <row r="359" spans="3:12">
      <c r="D359" s="138"/>
      <c r="E359" s="138"/>
      <c r="F359" s="138"/>
      <c r="G359" s="138"/>
      <c r="H359" s="138"/>
      <c r="I359" s="138"/>
      <c r="J359" s="138"/>
      <c r="K359" s="161"/>
      <c r="L359" s="161"/>
    </row>
    <row r="360" spans="3:12">
      <c r="C360" s="139" t="s">
        <v>40</v>
      </c>
      <c r="D360" s="138" t="s">
        <v>437</v>
      </c>
      <c r="E360" s="138"/>
      <c r="F360" s="138"/>
      <c r="G360" s="138"/>
      <c r="H360" s="138"/>
      <c r="I360" s="138"/>
      <c r="J360" s="138"/>
      <c r="K360" s="161"/>
      <c r="L360" s="161"/>
    </row>
    <row r="361" spans="3:12">
      <c r="D361" s="164"/>
      <c r="E361" s="164"/>
      <c r="F361" s="164"/>
      <c r="G361" s="164"/>
      <c r="H361" s="138"/>
      <c r="I361" s="138"/>
      <c r="J361" s="138"/>
    </row>
    <row r="362" spans="3:12">
      <c r="C362" s="139" t="s">
        <v>41</v>
      </c>
      <c r="D362" s="138" t="s">
        <v>691</v>
      </c>
      <c r="E362" s="138"/>
      <c r="F362" s="138"/>
      <c r="G362" s="138"/>
      <c r="H362" s="138"/>
      <c r="I362" s="138"/>
      <c r="J362" s="138"/>
      <c r="K362" s="161"/>
      <c r="L362" s="161"/>
    </row>
    <row r="363" spans="3:12">
      <c r="D363" s="138" t="s">
        <v>692</v>
      </c>
      <c r="E363" s="138"/>
      <c r="F363" s="138"/>
      <c r="G363" s="138"/>
      <c r="H363" s="138"/>
      <c r="I363" s="138"/>
      <c r="J363" s="138"/>
      <c r="K363" s="161"/>
      <c r="L363" s="161"/>
    </row>
    <row r="364" spans="3:12">
      <c r="D364" s="138"/>
      <c r="E364" s="138"/>
      <c r="F364" s="138"/>
      <c r="G364" s="138"/>
      <c r="H364" s="138"/>
      <c r="I364" s="138"/>
      <c r="J364" s="138"/>
      <c r="K364" s="161"/>
      <c r="L364" s="161"/>
    </row>
    <row r="365" spans="3:12">
      <c r="C365" s="139" t="s">
        <v>52</v>
      </c>
      <c r="D365" s="139" t="s">
        <v>688</v>
      </c>
      <c r="E365" s="138"/>
      <c r="F365" s="138"/>
      <c r="G365" s="138"/>
      <c r="H365" s="138"/>
      <c r="I365" s="138"/>
      <c r="J365" s="138"/>
      <c r="K365" s="161"/>
      <c r="L365" s="161"/>
    </row>
    <row r="366" spans="3:12">
      <c r="D366" s="138" t="s">
        <v>689</v>
      </c>
      <c r="E366" s="138"/>
      <c r="F366" s="138"/>
      <c r="G366" s="138"/>
      <c r="H366" s="138"/>
      <c r="I366" s="138"/>
      <c r="J366" s="138"/>
      <c r="K366" s="161"/>
      <c r="L366" s="161"/>
    </row>
    <row r="367" spans="3:12">
      <c r="D367" s="164" t="s">
        <v>690</v>
      </c>
      <c r="E367" s="164"/>
      <c r="F367" s="164"/>
      <c r="G367" s="164"/>
      <c r="H367" s="138"/>
      <c r="I367" s="138"/>
      <c r="J367" s="138"/>
    </row>
    <row r="368" spans="3:12">
      <c r="D368" s="164"/>
      <c r="E368" s="164"/>
      <c r="F368" s="164"/>
      <c r="G368" s="164"/>
      <c r="H368" s="138"/>
      <c r="I368" s="138"/>
      <c r="J368" s="138"/>
    </row>
    <row r="369" spans="2:12">
      <c r="B369" s="139" t="s">
        <v>11</v>
      </c>
      <c r="C369" s="138" t="s">
        <v>728</v>
      </c>
      <c r="D369" s="138"/>
      <c r="E369" s="138"/>
      <c r="F369" s="138"/>
      <c r="G369" s="161" t="s">
        <v>164</v>
      </c>
      <c r="H369" s="138" t="s">
        <v>803</v>
      </c>
      <c r="I369" s="138"/>
      <c r="J369" s="138"/>
      <c r="K369" s="161"/>
      <c r="L369" s="161"/>
    </row>
    <row r="370" spans="2:12">
      <c r="C370" s="138" t="s">
        <v>729</v>
      </c>
      <c r="D370" s="138"/>
      <c r="E370" s="138"/>
      <c r="F370" s="138"/>
      <c r="G370" s="138"/>
      <c r="H370" s="138"/>
      <c r="I370" s="138"/>
      <c r="J370" s="138"/>
      <c r="K370" s="161"/>
      <c r="L370" s="161"/>
    </row>
    <row r="371" spans="2:12">
      <c r="H371" s="138"/>
      <c r="I371" s="138"/>
      <c r="J371" s="138"/>
    </row>
    <row r="372" spans="2:12">
      <c r="C372" s="139" t="s">
        <v>24</v>
      </c>
      <c r="D372" s="138" t="s">
        <v>434</v>
      </c>
      <c r="E372" s="138"/>
      <c r="F372" s="138"/>
      <c r="G372" s="138"/>
      <c r="H372" s="138"/>
      <c r="I372" s="138"/>
      <c r="J372" s="138"/>
      <c r="K372" s="161"/>
      <c r="L372" s="161"/>
    </row>
    <row r="373" spans="2:12">
      <c r="D373" s="138" t="s">
        <v>696</v>
      </c>
      <c r="E373" s="138"/>
      <c r="F373" s="138"/>
      <c r="G373" s="138"/>
      <c r="H373" s="138"/>
      <c r="I373" s="138"/>
      <c r="J373" s="138"/>
      <c r="K373" s="161"/>
      <c r="L373" s="161"/>
    </row>
    <row r="374" spans="2:12">
      <c r="D374" s="164"/>
      <c r="E374" s="164"/>
      <c r="F374" s="164"/>
      <c r="G374" s="164"/>
      <c r="H374" s="138"/>
      <c r="I374" s="138"/>
      <c r="J374" s="138"/>
    </row>
    <row r="375" spans="2:12">
      <c r="C375" s="139" t="s">
        <v>25</v>
      </c>
      <c r="D375" s="138" t="s">
        <v>697</v>
      </c>
      <c r="E375" s="138"/>
      <c r="F375" s="138"/>
      <c r="G375" s="138"/>
      <c r="H375" s="138"/>
      <c r="I375" s="138"/>
      <c r="J375" s="138"/>
      <c r="K375" s="161"/>
      <c r="L375" s="161"/>
    </row>
    <row r="376" spans="2:12">
      <c r="D376" s="164"/>
      <c r="E376" s="164"/>
      <c r="F376" s="164"/>
      <c r="G376" s="164"/>
      <c r="H376" s="138"/>
      <c r="I376" s="138"/>
      <c r="J376" s="138"/>
    </row>
    <row r="377" spans="2:12">
      <c r="C377" s="139" t="s">
        <v>26</v>
      </c>
      <c r="D377" s="138" t="s">
        <v>731</v>
      </c>
      <c r="E377" s="138"/>
      <c r="F377" s="138"/>
      <c r="G377" s="138"/>
      <c r="H377" s="138"/>
      <c r="I377" s="138"/>
      <c r="J377" s="138"/>
      <c r="K377" s="161"/>
      <c r="L377" s="161"/>
    </row>
    <row r="378" spans="2:12">
      <c r="D378" s="138" t="s">
        <v>730</v>
      </c>
      <c r="E378" s="138"/>
      <c r="F378" s="138"/>
      <c r="G378" s="138"/>
      <c r="H378" s="138"/>
      <c r="I378" s="138"/>
      <c r="J378" s="138"/>
      <c r="K378" s="161"/>
      <c r="L378" s="161"/>
    </row>
    <row r="379" spans="2:12">
      <c r="D379" s="138"/>
      <c r="E379" s="138"/>
      <c r="F379" s="138"/>
      <c r="G379" s="138"/>
      <c r="H379" s="138"/>
      <c r="I379" s="138"/>
      <c r="J379" s="138"/>
      <c r="K379" s="161"/>
      <c r="L379" s="161"/>
    </row>
    <row r="380" spans="2:12">
      <c r="C380" s="139" t="s">
        <v>40</v>
      </c>
      <c r="D380" s="138" t="s">
        <v>699</v>
      </c>
      <c r="E380" s="138"/>
      <c r="F380" s="138"/>
      <c r="G380" s="138"/>
      <c r="H380" s="138"/>
      <c r="I380" s="138"/>
      <c r="J380" s="138"/>
      <c r="K380" s="161"/>
      <c r="L380" s="161"/>
    </row>
    <row r="381" spans="2:12">
      <c r="D381" s="138" t="s">
        <v>700</v>
      </c>
      <c r="E381" s="138"/>
      <c r="F381" s="138"/>
      <c r="G381" s="138"/>
      <c r="H381" s="138"/>
      <c r="I381" s="138"/>
      <c r="J381" s="138"/>
      <c r="K381" s="161"/>
      <c r="L381" s="161"/>
    </row>
    <row r="382" spans="2:12">
      <c r="D382" s="138" t="s">
        <v>701</v>
      </c>
      <c r="E382" s="138"/>
      <c r="F382" s="138"/>
      <c r="G382" s="138"/>
      <c r="H382" s="138"/>
      <c r="I382" s="138"/>
      <c r="J382" s="138"/>
      <c r="K382" s="161"/>
      <c r="L382" s="161"/>
    </row>
    <row r="383" spans="2:12">
      <c r="D383" s="138"/>
      <c r="E383" s="138"/>
      <c r="F383" s="138"/>
      <c r="G383" s="138"/>
      <c r="H383" s="138"/>
      <c r="I383" s="138"/>
      <c r="J383" s="138"/>
      <c r="K383" s="161"/>
      <c r="L383" s="161"/>
    </row>
    <row r="384" spans="2:12">
      <c r="C384" s="138" t="s">
        <v>693</v>
      </c>
      <c r="E384" s="138"/>
      <c r="F384" s="138"/>
      <c r="G384" s="138"/>
      <c r="H384" s="138"/>
      <c r="I384" s="138"/>
      <c r="J384" s="138"/>
      <c r="K384" s="161"/>
      <c r="L384" s="161"/>
    </row>
    <row r="385" spans="2:12">
      <c r="C385" s="138" t="s">
        <v>694</v>
      </c>
      <c r="E385" s="138"/>
      <c r="F385" s="138"/>
      <c r="G385" s="138"/>
      <c r="H385" s="138"/>
      <c r="I385" s="138"/>
      <c r="J385" s="138"/>
      <c r="K385" s="161"/>
      <c r="L385" s="161"/>
    </row>
    <row r="386" spans="2:12">
      <c r="C386" s="138" t="s">
        <v>695</v>
      </c>
      <c r="E386" s="138"/>
      <c r="F386" s="138"/>
      <c r="G386" s="138"/>
      <c r="H386" s="138"/>
      <c r="I386" s="138"/>
      <c r="J386" s="138"/>
      <c r="K386" s="161"/>
      <c r="L386" s="161"/>
    </row>
    <row r="387" spans="2:12">
      <c r="D387" s="138"/>
      <c r="E387" s="138"/>
      <c r="F387" s="138"/>
      <c r="G387" s="138"/>
      <c r="H387" s="138"/>
      <c r="I387" s="138"/>
      <c r="J387" s="138"/>
      <c r="K387" s="161"/>
      <c r="L387" s="161"/>
    </row>
    <row r="388" spans="2:12">
      <c r="B388" s="139" t="s">
        <v>708</v>
      </c>
      <c r="C388" s="139" t="s">
        <v>709</v>
      </c>
      <c r="D388" s="798"/>
      <c r="E388" s="798"/>
      <c r="F388" s="138"/>
      <c r="G388" s="138"/>
      <c r="H388" s="138" t="s">
        <v>804</v>
      </c>
      <c r="I388" s="138"/>
      <c r="J388" s="138"/>
      <c r="K388" s="161"/>
      <c r="L388" s="161"/>
    </row>
    <row r="389" spans="2:12">
      <c r="C389" s="139" t="s">
        <v>710</v>
      </c>
      <c r="D389" s="798"/>
      <c r="E389" s="798"/>
      <c r="F389" s="138"/>
      <c r="G389" s="138"/>
      <c r="H389" s="138"/>
      <c r="I389" s="138"/>
      <c r="J389" s="138"/>
      <c r="K389" s="161"/>
      <c r="L389" s="161"/>
    </row>
    <row r="390" spans="2:12">
      <c r="D390" s="798"/>
      <c r="E390" s="798"/>
      <c r="F390" s="138"/>
      <c r="G390" s="138"/>
      <c r="H390" s="138"/>
      <c r="I390" s="138"/>
      <c r="J390" s="138"/>
      <c r="K390" s="161"/>
      <c r="L390" s="161"/>
    </row>
    <row r="391" spans="2:12">
      <c r="C391" s="139" t="s">
        <v>24</v>
      </c>
      <c r="D391" s="139" t="s">
        <v>704</v>
      </c>
      <c r="E391" s="798"/>
      <c r="F391" s="138"/>
      <c r="G391" s="138"/>
      <c r="H391" s="138"/>
      <c r="I391" s="138"/>
      <c r="J391" s="138"/>
      <c r="K391" s="161"/>
      <c r="L391" s="161"/>
    </row>
    <row r="392" spans="2:12">
      <c r="D392" s="139" t="s">
        <v>702</v>
      </c>
      <c r="E392" s="798"/>
      <c r="F392" s="138"/>
      <c r="G392" s="138"/>
      <c r="H392" s="138"/>
      <c r="I392" s="138"/>
      <c r="J392" s="138"/>
      <c r="K392" s="161"/>
      <c r="L392" s="161"/>
    </row>
    <row r="393" spans="2:12">
      <c r="E393" s="798"/>
      <c r="F393" s="138"/>
      <c r="G393" s="138"/>
      <c r="H393" s="138"/>
      <c r="I393" s="138"/>
      <c r="J393" s="138"/>
      <c r="K393" s="161"/>
      <c r="L393" s="161"/>
    </row>
    <row r="394" spans="2:12">
      <c r="C394" s="139" t="s">
        <v>25</v>
      </c>
      <c r="D394" s="139" t="s">
        <v>705</v>
      </c>
      <c r="E394" s="798"/>
      <c r="F394" s="138"/>
      <c r="G394" s="138"/>
      <c r="H394" s="138"/>
      <c r="I394" s="138"/>
      <c r="J394" s="138"/>
      <c r="K394" s="161"/>
      <c r="L394" s="161"/>
    </row>
    <row r="395" spans="2:12">
      <c r="E395" s="798"/>
      <c r="F395" s="138"/>
      <c r="G395" s="138"/>
      <c r="H395" s="138"/>
      <c r="I395" s="138"/>
      <c r="J395" s="138"/>
      <c r="K395" s="161"/>
      <c r="L395" s="161"/>
    </row>
    <row r="396" spans="2:12">
      <c r="C396" s="139" t="s">
        <v>26</v>
      </c>
      <c r="D396" s="139" t="s">
        <v>437</v>
      </c>
      <c r="E396" s="798"/>
      <c r="F396" s="138"/>
      <c r="G396" s="138"/>
      <c r="H396" s="138"/>
      <c r="I396" s="138"/>
      <c r="J396" s="138"/>
      <c r="K396" s="161"/>
      <c r="L396" s="161"/>
    </row>
    <row r="397" spans="2:12">
      <c r="E397" s="798"/>
      <c r="F397" s="138"/>
      <c r="G397" s="138"/>
      <c r="H397" s="138"/>
      <c r="I397" s="138"/>
      <c r="J397" s="138"/>
      <c r="K397" s="161"/>
      <c r="L397" s="161"/>
    </row>
    <row r="398" spans="2:12">
      <c r="C398" s="139" t="s">
        <v>40</v>
      </c>
      <c r="D398" s="139" t="s">
        <v>706</v>
      </c>
      <c r="E398" s="798"/>
      <c r="F398" s="138"/>
      <c r="G398" s="138"/>
      <c r="H398" s="138"/>
      <c r="I398" s="138"/>
      <c r="J398" s="138"/>
      <c r="K398" s="161"/>
      <c r="L398" s="161"/>
    </row>
    <row r="399" spans="2:12">
      <c r="D399" s="798" t="s">
        <v>698</v>
      </c>
      <c r="E399" s="798"/>
      <c r="F399" s="138"/>
      <c r="G399" s="138"/>
      <c r="H399" s="138"/>
      <c r="I399" s="138"/>
      <c r="J399" s="138"/>
      <c r="K399" s="161"/>
      <c r="L399" s="161"/>
    </row>
    <row r="400" spans="2:12">
      <c r="D400" s="798"/>
      <c r="E400" s="798"/>
      <c r="F400" s="138"/>
      <c r="G400" s="138"/>
      <c r="H400" s="138"/>
      <c r="I400" s="138"/>
      <c r="J400" s="138"/>
      <c r="K400" s="161"/>
      <c r="L400" s="161"/>
    </row>
    <row r="401" spans="2:12">
      <c r="C401" s="139" t="s">
        <v>41</v>
      </c>
      <c r="D401" s="139" t="s">
        <v>707</v>
      </c>
      <c r="E401" s="798"/>
      <c r="F401" s="138"/>
      <c r="G401" s="138"/>
      <c r="H401" s="138"/>
      <c r="I401" s="138"/>
      <c r="J401" s="138"/>
      <c r="K401" s="161"/>
      <c r="L401" s="161"/>
    </row>
    <row r="402" spans="2:12">
      <c r="D402" s="798" t="s">
        <v>703</v>
      </c>
      <c r="E402" s="798"/>
      <c r="F402" s="138"/>
      <c r="G402" s="138"/>
      <c r="H402" s="138"/>
      <c r="I402" s="138"/>
      <c r="J402" s="138"/>
      <c r="K402" s="161"/>
      <c r="L402" s="161"/>
    </row>
    <row r="403" spans="2:12">
      <c r="D403" s="138" t="s">
        <v>701</v>
      </c>
      <c r="E403" s="138"/>
      <c r="F403" s="138"/>
      <c r="G403" s="138"/>
      <c r="H403" s="138"/>
      <c r="I403" s="138"/>
      <c r="J403" s="138"/>
      <c r="K403" s="161"/>
      <c r="L403" s="161"/>
    </row>
    <row r="404" spans="2:12">
      <c r="D404" s="138"/>
      <c r="E404" s="138"/>
      <c r="F404" s="138"/>
      <c r="G404" s="138"/>
      <c r="H404" s="138"/>
      <c r="I404" s="138"/>
      <c r="J404" s="138"/>
      <c r="K404" s="161"/>
      <c r="L404" s="161"/>
    </row>
    <row r="405" spans="2:12">
      <c r="B405" s="139" t="s">
        <v>14</v>
      </c>
      <c r="C405" s="139" t="s">
        <v>711</v>
      </c>
      <c r="D405" s="138"/>
      <c r="E405" s="138"/>
      <c r="F405" s="138"/>
      <c r="G405" s="138"/>
      <c r="H405" s="138" t="s">
        <v>805</v>
      </c>
      <c r="I405" s="138"/>
      <c r="J405" s="138"/>
      <c r="K405" s="161"/>
      <c r="L405" s="161"/>
    </row>
    <row r="406" spans="2:12">
      <c r="C406" s="798" t="s">
        <v>712</v>
      </c>
      <c r="D406" s="138"/>
      <c r="E406" s="138"/>
      <c r="F406" s="138"/>
      <c r="G406" s="138"/>
      <c r="H406" s="138"/>
      <c r="I406" s="138"/>
      <c r="J406" s="138"/>
      <c r="K406" s="161"/>
      <c r="L406" s="161"/>
    </row>
    <row r="407" spans="2:12">
      <c r="C407" s="798" t="s">
        <v>713</v>
      </c>
      <c r="D407" s="138"/>
      <c r="E407" s="138"/>
      <c r="F407" s="138"/>
      <c r="G407" s="138"/>
      <c r="H407" s="138"/>
      <c r="I407" s="138"/>
      <c r="J407" s="138"/>
      <c r="K407" s="161"/>
      <c r="L407" s="161"/>
    </row>
    <row r="408" spans="2:12">
      <c r="C408" s="139" t="s">
        <v>714</v>
      </c>
      <c r="D408" s="138"/>
      <c r="E408" s="138"/>
      <c r="F408" s="138"/>
      <c r="G408" s="138"/>
      <c r="H408" s="138"/>
      <c r="I408" s="138"/>
      <c r="J408" s="138"/>
      <c r="K408" s="161"/>
      <c r="L408" s="161"/>
    </row>
    <row r="409" spans="2:12">
      <c r="D409" s="138"/>
      <c r="E409" s="138"/>
      <c r="F409" s="138"/>
      <c r="G409" s="138"/>
      <c r="H409" s="138"/>
      <c r="I409" s="138"/>
      <c r="J409" s="138"/>
      <c r="K409" s="161"/>
      <c r="L409" s="161"/>
    </row>
    <row r="410" spans="2:12">
      <c r="C410" s="139" t="s">
        <v>24</v>
      </c>
      <c r="D410" s="139" t="s">
        <v>715</v>
      </c>
      <c r="E410" s="138"/>
      <c r="F410" s="138"/>
      <c r="G410" s="138"/>
      <c r="H410" s="138"/>
      <c r="I410" s="138"/>
      <c r="J410" s="138"/>
      <c r="K410" s="161"/>
      <c r="L410" s="161"/>
    </row>
    <row r="411" spans="2:12">
      <c r="D411" s="798" t="s">
        <v>716</v>
      </c>
      <c r="E411" s="138"/>
      <c r="F411" s="138"/>
      <c r="G411" s="138"/>
      <c r="H411" s="138"/>
      <c r="I411" s="138"/>
      <c r="J411" s="138"/>
      <c r="K411" s="161"/>
      <c r="L411" s="161"/>
    </row>
    <row r="412" spans="2:12">
      <c r="D412" s="798" t="s">
        <v>717</v>
      </c>
      <c r="E412" s="138"/>
      <c r="F412" s="138"/>
      <c r="G412" s="138"/>
      <c r="H412" s="138"/>
      <c r="I412" s="138"/>
      <c r="J412" s="138"/>
      <c r="K412" s="161"/>
      <c r="L412" s="161"/>
    </row>
    <row r="413" spans="2:12">
      <c r="D413" s="798"/>
      <c r="E413" s="138"/>
      <c r="F413" s="138"/>
      <c r="G413" s="138"/>
      <c r="H413" s="138"/>
      <c r="I413" s="138"/>
      <c r="J413" s="138"/>
      <c r="K413" s="161"/>
      <c r="L413" s="161"/>
    </row>
    <row r="414" spans="2:12">
      <c r="C414" s="139" t="s">
        <v>25</v>
      </c>
      <c r="D414" s="139" t="s">
        <v>718</v>
      </c>
      <c r="E414" s="138"/>
      <c r="F414" s="138"/>
      <c r="G414" s="138"/>
      <c r="H414" s="138"/>
      <c r="I414" s="138"/>
      <c r="J414" s="138"/>
      <c r="K414" s="161"/>
      <c r="L414" s="161"/>
    </row>
    <row r="415" spans="2:12">
      <c r="D415" s="798" t="s">
        <v>719</v>
      </c>
      <c r="E415" s="138"/>
      <c r="F415" s="138"/>
      <c r="G415" s="138"/>
      <c r="H415" s="138"/>
      <c r="I415" s="138"/>
      <c r="J415" s="138"/>
      <c r="K415" s="161"/>
      <c r="L415" s="161"/>
    </row>
    <row r="416" spans="2:12">
      <c r="D416" s="138" t="s">
        <v>720</v>
      </c>
      <c r="E416" s="138"/>
      <c r="F416" s="138"/>
      <c r="G416" s="138"/>
      <c r="H416" s="138"/>
      <c r="I416" s="138"/>
      <c r="J416" s="138"/>
      <c r="K416" s="161"/>
      <c r="L416" s="161"/>
    </row>
    <row r="417" spans="2:12">
      <c r="D417" s="138"/>
      <c r="E417" s="138"/>
      <c r="F417" s="138"/>
      <c r="G417" s="138"/>
      <c r="H417" s="138"/>
      <c r="I417" s="138"/>
      <c r="J417" s="138"/>
      <c r="K417" s="161"/>
      <c r="L417" s="161"/>
    </row>
    <row r="418" spans="2:12">
      <c r="B418" s="139" t="s">
        <v>19</v>
      </c>
      <c r="C418" s="139" t="s">
        <v>711</v>
      </c>
      <c r="D418" s="138"/>
      <c r="E418" s="138"/>
      <c r="F418" s="138"/>
      <c r="G418" s="138"/>
      <c r="H418" s="138" t="s">
        <v>806</v>
      </c>
      <c r="I418" s="138"/>
      <c r="J418" s="138"/>
      <c r="K418" s="161"/>
      <c r="L418" s="161"/>
    </row>
    <row r="419" spans="2:12">
      <c r="C419" s="798" t="s">
        <v>721</v>
      </c>
      <c r="D419" s="138"/>
      <c r="E419" s="138"/>
      <c r="F419" s="138"/>
      <c r="G419" s="138"/>
      <c r="H419" s="138"/>
      <c r="I419" s="138"/>
      <c r="J419" s="138"/>
      <c r="K419" s="161"/>
      <c r="L419" s="161"/>
    </row>
    <row r="420" spans="2:12">
      <c r="C420" s="798" t="s">
        <v>722</v>
      </c>
      <c r="D420" s="138"/>
      <c r="E420" s="138"/>
      <c r="F420" s="138"/>
      <c r="G420" s="138"/>
      <c r="H420" s="138"/>
      <c r="I420" s="138"/>
      <c r="J420" s="138"/>
      <c r="K420" s="161"/>
      <c r="L420" s="161"/>
    </row>
    <row r="421" spans="2:12">
      <c r="D421" s="138"/>
      <c r="E421" s="138"/>
      <c r="F421" s="138"/>
      <c r="G421" s="138"/>
      <c r="H421" s="138"/>
      <c r="I421" s="138"/>
      <c r="J421" s="138"/>
      <c r="K421" s="161"/>
      <c r="L421" s="161"/>
    </row>
    <row r="422" spans="2:12">
      <c r="C422" s="139" t="s">
        <v>24</v>
      </c>
      <c r="D422" s="139" t="s">
        <v>723</v>
      </c>
      <c r="E422" s="138"/>
      <c r="F422" s="138"/>
      <c r="G422" s="138"/>
      <c r="H422" s="138"/>
      <c r="I422" s="138"/>
      <c r="J422" s="138"/>
      <c r="K422" s="161"/>
      <c r="L422" s="161"/>
    </row>
    <row r="423" spans="2:12">
      <c r="D423" s="798" t="s">
        <v>724</v>
      </c>
      <c r="E423" s="138"/>
      <c r="F423" s="138"/>
      <c r="G423" s="138"/>
      <c r="H423" s="138"/>
      <c r="I423" s="138"/>
      <c r="J423" s="138"/>
      <c r="K423" s="161"/>
      <c r="L423" s="161"/>
    </row>
    <row r="424" spans="2:12">
      <c r="D424" s="798" t="s">
        <v>725</v>
      </c>
      <c r="E424" s="138"/>
      <c r="F424" s="138"/>
      <c r="G424" s="138"/>
      <c r="H424" s="138"/>
      <c r="I424" s="138"/>
      <c r="J424" s="138"/>
      <c r="K424" s="161"/>
      <c r="L424" s="161"/>
    </row>
    <row r="425" spans="2:12">
      <c r="D425" s="798"/>
      <c r="E425" s="138"/>
      <c r="F425" s="138"/>
      <c r="G425" s="138"/>
      <c r="H425" s="138"/>
      <c r="I425" s="138"/>
      <c r="J425" s="138"/>
      <c r="K425" s="161"/>
      <c r="L425" s="161"/>
    </row>
    <row r="426" spans="2:12">
      <c r="C426" s="139" t="s">
        <v>25</v>
      </c>
      <c r="D426" s="139" t="s">
        <v>726</v>
      </c>
      <c r="E426" s="138"/>
      <c r="F426" s="138"/>
      <c r="G426" s="138"/>
      <c r="H426" s="138"/>
      <c r="I426" s="138"/>
      <c r="J426" s="138"/>
      <c r="K426" s="161"/>
      <c r="L426" s="161"/>
    </row>
    <row r="427" spans="2:12">
      <c r="D427" s="798" t="s">
        <v>727</v>
      </c>
      <c r="E427" s="138"/>
      <c r="F427" s="138"/>
      <c r="G427" s="138"/>
      <c r="H427" s="138"/>
      <c r="I427" s="138"/>
      <c r="J427" s="138"/>
      <c r="K427" s="161"/>
      <c r="L427" s="161"/>
    </row>
    <row r="428" spans="2:12">
      <c r="D428" s="138" t="s">
        <v>584</v>
      </c>
      <c r="F428" s="138"/>
      <c r="G428" s="138"/>
      <c r="H428" s="138"/>
      <c r="I428" s="138"/>
      <c r="J428" s="138"/>
      <c r="K428" s="161"/>
      <c r="L428" s="161"/>
    </row>
    <row r="429" spans="2:12">
      <c r="D429" s="138"/>
      <c r="F429" s="138"/>
      <c r="G429" s="138"/>
      <c r="H429" s="138"/>
      <c r="I429" s="138"/>
      <c r="J429" s="138"/>
      <c r="K429" s="161"/>
      <c r="L429" s="161"/>
    </row>
    <row r="430" spans="2:12">
      <c r="C430" s="799" t="s">
        <v>732</v>
      </c>
      <c r="E430" s="138"/>
      <c r="F430" s="138"/>
      <c r="G430" s="138"/>
      <c r="H430" s="138"/>
      <c r="I430" s="138"/>
      <c r="J430" s="138"/>
      <c r="K430" s="161"/>
      <c r="L430" s="161"/>
    </row>
    <row r="431" spans="2:12">
      <c r="C431" s="798" t="s">
        <v>733</v>
      </c>
      <c r="E431" s="138"/>
      <c r="F431" s="138"/>
      <c r="G431" s="138"/>
      <c r="H431" s="138"/>
      <c r="I431" s="138"/>
      <c r="J431" s="138"/>
      <c r="K431" s="161"/>
      <c r="L431" s="161"/>
    </row>
    <row r="432" spans="2:12">
      <c r="C432" s="798" t="s">
        <v>734</v>
      </c>
      <c r="E432" s="138"/>
      <c r="F432" s="138"/>
      <c r="G432" s="138"/>
      <c r="H432" s="138"/>
      <c r="I432" s="138"/>
      <c r="J432" s="138"/>
      <c r="K432" s="161"/>
      <c r="L432" s="161"/>
    </row>
    <row r="433" spans="1:12">
      <c r="H433" s="138"/>
      <c r="I433" s="138"/>
      <c r="J433" s="138"/>
    </row>
    <row r="434" spans="1:12">
      <c r="A434" s="139">
        <v>32</v>
      </c>
      <c r="B434" s="139" t="s">
        <v>10</v>
      </c>
      <c r="C434" s="138" t="s">
        <v>444</v>
      </c>
      <c r="D434" s="138"/>
      <c r="E434" s="138"/>
      <c r="F434" s="138"/>
      <c r="G434" s="161" t="s">
        <v>164</v>
      </c>
      <c r="H434" s="164" t="s">
        <v>159</v>
      </c>
      <c r="I434" s="161"/>
      <c r="J434" s="161"/>
      <c r="K434" s="138"/>
      <c r="L434" s="138"/>
    </row>
    <row r="435" spans="1:12">
      <c r="C435" s="138" t="s">
        <v>445</v>
      </c>
      <c r="D435" s="138"/>
      <c r="E435" s="138"/>
      <c r="F435" s="138"/>
      <c r="G435" s="138"/>
      <c r="H435" s="161"/>
      <c r="I435" s="161"/>
      <c r="J435" s="161"/>
      <c r="K435" s="138"/>
      <c r="L435" s="138"/>
    </row>
    <row r="436" spans="1:12" ht="13.5" thickBot="1">
      <c r="H436" s="138"/>
      <c r="I436" s="138"/>
      <c r="J436" s="138"/>
    </row>
    <row r="437" spans="1:12" ht="51.75" thickBot="1">
      <c r="B437" s="800" t="s">
        <v>42</v>
      </c>
      <c r="C437" s="853" t="s">
        <v>162</v>
      </c>
      <c r="D437" s="854"/>
      <c r="E437" s="801" t="s">
        <v>43</v>
      </c>
      <c r="F437" s="800" t="s">
        <v>163</v>
      </c>
      <c r="G437" s="853" t="s">
        <v>4</v>
      </c>
      <c r="H437" s="854"/>
      <c r="I437" s="802"/>
      <c r="J437" s="802"/>
      <c r="K437" s="802"/>
      <c r="L437" s="802"/>
    </row>
    <row r="438" spans="1:12" ht="12.75" customHeight="1">
      <c r="B438" s="803"/>
      <c r="C438" s="860"/>
      <c r="D438" s="860"/>
      <c r="E438" s="804"/>
      <c r="F438" s="804"/>
      <c r="G438" s="860"/>
      <c r="H438" s="861"/>
      <c r="I438" s="544"/>
      <c r="J438" s="544"/>
      <c r="K438" s="802"/>
      <c r="L438" s="802"/>
    </row>
    <row r="439" spans="1:12" ht="12.75" customHeight="1" thickBot="1">
      <c r="B439" s="805"/>
      <c r="C439" s="863"/>
      <c r="D439" s="863"/>
      <c r="E439" s="806"/>
      <c r="F439" s="806"/>
      <c r="G439" s="863"/>
      <c r="H439" s="864"/>
      <c r="I439" s="544"/>
      <c r="J439" s="544"/>
      <c r="K439" s="802"/>
      <c r="L439" s="802"/>
    </row>
    <row r="440" spans="1:12">
      <c r="H440" s="161"/>
      <c r="I440" s="161"/>
      <c r="J440" s="161"/>
    </row>
    <row r="441" spans="1:12">
      <c r="B441" s="139" t="s">
        <v>11</v>
      </c>
      <c r="C441" s="777" t="s">
        <v>446</v>
      </c>
      <c r="G441" s="161" t="s">
        <v>164</v>
      </c>
      <c r="H441" s="164" t="s">
        <v>161</v>
      </c>
      <c r="I441" s="161"/>
      <c r="J441" s="161"/>
      <c r="K441" s="161"/>
      <c r="L441" s="161"/>
    </row>
    <row r="442" spans="1:12">
      <c r="C442" s="777" t="s">
        <v>447</v>
      </c>
      <c r="H442" s="161"/>
      <c r="I442" s="161"/>
      <c r="J442" s="161"/>
      <c r="K442" s="161"/>
      <c r="L442" s="161"/>
    </row>
    <row r="443" spans="1:12">
      <c r="C443" s="777" t="s">
        <v>448</v>
      </c>
      <c r="H443" s="161"/>
      <c r="I443" s="161"/>
      <c r="J443" s="161"/>
      <c r="K443" s="161"/>
      <c r="L443" s="161"/>
    </row>
    <row r="444" spans="1:12">
      <c r="C444" s="777"/>
      <c r="H444" s="161"/>
      <c r="I444" s="161"/>
      <c r="J444" s="161"/>
      <c r="K444" s="161"/>
      <c r="L444" s="161"/>
    </row>
    <row r="445" spans="1:12">
      <c r="B445" s="139" t="s">
        <v>12</v>
      </c>
      <c r="C445" s="169" t="s">
        <v>449</v>
      </c>
      <c r="G445" s="161" t="s">
        <v>164</v>
      </c>
      <c r="H445" s="164" t="s">
        <v>159</v>
      </c>
      <c r="I445" s="161"/>
      <c r="J445" s="161"/>
      <c r="K445" s="161"/>
      <c r="L445" s="161"/>
    </row>
    <row r="446" spans="1:12">
      <c r="C446" s="169" t="s">
        <v>450</v>
      </c>
      <c r="H446" s="161"/>
      <c r="I446" s="161"/>
      <c r="J446" s="161"/>
      <c r="K446" s="161"/>
      <c r="L446" s="161"/>
    </row>
    <row r="447" spans="1:12">
      <c r="C447" s="169"/>
      <c r="H447" s="161"/>
      <c r="I447" s="161"/>
      <c r="J447" s="161"/>
      <c r="K447" s="161"/>
      <c r="L447" s="161"/>
    </row>
    <row r="448" spans="1:12">
      <c r="B448" s="139" t="s">
        <v>14</v>
      </c>
      <c r="C448" s="169" t="s">
        <v>451</v>
      </c>
      <c r="G448" s="161" t="s">
        <v>164</v>
      </c>
      <c r="H448" s="164" t="s">
        <v>159</v>
      </c>
      <c r="I448" s="161"/>
      <c r="J448" s="161"/>
    </row>
    <row r="449" spans="1:12">
      <c r="C449" s="169" t="s">
        <v>452</v>
      </c>
      <c r="D449" s="169"/>
      <c r="H449" s="161"/>
      <c r="I449" s="161"/>
      <c r="J449" s="161"/>
    </row>
    <row r="450" spans="1:12">
      <c r="H450" s="161"/>
      <c r="I450" s="161"/>
      <c r="J450" s="161"/>
    </row>
    <row r="451" spans="1:12">
      <c r="B451" s="139" t="s">
        <v>19</v>
      </c>
      <c r="C451" s="169" t="s">
        <v>453</v>
      </c>
      <c r="G451" s="161" t="s">
        <v>164</v>
      </c>
      <c r="H451" s="164" t="s">
        <v>160</v>
      </c>
      <c r="I451" s="161"/>
      <c r="J451" s="161"/>
    </row>
    <row r="452" spans="1:12">
      <c r="C452" s="169" t="s">
        <v>454</v>
      </c>
      <c r="H452" s="161"/>
      <c r="I452" s="161"/>
      <c r="J452" s="161"/>
    </row>
    <row r="453" spans="1:12">
      <c r="C453" s="169" t="s">
        <v>455</v>
      </c>
      <c r="H453" s="161"/>
      <c r="I453" s="161"/>
      <c r="J453" s="161"/>
    </row>
    <row r="454" spans="1:12">
      <c r="C454" s="169"/>
      <c r="H454" s="161"/>
      <c r="I454" s="161"/>
      <c r="J454" s="161"/>
    </row>
    <row r="455" spans="1:12">
      <c r="A455" s="139">
        <v>33</v>
      </c>
      <c r="B455" s="138" t="s">
        <v>181</v>
      </c>
      <c r="C455" s="138"/>
      <c r="D455" s="138"/>
      <c r="E455" s="138"/>
      <c r="F455" s="138"/>
      <c r="G455" s="161" t="s">
        <v>164</v>
      </c>
      <c r="H455" s="164" t="s">
        <v>159</v>
      </c>
      <c r="I455" s="161"/>
      <c r="J455" s="161"/>
      <c r="K455" s="161"/>
      <c r="L455" s="161"/>
    </row>
    <row r="456" spans="1:12">
      <c r="B456" s="138"/>
      <c r="C456" s="138"/>
      <c r="D456" s="138"/>
      <c r="E456" s="138"/>
      <c r="F456" s="138"/>
      <c r="G456" s="138"/>
      <c r="H456" s="161"/>
      <c r="I456" s="161"/>
      <c r="J456" s="161"/>
      <c r="K456" s="161"/>
      <c r="L456" s="161"/>
    </row>
    <row r="457" spans="1:12" ht="84" customHeight="1">
      <c r="B457" s="817" t="s">
        <v>157</v>
      </c>
      <c r="C457" s="862"/>
      <c r="D457" s="818"/>
      <c r="E457" s="817" t="s">
        <v>158</v>
      </c>
      <c r="F457" s="818"/>
      <c r="G457" s="161"/>
      <c r="H457" s="161"/>
      <c r="I457" s="161"/>
    </row>
    <row r="458" spans="1:12">
      <c r="B458" s="819"/>
      <c r="C458" s="822"/>
      <c r="D458" s="820"/>
      <c r="E458" s="862"/>
      <c r="F458" s="818"/>
      <c r="G458" s="161"/>
      <c r="H458" s="161"/>
      <c r="I458" s="161"/>
    </row>
    <row r="459" spans="1:12">
      <c r="B459" s="161"/>
      <c r="C459" s="161"/>
      <c r="D459" s="161"/>
      <c r="E459" s="161"/>
      <c r="F459" s="161"/>
      <c r="G459" s="161"/>
      <c r="H459" s="161"/>
      <c r="I459" s="161"/>
      <c r="J459" s="161"/>
    </row>
    <row r="460" spans="1:12">
      <c r="A460" s="139">
        <v>34</v>
      </c>
      <c r="B460" s="139" t="s">
        <v>10</v>
      </c>
      <c r="C460" s="169" t="s">
        <v>456</v>
      </c>
      <c r="D460" s="161"/>
      <c r="E460" s="161"/>
      <c r="F460" s="161"/>
      <c r="G460" s="161" t="s">
        <v>164</v>
      </c>
      <c r="H460" s="164" t="s">
        <v>807</v>
      </c>
      <c r="I460" s="161"/>
      <c r="J460" s="161"/>
    </row>
    <row r="461" spans="1:12">
      <c r="B461" s="161"/>
      <c r="C461" s="164" t="s">
        <v>457</v>
      </c>
      <c r="D461" s="161"/>
      <c r="E461" s="161"/>
      <c r="F461" s="161"/>
      <c r="G461" s="161"/>
      <c r="H461" s="161"/>
      <c r="I461" s="161"/>
      <c r="J461" s="161"/>
    </row>
    <row r="462" spans="1:12">
      <c r="B462" s="161"/>
      <c r="C462" s="164"/>
      <c r="D462" s="161"/>
      <c r="E462" s="161"/>
      <c r="F462" s="161"/>
      <c r="G462" s="161"/>
      <c r="H462" s="161"/>
      <c r="I462" s="161"/>
      <c r="J462" s="161"/>
    </row>
    <row r="463" spans="1:12">
      <c r="B463" s="161" t="s">
        <v>11</v>
      </c>
      <c r="C463" s="169" t="s">
        <v>479</v>
      </c>
      <c r="D463" s="161"/>
      <c r="E463" s="161"/>
      <c r="F463" s="161"/>
      <c r="G463" s="161" t="s">
        <v>164</v>
      </c>
      <c r="H463" s="164" t="s">
        <v>808</v>
      </c>
      <c r="I463" s="161"/>
      <c r="J463" s="161"/>
    </row>
    <row r="464" spans="1:12">
      <c r="B464" s="161"/>
      <c r="C464" s="169" t="s">
        <v>480</v>
      </c>
      <c r="D464" s="161"/>
      <c r="E464" s="161"/>
      <c r="F464" s="161"/>
      <c r="G464" s="161"/>
      <c r="H464" s="161"/>
      <c r="I464" s="161"/>
      <c r="J464" s="161"/>
    </row>
    <row r="465" spans="1:12">
      <c r="B465" s="161"/>
      <c r="C465" s="164"/>
      <c r="D465" s="161"/>
      <c r="E465" s="161"/>
      <c r="F465" s="161"/>
      <c r="G465" s="161"/>
      <c r="H465" s="161"/>
      <c r="I465" s="161"/>
      <c r="J465" s="161"/>
    </row>
    <row r="466" spans="1:12" ht="4.5" customHeight="1">
      <c r="B466" s="161"/>
      <c r="C466" s="161"/>
      <c r="D466" s="161"/>
      <c r="E466" s="161"/>
      <c r="F466" s="161"/>
      <c r="G466" s="161"/>
      <c r="H466" s="161"/>
      <c r="I466" s="161"/>
      <c r="J466" s="161"/>
    </row>
    <row r="467" spans="1:12" ht="67.5" customHeight="1">
      <c r="B467" s="837" t="s">
        <v>122</v>
      </c>
      <c r="C467" s="859"/>
      <c r="D467" s="838"/>
      <c r="E467" s="340" t="s">
        <v>126</v>
      </c>
      <c r="F467" s="340" t="s">
        <v>125</v>
      </c>
      <c r="G467" s="850" t="s">
        <v>124</v>
      </c>
      <c r="H467" s="850"/>
      <c r="I467" s="850" t="s">
        <v>123</v>
      </c>
      <c r="J467" s="850"/>
    </row>
    <row r="468" spans="1:12">
      <c r="B468" s="161"/>
      <c r="C468" s="161"/>
      <c r="D468" s="161"/>
      <c r="E468" s="161"/>
      <c r="F468" s="161"/>
      <c r="G468" s="161"/>
      <c r="H468" s="161"/>
      <c r="I468" s="161"/>
      <c r="J468" s="161"/>
    </row>
    <row r="469" spans="1:12">
      <c r="B469" s="161" t="s">
        <v>12</v>
      </c>
      <c r="C469" s="169" t="s">
        <v>481</v>
      </c>
      <c r="D469" s="161"/>
      <c r="E469" s="161"/>
      <c r="F469" s="161"/>
      <c r="G469" s="161" t="s">
        <v>164</v>
      </c>
      <c r="H469" s="164" t="s">
        <v>810</v>
      </c>
      <c r="I469" s="161"/>
      <c r="J469" s="161"/>
    </row>
    <row r="470" spans="1:12">
      <c r="B470" s="161"/>
      <c r="C470" s="169" t="s">
        <v>482</v>
      </c>
      <c r="D470" s="161"/>
      <c r="E470" s="161"/>
      <c r="F470" s="161"/>
      <c r="G470" s="161"/>
      <c r="I470" s="161"/>
      <c r="J470" s="161"/>
    </row>
    <row r="471" spans="1:12">
      <c r="B471" s="161"/>
      <c r="C471" s="169"/>
      <c r="D471" s="161"/>
      <c r="E471" s="161"/>
      <c r="F471" s="161"/>
      <c r="G471" s="161"/>
      <c r="H471" s="161"/>
      <c r="I471" s="161"/>
      <c r="J471" s="161"/>
    </row>
    <row r="472" spans="1:12" ht="24.75" customHeight="1">
      <c r="B472" s="161"/>
      <c r="C472" s="850" t="s">
        <v>122</v>
      </c>
      <c r="D472" s="850"/>
      <c r="E472" s="850"/>
      <c r="F472" s="770" t="s">
        <v>128</v>
      </c>
      <c r="G472" s="837" t="s">
        <v>127</v>
      </c>
      <c r="H472" s="859"/>
      <c r="I472" s="838"/>
      <c r="J472" s="161"/>
    </row>
    <row r="473" spans="1:12">
      <c r="D473" s="777"/>
      <c r="H473" s="161"/>
      <c r="I473" s="161"/>
      <c r="J473" s="161"/>
    </row>
    <row r="474" spans="1:12">
      <c r="A474" s="139">
        <v>35</v>
      </c>
      <c r="B474" s="139" t="s">
        <v>10</v>
      </c>
      <c r="C474" s="138" t="s">
        <v>503</v>
      </c>
      <c r="D474" s="138"/>
      <c r="E474" s="138"/>
      <c r="F474" s="138"/>
      <c r="G474" s="161" t="s">
        <v>164</v>
      </c>
      <c r="H474" s="164" t="s">
        <v>159</v>
      </c>
      <c r="I474" s="161"/>
      <c r="J474" s="161"/>
      <c r="K474" s="161"/>
      <c r="L474" s="161"/>
    </row>
    <row r="475" spans="1:12">
      <c r="C475" s="138" t="s">
        <v>504</v>
      </c>
      <c r="D475" s="138"/>
      <c r="E475" s="138"/>
      <c r="F475" s="138"/>
      <c r="G475" s="138"/>
      <c r="H475" s="161"/>
      <c r="I475" s="161"/>
      <c r="J475" s="161"/>
      <c r="K475" s="161"/>
      <c r="L475" s="161"/>
    </row>
    <row r="476" spans="1:12">
      <c r="C476" s="164"/>
      <c r="D476" s="164"/>
      <c r="E476" s="164"/>
      <c r="F476" s="164"/>
      <c r="G476" s="164"/>
      <c r="H476" s="161"/>
      <c r="I476" s="161"/>
      <c r="J476" s="161"/>
    </row>
    <row r="477" spans="1:12">
      <c r="C477" s="139" t="s">
        <v>24</v>
      </c>
      <c r="D477" s="138" t="s">
        <v>44</v>
      </c>
      <c r="E477" s="138"/>
      <c r="F477" s="138"/>
      <c r="G477" s="138"/>
      <c r="H477" s="161"/>
      <c r="I477" s="161"/>
      <c r="J477" s="161"/>
      <c r="K477" s="161"/>
      <c r="L477" s="161"/>
    </row>
    <row r="478" spans="1:12">
      <c r="C478" s="139" t="s">
        <v>25</v>
      </c>
      <c r="D478" s="138" t="s">
        <v>45</v>
      </c>
      <c r="E478" s="138"/>
      <c r="F478" s="138"/>
      <c r="G478" s="138"/>
      <c r="H478" s="161"/>
      <c r="I478" s="161"/>
      <c r="J478" s="161"/>
      <c r="K478" s="161"/>
      <c r="L478" s="161"/>
    </row>
    <row r="479" spans="1:12">
      <c r="C479" s="139" t="s">
        <v>26</v>
      </c>
      <c r="D479" s="138" t="s">
        <v>46</v>
      </c>
      <c r="E479" s="138"/>
      <c r="F479" s="138"/>
      <c r="G479" s="138"/>
      <c r="H479" s="161"/>
      <c r="I479" s="161"/>
      <c r="J479" s="161"/>
      <c r="K479" s="161"/>
      <c r="L479" s="161"/>
    </row>
    <row r="480" spans="1:12">
      <c r="C480" s="139" t="s">
        <v>40</v>
      </c>
      <c r="D480" s="138" t="s">
        <v>47</v>
      </c>
      <c r="E480" s="138"/>
      <c r="F480" s="138"/>
      <c r="G480" s="138"/>
      <c r="H480" s="161"/>
      <c r="I480" s="161"/>
      <c r="J480" s="161"/>
      <c r="K480" s="161"/>
      <c r="L480" s="161"/>
    </row>
    <row r="481" spans="2:12">
      <c r="C481" s="139" t="s">
        <v>41</v>
      </c>
      <c r="D481" s="138" t="s">
        <v>48</v>
      </c>
      <c r="E481" s="138"/>
      <c r="F481" s="138"/>
      <c r="G481" s="138"/>
      <c r="H481" s="161"/>
      <c r="I481" s="161"/>
      <c r="J481" s="161"/>
      <c r="K481" s="161"/>
      <c r="L481" s="161"/>
    </row>
    <row r="482" spans="2:12">
      <c r="D482" s="164"/>
      <c r="E482" s="164"/>
      <c r="F482" s="164"/>
      <c r="G482" s="164"/>
      <c r="H482" s="161"/>
      <c r="I482" s="161"/>
      <c r="J482" s="161"/>
    </row>
    <row r="483" spans="2:12">
      <c r="B483" s="139" t="s">
        <v>11</v>
      </c>
      <c r="C483" s="138" t="s">
        <v>505</v>
      </c>
      <c r="D483" s="138"/>
      <c r="E483" s="138"/>
      <c r="F483" s="138"/>
      <c r="G483" s="161"/>
      <c r="H483" s="164"/>
      <c r="I483" s="161"/>
      <c r="J483" s="161"/>
      <c r="K483" s="161"/>
      <c r="L483" s="161"/>
    </row>
    <row r="484" spans="2:12">
      <c r="C484" s="138" t="s">
        <v>506</v>
      </c>
      <c r="D484" s="138"/>
      <c r="E484" s="138"/>
      <c r="F484" s="138"/>
      <c r="G484" s="138"/>
      <c r="H484" s="161"/>
      <c r="I484" s="161"/>
      <c r="J484" s="161"/>
      <c r="K484" s="161"/>
      <c r="L484" s="161"/>
    </row>
    <row r="485" spans="2:12">
      <c r="H485" s="161"/>
      <c r="I485" s="161"/>
      <c r="J485" s="161"/>
    </row>
    <row r="486" spans="2:12">
      <c r="C486" s="139" t="s">
        <v>49</v>
      </c>
      <c r="D486" s="139" t="s">
        <v>50</v>
      </c>
      <c r="G486" s="161" t="s">
        <v>164</v>
      </c>
      <c r="H486" s="138" t="s">
        <v>811</v>
      </c>
      <c r="I486" s="161"/>
      <c r="J486" s="161"/>
      <c r="K486" s="161"/>
      <c r="L486" s="161"/>
    </row>
    <row r="487" spans="2:12">
      <c r="G487" s="161"/>
      <c r="H487" s="161"/>
      <c r="I487" s="161"/>
      <c r="J487" s="161"/>
      <c r="K487" s="161"/>
      <c r="L487" s="161"/>
    </row>
    <row r="488" spans="2:12">
      <c r="D488" s="139" t="s">
        <v>24</v>
      </c>
      <c r="E488" s="139" t="s">
        <v>44</v>
      </c>
      <c r="G488" s="161"/>
      <c r="H488" s="161"/>
      <c r="I488" s="161"/>
      <c r="J488" s="161"/>
      <c r="K488" s="161"/>
      <c r="L488" s="161"/>
    </row>
    <row r="489" spans="2:12">
      <c r="D489" s="139" t="s">
        <v>25</v>
      </c>
      <c r="E489" s="139" t="s">
        <v>45</v>
      </c>
      <c r="G489" s="161"/>
      <c r="H489" s="161"/>
      <c r="I489" s="161"/>
      <c r="J489" s="161"/>
      <c r="K489" s="161"/>
      <c r="L489" s="161"/>
    </row>
    <row r="490" spans="2:12">
      <c r="D490" s="139" t="s">
        <v>26</v>
      </c>
      <c r="E490" s="139" t="s">
        <v>51</v>
      </c>
      <c r="G490" s="161"/>
      <c r="H490" s="161"/>
      <c r="I490" s="161"/>
      <c r="J490" s="161"/>
      <c r="K490" s="161"/>
      <c r="L490" s="161"/>
    </row>
    <row r="491" spans="2:12">
      <c r="D491" s="139" t="s">
        <v>40</v>
      </c>
      <c r="E491" s="139" t="s">
        <v>46</v>
      </c>
      <c r="G491" s="161"/>
      <c r="H491" s="161"/>
      <c r="I491" s="161"/>
      <c r="J491" s="161"/>
      <c r="K491" s="161"/>
      <c r="L491" s="161"/>
    </row>
    <row r="492" spans="2:12">
      <c r="D492" s="139" t="s">
        <v>41</v>
      </c>
      <c r="E492" s="139" t="s">
        <v>47</v>
      </c>
      <c r="G492" s="161"/>
      <c r="H492" s="161"/>
      <c r="I492" s="161"/>
      <c r="J492" s="161"/>
      <c r="K492" s="161"/>
      <c r="L492" s="161"/>
    </row>
    <row r="493" spans="2:12">
      <c r="D493" s="139" t="s">
        <v>52</v>
      </c>
      <c r="E493" s="139" t="s">
        <v>55</v>
      </c>
      <c r="G493" s="161"/>
      <c r="H493" s="161"/>
      <c r="I493" s="161"/>
      <c r="J493" s="161"/>
      <c r="K493" s="161"/>
      <c r="L493" s="161"/>
    </row>
    <row r="494" spans="2:12">
      <c r="D494" s="139" t="s">
        <v>53</v>
      </c>
      <c r="E494" s="139" t="s">
        <v>56</v>
      </c>
      <c r="G494" s="161"/>
      <c r="H494" s="161"/>
      <c r="I494" s="161"/>
      <c r="J494" s="161"/>
      <c r="K494" s="161"/>
      <c r="L494" s="161"/>
    </row>
    <row r="495" spans="2:12">
      <c r="D495" s="139" t="s">
        <v>54</v>
      </c>
      <c r="E495" s="139" t="s">
        <v>57</v>
      </c>
      <c r="G495" s="161"/>
      <c r="H495" s="161"/>
      <c r="I495" s="161"/>
      <c r="J495" s="161"/>
      <c r="K495" s="161"/>
      <c r="L495" s="161"/>
    </row>
    <row r="496" spans="2:12">
      <c r="G496" s="161"/>
      <c r="H496" s="161"/>
      <c r="I496" s="161"/>
      <c r="J496" s="161"/>
    </row>
    <row r="497" spans="1:12">
      <c r="C497" s="139" t="s">
        <v>58</v>
      </c>
      <c r="D497" s="139" t="s">
        <v>59</v>
      </c>
      <c r="G497" s="161" t="s">
        <v>164</v>
      </c>
      <c r="H497" s="138" t="s">
        <v>812</v>
      </c>
      <c r="I497" s="161"/>
      <c r="J497" s="161"/>
      <c r="K497" s="161"/>
      <c r="L497" s="161"/>
    </row>
    <row r="498" spans="1:12">
      <c r="H498" s="161"/>
      <c r="I498" s="161"/>
      <c r="J498" s="161"/>
    </row>
    <row r="499" spans="1:12">
      <c r="D499" s="139" t="s">
        <v>24</v>
      </c>
      <c r="E499" s="139" t="s">
        <v>44</v>
      </c>
      <c r="H499" s="161"/>
      <c r="I499" s="161"/>
      <c r="J499" s="161"/>
      <c r="K499" s="161"/>
      <c r="L499" s="161"/>
    </row>
    <row r="500" spans="1:12">
      <c r="D500" s="139" t="s">
        <v>25</v>
      </c>
      <c r="E500" s="139" t="s">
        <v>45</v>
      </c>
      <c r="H500" s="161"/>
      <c r="I500" s="161"/>
      <c r="J500" s="161"/>
      <c r="K500" s="161"/>
      <c r="L500" s="161"/>
    </row>
    <row r="501" spans="1:12">
      <c r="D501" s="139" t="s">
        <v>26</v>
      </c>
      <c r="E501" s="139" t="s">
        <v>60</v>
      </c>
      <c r="H501" s="161"/>
      <c r="I501" s="161"/>
      <c r="J501" s="161"/>
      <c r="K501" s="161"/>
      <c r="L501" s="161"/>
    </row>
    <row r="502" spans="1:12">
      <c r="D502" s="139" t="s">
        <v>40</v>
      </c>
      <c r="E502" s="139" t="s">
        <v>46</v>
      </c>
      <c r="H502" s="161"/>
      <c r="I502" s="161"/>
      <c r="J502" s="161"/>
      <c r="K502" s="161"/>
      <c r="L502" s="161"/>
    </row>
    <row r="503" spans="1:12">
      <c r="D503" s="139" t="s">
        <v>41</v>
      </c>
      <c r="E503" s="139" t="s">
        <v>47</v>
      </c>
      <c r="H503" s="161"/>
      <c r="I503" s="161"/>
      <c r="J503" s="161"/>
      <c r="K503" s="161"/>
      <c r="L503" s="161"/>
    </row>
    <row r="504" spans="1:12">
      <c r="D504" s="139" t="s">
        <v>52</v>
      </c>
      <c r="E504" s="139" t="s">
        <v>48</v>
      </c>
      <c r="H504" s="161"/>
      <c r="I504" s="161"/>
      <c r="J504" s="161"/>
      <c r="K504" s="161"/>
      <c r="L504" s="161"/>
    </row>
    <row r="505" spans="1:12">
      <c r="H505" s="161"/>
      <c r="I505" s="161"/>
      <c r="J505" s="161"/>
    </row>
    <row r="506" spans="1:12">
      <c r="D506" s="139" t="s">
        <v>5</v>
      </c>
      <c r="H506" s="161"/>
      <c r="I506" s="161"/>
      <c r="J506" s="161"/>
      <c r="K506" s="161"/>
      <c r="L506" s="161"/>
    </row>
    <row r="507" spans="1:12">
      <c r="H507" s="161"/>
      <c r="I507" s="161"/>
      <c r="J507" s="161"/>
    </row>
    <row r="508" spans="1:12">
      <c r="A508" s="139">
        <v>36</v>
      </c>
      <c r="B508" s="138" t="s">
        <v>507</v>
      </c>
      <c r="C508" s="138"/>
      <c r="D508" s="138"/>
      <c r="E508" s="138"/>
      <c r="F508" s="138"/>
      <c r="G508" s="161" t="s">
        <v>164</v>
      </c>
      <c r="H508" s="164" t="s">
        <v>159</v>
      </c>
      <c r="I508" s="161"/>
      <c r="J508" s="161"/>
      <c r="K508" s="161"/>
      <c r="L508" s="161"/>
    </row>
    <row r="509" spans="1:12">
      <c r="B509" s="138" t="s">
        <v>508</v>
      </c>
      <c r="C509" s="138"/>
      <c r="D509" s="138"/>
      <c r="E509" s="138"/>
      <c r="F509" s="138"/>
      <c r="G509" s="138"/>
      <c r="H509" s="161"/>
      <c r="I509" s="161"/>
      <c r="J509" s="161"/>
      <c r="K509" s="161"/>
      <c r="L509" s="161"/>
    </row>
    <row r="510" spans="1:12">
      <c r="H510" s="161"/>
      <c r="I510" s="161"/>
      <c r="J510" s="161"/>
    </row>
    <row r="511" spans="1:12">
      <c r="B511" s="139" t="s">
        <v>10</v>
      </c>
      <c r="C511" s="139" t="s">
        <v>61</v>
      </c>
      <c r="H511" s="161"/>
      <c r="I511" s="161"/>
      <c r="J511" s="161"/>
      <c r="K511" s="161"/>
      <c r="L511" s="161"/>
    </row>
    <row r="512" spans="1:12">
      <c r="H512" s="161"/>
      <c r="I512" s="161"/>
      <c r="J512" s="161"/>
    </row>
    <row r="513" spans="1:12">
      <c r="B513" s="139" t="s">
        <v>11</v>
      </c>
      <c r="C513" s="169" t="s">
        <v>129</v>
      </c>
      <c r="H513" s="161"/>
      <c r="I513" s="161"/>
      <c r="J513" s="161"/>
    </row>
    <row r="514" spans="1:12">
      <c r="H514" s="161"/>
      <c r="I514" s="161"/>
      <c r="J514" s="161"/>
    </row>
    <row r="515" spans="1:12">
      <c r="B515" s="139" t="s">
        <v>12</v>
      </c>
      <c r="C515" s="169" t="s">
        <v>130</v>
      </c>
      <c r="H515" s="161"/>
      <c r="I515" s="161"/>
      <c r="J515" s="161"/>
    </row>
    <row r="516" spans="1:12">
      <c r="H516" s="161"/>
      <c r="I516" s="161"/>
      <c r="J516" s="161"/>
    </row>
    <row r="517" spans="1:12">
      <c r="B517" s="139" t="s">
        <v>14</v>
      </c>
      <c r="C517" s="139" t="s">
        <v>62</v>
      </c>
      <c r="H517" s="161"/>
      <c r="I517" s="161"/>
      <c r="J517" s="161"/>
      <c r="K517" s="161"/>
      <c r="L517" s="161"/>
    </row>
    <row r="518" spans="1:12">
      <c r="H518" s="161"/>
      <c r="I518" s="161"/>
      <c r="J518" s="161"/>
    </row>
    <row r="519" spans="1:12">
      <c r="B519" s="139" t="s">
        <v>19</v>
      </c>
      <c r="C519" s="139" t="s">
        <v>63</v>
      </c>
      <c r="H519" s="161"/>
      <c r="I519" s="161"/>
      <c r="J519" s="161"/>
      <c r="K519" s="161"/>
      <c r="L519" s="161"/>
    </row>
    <row r="520" spans="1:12">
      <c r="H520" s="161"/>
      <c r="I520" s="161"/>
      <c r="J520" s="161"/>
    </row>
    <row r="521" spans="1:12">
      <c r="A521" s="139">
        <v>37</v>
      </c>
      <c r="B521" s="169" t="s">
        <v>509</v>
      </c>
      <c r="C521" s="164"/>
      <c r="D521" s="164"/>
      <c r="E521" s="164"/>
      <c r="F521" s="164"/>
      <c r="G521" s="161" t="s">
        <v>164</v>
      </c>
      <c r="H521" s="164"/>
      <c r="I521" s="161"/>
      <c r="J521" s="161"/>
      <c r="K521" s="161"/>
      <c r="L521" s="161"/>
    </row>
    <row r="522" spans="1:12">
      <c r="B522" s="169" t="s">
        <v>510</v>
      </c>
      <c r="C522" s="164"/>
      <c r="D522" s="164"/>
      <c r="E522" s="164"/>
      <c r="F522" s="164"/>
      <c r="G522" s="164"/>
      <c r="H522" s="164"/>
      <c r="I522" s="161"/>
      <c r="J522" s="161"/>
      <c r="K522" s="161"/>
      <c r="L522" s="161"/>
    </row>
    <row r="523" spans="1:12">
      <c r="B523" s="169" t="s">
        <v>511</v>
      </c>
      <c r="C523" s="164"/>
      <c r="D523" s="164"/>
      <c r="E523" s="164"/>
      <c r="F523" s="164"/>
      <c r="G523" s="164"/>
      <c r="H523" s="161"/>
      <c r="I523" s="161"/>
      <c r="J523" s="161"/>
      <c r="K523" s="161"/>
      <c r="L523" s="161"/>
    </row>
    <row r="524" spans="1:12">
      <c r="B524" s="164"/>
      <c r="C524" s="164"/>
      <c r="D524" s="164"/>
      <c r="E524" s="164"/>
      <c r="F524" s="164"/>
      <c r="G524" s="164"/>
      <c r="H524" s="161"/>
      <c r="I524" s="161"/>
      <c r="J524" s="161"/>
    </row>
    <row r="525" spans="1:12">
      <c r="A525" s="139">
        <v>38</v>
      </c>
      <c r="B525" s="169" t="s">
        <v>512</v>
      </c>
      <c r="C525" s="164"/>
      <c r="D525" s="164"/>
      <c r="E525" s="164"/>
      <c r="F525" s="164"/>
      <c r="G525" s="161" t="s">
        <v>164</v>
      </c>
      <c r="H525" s="164"/>
      <c r="I525" s="161"/>
      <c r="J525" s="161"/>
    </row>
    <row r="526" spans="1:12">
      <c r="B526" s="169" t="s">
        <v>513</v>
      </c>
      <c r="C526" s="164"/>
      <c r="D526" s="164"/>
      <c r="E526" s="164"/>
      <c r="F526" s="164"/>
      <c r="G526" s="164"/>
      <c r="H526" s="164"/>
      <c r="I526" s="161"/>
      <c r="J526" s="161"/>
    </row>
    <row r="527" spans="1:12">
      <c r="B527" s="169" t="s">
        <v>514</v>
      </c>
      <c r="C527" s="164"/>
      <c r="D527" s="164"/>
      <c r="E527" s="164"/>
      <c r="F527" s="164"/>
      <c r="G527" s="164"/>
      <c r="H527" s="161"/>
      <c r="I527" s="161"/>
      <c r="J527" s="161"/>
    </row>
    <row r="528" spans="1:12">
      <c r="B528" s="169"/>
      <c r="C528" s="164"/>
      <c r="D528" s="164"/>
      <c r="E528" s="164"/>
      <c r="F528" s="164"/>
      <c r="G528" s="164"/>
      <c r="H528" s="161"/>
      <c r="I528" s="161"/>
      <c r="J528" s="161"/>
    </row>
    <row r="529" spans="1:10">
      <c r="A529" s="139">
        <v>39</v>
      </c>
      <c r="B529" s="169" t="s">
        <v>515</v>
      </c>
      <c r="C529" s="164"/>
      <c r="D529" s="164"/>
      <c r="E529" s="164"/>
      <c r="F529" s="164"/>
      <c r="G529" s="161" t="s">
        <v>164</v>
      </c>
      <c r="H529" s="164"/>
      <c r="I529" s="161"/>
      <c r="J529" s="161"/>
    </row>
    <row r="530" spans="1:10">
      <c r="B530" s="335" t="s">
        <v>516</v>
      </c>
      <c r="C530" s="164"/>
      <c r="D530" s="164"/>
      <c r="E530" s="164"/>
      <c r="F530" s="164"/>
      <c r="G530" s="164"/>
      <c r="H530" s="164"/>
      <c r="I530" s="161"/>
      <c r="J530" s="161"/>
    </row>
    <row r="531" spans="1:10">
      <c r="B531" s="335" t="s">
        <v>517</v>
      </c>
      <c r="C531" s="164"/>
      <c r="D531" s="164"/>
      <c r="E531" s="164"/>
      <c r="F531" s="164"/>
      <c r="G531" s="164"/>
      <c r="H531" s="161"/>
      <c r="I531" s="161"/>
      <c r="J531" s="161"/>
    </row>
    <row r="532" spans="1:10">
      <c r="B532" s="335" t="s">
        <v>518</v>
      </c>
      <c r="C532" s="164"/>
      <c r="D532" s="164"/>
      <c r="E532" s="164"/>
      <c r="F532" s="164"/>
      <c r="G532" s="164"/>
      <c r="H532" s="161"/>
      <c r="I532" s="161"/>
      <c r="J532" s="161"/>
    </row>
    <row r="533" spans="1:10">
      <c r="B533" s="335"/>
      <c r="C533" s="164"/>
      <c r="D533" s="164"/>
      <c r="E533" s="164"/>
      <c r="F533" s="164"/>
      <c r="G533" s="164"/>
      <c r="H533" s="161"/>
      <c r="I533" s="161"/>
      <c r="J533" s="161"/>
    </row>
    <row r="534" spans="1:10">
      <c r="B534" s="335"/>
      <c r="C534" s="164"/>
      <c r="D534" s="164"/>
      <c r="E534" s="164"/>
      <c r="F534" s="164"/>
      <c r="G534" s="164"/>
      <c r="H534" s="161"/>
      <c r="I534" s="161"/>
      <c r="J534" s="161"/>
    </row>
    <row r="535" spans="1:10">
      <c r="A535" s="139">
        <v>40</v>
      </c>
      <c r="B535" s="169" t="s">
        <v>187</v>
      </c>
      <c r="C535" s="164"/>
      <c r="D535" s="164"/>
      <c r="E535" s="164"/>
      <c r="F535" s="164"/>
      <c r="G535" s="161" t="s">
        <v>164</v>
      </c>
      <c r="H535" s="161" t="s">
        <v>647</v>
      </c>
      <c r="I535" s="161"/>
      <c r="J535" s="161"/>
    </row>
    <row r="536" spans="1:10">
      <c r="B536" s="169" t="s">
        <v>188</v>
      </c>
      <c r="C536" s="164"/>
      <c r="D536" s="164"/>
      <c r="E536" s="164"/>
      <c r="F536" s="164"/>
      <c r="G536" s="164"/>
      <c r="H536" s="161"/>
      <c r="I536" s="161"/>
      <c r="J536" s="161"/>
    </row>
    <row r="537" spans="1:10" ht="33.75" customHeight="1">
      <c r="B537" s="837" t="s">
        <v>88</v>
      </c>
      <c r="C537" s="838"/>
      <c r="D537" s="850" t="s">
        <v>87</v>
      </c>
      <c r="E537" s="850"/>
      <c r="F537" s="770" t="s">
        <v>137</v>
      </c>
      <c r="G537" s="850" t="s">
        <v>136</v>
      </c>
      <c r="H537" s="850"/>
      <c r="I537" s="161"/>
      <c r="J537" s="161"/>
    </row>
    <row r="538" spans="1:10">
      <c r="B538" s="837">
        <v>1</v>
      </c>
      <c r="C538" s="838"/>
      <c r="D538" s="850" t="s">
        <v>135</v>
      </c>
      <c r="E538" s="850"/>
      <c r="F538" s="170"/>
      <c r="G538" s="851"/>
      <c r="H538" s="851"/>
      <c r="I538" s="161"/>
      <c r="J538" s="161"/>
    </row>
    <row r="539" spans="1:10">
      <c r="B539" s="837">
        <v>2</v>
      </c>
      <c r="C539" s="838"/>
      <c r="D539" s="850" t="s">
        <v>134</v>
      </c>
      <c r="E539" s="850"/>
      <c r="F539" s="170"/>
      <c r="G539" s="851"/>
      <c r="H539" s="851"/>
      <c r="I539" s="161"/>
      <c r="J539" s="161"/>
    </row>
    <row r="540" spans="1:10">
      <c r="B540" s="837">
        <v>3</v>
      </c>
      <c r="C540" s="838"/>
      <c r="D540" s="850" t="s">
        <v>133</v>
      </c>
      <c r="E540" s="850"/>
      <c r="F540" s="170"/>
      <c r="G540" s="851"/>
      <c r="H540" s="851"/>
      <c r="I540" s="161"/>
      <c r="J540" s="161"/>
    </row>
    <row r="541" spans="1:10">
      <c r="B541" s="837">
        <v>4</v>
      </c>
      <c r="C541" s="838"/>
      <c r="D541" s="850" t="s">
        <v>132</v>
      </c>
      <c r="E541" s="850"/>
      <c r="F541" s="807"/>
      <c r="G541" s="842"/>
      <c r="H541" s="843"/>
      <c r="I541" s="161"/>
      <c r="J541" s="161"/>
    </row>
    <row r="542" spans="1:10" ht="31.5" customHeight="1">
      <c r="B542" s="837">
        <v>5</v>
      </c>
      <c r="C542" s="838"/>
      <c r="D542" s="850" t="s">
        <v>131</v>
      </c>
      <c r="E542" s="850"/>
      <c r="F542" s="807"/>
      <c r="G542" s="842"/>
      <c r="H542" s="843"/>
      <c r="I542" s="161"/>
      <c r="J542" s="161"/>
    </row>
    <row r="543" spans="1:10">
      <c r="H543" s="161"/>
      <c r="I543" s="161"/>
      <c r="J543" s="161"/>
    </row>
    <row r="544" spans="1:10">
      <c r="A544" s="139">
        <v>41</v>
      </c>
      <c r="B544" s="169" t="s">
        <v>519</v>
      </c>
      <c r="G544" s="161" t="s">
        <v>164</v>
      </c>
      <c r="H544" s="161" t="s">
        <v>556</v>
      </c>
      <c r="I544" s="161"/>
      <c r="J544" s="161"/>
    </row>
    <row r="545" spans="1:256">
      <c r="B545" s="139" t="s">
        <v>520</v>
      </c>
      <c r="H545" s="161"/>
      <c r="I545" s="161"/>
      <c r="J545" s="161"/>
    </row>
    <row r="546" spans="1:256">
      <c r="B546" s="139" t="s">
        <v>521</v>
      </c>
      <c r="H546" s="359"/>
      <c r="I546" s="161"/>
      <c r="J546" s="161"/>
    </row>
    <row r="547" spans="1:256">
      <c r="H547" s="161"/>
      <c r="I547" s="161"/>
      <c r="J547" s="161"/>
    </row>
    <row r="548" spans="1:256">
      <c r="H548" s="161"/>
      <c r="I548" s="161"/>
      <c r="J548" s="161"/>
    </row>
    <row r="549" spans="1:256" s="511" customFormat="1">
      <c r="A549" s="139" t="s">
        <v>637</v>
      </c>
      <c r="B549" s="808"/>
      <c r="C549" s="808"/>
      <c r="D549" s="808"/>
      <c r="E549" s="808"/>
      <c r="F549" s="808"/>
      <c r="G549" s="745" t="s">
        <v>638</v>
      </c>
      <c r="H549" s="139"/>
      <c r="I549" s="139"/>
      <c r="J549" s="808"/>
      <c r="K549" s="808"/>
      <c r="L549" s="808"/>
      <c r="M549" s="808"/>
      <c r="N549" s="808"/>
      <c r="O549" s="808"/>
      <c r="P549" s="808"/>
      <c r="Q549" s="808"/>
      <c r="R549" s="808"/>
      <c r="S549" s="808"/>
      <c r="T549" s="808"/>
      <c r="U549" s="808"/>
      <c r="V549" s="808"/>
      <c r="W549" s="808"/>
      <c r="X549" s="808"/>
      <c r="Y549" s="808"/>
      <c r="Z549" s="808"/>
      <c r="AA549" s="808"/>
      <c r="AB549" s="808"/>
      <c r="AC549" s="808"/>
      <c r="AD549" s="808"/>
      <c r="AE549" s="808"/>
      <c r="AF549" s="808"/>
      <c r="AG549" s="808"/>
      <c r="AH549" s="808"/>
      <c r="AI549" s="808"/>
      <c r="AJ549" s="808"/>
      <c r="AK549" s="808"/>
      <c r="AL549" s="808"/>
      <c r="AM549" s="808"/>
      <c r="AN549" s="808"/>
      <c r="AO549" s="808"/>
      <c r="AP549" s="808"/>
      <c r="AQ549" s="808"/>
      <c r="AR549" s="808"/>
      <c r="AS549" s="808"/>
      <c r="AT549" s="808"/>
      <c r="AU549" s="808"/>
      <c r="AV549" s="808"/>
      <c r="AW549" s="808"/>
      <c r="AX549" s="808"/>
      <c r="AY549" s="808"/>
      <c r="AZ549" s="808"/>
      <c r="BA549" s="808"/>
      <c r="BB549" s="808"/>
      <c r="BC549" s="808"/>
      <c r="BD549" s="808"/>
      <c r="BE549" s="808"/>
      <c r="BF549" s="808"/>
      <c r="BG549" s="808"/>
      <c r="BH549" s="808"/>
      <c r="BI549" s="808"/>
      <c r="BJ549" s="808"/>
      <c r="BK549" s="808"/>
      <c r="BL549" s="808"/>
      <c r="BM549" s="808"/>
      <c r="BN549" s="808"/>
      <c r="BO549" s="808"/>
      <c r="BP549" s="808"/>
      <c r="BQ549" s="808"/>
      <c r="BR549" s="808"/>
      <c r="BS549" s="808"/>
      <c r="BT549" s="808"/>
      <c r="BU549" s="808"/>
      <c r="BV549" s="808"/>
      <c r="BW549" s="808"/>
      <c r="BX549" s="808"/>
      <c r="BY549" s="808"/>
      <c r="BZ549" s="808"/>
      <c r="CA549" s="808"/>
      <c r="CB549" s="808"/>
      <c r="CC549" s="808"/>
      <c r="CD549" s="808"/>
      <c r="CE549" s="808"/>
      <c r="CF549" s="808"/>
      <c r="CG549" s="808"/>
      <c r="CH549" s="808"/>
      <c r="CI549" s="808"/>
      <c r="CJ549" s="808"/>
      <c r="CK549" s="808"/>
      <c r="CL549" s="808"/>
      <c r="CM549" s="808"/>
      <c r="CN549" s="808"/>
      <c r="CO549" s="808"/>
      <c r="CP549" s="808"/>
      <c r="CQ549" s="808"/>
      <c r="CR549" s="808"/>
      <c r="CS549" s="808"/>
      <c r="CT549" s="808"/>
      <c r="CU549" s="808"/>
      <c r="CV549" s="808"/>
      <c r="CW549" s="808"/>
      <c r="CX549" s="808"/>
      <c r="CY549" s="808"/>
      <c r="CZ549" s="808"/>
      <c r="DA549" s="808"/>
      <c r="DB549" s="808"/>
      <c r="DC549" s="808"/>
      <c r="DD549" s="808"/>
      <c r="DE549" s="808"/>
      <c r="DF549" s="808"/>
      <c r="DG549" s="808"/>
      <c r="DH549" s="808"/>
      <c r="DI549" s="808"/>
      <c r="DJ549" s="808"/>
      <c r="DK549" s="808"/>
      <c r="DL549" s="808"/>
      <c r="DM549" s="808"/>
      <c r="DN549" s="808"/>
      <c r="DO549" s="808"/>
      <c r="DP549" s="808"/>
      <c r="DQ549" s="808"/>
      <c r="DR549" s="808"/>
      <c r="DS549" s="808"/>
      <c r="DT549" s="808"/>
      <c r="DU549" s="808"/>
      <c r="DV549" s="808"/>
      <c r="DW549" s="808"/>
      <c r="DX549" s="808"/>
      <c r="DY549" s="808"/>
      <c r="DZ549" s="808"/>
      <c r="EA549" s="808"/>
      <c r="EB549" s="808"/>
      <c r="EC549" s="808"/>
      <c r="ED549" s="808"/>
      <c r="EE549" s="808"/>
      <c r="EF549" s="808"/>
      <c r="EG549" s="808"/>
      <c r="EH549" s="808"/>
      <c r="EI549" s="808"/>
      <c r="EJ549" s="808"/>
      <c r="EK549" s="808"/>
      <c r="EL549" s="808"/>
      <c r="EM549" s="808"/>
      <c r="EN549" s="808"/>
      <c r="EO549" s="808"/>
      <c r="EP549" s="808"/>
      <c r="EQ549" s="808"/>
      <c r="ER549" s="808"/>
      <c r="ES549" s="808"/>
      <c r="ET549" s="808"/>
      <c r="EU549" s="808"/>
      <c r="EV549" s="808"/>
      <c r="EW549" s="808"/>
      <c r="EX549" s="808"/>
      <c r="EY549" s="808"/>
      <c r="EZ549" s="808"/>
      <c r="FA549" s="808"/>
      <c r="FB549" s="808"/>
      <c r="FC549" s="808"/>
      <c r="FD549" s="808"/>
      <c r="FE549" s="808"/>
      <c r="FF549" s="808"/>
      <c r="FG549" s="808"/>
      <c r="FH549" s="808"/>
      <c r="FI549" s="808"/>
      <c r="FJ549" s="808"/>
      <c r="FK549" s="808"/>
      <c r="FL549" s="808"/>
      <c r="FM549" s="808"/>
      <c r="FN549" s="808"/>
      <c r="FO549" s="808"/>
      <c r="FP549" s="808"/>
      <c r="FQ549" s="808"/>
      <c r="FR549" s="808"/>
      <c r="FS549" s="808"/>
      <c r="FT549" s="808"/>
      <c r="FU549" s="808"/>
      <c r="FV549" s="808"/>
      <c r="FW549" s="808"/>
      <c r="FX549" s="808"/>
      <c r="FY549" s="808"/>
      <c r="FZ549" s="808"/>
      <c r="GA549" s="808"/>
      <c r="GB549" s="808"/>
      <c r="GC549" s="808"/>
      <c r="GD549" s="808"/>
      <c r="GE549" s="808"/>
      <c r="GF549" s="808"/>
      <c r="GG549" s="808"/>
      <c r="GH549" s="808"/>
      <c r="GI549" s="808"/>
      <c r="GJ549" s="808"/>
      <c r="GK549" s="808"/>
      <c r="GL549" s="808"/>
      <c r="GM549" s="808"/>
      <c r="GN549" s="808"/>
      <c r="GO549" s="808"/>
      <c r="GP549" s="808"/>
      <c r="GQ549" s="808"/>
      <c r="GR549" s="808"/>
      <c r="GS549" s="808"/>
      <c r="GT549" s="808"/>
      <c r="GU549" s="808"/>
      <c r="GV549" s="808"/>
      <c r="GW549" s="808"/>
      <c r="GX549" s="808"/>
      <c r="GY549" s="808"/>
      <c r="GZ549" s="808"/>
      <c r="HA549" s="808"/>
      <c r="HB549" s="808"/>
      <c r="HC549" s="808"/>
      <c r="HD549" s="808"/>
      <c r="HE549" s="808"/>
      <c r="HF549" s="808"/>
      <c r="HG549" s="808"/>
      <c r="HH549" s="808"/>
      <c r="HI549" s="808"/>
      <c r="HJ549" s="808"/>
      <c r="HK549" s="808"/>
      <c r="HL549" s="808"/>
      <c r="HM549" s="808"/>
      <c r="HN549" s="808"/>
      <c r="HO549" s="808"/>
      <c r="HP549" s="808"/>
      <c r="HQ549" s="808"/>
      <c r="HR549" s="808"/>
      <c r="HS549" s="808"/>
      <c r="HT549" s="808"/>
      <c r="HU549" s="808"/>
      <c r="HV549" s="808"/>
      <c r="HW549" s="808"/>
      <c r="HX549" s="808"/>
      <c r="HY549" s="808"/>
      <c r="HZ549" s="808"/>
      <c r="IA549" s="808"/>
      <c r="IB549" s="808"/>
      <c r="IC549" s="808"/>
      <c r="ID549" s="808"/>
      <c r="IE549" s="808"/>
      <c r="IF549" s="808"/>
      <c r="IG549" s="808"/>
      <c r="IH549" s="808"/>
      <c r="II549" s="808"/>
      <c r="IJ549" s="808"/>
      <c r="IK549" s="808"/>
      <c r="IL549" s="808"/>
      <c r="IM549" s="808"/>
      <c r="IN549" s="808"/>
      <c r="IO549" s="808"/>
      <c r="IP549" s="808"/>
      <c r="IQ549" s="808"/>
      <c r="IR549" s="808"/>
      <c r="IS549" s="808"/>
      <c r="IT549" s="808"/>
      <c r="IU549" s="808"/>
      <c r="IV549" s="808"/>
    </row>
    <row r="550" spans="1:256" s="511" customFormat="1">
      <c r="A550" s="139"/>
      <c r="B550" s="808"/>
      <c r="C550" s="808"/>
      <c r="D550" s="808"/>
      <c r="E550" s="808"/>
      <c r="F550" s="808"/>
      <c r="G550" s="832" t="s">
        <v>633</v>
      </c>
      <c r="H550" s="832"/>
      <c r="I550" s="832"/>
      <c r="J550" s="808"/>
      <c r="K550" s="808"/>
      <c r="L550" s="808"/>
      <c r="M550" s="808"/>
      <c r="N550" s="808"/>
      <c r="O550" s="808"/>
      <c r="P550" s="808"/>
      <c r="Q550" s="808"/>
      <c r="R550" s="808"/>
      <c r="S550" s="808"/>
      <c r="T550" s="808"/>
      <c r="U550" s="808"/>
      <c r="V550" s="808"/>
      <c r="W550" s="808"/>
      <c r="X550" s="808"/>
      <c r="Y550" s="808"/>
      <c r="Z550" s="808"/>
      <c r="AA550" s="808"/>
      <c r="AB550" s="808"/>
      <c r="AC550" s="808"/>
      <c r="AD550" s="808"/>
      <c r="AE550" s="808"/>
      <c r="AF550" s="808"/>
      <c r="AG550" s="808"/>
      <c r="AH550" s="808"/>
      <c r="AI550" s="808"/>
      <c r="AJ550" s="808"/>
      <c r="AK550" s="808"/>
      <c r="AL550" s="808"/>
      <c r="AM550" s="808"/>
      <c r="AN550" s="808"/>
      <c r="AO550" s="808"/>
      <c r="AP550" s="808"/>
      <c r="AQ550" s="808"/>
      <c r="AR550" s="808"/>
      <c r="AS550" s="808"/>
      <c r="AT550" s="808"/>
      <c r="AU550" s="808"/>
      <c r="AV550" s="808"/>
      <c r="AW550" s="808"/>
      <c r="AX550" s="808"/>
      <c r="AY550" s="808"/>
      <c r="AZ550" s="808"/>
      <c r="BA550" s="808"/>
      <c r="BB550" s="808"/>
      <c r="BC550" s="808"/>
      <c r="BD550" s="808"/>
      <c r="BE550" s="808"/>
      <c r="BF550" s="808"/>
      <c r="BG550" s="808"/>
      <c r="BH550" s="808"/>
      <c r="BI550" s="808"/>
      <c r="BJ550" s="808"/>
      <c r="BK550" s="808"/>
      <c r="BL550" s="808"/>
      <c r="BM550" s="808"/>
      <c r="BN550" s="808"/>
      <c r="BO550" s="808"/>
      <c r="BP550" s="808"/>
      <c r="BQ550" s="808"/>
      <c r="BR550" s="808"/>
      <c r="BS550" s="808"/>
      <c r="BT550" s="808"/>
      <c r="BU550" s="808"/>
      <c r="BV550" s="808"/>
      <c r="BW550" s="808"/>
      <c r="BX550" s="808"/>
      <c r="BY550" s="808"/>
      <c r="BZ550" s="808"/>
      <c r="CA550" s="808"/>
      <c r="CB550" s="808"/>
      <c r="CC550" s="808"/>
      <c r="CD550" s="808"/>
      <c r="CE550" s="808"/>
      <c r="CF550" s="808"/>
      <c r="CG550" s="808"/>
      <c r="CH550" s="808"/>
      <c r="CI550" s="808"/>
      <c r="CJ550" s="808"/>
      <c r="CK550" s="808"/>
      <c r="CL550" s="808"/>
      <c r="CM550" s="808"/>
      <c r="CN550" s="808"/>
      <c r="CO550" s="808"/>
      <c r="CP550" s="808"/>
      <c r="CQ550" s="808"/>
      <c r="CR550" s="808"/>
      <c r="CS550" s="808"/>
      <c r="CT550" s="808"/>
      <c r="CU550" s="808"/>
      <c r="CV550" s="808"/>
      <c r="CW550" s="808"/>
      <c r="CX550" s="808"/>
      <c r="CY550" s="808"/>
      <c r="CZ550" s="808"/>
      <c r="DA550" s="808"/>
      <c r="DB550" s="808"/>
      <c r="DC550" s="808"/>
      <c r="DD550" s="808"/>
      <c r="DE550" s="808"/>
      <c r="DF550" s="808"/>
      <c r="DG550" s="808"/>
      <c r="DH550" s="808"/>
      <c r="DI550" s="808"/>
      <c r="DJ550" s="808"/>
      <c r="DK550" s="808"/>
      <c r="DL550" s="808"/>
      <c r="DM550" s="808"/>
      <c r="DN550" s="808"/>
      <c r="DO550" s="808"/>
      <c r="DP550" s="808"/>
      <c r="DQ550" s="808"/>
      <c r="DR550" s="808"/>
      <c r="DS550" s="808"/>
      <c r="DT550" s="808"/>
      <c r="DU550" s="808"/>
      <c r="DV550" s="808"/>
      <c r="DW550" s="808"/>
      <c r="DX550" s="808"/>
      <c r="DY550" s="808"/>
      <c r="DZ550" s="808"/>
      <c r="EA550" s="808"/>
      <c r="EB550" s="808"/>
      <c r="EC550" s="808"/>
      <c r="ED550" s="808"/>
      <c r="EE550" s="808"/>
      <c r="EF550" s="808"/>
      <c r="EG550" s="808"/>
      <c r="EH550" s="808"/>
      <c r="EI550" s="808"/>
      <c r="EJ550" s="808"/>
      <c r="EK550" s="808"/>
      <c r="EL550" s="808"/>
      <c r="EM550" s="808"/>
      <c r="EN550" s="808"/>
      <c r="EO550" s="808"/>
      <c r="EP550" s="808"/>
      <c r="EQ550" s="808"/>
      <c r="ER550" s="808"/>
      <c r="ES550" s="808"/>
      <c r="ET550" s="808"/>
      <c r="EU550" s="808"/>
      <c r="EV550" s="808"/>
      <c r="EW550" s="808"/>
      <c r="EX550" s="808"/>
      <c r="EY550" s="808"/>
      <c r="EZ550" s="808"/>
      <c r="FA550" s="808"/>
      <c r="FB550" s="808"/>
      <c r="FC550" s="808"/>
      <c r="FD550" s="808"/>
      <c r="FE550" s="808"/>
      <c r="FF550" s="808"/>
      <c r="FG550" s="808"/>
      <c r="FH550" s="808"/>
      <c r="FI550" s="808"/>
      <c r="FJ550" s="808"/>
      <c r="FK550" s="808"/>
      <c r="FL550" s="808"/>
      <c r="FM550" s="808"/>
      <c r="FN550" s="808"/>
      <c r="FO550" s="808"/>
      <c r="FP550" s="808"/>
      <c r="FQ550" s="808"/>
      <c r="FR550" s="808"/>
      <c r="FS550" s="808"/>
      <c r="FT550" s="808"/>
      <c r="FU550" s="808"/>
      <c r="FV550" s="808"/>
      <c r="FW550" s="808"/>
      <c r="FX550" s="808"/>
      <c r="FY550" s="808"/>
      <c r="FZ550" s="808"/>
      <c r="GA550" s="808"/>
      <c r="GB550" s="808"/>
      <c r="GC550" s="808"/>
      <c r="GD550" s="808"/>
      <c r="GE550" s="808"/>
      <c r="GF550" s="808"/>
      <c r="GG550" s="808"/>
      <c r="GH550" s="808"/>
      <c r="GI550" s="808"/>
      <c r="GJ550" s="808"/>
      <c r="GK550" s="808"/>
      <c r="GL550" s="808"/>
      <c r="GM550" s="808"/>
      <c r="GN550" s="808"/>
      <c r="GO550" s="808"/>
      <c r="GP550" s="808"/>
      <c r="GQ550" s="808"/>
      <c r="GR550" s="808"/>
      <c r="GS550" s="808"/>
      <c r="GT550" s="808"/>
      <c r="GU550" s="808"/>
      <c r="GV550" s="808"/>
      <c r="GW550" s="808"/>
      <c r="GX550" s="808"/>
      <c r="GY550" s="808"/>
      <c r="GZ550" s="808"/>
      <c r="HA550" s="808"/>
      <c r="HB550" s="808"/>
      <c r="HC550" s="808"/>
      <c r="HD550" s="808"/>
      <c r="HE550" s="808"/>
      <c r="HF550" s="808"/>
      <c r="HG550" s="808"/>
      <c r="HH550" s="808"/>
      <c r="HI550" s="808"/>
      <c r="HJ550" s="808"/>
      <c r="HK550" s="808"/>
      <c r="HL550" s="808"/>
      <c r="HM550" s="808"/>
      <c r="HN550" s="808"/>
      <c r="HO550" s="808"/>
      <c r="HP550" s="808"/>
      <c r="HQ550" s="808"/>
      <c r="HR550" s="808"/>
      <c r="HS550" s="808"/>
      <c r="HT550" s="808"/>
      <c r="HU550" s="808"/>
      <c r="HV550" s="808"/>
      <c r="HW550" s="808"/>
      <c r="HX550" s="808"/>
      <c r="HY550" s="808"/>
      <c r="HZ550" s="808"/>
      <c r="IA550" s="808"/>
      <c r="IB550" s="808"/>
      <c r="IC550" s="808"/>
      <c r="ID550" s="808"/>
      <c r="IE550" s="808"/>
      <c r="IF550" s="808"/>
      <c r="IG550" s="808"/>
      <c r="IH550" s="808"/>
      <c r="II550" s="808"/>
      <c r="IJ550" s="808"/>
      <c r="IK550" s="808"/>
      <c r="IL550" s="808"/>
      <c r="IM550" s="808"/>
      <c r="IN550" s="808"/>
      <c r="IO550" s="808"/>
      <c r="IP550" s="808"/>
      <c r="IQ550" s="808"/>
      <c r="IR550" s="808"/>
      <c r="IS550" s="808"/>
      <c r="IT550" s="808"/>
      <c r="IU550" s="808"/>
      <c r="IV550" s="808"/>
    </row>
    <row r="551" spans="1:256" s="511" customFormat="1">
      <c r="A551" s="139"/>
      <c r="B551" s="808"/>
      <c r="C551" s="808"/>
      <c r="D551" s="808"/>
      <c r="E551" s="808"/>
      <c r="F551" s="808"/>
      <c r="G551" s="833" t="s">
        <v>639</v>
      </c>
      <c r="H551" s="833"/>
      <c r="I551" s="833"/>
      <c r="J551" s="808"/>
      <c r="K551" s="808"/>
      <c r="L551" s="808"/>
      <c r="M551" s="808"/>
      <c r="N551" s="808"/>
      <c r="O551" s="808"/>
      <c r="P551" s="808"/>
      <c r="Q551" s="808"/>
      <c r="R551" s="808"/>
      <c r="S551" s="808"/>
      <c r="T551" s="808"/>
      <c r="U551" s="808"/>
      <c r="V551" s="808"/>
      <c r="W551" s="808"/>
      <c r="X551" s="808"/>
      <c r="Y551" s="808"/>
      <c r="Z551" s="808"/>
      <c r="AA551" s="808"/>
      <c r="AB551" s="808"/>
      <c r="AC551" s="808"/>
      <c r="AD551" s="808"/>
      <c r="AE551" s="808"/>
      <c r="AF551" s="808"/>
      <c r="AG551" s="808"/>
      <c r="AH551" s="808"/>
      <c r="AI551" s="808"/>
      <c r="AJ551" s="808"/>
      <c r="AK551" s="808"/>
      <c r="AL551" s="808"/>
      <c r="AM551" s="808"/>
      <c r="AN551" s="808"/>
      <c r="AO551" s="808"/>
      <c r="AP551" s="808"/>
      <c r="AQ551" s="808"/>
      <c r="AR551" s="808"/>
      <c r="AS551" s="808"/>
      <c r="AT551" s="808"/>
      <c r="AU551" s="808"/>
      <c r="AV551" s="808"/>
      <c r="AW551" s="808"/>
      <c r="AX551" s="808"/>
      <c r="AY551" s="808"/>
      <c r="AZ551" s="808"/>
      <c r="BA551" s="808"/>
      <c r="BB551" s="808"/>
      <c r="BC551" s="808"/>
      <c r="BD551" s="808"/>
      <c r="BE551" s="808"/>
      <c r="BF551" s="808"/>
      <c r="BG551" s="808"/>
      <c r="BH551" s="808"/>
      <c r="BI551" s="808"/>
      <c r="BJ551" s="808"/>
      <c r="BK551" s="808"/>
      <c r="BL551" s="808"/>
      <c r="BM551" s="808"/>
      <c r="BN551" s="808"/>
      <c r="BO551" s="808"/>
      <c r="BP551" s="808"/>
      <c r="BQ551" s="808"/>
      <c r="BR551" s="808"/>
      <c r="BS551" s="808"/>
      <c r="BT551" s="808"/>
      <c r="BU551" s="808"/>
      <c r="BV551" s="808"/>
      <c r="BW551" s="808"/>
      <c r="BX551" s="808"/>
      <c r="BY551" s="808"/>
      <c r="BZ551" s="808"/>
      <c r="CA551" s="808"/>
      <c r="CB551" s="808"/>
      <c r="CC551" s="808"/>
      <c r="CD551" s="808"/>
      <c r="CE551" s="808"/>
      <c r="CF551" s="808"/>
      <c r="CG551" s="808"/>
      <c r="CH551" s="808"/>
      <c r="CI551" s="808"/>
      <c r="CJ551" s="808"/>
      <c r="CK551" s="808"/>
      <c r="CL551" s="808"/>
      <c r="CM551" s="808"/>
      <c r="CN551" s="808"/>
      <c r="CO551" s="808"/>
      <c r="CP551" s="808"/>
      <c r="CQ551" s="808"/>
      <c r="CR551" s="808"/>
      <c r="CS551" s="808"/>
      <c r="CT551" s="808"/>
      <c r="CU551" s="808"/>
      <c r="CV551" s="808"/>
      <c r="CW551" s="808"/>
      <c r="CX551" s="808"/>
      <c r="CY551" s="808"/>
      <c r="CZ551" s="808"/>
      <c r="DA551" s="808"/>
      <c r="DB551" s="808"/>
      <c r="DC551" s="808"/>
      <c r="DD551" s="808"/>
      <c r="DE551" s="808"/>
      <c r="DF551" s="808"/>
      <c r="DG551" s="808"/>
      <c r="DH551" s="808"/>
      <c r="DI551" s="808"/>
      <c r="DJ551" s="808"/>
      <c r="DK551" s="808"/>
      <c r="DL551" s="808"/>
      <c r="DM551" s="808"/>
      <c r="DN551" s="808"/>
      <c r="DO551" s="808"/>
      <c r="DP551" s="808"/>
      <c r="DQ551" s="808"/>
      <c r="DR551" s="808"/>
      <c r="DS551" s="808"/>
      <c r="DT551" s="808"/>
      <c r="DU551" s="808"/>
      <c r="DV551" s="808"/>
      <c r="DW551" s="808"/>
      <c r="DX551" s="808"/>
      <c r="DY551" s="808"/>
      <c r="DZ551" s="808"/>
      <c r="EA551" s="808"/>
      <c r="EB551" s="808"/>
      <c r="EC551" s="808"/>
      <c r="ED551" s="808"/>
      <c r="EE551" s="808"/>
      <c r="EF551" s="808"/>
      <c r="EG551" s="808"/>
      <c r="EH551" s="808"/>
      <c r="EI551" s="808"/>
      <c r="EJ551" s="808"/>
      <c r="EK551" s="808"/>
      <c r="EL551" s="808"/>
      <c r="EM551" s="808"/>
      <c r="EN551" s="808"/>
      <c r="EO551" s="808"/>
      <c r="EP551" s="808"/>
      <c r="EQ551" s="808"/>
      <c r="ER551" s="808"/>
      <c r="ES551" s="808"/>
      <c r="ET551" s="808"/>
      <c r="EU551" s="808"/>
      <c r="EV551" s="808"/>
      <c r="EW551" s="808"/>
      <c r="EX551" s="808"/>
      <c r="EY551" s="808"/>
      <c r="EZ551" s="808"/>
      <c r="FA551" s="808"/>
      <c r="FB551" s="808"/>
      <c r="FC551" s="808"/>
      <c r="FD551" s="808"/>
      <c r="FE551" s="808"/>
      <c r="FF551" s="808"/>
      <c r="FG551" s="808"/>
      <c r="FH551" s="808"/>
      <c r="FI551" s="808"/>
      <c r="FJ551" s="808"/>
      <c r="FK551" s="808"/>
      <c r="FL551" s="808"/>
      <c r="FM551" s="808"/>
      <c r="FN551" s="808"/>
      <c r="FO551" s="808"/>
      <c r="FP551" s="808"/>
      <c r="FQ551" s="808"/>
      <c r="FR551" s="808"/>
      <c r="FS551" s="808"/>
      <c r="FT551" s="808"/>
      <c r="FU551" s="808"/>
      <c r="FV551" s="808"/>
      <c r="FW551" s="808"/>
      <c r="FX551" s="808"/>
      <c r="FY551" s="808"/>
      <c r="FZ551" s="808"/>
      <c r="GA551" s="808"/>
      <c r="GB551" s="808"/>
      <c r="GC551" s="808"/>
      <c r="GD551" s="808"/>
      <c r="GE551" s="808"/>
      <c r="GF551" s="808"/>
      <c r="GG551" s="808"/>
      <c r="GH551" s="808"/>
      <c r="GI551" s="808"/>
      <c r="GJ551" s="808"/>
      <c r="GK551" s="808"/>
      <c r="GL551" s="808"/>
      <c r="GM551" s="808"/>
      <c r="GN551" s="808"/>
      <c r="GO551" s="808"/>
      <c r="GP551" s="808"/>
      <c r="GQ551" s="808"/>
      <c r="GR551" s="808"/>
      <c r="GS551" s="808"/>
      <c r="GT551" s="808"/>
      <c r="GU551" s="808"/>
      <c r="GV551" s="808"/>
      <c r="GW551" s="808"/>
      <c r="GX551" s="808"/>
      <c r="GY551" s="808"/>
      <c r="GZ551" s="808"/>
      <c r="HA551" s="808"/>
      <c r="HB551" s="808"/>
      <c r="HC551" s="808"/>
      <c r="HD551" s="808"/>
      <c r="HE551" s="808"/>
      <c r="HF551" s="808"/>
      <c r="HG551" s="808"/>
      <c r="HH551" s="808"/>
      <c r="HI551" s="808"/>
      <c r="HJ551" s="808"/>
      <c r="HK551" s="808"/>
      <c r="HL551" s="808"/>
      <c r="HM551" s="808"/>
      <c r="HN551" s="808"/>
      <c r="HO551" s="808"/>
      <c r="HP551" s="808"/>
      <c r="HQ551" s="808"/>
      <c r="HR551" s="808"/>
      <c r="HS551" s="808"/>
      <c r="HT551" s="808"/>
      <c r="HU551" s="808"/>
      <c r="HV551" s="808"/>
      <c r="HW551" s="808"/>
      <c r="HX551" s="808"/>
      <c r="HY551" s="808"/>
      <c r="HZ551" s="808"/>
      <c r="IA551" s="808"/>
      <c r="IB551" s="808"/>
      <c r="IC551" s="808"/>
      <c r="ID551" s="808"/>
      <c r="IE551" s="808"/>
      <c r="IF551" s="808"/>
      <c r="IG551" s="808"/>
      <c r="IH551" s="808"/>
      <c r="II551" s="808"/>
      <c r="IJ551" s="808"/>
      <c r="IK551" s="808"/>
      <c r="IL551" s="808"/>
      <c r="IM551" s="808"/>
      <c r="IN551" s="808"/>
      <c r="IO551" s="808"/>
      <c r="IP551" s="808"/>
      <c r="IQ551" s="808"/>
      <c r="IR551" s="808"/>
      <c r="IS551" s="808"/>
      <c r="IT551" s="808"/>
      <c r="IU551" s="808"/>
      <c r="IV551" s="808"/>
    </row>
    <row r="552" spans="1:256" s="511" customFormat="1">
      <c r="A552" s="139"/>
      <c r="B552" s="808"/>
      <c r="C552" s="808"/>
      <c r="D552" s="808"/>
      <c r="E552" s="808"/>
      <c r="F552" s="808"/>
      <c r="G552" s="139"/>
      <c r="H552" s="139"/>
      <c r="I552" s="139"/>
      <c r="J552" s="808"/>
      <c r="K552" s="808"/>
      <c r="L552" s="808"/>
      <c r="M552" s="808"/>
      <c r="N552" s="808"/>
      <c r="O552" s="808"/>
      <c r="P552" s="808"/>
      <c r="Q552" s="808"/>
      <c r="R552" s="808"/>
      <c r="S552" s="808"/>
      <c r="T552" s="808"/>
      <c r="U552" s="808"/>
      <c r="V552" s="808"/>
      <c r="W552" s="808"/>
      <c r="X552" s="808"/>
      <c r="Y552" s="808"/>
      <c r="Z552" s="808"/>
      <c r="AA552" s="808"/>
      <c r="AB552" s="808"/>
      <c r="AC552" s="808"/>
      <c r="AD552" s="808"/>
      <c r="AE552" s="808"/>
      <c r="AF552" s="808"/>
      <c r="AG552" s="808"/>
      <c r="AH552" s="808"/>
      <c r="AI552" s="808"/>
      <c r="AJ552" s="808"/>
      <c r="AK552" s="808"/>
      <c r="AL552" s="808"/>
      <c r="AM552" s="808"/>
      <c r="AN552" s="808"/>
      <c r="AO552" s="808"/>
      <c r="AP552" s="808"/>
      <c r="AQ552" s="808"/>
      <c r="AR552" s="808"/>
      <c r="AS552" s="808"/>
      <c r="AT552" s="808"/>
      <c r="AU552" s="808"/>
      <c r="AV552" s="808"/>
      <c r="AW552" s="808"/>
      <c r="AX552" s="808"/>
      <c r="AY552" s="808"/>
      <c r="AZ552" s="808"/>
      <c r="BA552" s="808"/>
      <c r="BB552" s="808"/>
      <c r="BC552" s="808"/>
      <c r="BD552" s="808"/>
      <c r="BE552" s="808"/>
      <c r="BF552" s="808"/>
      <c r="BG552" s="808"/>
      <c r="BH552" s="808"/>
      <c r="BI552" s="808"/>
      <c r="BJ552" s="808"/>
      <c r="BK552" s="808"/>
      <c r="BL552" s="808"/>
      <c r="BM552" s="808"/>
      <c r="BN552" s="808"/>
      <c r="BO552" s="808"/>
      <c r="BP552" s="808"/>
      <c r="BQ552" s="808"/>
      <c r="BR552" s="808"/>
      <c r="BS552" s="808"/>
      <c r="BT552" s="808"/>
      <c r="BU552" s="808"/>
      <c r="BV552" s="808"/>
      <c r="BW552" s="808"/>
      <c r="BX552" s="808"/>
      <c r="BY552" s="808"/>
      <c r="BZ552" s="808"/>
      <c r="CA552" s="808"/>
      <c r="CB552" s="808"/>
      <c r="CC552" s="808"/>
      <c r="CD552" s="808"/>
      <c r="CE552" s="808"/>
      <c r="CF552" s="808"/>
      <c r="CG552" s="808"/>
      <c r="CH552" s="808"/>
      <c r="CI552" s="808"/>
      <c r="CJ552" s="808"/>
      <c r="CK552" s="808"/>
      <c r="CL552" s="808"/>
      <c r="CM552" s="808"/>
      <c r="CN552" s="808"/>
      <c r="CO552" s="808"/>
      <c r="CP552" s="808"/>
      <c r="CQ552" s="808"/>
      <c r="CR552" s="808"/>
      <c r="CS552" s="808"/>
      <c r="CT552" s="808"/>
      <c r="CU552" s="808"/>
      <c r="CV552" s="808"/>
      <c r="CW552" s="808"/>
      <c r="CX552" s="808"/>
      <c r="CY552" s="808"/>
      <c r="CZ552" s="808"/>
      <c r="DA552" s="808"/>
      <c r="DB552" s="808"/>
      <c r="DC552" s="808"/>
      <c r="DD552" s="808"/>
      <c r="DE552" s="808"/>
      <c r="DF552" s="808"/>
      <c r="DG552" s="808"/>
      <c r="DH552" s="808"/>
      <c r="DI552" s="808"/>
      <c r="DJ552" s="808"/>
      <c r="DK552" s="808"/>
      <c r="DL552" s="808"/>
      <c r="DM552" s="808"/>
      <c r="DN552" s="808"/>
      <c r="DO552" s="808"/>
      <c r="DP552" s="808"/>
      <c r="DQ552" s="808"/>
      <c r="DR552" s="808"/>
      <c r="DS552" s="808"/>
      <c r="DT552" s="808"/>
      <c r="DU552" s="808"/>
      <c r="DV552" s="808"/>
      <c r="DW552" s="808"/>
      <c r="DX552" s="808"/>
      <c r="DY552" s="808"/>
      <c r="DZ552" s="808"/>
      <c r="EA552" s="808"/>
      <c r="EB552" s="808"/>
      <c r="EC552" s="808"/>
      <c r="ED552" s="808"/>
      <c r="EE552" s="808"/>
      <c r="EF552" s="808"/>
      <c r="EG552" s="808"/>
      <c r="EH552" s="808"/>
      <c r="EI552" s="808"/>
      <c r="EJ552" s="808"/>
      <c r="EK552" s="808"/>
      <c r="EL552" s="808"/>
      <c r="EM552" s="808"/>
      <c r="EN552" s="808"/>
      <c r="EO552" s="808"/>
      <c r="EP552" s="808"/>
      <c r="EQ552" s="808"/>
      <c r="ER552" s="808"/>
      <c r="ES552" s="808"/>
      <c r="ET552" s="808"/>
      <c r="EU552" s="808"/>
      <c r="EV552" s="808"/>
      <c r="EW552" s="808"/>
      <c r="EX552" s="808"/>
      <c r="EY552" s="808"/>
      <c r="EZ552" s="808"/>
      <c r="FA552" s="808"/>
      <c r="FB552" s="808"/>
      <c r="FC552" s="808"/>
      <c r="FD552" s="808"/>
      <c r="FE552" s="808"/>
      <c r="FF552" s="808"/>
      <c r="FG552" s="808"/>
      <c r="FH552" s="808"/>
      <c r="FI552" s="808"/>
      <c r="FJ552" s="808"/>
      <c r="FK552" s="808"/>
      <c r="FL552" s="808"/>
      <c r="FM552" s="808"/>
      <c r="FN552" s="808"/>
      <c r="FO552" s="808"/>
      <c r="FP552" s="808"/>
      <c r="FQ552" s="808"/>
      <c r="FR552" s="808"/>
      <c r="FS552" s="808"/>
      <c r="FT552" s="808"/>
      <c r="FU552" s="808"/>
      <c r="FV552" s="808"/>
      <c r="FW552" s="808"/>
      <c r="FX552" s="808"/>
      <c r="FY552" s="808"/>
      <c r="FZ552" s="808"/>
      <c r="GA552" s="808"/>
      <c r="GB552" s="808"/>
      <c r="GC552" s="808"/>
      <c r="GD552" s="808"/>
      <c r="GE552" s="808"/>
      <c r="GF552" s="808"/>
      <c r="GG552" s="808"/>
      <c r="GH552" s="808"/>
      <c r="GI552" s="808"/>
      <c r="GJ552" s="808"/>
      <c r="GK552" s="808"/>
      <c r="GL552" s="808"/>
      <c r="GM552" s="808"/>
      <c r="GN552" s="808"/>
      <c r="GO552" s="808"/>
      <c r="GP552" s="808"/>
      <c r="GQ552" s="808"/>
      <c r="GR552" s="808"/>
      <c r="GS552" s="808"/>
      <c r="GT552" s="808"/>
      <c r="GU552" s="808"/>
      <c r="GV552" s="808"/>
      <c r="GW552" s="808"/>
      <c r="GX552" s="808"/>
      <c r="GY552" s="808"/>
      <c r="GZ552" s="808"/>
      <c r="HA552" s="808"/>
      <c r="HB552" s="808"/>
      <c r="HC552" s="808"/>
      <c r="HD552" s="808"/>
      <c r="HE552" s="808"/>
      <c r="HF552" s="808"/>
      <c r="HG552" s="808"/>
      <c r="HH552" s="808"/>
      <c r="HI552" s="808"/>
      <c r="HJ552" s="808"/>
      <c r="HK552" s="808"/>
      <c r="HL552" s="808"/>
      <c r="HM552" s="808"/>
      <c r="HN552" s="808"/>
      <c r="HO552" s="808"/>
      <c r="HP552" s="808"/>
      <c r="HQ552" s="808"/>
      <c r="HR552" s="808"/>
      <c r="HS552" s="808"/>
      <c r="HT552" s="808"/>
      <c r="HU552" s="808"/>
      <c r="HV552" s="808"/>
      <c r="HW552" s="808"/>
      <c r="HX552" s="808"/>
      <c r="HY552" s="808"/>
      <c r="HZ552" s="808"/>
      <c r="IA552" s="808"/>
      <c r="IB552" s="808"/>
      <c r="IC552" s="808"/>
      <c r="ID552" s="808"/>
      <c r="IE552" s="808"/>
      <c r="IF552" s="808"/>
      <c r="IG552" s="808"/>
      <c r="IH552" s="808"/>
      <c r="II552" s="808"/>
      <c r="IJ552" s="808"/>
      <c r="IK552" s="808"/>
      <c r="IL552" s="808"/>
      <c r="IM552" s="808"/>
      <c r="IN552" s="808"/>
      <c r="IO552" s="808"/>
      <c r="IP552" s="808"/>
      <c r="IQ552" s="808"/>
      <c r="IR552" s="808"/>
      <c r="IS552" s="808"/>
      <c r="IT552" s="808"/>
      <c r="IU552" s="808"/>
      <c r="IV552" s="808"/>
    </row>
    <row r="553" spans="1:256" s="511" customFormat="1">
      <c r="A553" s="139"/>
      <c r="B553" s="808"/>
      <c r="C553" s="808"/>
      <c r="D553" s="808"/>
      <c r="E553" s="808"/>
      <c r="F553" s="808"/>
      <c r="G553" s="139"/>
      <c r="H553" s="139"/>
      <c r="I553" s="139"/>
      <c r="J553" s="808"/>
      <c r="K553" s="808"/>
      <c r="L553" s="808"/>
      <c r="M553" s="808"/>
      <c r="N553" s="808"/>
      <c r="O553" s="808"/>
      <c r="P553" s="808"/>
      <c r="Q553" s="808"/>
      <c r="R553" s="808"/>
      <c r="S553" s="808"/>
      <c r="T553" s="808"/>
      <c r="U553" s="808"/>
      <c r="V553" s="808"/>
      <c r="W553" s="808"/>
      <c r="X553" s="808"/>
      <c r="Y553" s="808"/>
      <c r="Z553" s="808"/>
      <c r="AA553" s="808"/>
      <c r="AB553" s="808"/>
      <c r="AC553" s="808"/>
      <c r="AD553" s="808"/>
      <c r="AE553" s="808"/>
      <c r="AF553" s="808"/>
      <c r="AG553" s="808"/>
      <c r="AH553" s="808"/>
      <c r="AI553" s="808"/>
      <c r="AJ553" s="808"/>
      <c r="AK553" s="808"/>
      <c r="AL553" s="808"/>
      <c r="AM553" s="808"/>
      <c r="AN553" s="808"/>
      <c r="AO553" s="808"/>
      <c r="AP553" s="808"/>
      <c r="AQ553" s="808"/>
      <c r="AR553" s="808"/>
      <c r="AS553" s="808"/>
      <c r="AT553" s="808"/>
      <c r="AU553" s="808"/>
      <c r="AV553" s="808"/>
      <c r="AW553" s="808"/>
      <c r="AX553" s="808"/>
      <c r="AY553" s="808"/>
      <c r="AZ553" s="808"/>
      <c r="BA553" s="808"/>
      <c r="BB553" s="808"/>
      <c r="BC553" s="808"/>
      <c r="BD553" s="808"/>
      <c r="BE553" s="808"/>
      <c r="BF553" s="808"/>
      <c r="BG553" s="808"/>
      <c r="BH553" s="808"/>
      <c r="BI553" s="808"/>
      <c r="BJ553" s="808"/>
      <c r="BK553" s="808"/>
      <c r="BL553" s="808"/>
      <c r="BM553" s="808"/>
      <c r="BN553" s="808"/>
      <c r="BO553" s="808"/>
      <c r="BP553" s="808"/>
      <c r="BQ553" s="808"/>
      <c r="BR553" s="808"/>
      <c r="BS553" s="808"/>
      <c r="BT553" s="808"/>
      <c r="BU553" s="808"/>
      <c r="BV553" s="808"/>
      <c r="BW553" s="808"/>
      <c r="BX553" s="808"/>
      <c r="BY553" s="808"/>
      <c r="BZ553" s="808"/>
      <c r="CA553" s="808"/>
      <c r="CB553" s="808"/>
      <c r="CC553" s="808"/>
      <c r="CD553" s="808"/>
      <c r="CE553" s="808"/>
      <c r="CF553" s="808"/>
      <c r="CG553" s="808"/>
      <c r="CH553" s="808"/>
      <c r="CI553" s="808"/>
      <c r="CJ553" s="808"/>
      <c r="CK553" s="808"/>
      <c r="CL553" s="808"/>
      <c r="CM553" s="808"/>
      <c r="CN553" s="808"/>
      <c r="CO553" s="808"/>
      <c r="CP553" s="808"/>
      <c r="CQ553" s="808"/>
      <c r="CR553" s="808"/>
      <c r="CS553" s="808"/>
      <c r="CT553" s="808"/>
      <c r="CU553" s="808"/>
      <c r="CV553" s="808"/>
      <c r="CW553" s="808"/>
      <c r="CX553" s="808"/>
      <c r="CY553" s="808"/>
      <c r="CZ553" s="808"/>
      <c r="DA553" s="808"/>
      <c r="DB553" s="808"/>
      <c r="DC553" s="808"/>
      <c r="DD553" s="808"/>
      <c r="DE553" s="808"/>
      <c r="DF553" s="808"/>
      <c r="DG553" s="808"/>
      <c r="DH553" s="808"/>
      <c r="DI553" s="808"/>
      <c r="DJ553" s="808"/>
      <c r="DK553" s="808"/>
      <c r="DL553" s="808"/>
      <c r="DM553" s="808"/>
      <c r="DN553" s="808"/>
      <c r="DO553" s="808"/>
      <c r="DP553" s="808"/>
      <c r="DQ553" s="808"/>
      <c r="DR553" s="808"/>
      <c r="DS553" s="808"/>
      <c r="DT553" s="808"/>
      <c r="DU553" s="808"/>
      <c r="DV553" s="808"/>
      <c r="DW553" s="808"/>
      <c r="DX553" s="808"/>
      <c r="DY553" s="808"/>
      <c r="DZ553" s="808"/>
      <c r="EA553" s="808"/>
      <c r="EB553" s="808"/>
      <c r="EC553" s="808"/>
      <c r="ED553" s="808"/>
      <c r="EE553" s="808"/>
      <c r="EF553" s="808"/>
      <c r="EG553" s="808"/>
      <c r="EH553" s="808"/>
      <c r="EI553" s="808"/>
      <c r="EJ553" s="808"/>
      <c r="EK553" s="808"/>
      <c r="EL553" s="808"/>
      <c r="EM553" s="808"/>
      <c r="EN553" s="808"/>
      <c r="EO553" s="808"/>
      <c r="EP553" s="808"/>
      <c r="EQ553" s="808"/>
      <c r="ER553" s="808"/>
      <c r="ES553" s="808"/>
      <c r="ET553" s="808"/>
      <c r="EU553" s="808"/>
      <c r="EV553" s="808"/>
      <c r="EW553" s="808"/>
      <c r="EX553" s="808"/>
      <c r="EY553" s="808"/>
      <c r="EZ553" s="808"/>
      <c r="FA553" s="808"/>
      <c r="FB553" s="808"/>
      <c r="FC553" s="808"/>
      <c r="FD553" s="808"/>
      <c r="FE553" s="808"/>
      <c r="FF553" s="808"/>
      <c r="FG553" s="808"/>
      <c r="FH553" s="808"/>
      <c r="FI553" s="808"/>
      <c r="FJ553" s="808"/>
      <c r="FK553" s="808"/>
      <c r="FL553" s="808"/>
      <c r="FM553" s="808"/>
      <c r="FN553" s="808"/>
      <c r="FO553" s="808"/>
      <c r="FP553" s="808"/>
      <c r="FQ553" s="808"/>
      <c r="FR553" s="808"/>
      <c r="FS553" s="808"/>
      <c r="FT553" s="808"/>
      <c r="FU553" s="808"/>
      <c r="FV553" s="808"/>
      <c r="FW553" s="808"/>
      <c r="FX553" s="808"/>
      <c r="FY553" s="808"/>
      <c r="FZ553" s="808"/>
      <c r="GA553" s="808"/>
      <c r="GB553" s="808"/>
      <c r="GC553" s="808"/>
      <c r="GD553" s="808"/>
      <c r="GE553" s="808"/>
      <c r="GF553" s="808"/>
      <c r="GG553" s="808"/>
      <c r="GH553" s="808"/>
      <c r="GI553" s="808"/>
      <c r="GJ553" s="808"/>
      <c r="GK553" s="808"/>
      <c r="GL553" s="808"/>
      <c r="GM553" s="808"/>
      <c r="GN553" s="808"/>
      <c r="GO553" s="808"/>
      <c r="GP553" s="808"/>
      <c r="GQ553" s="808"/>
      <c r="GR553" s="808"/>
      <c r="GS553" s="808"/>
      <c r="GT553" s="808"/>
      <c r="GU553" s="808"/>
      <c r="GV553" s="808"/>
      <c r="GW553" s="808"/>
      <c r="GX553" s="808"/>
      <c r="GY553" s="808"/>
      <c r="GZ553" s="808"/>
      <c r="HA553" s="808"/>
      <c r="HB553" s="808"/>
      <c r="HC553" s="808"/>
      <c r="HD553" s="808"/>
      <c r="HE553" s="808"/>
      <c r="HF553" s="808"/>
      <c r="HG553" s="808"/>
      <c r="HH553" s="808"/>
      <c r="HI553" s="808"/>
      <c r="HJ553" s="808"/>
      <c r="HK553" s="808"/>
      <c r="HL553" s="808"/>
      <c r="HM553" s="808"/>
      <c r="HN553" s="808"/>
      <c r="HO553" s="808"/>
      <c r="HP553" s="808"/>
      <c r="HQ553" s="808"/>
      <c r="HR553" s="808"/>
      <c r="HS553" s="808"/>
      <c r="HT553" s="808"/>
      <c r="HU553" s="808"/>
      <c r="HV553" s="808"/>
      <c r="HW553" s="808"/>
      <c r="HX553" s="808"/>
      <c r="HY553" s="808"/>
      <c r="HZ553" s="808"/>
      <c r="IA553" s="808"/>
      <c r="IB553" s="808"/>
      <c r="IC553" s="808"/>
      <c r="ID553" s="808"/>
      <c r="IE553" s="808"/>
      <c r="IF553" s="808"/>
      <c r="IG553" s="808"/>
      <c r="IH553" s="808"/>
      <c r="II553" s="808"/>
      <c r="IJ553" s="808"/>
      <c r="IK553" s="808"/>
      <c r="IL553" s="808"/>
      <c r="IM553" s="808"/>
      <c r="IN553" s="808"/>
      <c r="IO553" s="808"/>
      <c r="IP553" s="808"/>
      <c r="IQ553" s="808"/>
      <c r="IR553" s="808"/>
      <c r="IS553" s="808"/>
      <c r="IT553" s="808"/>
      <c r="IU553" s="808"/>
      <c r="IV553" s="808"/>
    </row>
    <row r="554" spans="1:256" s="511" customFormat="1">
      <c r="A554" s="139" t="s">
        <v>189</v>
      </c>
      <c r="B554" s="808"/>
      <c r="C554" s="808"/>
      <c r="D554" s="808"/>
      <c r="E554" s="809" t="s">
        <v>190</v>
      </c>
      <c r="F554" s="808"/>
      <c r="G554" s="139"/>
      <c r="H554" s="139"/>
      <c r="I554" s="139"/>
      <c r="J554" s="808"/>
      <c r="K554" s="808"/>
      <c r="L554" s="808"/>
      <c r="M554" s="808"/>
      <c r="N554" s="808"/>
      <c r="O554" s="808"/>
      <c r="P554" s="808"/>
      <c r="Q554" s="808"/>
      <c r="R554" s="808"/>
      <c r="S554" s="808"/>
      <c r="T554" s="808"/>
      <c r="U554" s="808"/>
      <c r="V554" s="808"/>
      <c r="W554" s="808"/>
      <c r="X554" s="808"/>
      <c r="Y554" s="808"/>
      <c r="Z554" s="808"/>
      <c r="AA554" s="808"/>
      <c r="AB554" s="808"/>
      <c r="AC554" s="808"/>
      <c r="AD554" s="808"/>
      <c r="AE554" s="808"/>
      <c r="AF554" s="808"/>
      <c r="AG554" s="808"/>
      <c r="AH554" s="808"/>
      <c r="AI554" s="808"/>
      <c r="AJ554" s="808"/>
      <c r="AK554" s="808"/>
      <c r="AL554" s="808"/>
      <c r="AM554" s="808"/>
      <c r="AN554" s="808"/>
      <c r="AO554" s="808"/>
      <c r="AP554" s="808"/>
      <c r="AQ554" s="808"/>
      <c r="AR554" s="808"/>
      <c r="AS554" s="808"/>
      <c r="AT554" s="808"/>
      <c r="AU554" s="808"/>
      <c r="AV554" s="808"/>
      <c r="AW554" s="808"/>
      <c r="AX554" s="808"/>
      <c r="AY554" s="808"/>
      <c r="AZ554" s="808"/>
      <c r="BA554" s="808"/>
      <c r="BB554" s="808"/>
      <c r="BC554" s="808"/>
      <c r="BD554" s="808"/>
      <c r="BE554" s="808"/>
      <c r="BF554" s="808"/>
      <c r="BG554" s="808"/>
      <c r="BH554" s="808"/>
      <c r="BI554" s="808"/>
      <c r="BJ554" s="808"/>
      <c r="BK554" s="808"/>
      <c r="BL554" s="808"/>
      <c r="BM554" s="808"/>
      <c r="BN554" s="808"/>
      <c r="BO554" s="808"/>
      <c r="BP554" s="808"/>
      <c r="BQ554" s="808"/>
      <c r="BR554" s="808"/>
      <c r="BS554" s="808"/>
      <c r="BT554" s="808"/>
      <c r="BU554" s="808"/>
      <c r="BV554" s="808"/>
      <c r="BW554" s="808"/>
      <c r="BX554" s="808"/>
      <c r="BY554" s="808"/>
      <c r="BZ554" s="808"/>
      <c r="CA554" s="808"/>
      <c r="CB554" s="808"/>
      <c r="CC554" s="808"/>
      <c r="CD554" s="808"/>
      <c r="CE554" s="808"/>
      <c r="CF554" s="808"/>
      <c r="CG554" s="808"/>
      <c r="CH554" s="808"/>
      <c r="CI554" s="808"/>
      <c r="CJ554" s="808"/>
      <c r="CK554" s="808"/>
      <c r="CL554" s="808"/>
      <c r="CM554" s="808"/>
      <c r="CN554" s="808"/>
      <c r="CO554" s="808"/>
      <c r="CP554" s="808"/>
      <c r="CQ554" s="808"/>
      <c r="CR554" s="808"/>
      <c r="CS554" s="808"/>
      <c r="CT554" s="808"/>
      <c r="CU554" s="808"/>
      <c r="CV554" s="808"/>
      <c r="CW554" s="808"/>
      <c r="CX554" s="808"/>
      <c r="CY554" s="808"/>
      <c r="CZ554" s="808"/>
      <c r="DA554" s="808"/>
      <c r="DB554" s="808"/>
      <c r="DC554" s="808"/>
      <c r="DD554" s="808"/>
      <c r="DE554" s="808"/>
      <c r="DF554" s="808"/>
      <c r="DG554" s="808"/>
      <c r="DH554" s="808"/>
      <c r="DI554" s="808"/>
      <c r="DJ554" s="808"/>
      <c r="DK554" s="808"/>
      <c r="DL554" s="808"/>
      <c r="DM554" s="808"/>
      <c r="DN554" s="808"/>
      <c r="DO554" s="808"/>
      <c r="DP554" s="808"/>
      <c r="DQ554" s="808"/>
      <c r="DR554" s="808"/>
      <c r="DS554" s="808"/>
      <c r="DT554" s="808"/>
      <c r="DU554" s="808"/>
      <c r="DV554" s="808"/>
      <c r="DW554" s="808"/>
      <c r="DX554" s="808"/>
      <c r="DY554" s="808"/>
      <c r="DZ554" s="808"/>
      <c r="EA554" s="808"/>
      <c r="EB554" s="808"/>
      <c r="EC554" s="808"/>
      <c r="ED554" s="808"/>
      <c r="EE554" s="808"/>
      <c r="EF554" s="808"/>
      <c r="EG554" s="808"/>
      <c r="EH554" s="808"/>
      <c r="EI554" s="808"/>
      <c r="EJ554" s="808"/>
      <c r="EK554" s="808"/>
      <c r="EL554" s="808"/>
      <c r="EM554" s="808"/>
      <c r="EN554" s="808"/>
      <c r="EO554" s="808"/>
      <c r="EP554" s="808"/>
      <c r="EQ554" s="808"/>
      <c r="ER554" s="808"/>
      <c r="ES554" s="808"/>
      <c r="ET554" s="808"/>
      <c r="EU554" s="808"/>
      <c r="EV554" s="808"/>
      <c r="EW554" s="808"/>
      <c r="EX554" s="808"/>
      <c r="EY554" s="808"/>
      <c r="EZ554" s="808"/>
      <c r="FA554" s="808"/>
      <c r="FB554" s="808"/>
      <c r="FC554" s="808"/>
      <c r="FD554" s="808"/>
      <c r="FE554" s="808"/>
      <c r="FF554" s="808"/>
      <c r="FG554" s="808"/>
      <c r="FH554" s="808"/>
      <c r="FI554" s="808"/>
      <c r="FJ554" s="808"/>
      <c r="FK554" s="808"/>
      <c r="FL554" s="808"/>
      <c r="FM554" s="808"/>
      <c r="FN554" s="808"/>
      <c r="FO554" s="808"/>
      <c r="FP554" s="808"/>
      <c r="FQ554" s="808"/>
      <c r="FR554" s="808"/>
      <c r="FS554" s="808"/>
      <c r="FT554" s="808"/>
      <c r="FU554" s="808"/>
      <c r="FV554" s="808"/>
      <c r="FW554" s="808"/>
      <c r="FX554" s="808"/>
      <c r="FY554" s="808"/>
      <c r="FZ554" s="808"/>
      <c r="GA554" s="808"/>
      <c r="GB554" s="808"/>
      <c r="GC554" s="808"/>
      <c r="GD554" s="808"/>
      <c r="GE554" s="808"/>
      <c r="GF554" s="808"/>
      <c r="GG554" s="808"/>
      <c r="GH554" s="808"/>
      <c r="GI554" s="808"/>
      <c r="GJ554" s="808"/>
      <c r="GK554" s="808"/>
      <c r="GL554" s="808"/>
      <c r="GM554" s="808"/>
      <c r="GN554" s="808"/>
      <c r="GO554" s="808"/>
      <c r="GP554" s="808"/>
      <c r="GQ554" s="808"/>
      <c r="GR554" s="808"/>
      <c r="GS554" s="808"/>
      <c r="GT554" s="808"/>
      <c r="GU554" s="808"/>
      <c r="GV554" s="808"/>
      <c r="GW554" s="808"/>
      <c r="GX554" s="808"/>
      <c r="GY554" s="808"/>
      <c r="GZ554" s="808"/>
      <c r="HA554" s="808"/>
      <c r="HB554" s="808"/>
      <c r="HC554" s="808"/>
      <c r="HD554" s="808"/>
      <c r="HE554" s="808"/>
      <c r="HF554" s="808"/>
      <c r="HG554" s="808"/>
      <c r="HH554" s="808"/>
      <c r="HI554" s="808"/>
      <c r="HJ554" s="808"/>
      <c r="HK554" s="808"/>
      <c r="HL554" s="808"/>
      <c r="HM554" s="808"/>
      <c r="HN554" s="808"/>
      <c r="HO554" s="808"/>
      <c r="HP554" s="808"/>
      <c r="HQ554" s="808"/>
      <c r="HR554" s="808"/>
      <c r="HS554" s="808"/>
      <c r="HT554" s="808"/>
      <c r="HU554" s="808"/>
      <c r="HV554" s="808"/>
      <c r="HW554" s="808"/>
      <c r="HX554" s="808"/>
      <c r="HY554" s="808"/>
      <c r="HZ554" s="808"/>
      <c r="IA554" s="808"/>
      <c r="IB554" s="808"/>
      <c r="IC554" s="808"/>
      <c r="ID554" s="808"/>
      <c r="IE554" s="808"/>
      <c r="IF554" s="808"/>
      <c r="IG554" s="808"/>
      <c r="IH554" s="808"/>
      <c r="II554" s="808"/>
      <c r="IJ554" s="808"/>
      <c r="IK554" s="808"/>
      <c r="IL554" s="808"/>
      <c r="IM554" s="808"/>
      <c r="IN554" s="808"/>
      <c r="IO554" s="808"/>
      <c r="IP554" s="808"/>
      <c r="IQ554" s="808"/>
      <c r="IR554" s="808"/>
      <c r="IS554" s="808"/>
      <c r="IT554" s="808"/>
      <c r="IU554" s="808"/>
      <c r="IV554" s="808"/>
    </row>
    <row r="555" spans="1:256" s="511" customFormat="1">
      <c r="A555" s="139"/>
      <c r="B555" s="808"/>
      <c r="C555" s="808"/>
      <c r="D555" s="808"/>
      <c r="E555" s="808"/>
      <c r="F555" s="808"/>
      <c r="G555" s="139"/>
      <c r="H555" s="139"/>
      <c r="I555" s="139"/>
      <c r="J555" s="808"/>
      <c r="K555" s="808"/>
      <c r="L555" s="808"/>
      <c r="M555" s="808"/>
      <c r="N555" s="808"/>
      <c r="O555" s="808"/>
      <c r="P555" s="808"/>
      <c r="Q555" s="808"/>
      <c r="R555" s="808"/>
      <c r="S555" s="808"/>
      <c r="T555" s="808"/>
      <c r="U555" s="808"/>
      <c r="V555" s="808"/>
      <c r="W555" s="808"/>
      <c r="X555" s="808"/>
      <c r="Y555" s="808"/>
      <c r="Z555" s="808"/>
      <c r="AA555" s="808"/>
      <c r="AB555" s="808"/>
      <c r="AC555" s="808"/>
      <c r="AD555" s="808"/>
      <c r="AE555" s="808"/>
      <c r="AF555" s="808"/>
      <c r="AG555" s="808"/>
      <c r="AH555" s="808"/>
      <c r="AI555" s="808"/>
      <c r="AJ555" s="808"/>
      <c r="AK555" s="808"/>
      <c r="AL555" s="808"/>
      <c r="AM555" s="808"/>
      <c r="AN555" s="808"/>
      <c r="AO555" s="808"/>
      <c r="AP555" s="808"/>
      <c r="AQ555" s="808"/>
      <c r="AR555" s="808"/>
      <c r="AS555" s="808"/>
      <c r="AT555" s="808"/>
      <c r="AU555" s="808"/>
      <c r="AV555" s="808"/>
      <c r="AW555" s="808"/>
      <c r="AX555" s="808"/>
      <c r="AY555" s="808"/>
      <c r="AZ555" s="808"/>
      <c r="BA555" s="808"/>
      <c r="BB555" s="808"/>
      <c r="BC555" s="808"/>
      <c r="BD555" s="808"/>
      <c r="BE555" s="808"/>
      <c r="BF555" s="808"/>
      <c r="BG555" s="808"/>
      <c r="BH555" s="808"/>
      <c r="BI555" s="808"/>
      <c r="BJ555" s="808"/>
      <c r="BK555" s="808"/>
      <c r="BL555" s="808"/>
      <c r="BM555" s="808"/>
      <c r="BN555" s="808"/>
      <c r="BO555" s="808"/>
      <c r="BP555" s="808"/>
      <c r="BQ555" s="808"/>
      <c r="BR555" s="808"/>
      <c r="BS555" s="808"/>
      <c r="BT555" s="808"/>
      <c r="BU555" s="808"/>
      <c r="BV555" s="808"/>
      <c r="BW555" s="808"/>
      <c r="BX555" s="808"/>
      <c r="BY555" s="808"/>
      <c r="BZ555" s="808"/>
      <c r="CA555" s="808"/>
      <c r="CB555" s="808"/>
      <c r="CC555" s="808"/>
      <c r="CD555" s="808"/>
      <c r="CE555" s="808"/>
      <c r="CF555" s="808"/>
      <c r="CG555" s="808"/>
      <c r="CH555" s="808"/>
      <c r="CI555" s="808"/>
      <c r="CJ555" s="808"/>
      <c r="CK555" s="808"/>
      <c r="CL555" s="808"/>
      <c r="CM555" s="808"/>
      <c r="CN555" s="808"/>
      <c r="CO555" s="808"/>
      <c r="CP555" s="808"/>
      <c r="CQ555" s="808"/>
      <c r="CR555" s="808"/>
      <c r="CS555" s="808"/>
      <c r="CT555" s="808"/>
      <c r="CU555" s="808"/>
      <c r="CV555" s="808"/>
      <c r="CW555" s="808"/>
      <c r="CX555" s="808"/>
      <c r="CY555" s="808"/>
      <c r="CZ555" s="808"/>
      <c r="DA555" s="808"/>
      <c r="DB555" s="808"/>
      <c r="DC555" s="808"/>
      <c r="DD555" s="808"/>
      <c r="DE555" s="808"/>
      <c r="DF555" s="808"/>
      <c r="DG555" s="808"/>
      <c r="DH555" s="808"/>
      <c r="DI555" s="808"/>
      <c r="DJ555" s="808"/>
      <c r="DK555" s="808"/>
      <c r="DL555" s="808"/>
      <c r="DM555" s="808"/>
      <c r="DN555" s="808"/>
      <c r="DO555" s="808"/>
      <c r="DP555" s="808"/>
      <c r="DQ555" s="808"/>
      <c r="DR555" s="808"/>
      <c r="DS555" s="808"/>
      <c r="DT555" s="808"/>
      <c r="DU555" s="808"/>
      <c r="DV555" s="808"/>
      <c r="DW555" s="808"/>
      <c r="DX555" s="808"/>
      <c r="DY555" s="808"/>
      <c r="DZ555" s="808"/>
      <c r="EA555" s="808"/>
      <c r="EB555" s="808"/>
      <c r="EC555" s="808"/>
      <c r="ED555" s="808"/>
      <c r="EE555" s="808"/>
      <c r="EF555" s="808"/>
      <c r="EG555" s="808"/>
      <c r="EH555" s="808"/>
      <c r="EI555" s="808"/>
      <c r="EJ555" s="808"/>
      <c r="EK555" s="808"/>
      <c r="EL555" s="808"/>
      <c r="EM555" s="808"/>
      <c r="EN555" s="808"/>
      <c r="EO555" s="808"/>
      <c r="EP555" s="808"/>
      <c r="EQ555" s="808"/>
      <c r="ER555" s="808"/>
      <c r="ES555" s="808"/>
      <c r="ET555" s="808"/>
      <c r="EU555" s="808"/>
      <c r="EV555" s="808"/>
      <c r="EW555" s="808"/>
      <c r="EX555" s="808"/>
      <c r="EY555" s="808"/>
      <c r="EZ555" s="808"/>
      <c r="FA555" s="808"/>
      <c r="FB555" s="808"/>
      <c r="FC555" s="808"/>
      <c r="FD555" s="808"/>
      <c r="FE555" s="808"/>
      <c r="FF555" s="808"/>
      <c r="FG555" s="808"/>
      <c r="FH555" s="808"/>
      <c r="FI555" s="808"/>
      <c r="FJ555" s="808"/>
      <c r="FK555" s="808"/>
      <c r="FL555" s="808"/>
      <c r="FM555" s="808"/>
      <c r="FN555" s="808"/>
      <c r="FO555" s="808"/>
      <c r="FP555" s="808"/>
      <c r="FQ555" s="808"/>
      <c r="FR555" s="808"/>
      <c r="FS555" s="808"/>
      <c r="FT555" s="808"/>
      <c r="FU555" s="808"/>
      <c r="FV555" s="808"/>
      <c r="FW555" s="808"/>
      <c r="FX555" s="808"/>
      <c r="FY555" s="808"/>
      <c r="FZ555" s="808"/>
      <c r="GA555" s="808"/>
      <c r="GB555" s="808"/>
      <c r="GC555" s="808"/>
      <c r="GD555" s="808"/>
      <c r="GE555" s="808"/>
      <c r="GF555" s="808"/>
      <c r="GG555" s="808"/>
      <c r="GH555" s="808"/>
      <c r="GI555" s="808"/>
      <c r="GJ555" s="808"/>
      <c r="GK555" s="808"/>
      <c r="GL555" s="808"/>
      <c r="GM555" s="808"/>
      <c r="GN555" s="808"/>
      <c r="GO555" s="808"/>
      <c r="GP555" s="808"/>
      <c r="GQ555" s="808"/>
      <c r="GR555" s="808"/>
      <c r="GS555" s="808"/>
      <c r="GT555" s="808"/>
      <c r="GU555" s="808"/>
      <c r="GV555" s="808"/>
      <c r="GW555" s="808"/>
      <c r="GX555" s="808"/>
      <c r="GY555" s="808"/>
      <c r="GZ555" s="808"/>
      <c r="HA555" s="808"/>
      <c r="HB555" s="808"/>
      <c r="HC555" s="808"/>
      <c r="HD555" s="808"/>
      <c r="HE555" s="808"/>
      <c r="HF555" s="808"/>
      <c r="HG555" s="808"/>
      <c r="HH555" s="808"/>
      <c r="HI555" s="808"/>
      <c r="HJ555" s="808"/>
      <c r="HK555" s="808"/>
      <c r="HL555" s="808"/>
      <c r="HM555" s="808"/>
      <c r="HN555" s="808"/>
      <c r="HO555" s="808"/>
      <c r="HP555" s="808"/>
      <c r="HQ555" s="808"/>
      <c r="HR555" s="808"/>
      <c r="HS555" s="808"/>
      <c r="HT555" s="808"/>
      <c r="HU555" s="808"/>
      <c r="HV555" s="808"/>
      <c r="HW555" s="808"/>
      <c r="HX555" s="808"/>
      <c r="HY555" s="808"/>
      <c r="HZ555" s="808"/>
      <c r="IA555" s="808"/>
      <c r="IB555" s="808"/>
      <c r="IC555" s="808"/>
      <c r="ID555" s="808"/>
      <c r="IE555" s="808"/>
      <c r="IF555" s="808"/>
      <c r="IG555" s="808"/>
      <c r="IH555" s="808"/>
      <c r="II555" s="808"/>
      <c r="IJ555" s="808"/>
      <c r="IK555" s="808"/>
      <c r="IL555" s="808"/>
      <c r="IM555" s="808"/>
      <c r="IN555" s="808"/>
      <c r="IO555" s="808"/>
      <c r="IP555" s="808"/>
      <c r="IQ555" s="808"/>
      <c r="IR555" s="808"/>
      <c r="IS555" s="808"/>
      <c r="IT555" s="808"/>
      <c r="IU555" s="808"/>
      <c r="IV555" s="808"/>
    </row>
    <row r="556" spans="1:256" s="511" customFormat="1">
      <c r="A556" s="139" t="s">
        <v>191</v>
      </c>
      <c r="B556" s="808"/>
      <c r="C556" s="808"/>
      <c r="D556" s="808"/>
      <c r="E556" s="808"/>
      <c r="F556" s="808"/>
      <c r="G556" s="832" t="s">
        <v>641</v>
      </c>
      <c r="H556" s="832"/>
      <c r="I556" s="832"/>
      <c r="J556" s="808"/>
      <c r="K556" s="808"/>
      <c r="L556" s="808"/>
      <c r="M556" s="808"/>
      <c r="N556" s="808"/>
      <c r="O556" s="808"/>
      <c r="P556" s="808"/>
      <c r="Q556" s="808"/>
      <c r="R556" s="808"/>
      <c r="S556" s="808"/>
      <c r="T556" s="808"/>
      <c r="U556" s="808"/>
      <c r="V556" s="808"/>
      <c r="W556" s="808"/>
      <c r="X556" s="808"/>
      <c r="Y556" s="808"/>
      <c r="Z556" s="808"/>
      <c r="AA556" s="808"/>
      <c r="AB556" s="808"/>
      <c r="AC556" s="808"/>
      <c r="AD556" s="808"/>
      <c r="AE556" s="808"/>
      <c r="AF556" s="808"/>
      <c r="AG556" s="808"/>
      <c r="AH556" s="808"/>
      <c r="AI556" s="808"/>
      <c r="AJ556" s="808"/>
      <c r="AK556" s="808"/>
      <c r="AL556" s="808"/>
      <c r="AM556" s="808"/>
      <c r="AN556" s="808"/>
      <c r="AO556" s="808"/>
      <c r="AP556" s="808"/>
      <c r="AQ556" s="808"/>
      <c r="AR556" s="808"/>
      <c r="AS556" s="808"/>
      <c r="AT556" s="808"/>
      <c r="AU556" s="808"/>
      <c r="AV556" s="808"/>
      <c r="AW556" s="808"/>
      <c r="AX556" s="808"/>
      <c r="AY556" s="808"/>
      <c r="AZ556" s="808"/>
      <c r="BA556" s="808"/>
      <c r="BB556" s="808"/>
      <c r="BC556" s="808"/>
      <c r="BD556" s="808"/>
      <c r="BE556" s="808"/>
      <c r="BF556" s="808"/>
      <c r="BG556" s="808"/>
      <c r="BH556" s="808"/>
      <c r="BI556" s="808"/>
      <c r="BJ556" s="808"/>
      <c r="BK556" s="808"/>
      <c r="BL556" s="808"/>
      <c r="BM556" s="808"/>
      <c r="BN556" s="808"/>
      <c r="BO556" s="808"/>
      <c r="BP556" s="808"/>
      <c r="BQ556" s="808"/>
      <c r="BR556" s="808"/>
      <c r="BS556" s="808"/>
      <c r="BT556" s="808"/>
      <c r="BU556" s="808"/>
      <c r="BV556" s="808"/>
      <c r="BW556" s="808"/>
      <c r="BX556" s="808"/>
      <c r="BY556" s="808"/>
      <c r="BZ556" s="808"/>
      <c r="CA556" s="808"/>
      <c r="CB556" s="808"/>
      <c r="CC556" s="808"/>
      <c r="CD556" s="808"/>
      <c r="CE556" s="808"/>
      <c r="CF556" s="808"/>
      <c r="CG556" s="808"/>
      <c r="CH556" s="808"/>
      <c r="CI556" s="808"/>
      <c r="CJ556" s="808"/>
      <c r="CK556" s="808"/>
      <c r="CL556" s="808"/>
      <c r="CM556" s="808"/>
      <c r="CN556" s="808"/>
      <c r="CO556" s="808"/>
      <c r="CP556" s="808"/>
      <c r="CQ556" s="808"/>
      <c r="CR556" s="808"/>
      <c r="CS556" s="808"/>
      <c r="CT556" s="808"/>
      <c r="CU556" s="808"/>
      <c r="CV556" s="808"/>
      <c r="CW556" s="808"/>
      <c r="CX556" s="808"/>
      <c r="CY556" s="808"/>
      <c r="CZ556" s="808"/>
      <c r="DA556" s="808"/>
      <c r="DB556" s="808"/>
      <c r="DC556" s="808"/>
      <c r="DD556" s="808"/>
      <c r="DE556" s="808"/>
      <c r="DF556" s="808"/>
      <c r="DG556" s="808"/>
      <c r="DH556" s="808"/>
      <c r="DI556" s="808"/>
      <c r="DJ556" s="808"/>
      <c r="DK556" s="808"/>
      <c r="DL556" s="808"/>
      <c r="DM556" s="808"/>
      <c r="DN556" s="808"/>
      <c r="DO556" s="808"/>
      <c r="DP556" s="808"/>
      <c r="DQ556" s="808"/>
      <c r="DR556" s="808"/>
      <c r="DS556" s="808"/>
      <c r="DT556" s="808"/>
      <c r="DU556" s="808"/>
      <c r="DV556" s="808"/>
      <c r="DW556" s="808"/>
      <c r="DX556" s="808"/>
      <c r="DY556" s="808"/>
      <c r="DZ556" s="808"/>
      <c r="EA556" s="808"/>
      <c r="EB556" s="808"/>
      <c r="EC556" s="808"/>
      <c r="ED556" s="808"/>
      <c r="EE556" s="808"/>
      <c r="EF556" s="808"/>
      <c r="EG556" s="808"/>
      <c r="EH556" s="808"/>
      <c r="EI556" s="808"/>
      <c r="EJ556" s="808"/>
      <c r="EK556" s="808"/>
      <c r="EL556" s="808"/>
      <c r="EM556" s="808"/>
      <c r="EN556" s="808"/>
      <c r="EO556" s="808"/>
      <c r="EP556" s="808"/>
      <c r="EQ556" s="808"/>
      <c r="ER556" s="808"/>
      <c r="ES556" s="808"/>
      <c r="ET556" s="808"/>
      <c r="EU556" s="808"/>
      <c r="EV556" s="808"/>
      <c r="EW556" s="808"/>
      <c r="EX556" s="808"/>
      <c r="EY556" s="808"/>
      <c r="EZ556" s="808"/>
      <c r="FA556" s="808"/>
      <c r="FB556" s="808"/>
      <c r="FC556" s="808"/>
      <c r="FD556" s="808"/>
      <c r="FE556" s="808"/>
      <c r="FF556" s="808"/>
      <c r="FG556" s="808"/>
      <c r="FH556" s="808"/>
      <c r="FI556" s="808"/>
      <c r="FJ556" s="808"/>
      <c r="FK556" s="808"/>
      <c r="FL556" s="808"/>
      <c r="FM556" s="808"/>
      <c r="FN556" s="808"/>
      <c r="FO556" s="808"/>
      <c r="FP556" s="808"/>
      <c r="FQ556" s="808"/>
      <c r="FR556" s="808"/>
      <c r="FS556" s="808"/>
      <c r="FT556" s="808"/>
      <c r="FU556" s="808"/>
      <c r="FV556" s="808"/>
      <c r="FW556" s="808"/>
      <c r="FX556" s="808"/>
      <c r="FY556" s="808"/>
      <c r="FZ556" s="808"/>
      <c r="GA556" s="808"/>
      <c r="GB556" s="808"/>
      <c r="GC556" s="808"/>
      <c r="GD556" s="808"/>
      <c r="GE556" s="808"/>
      <c r="GF556" s="808"/>
      <c r="GG556" s="808"/>
      <c r="GH556" s="808"/>
      <c r="GI556" s="808"/>
      <c r="GJ556" s="808"/>
      <c r="GK556" s="808"/>
      <c r="GL556" s="808"/>
      <c r="GM556" s="808"/>
      <c r="GN556" s="808"/>
      <c r="GO556" s="808"/>
      <c r="GP556" s="808"/>
      <c r="GQ556" s="808"/>
      <c r="GR556" s="808"/>
      <c r="GS556" s="808"/>
      <c r="GT556" s="808"/>
      <c r="GU556" s="808"/>
      <c r="GV556" s="808"/>
      <c r="GW556" s="808"/>
      <c r="GX556" s="808"/>
      <c r="GY556" s="808"/>
      <c r="GZ556" s="808"/>
      <c r="HA556" s="808"/>
      <c r="HB556" s="808"/>
      <c r="HC556" s="808"/>
      <c r="HD556" s="808"/>
      <c r="HE556" s="808"/>
      <c r="HF556" s="808"/>
      <c r="HG556" s="808"/>
      <c r="HH556" s="808"/>
      <c r="HI556" s="808"/>
      <c r="HJ556" s="808"/>
      <c r="HK556" s="808"/>
      <c r="HL556" s="808"/>
      <c r="HM556" s="808"/>
      <c r="HN556" s="808"/>
      <c r="HO556" s="808"/>
      <c r="HP556" s="808"/>
      <c r="HQ556" s="808"/>
      <c r="HR556" s="808"/>
      <c r="HS556" s="808"/>
      <c r="HT556" s="808"/>
      <c r="HU556" s="808"/>
      <c r="HV556" s="808"/>
      <c r="HW556" s="808"/>
      <c r="HX556" s="808"/>
      <c r="HY556" s="808"/>
      <c r="HZ556" s="808"/>
      <c r="IA556" s="808"/>
      <c r="IB556" s="808"/>
      <c r="IC556" s="808"/>
      <c r="ID556" s="808"/>
      <c r="IE556" s="808"/>
      <c r="IF556" s="808"/>
      <c r="IG556" s="808"/>
      <c r="IH556" s="808"/>
      <c r="II556" s="808"/>
      <c r="IJ556" s="808"/>
      <c r="IK556" s="808"/>
      <c r="IL556" s="808"/>
      <c r="IM556" s="808"/>
      <c r="IN556" s="808"/>
      <c r="IO556" s="808"/>
      <c r="IP556" s="808"/>
      <c r="IQ556" s="808"/>
      <c r="IR556" s="808"/>
      <c r="IS556" s="808"/>
      <c r="IT556" s="808"/>
      <c r="IU556" s="808"/>
      <c r="IV556" s="808"/>
    </row>
    <row r="557" spans="1:256" s="511" customFormat="1">
      <c r="A557" s="139" t="s">
        <v>586</v>
      </c>
      <c r="B557" s="808"/>
      <c r="C557" s="808"/>
      <c r="D557" s="808"/>
      <c r="E557" s="808"/>
      <c r="F557" s="808"/>
      <c r="G557" s="832" t="s">
        <v>642</v>
      </c>
      <c r="H557" s="832"/>
      <c r="I557" s="832"/>
      <c r="J557" s="808"/>
      <c r="K557" s="808"/>
      <c r="L557" s="808"/>
      <c r="M557" s="808"/>
      <c r="N557" s="808"/>
      <c r="O557" s="808"/>
      <c r="P557" s="808"/>
      <c r="Q557" s="808"/>
      <c r="R557" s="808"/>
      <c r="S557" s="808"/>
      <c r="T557" s="808"/>
      <c r="U557" s="808"/>
      <c r="V557" s="808"/>
      <c r="W557" s="808"/>
      <c r="X557" s="808"/>
      <c r="Y557" s="808"/>
      <c r="Z557" s="808"/>
      <c r="AA557" s="808"/>
      <c r="AB557" s="808"/>
      <c r="AC557" s="808"/>
      <c r="AD557" s="808"/>
      <c r="AE557" s="808"/>
      <c r="AF557" s="808"/>
      <c r="AG557" s="808"/>
      <c r="AH557" s="808"/>
      <c r="AI557" s="808"/>
      <c r="AJ557" s="808"/>
      <c r="AK557" s="808"/>
      <c r="AL557" s="808"/>
      <c r="AM557" s="808"/>
      <c r="AN557" s="808"/>
      <c r="AO557" s="808"/>
      <c r="AP557" s="808"/>
      <c r="AQ557" s="808"/>
      <c r="AR557" s="808"/>
      <c r="AS557" s="808"/>
      <c r="AT557" s="808"/>
      <c r="AU557" s="808"/>
      <c r="AV557" s="808"/>
      <c r="AW557" s="808"/>
      <c r="AX557" s="808"/>
      <c r="AY557" s="808"/>
      <c r="AZ557" s="808"/>
      <c r="BA557" s="808"/>
      <c r="BB557" s="808"/>
      <c r="BC557" s="808"/>
      <c r="BD557" s="808"/>
      <c r="BE557" s="808"/>
      <c r="BF557" s="808"/>
      <c r="BG557" s="808"/>
      <c r="BH557" s="808"/>
      <c r="BI557" s="808"/>
      <c r="BJ557" s="808"/>
      <c r="BK557" s="808"/>
      <c r="BL557" s="808"/>
      <c r="BM557" s="808"/>
      <c r="BN557" s="808"/>
      <c r="BO557" s="808"/>
      <c r="BP557" s="808"/>
      <c r="BQ557" s="808"/>
      <c r="BR557" s="808"/>
      <c r="BS557" s="808"/>
      <c r="BT557" s="808"/>
      <c r="BU557" s="808"/>
      <c r="BV557" s="808"/>
      <c r="BW557" s="808"/>
      <c r="BX557" s="808"/>
      <c r="BY557" s="808"/>
      <c r="BZ557" s="808"/>
      <c r="CA557" s="808"/>
      <c r="CB557" s="808"/>
      <c r="CC557" s="808"/>
      <c r="CD557" s="808"/>
      <c r="CE557" s="808"/>
      <c r="CF557" s="808"/>
      <c r="CG557" s="808"/>
      <c r="CH557" s="808"/>
      <c r="CI557" s="808"/>
      <c r="CJ557" s="808"/>
      <c r="CK557" s="808"/>
      <c r="CL557" s="808"/>
      <c r="CM557" s="808"/>
      <c r="CN557" s="808"/>
      <c r="CO557" s="808"/>
      <c r="CP557" s="808"/>
      <c r="CQ557" s="808"/>
      <c r="CR557" s="808"/>
      <c r="CS557" s="808"/>
      <c r="CT557" s="808"/>
      <c r="CU557" s="808"/>
      <c r="CV557" s="808"/>
      <c r="CW557" s="808"/>
      <c r="CX557" s="808"/>
      <c r="CY557" s="808"/>
      <c r="CZ557" s="808"/>
      <c r="DA557" s="808"/>
      <c r="DB557" s="808"/>
      <c r="DC557" s="808"/>
      <c r="DD557" s="808"/>
      <c r="DE557" s="808"/>
      <c r="DF557" s="808"/>
      <c r="DG557" s="808"/>
      <c r="DH557" s="808"/>
      <c r="DI557" s="808"/>
      <c r="DJ557" s="808"/>
      <c r="DK557" s="808"/>
      <c r="DL557" s="808"/>
      <c r="DM557" s="808"/>
      <c r="DN557" s="808"/>
      <c r="DO557" s="808"/>
      <c r="DP557" s="808"/>
      <c r="DQ557" s="808"/>
      <c r="DR557" s="808"/>
      <c r="DS557" s="808"/>
      <c r="DT557" s="808"/>
      <c r="DU557" s="808"/>
      <c r="DV557" s="808"/>
      <c r="DW557" s="808"/>
      <c r="DX557" s="808"/>
      <c r="DY557" s="808"/>
      <c r="DZ557" s="808"/>
      <c r="EA557" s="808"/>
      <c r="EB557" s="808"/>
      <c r="EC557" s="808"/>
      <c r="ED557" s="808"/>
      <c r="EE557" s="808"/>
      <c r="EF557" s="808"/>
      <c r="EG557" s="808"/>
      <c r="EH557" s="808"/>
      <c r="EI557" s="808"/>
      <c r="EJ557" s="808"/>
      <c r="EK557" s="808"/>
      <c r="EL557" s="808"/>
      <c r="EM557" s="808"/>
      <c r="EN557" s="808"/>
      <c r="EO557" s="808"/>
      <c r="EP557" s="808"/>
      <c r="EQ557" s="808"/>
      <c r="ER557" s="808"/>
      <c r="ES557" s="808"/>
      <c r="ET557" s="808"/>
      <c r="EU557" s="808"/>
      <c r="EV557" s="808"/>
      <c r="EW557" s="808"/>
      <c r="EX557" s="808"/>
      <c r="EY557" s="808"/>
      <c r="EZ557" s="808"/>
      <c r="FA557" s="808"/>
      <c r="FB557" s="808"/>
      <c r="FC557" s="808"/>
      <c r="FD557" s="808"/>
      <c r="FE557" s="808"/>
      <c r="FF557" s="808"/>
      <c r="FG557" s="808"/>
      <c r="FH557" s="808"/>
      <c r="FI557" s="808"/>
      <c r="FJ557" s="808"/>
      <c r="FK557" s="808"/>
      <c r="FL557" s="808"/>
      <c r="FM557" s="808"/>
      <c r="FN557" s="808"/>
      <c r="FO557" s="808"/>
      <c r="FP557" s="808"/>
      <c r="FQ557" s="808"/>
      <c r="FR557" s="808"/>
      <c r="FS557" s="808"/>
      <c r="FT557" s="808"/>
      <c r="FU557" s="808"/>
      <c r="FV557" s="808"/>
      <c r="FW557" s="808"/>
      <c r="FX557" s="808"/>
      <c r="FY557" s="808"/>
      <c r="FZ557" s="808"/>
      <c r="GA557" s="808"/>
      <c r="GB557" s="808"/>
      <c r="GC557" s="808"/>
      <c r="GD557" s="808"/>
      <c r="GE557" s="808"/>
      <c r="GF557" s="808"/>
      <c r="GG557" s="808"/>
      <c r="GH557" s="808"/>
      <c r="GI557" s="808"/>
      <c r="GJ557" s="808"/>
      <c r="GK557" s="808"/>
      <c r="GL557" s="808"/>
      <c r="GM557" s="808"/>
      <c r="GN557" s="808"/>
      <c r="GO557" s="808"/>
      <c r="GP557" s="808"/>
      <c r="GQ557" s="808"/>
      <c r="GR557" s="808"/>
      <c r="GS557" s="808"/>
      <c r="GT557" s="808"/>
      <c r="GU557" s="808"/>
      <c r="GV557" s="808"/>
      <c r="GW557" s="808"/>
      <c r="GX557" s="808"/>
      <c r="GY557" s="808"/>
      <c r="GZ557" s="808"/>
      <c r="HA557" s="808"/>
      <c r="HB557" s="808"/>
      <c r="HC557" s="808"/>
      <c r="HD557" s="808"/>
      <c r="HE557" s="808"/>
      <c r="HF557" s="808"/>
      <c r="HG557" s="808"/>
      <c r="HH557" s="808"/>
      <c r="HI557" s="808"/>
      <c r="HJ557" s="808"/>
      <c r="HK557" s="808"/>
      <c r="HL557" s="808"/>
      <c r="HM557" s="808"/>
      <c r="HN557" s="808"/>
      <c r="HO557" s="808"/>
      <c r="HP557" s="808"/>
      <c r="HQ557" s="808"/>
      <c r="HR557" s="808"/>
      <c r="HS557" s="808"/>
      <c r="HT557" s="808"/>
      <c r="HU557" s="808"/>
      <c r="HV557" s="808"/>
      <c r="HW557" s="808"/>
      <c r="HX557" s="808"/>
      <c r="HY557" s="808"/>
      <c r="HZ557" s="808"/>
      <c r="IA557" s="808"/>
      <c r="IB557" s="808"/>
      <c r="IC557" s="808"/>
      <c r="ID557" s="808"/>
      <c r="IE557" s="808"/>
      <c r="IF557" s="808"/>
      <c r="IG557" s="808"/>
      <c r="IH557" s="808"/>
      <c r="II557" s="808"/>
      <c r="IJ557" s="808"/>
      <c r="IK557" s="808"/>
      <c r="IL557" s="808"/>
      <c r="IM557" s="808"/>
      <c r="IN557" s="808"/>
      <c r="IO557" s="808"/>
      <c r="IP557" s="808"/>
      <c r="IQ557" s="808"/>
      <c r="IR557" s="808"/>
      <c r="IS557" s="808"/>
      <c r="IT557" s="808"/>
      <c r="IU557" s="808"/>
      <c r="IV557" s="808"/>
    </row>
    <row r="558" spans="1:256" s="511" customFormat="1">
      <c r="A558" s="139"/>
      <c r="B558" s="808"/>
      <c r="C558" s="808"/>
      <c r="D558" s="808"/>
      <c r="E558" s="808"/>
      <c r="F558" s="808"/>
      <c r="G558" s="746" t="s">
        <v>640</v>
      </c>
      <c r="H558" s="139"/>
      <c r="I558" s="139"/>
      <c r="J558" s="808"/>
      <c r="K558" s="808"/>
      <c r="L558" s="808"/>
      <c r="M558" s="808"/>
      <c r="N558" s="808"/>
      <c r="O558" s="808"/>
      <c r="P558" s="808"/>
      <c r="Q558" s="808"/>
      <c r="R558" s="808"/>
      <c r="S558" s="808"/>
      <c r="T558" s="808"/>
      <c r="U558" s="808"/>
      <c r="V558" s="808"/>
      <c r="W558" s="808"/>
      <c r="X558" s="808"/>
      <c r="Y558" s="808"/>
      <c r="Z558" s="808"/>
      <c r="AA558" s="808"/>
      <c r="AB558" s="808"/>
      <c r="AC558" s="808"/>
      <c r="AD558" s="808"/>
      <c r="AE558" s="808"/>
      <c r="AF558" s="808"/>
      <c r="AG558" s="808"/>
      <c r="AH558" s="808"/>
      <c r="AI558" s="808"/>
      <c r="AJ558" s="808"/>
      <c r="AK558" s="808"/>
      <c r="AL558" s="808"/>
      <c r="AM558" s="808"/>
      <c r="AN558" s="808"/>
      <c r="AO558" s="808"/>
      <c r="AP558" s="808"/>
      <c r="AQ558" s="808"/>
      <c r="AR558" s="808"/>
      <c r="AS558" s="808"/>
      <c r="AT558" s="808"/>
      <c r="AU558" s="808"/>
      <c r="AV558" s="808"/>
      <c r="AW558" s="808"/>
      <c r="AX558" s="808"/>
      <c r="AY558" s="808"/>
      <c r="AZ558" s="808"/>
      <c r="BA558" s="808"/>
      <c r="BB558" s="808"/>
      <c r="BC558" s="808"/>
      <c r="BD558" s="808"/>
      <c r="BE558" s="808"/>
      <c r="BF558" s="808"/>
      <c r="BG558" s="808"/>
      <c r="BH558" s="808"/>
      <c r="BI558" s="808"/>
      <c r="BJ558" s="808"/>
      <c r="BK558" s="808"/>
      <c r="BL558" s="808"/>
      <c r="BM558" s="808"/>
      <c r="BN558" s="808"/>
      <c r="BO558" s="808"/>
      <c r="BP558" s="808"/>
      <c r="BQ558" s="808"/>
      <c r="BR558" s="808"/>
      <c r="BS558" s="808"/>
      <c r="BT558" s="808"/>
      <c r="BU558" s="808"/>
      <c r="BV558" s="808"/>
      <c r="BW558" s="808"/>
      <c r="BX558" s="808"/>
      <c r="BY558" s="808"/>
      <c r="BZ558" s="808"/>
      <c r="CA558" s="808"/>
      <c r="CB558" s="808"/>
      <c r="CC558" s="808"/>
      <c r="CD558" s="808"/>
      <c r="CE558" s="808"/>
      <c r="CF558" s="808"/>
      <c r="CG558" s="808"/>
      <c r="CH558" s="808"/>
      <c r="CI558" s="808"/>
      <c r="CJ558" s="808"/>
      <c r="CK558" s="808"/>
      <c r="CL558" s="808"/>
      <c r="CM558" s="808"/>
      <c r="CN558" s="808"/>
      <c r="CO558" s="808"/>
      <c r="CP558" s="808"/>
      <c r="CQ558" s="808"/>
      <c r="CR558" s="808"/>
      <c r="CS558" s="808"/>
      <c r="CT558" s="808"/>
      <c r="CU558" s="808"/>
      <c r="CV558" s="808"/>
      <c r="CW558" s="808"/>
      <c r="CX558" s="808"/>
      <c r="CY558" s="808"/>
      <c r="CZ558" s="808"/>
      <c r="DA558" s="808"/>
      <c r="DB558" s="808"/>
      <c r="DC558" s="808"/>
      <c r="DD558" s="808"/>
      <c r="DE558" s="808"/>
      <c r="DF558" s="808"/>
      <c r="DG558" s="808"/>
      <c r="DH558" s="808"/>
      <c r="DI558" s="808"/>
      <c r="DJ558" s="808"/>
      <c r="DK558" s="808"/>
      <c r="DL558" s="808"/>
      <c r="DM558" s="808"/>
      <c r="DN558" s="808"/>
      <c r="DO558" s="808"/>
      <c r="DP558" s="808"/>
      <c r="DQ558" s="808"/>
      <c r="DR558" s="808"/>
      <c r="DS558" s="808"/>
      <c r="DT558" s="808"/>
      <c r="DU558" s="808"/>
      <c r="DV558" s="808"/>
      <c r="DW558" s="808"/>
      <c r="DX558" s="808"/>
      <c r="DY558" s="808"/>
      <c r="DZ558" s="808"/>
      <c r="EA558" s="808"/>
      <c r="EB558" s="808"/>
      <c r="EC558" s="808"/>
      <c r="ED558" s="808"/>
      <c r="EE558" s="808"/>
      <c r="EF558" s="808"/>
      <c r="EG558" s="808"/>
      <c r="EH558" s="808"/>
      <c r="EI558" s="808"/>
      <c r="EJ558" s="808"/>
      <c r="EK558" s="808"/>
      <c r="EL558" s="808"/>
      <c r="EM558" s="808"/>
      <c r="EN558" s="808"/>
      <c r="EO558" s="808"/>
      <c r="EP558" s="808"/>
      <c r="EQ558" s="808"/>
      <c r="ER558" s="808"/>
      <c r="ES558" s="808"/>
      <c r="ET558" s="808"/>
      <c r="EU558" s="808"/>
      <c r="EV558" s="808"/>
      <c r="EW558" s="808"/>
      <c r="EX558" s="808"/>
      <c r="EY558" s="808"/>
      <c r="EZ558" s="808"/>
      <c r="FA558" s="808"/>
      <c r="FB558" s="808"/>
      <c r="FC558" s="808"/>
      <c r="FD558" s="808"/>
      <c r="FE558" s="808"/>
      <c r="FF558" s="808"/>
      <c r="FG558" s="808"/>
      <c r="FH558" s="808"/>
      <c r="FI558" s="808"/>
      <c r="FJ558" s="808"/>
      <c r="FK558" s="808"/>
      <c r="FL558" s="808"/>
      <c r="FM558" s="808"/>
      <c r="FN558" s="808"/>
      <c r="FO558" s="808"/>
      <c r="FP558" s="808"/>
      <c r="FQ558" s="808"/>
      <c r="FR558" s="808"/>
      <c r="FS558" s="808"/>
      <c r="FT558" s="808"/>
      <c r="FU558" s="808"/>
      <c r="FV558" s="808"/>
      <c r="FW558" s="808"/>
      <c r="FX558" s="808"/>
      <c r="FY558" s="808"/>
      <c r="FZ558" s="808"/>
      <c r="GA558" s="808"/>
      <c r="GB558" s="808"/>
      <c r="GC558" s="808"/>
      <c r="GD558" s="808"/>
      <c r="GE558" s="808"/>
      <c r="GF558" s="808"/>
      <c r="GG558" s="808"/>
      <c r="GH558" s="808"/>
      <c r="GI558" s="808"/>
      <c r="GJ558" s="808"/>
      <c r="GK558" s="808"/>
      <c r="GL558" s="808"/>
      <c r="GM558" s="808"/>
      <c r="GN558" s="808"/>
      <c r="GO558" s="808"/>
      <c r="GP558" s="808"/>
      <c r="GQ558" s="808"/>
      <c r="GR558" s="808"/>
      <c r="GS558" s="808"/>
      <c r="GT558" s="808"/>
      <c r="GU558" s="808"/>
      <c r="GV558" s="808"/>
      <c r="GW558" s="808"/>
      <c r="GX558" s="808"/>
      <c r="GY558" s="808"/>
      <c r="GZ558" s="808"/>
      <c r="HA558" s="808"/>
      <c r="HB558" s="808"/>
      <c r="HC558" s="808"/>
      <c r="HD558" s="808"/>
      <c r="HE558" s="808"/>
      <c r="HF558" s="808"/>
      <c r="HG558" s="808"/>
      <c r="HH558" s="808"/>
      <c r="HI558" s="808"/>
      <c r="HJ558" s="808"/>
      <c r="HK558" s="808"/>
      <c r="HL558" s="808"/>
      <c r="HM558" s="808"/>
      <c r="HN558" s="808"/>
      <c r="HO558" s="808"/>
      <c r="HP558" s="808"/>
      <c r="HQ558" s="808"/>
      <c r="HR558" s="808"/>
      <c r="HS558" s="808"/>
      <c r="HT558" s="808"/>
      <c r="HU558" s="808"/>
      <c r="HV558" s="808"/>
      <c r="HW558" s="808"/>
      <c r="HX558" s="808"/>
      <c r="HY558" s="808"/>
      <c r="HZ558" s="808"/>
      <c r="IA558" s="808"/>
      <c r="IB558" s="808"/>
      <c r="IC558" s="808"/>
      <c r="ID558" s="808"/>
      <c r="IE558" s="808"/>
      <c r="IF558" s="808"/>
      <c r="IG558" s="808"/>
      <c r="IH558" s="808"/>
      <c r="II558" s="808"/>
      <c r="IJ558" s="808"/>
      <c r="IK558" s="808"/>
      <c r="IL558" s="808"/>
      <c r="IM558" s="808"/>
      <c r="IN558" s="808"/>
      <c r="IO558" s="808"/>
      <c r="IP558" s="808"/>
      <c r="IQ558" s="808"/>
      <c r="IR558" s="808"/>
      <c r="IS558" s="808"/>
      <c r="IT558" s="808"/>
      <c r="IU558" s="808"/>
      <c r="IV558" s="808"/>
    </row>
    <row r="559" spans="1:256" s="511" customFormat="1">
      <c r="A559" s="385"/>
      <c r="B559" s="810"/>
      <c r="C559" s="810"/>
      <c r="D559" s="810"/>
      <c r="E559" s="810"/>
      <c r="H559" s="139"/>
    </row>
    <row r="560" spans="1:256">
      <c r="I560" s="161"/>
      <c r="J560" s="161"/>
    </row>
    <row r="561" spans="8:10">
      <c r="H561" s="161"/>
      <c r="I561" s="161"/>
      <c r="J561" s="161"/>
    </row>
    <row r="562" spans="8:10">
      <c r="H562" s="161"/>
      <c r="I562" s="161"/>
      <c r="J562" s="161"/>
    </row>
    <row r="563" spans="8:10">
      <c r="H563" s="161"/>
      <c r="I563" s="161"/>
      <c r="J563" s="161"/>
    </row>
    <row r="564" spans="8:10">
      <c r="H564" s="161"/>
      <c r="I564" s="161"/>
      <c r="J564" s="161"/>
    </row>
    <row r="565" spans="8:10">
      <c r="H565" s="161"/>
      <c r="I565" s="161"/>
      <c r="J565" s="161"/>
    </row>
    <row r="566" spans="8:10">
      <c r="H566" s="161"/>
      <c r="I566" s="161"/>
      <c r="J566" s="161"/>
    </row>
    <row r="567" spans="8:10">
      <c r="H567" s="161"/>
      <c r="I567" s="161"/>
      <c r="J567" s="161"/>
    </row>
    <row r="568" spans="8:10">
      <c r="H568" s="161"/>
      <c r="I568" s="161"/>
      <c r="J568" s="161"/>
    </row>
    <row r="569" spans="8:10">
      <c r="H569" s="161"/>
      <c r="I569" s="161"/>
      <c r="J569" s="161"/>
    </row>
    <row r="570" spans="8:10">
      <c r="H570" s="161"/>
      <c r="I570" s="161"/>
      <c r="J570" s="161"/>
    </row>
    <row r="571" spans="8:10">
      <c r="I571" s="161"/>
      <c r="J571" s="161"/>
    </row>
    <row r="572" spans="8:10">
      <c r="I572" s="161"/>
      <c r="J572" s="161"/>
    </row>
    <row r="573" spans="8:10">
      <c r="I573" s="161"/>
      <c r="J573" s="161"/>
    </row>
    <row r="574" spans="8:10">
      <c r="I574" s="161"/>
      <c r="J574" s="161"/>
    </row>
    <row r="575" spans="8:10">
      <c r="I575" s="161"/>
      <c r="J575" s="161"/>
    </row>
  </sheetData>
  <mergeCells count="144">
    <mergeCell ref="G472:I472"/>
    <mergeCell ref="B541:C541"/>
    <mergeCell ref="B539:C539"/>
    <mergeCell ref="B538:C538"/>
    <mergeCell ref="B537:C537"/>
    <mergeCell ref="B458:D458"/>
    <mergeCell ref="G210:H210"/>
    <mergeCell ref="G280:H280"/>
    <mergeCell ref="G438:H438"/>
    <mergeCell ref="E457:F457"/>
    <mergeCell ref="E458:F458"/>
    <mergeCell ref="G439:H439"/>
    <mergeCell ref="C437:D437"/>
    <mergeCell ref="C438:D438"/>
    <mergeCell ref="C439:D439"/>
    <mergeCell ref="B457:D457"/>
    <mergeCell ref="B540:C540"/>
    <mergeCell ref="D537:E537"/>
    <mergeCell ref="I467:J467"/>
    <mergeCell ref="G467:H467"/>
    <mergeCell ref="B467:D467"/>
    <mergeCell ref="C472:E472"/>
    <mergeCell ref="G205:H205"/>
    <mergeCell ref="G437:H437"/>
    <mergeCell ref="G288:H288"/>
    <mergeCell ref="G289:H289"/>
    <mergeCell ref="G213:H213"/>
    <mergeCell ref="G211:H211"/>
    <mergeCell ref="B205:E205"/>
    <mergeCell ref="G207:H207"/>
    <mergeCell ref="B206:E206"/>
    <mergeCell ref="B207:E207"/>
    <mergeCell ref="B208:E208"/>
    <mergeCell ref="G279:H279"/>
    <mergeCell ref="B212:E212"/>
    <mergeCell ref="B213:E213"/>
    <mergeCell ref="G208:H208"/>
    <mergeCell ref="B210:E210"/>
    <mergeCell ref="B211:E211"/>
    <mergeCell ref="G542:H542"/>
    <mergeCell ref="D538:E538"/>
    <mergeCell ref="D539:E539"/>
    <mergeCell ref="D540:E540"/>
    <mergeCell ref="D541:E541"/>
    <mergeCell ref="D542:E542"/>
    <mergeCell ref="G538:H538"/>
    <mergeCell ref="G539:H539"/>
    <mergeCell ref="G540:H540"/>
    <mergeCell ref="B542:C542"/>
    <mergeCell ref="A3:I3"/>
    <mergeCell ref="A4:I4"/>
    <mergeCell ref="A5:I5"/>
    <mergeCell ref="A7:I7"/>
    <mergeCell ref="A29:I29"/>
    <mergeCell ref="G541:H541"/>
    <mergeCell ref="B142:D142"/>
    <mergeCell ref="B143:D143"/>
    <mergeCell ref="B170:D170"/>
    <mergeCell ref="F170:H170"/>
    <mergeCell ref="G537:H537"/>
    <mergeCell ref="B171:D171"/>
    <mergeCell ref="B172:D172"/>
    <mergeCell ref="B173:D173"/>
    <mergeCell ref="B174:D174"/>
    <mergeCell ref="B175:D175"/>
    <mergeCell ref="B176:D176"/>
    <mergeCell ref="B188:D188"/>
    <mergeCell ref="B177:D177"/>
    <mergeCell ref="B178:D178"/>
    <mergeCell ref="B179:D179"/>
    <mergeCell ref="B180:D180"/>
    <mergeCell ref="B181:D181"/>
    <mergeCell ref="H37:I39"/>
    <mergeCell ref="F190:H190"/>
    <mergeCell ref="F191:H191"/>
    <mergeCell ref="F184:H184"/>
    <mergeCell ref="F185:H185"/>
    <mergeCell ref="F186:H186"/>
    <mergeCell ref="F187:H187"/>
    <mergeCell ref="F188:H188"/>
    <mergeCell ref="F189:H189"/>
    <mergeCell ref="F178:H178"/>
    <mergeCell ref="C78:F78"/>
    <mergeCell ref="C79:F79"/>
    <mergeCell ref="C94:F94"/>
    <mergeCell ref="G80:H80"/>
    <mergeCell ref="G81:H81"/>
    <mergeCell ref="G82:H82"/>
    <mergeCell ref="G83:H83"/>
    <mergeCell ref="G84:H84"/>
    <mergeCell ref="G85:H85"/>
    <mergeCell ref="B182:D182"/>
    <mergeCell ref="B190:D190"/>
    <mergeCell ref="B191:D191"/>
    <mergeCell ref="F171:H171"/>
    <mergeCell ref="F172:H172"/>
    <mergeCell ref="C80:D80"/>
    <mergeCell ref="C92:E92"/>
    <mergeCell ref="G550:I550"/>
    <mergeCell ref="G551:I551"/>
    <mergeCell ref="G556:I556"/>
    <mergeCell ref="G557:I557"/>
    <mergeCell ref="D71:E71"/>
    <mergeCell ref="G71:H71"/>
    <mergeCell ref="D72:E72"/>
    <mergeCell ref="D73:E73"/>
    <mergeCell ref="D74:E74"/>
    <mergeCell ref="D75:E75"/>
    <mergeCell ref="D76:E76"/>
    <mergeCell ref="G72:H72"/>
    <mergeCell ref="G73:H73"/>
    <mergeCell ref="G74:H74"/>
    <mergeCell ref="G75:H75"/>
    <mergeCell ref="G76:H76"/>
    <mergeCell ref="F173:H173"/>
    <mergeCell ref="F174:H174"/>
    <mergeCell ref="F175:H175"/>
    <mergeCell ref="F176:H176"/>
    <mergeCell ref="F177:H177"/>
    <mergeCell ref="B183:D183"/>
    <mergeCell ref="C103:D103"/>
    <mergeCell ref="G206:H206"/>
    <mergeCell ref="G212:H212"/>
    <mergeCell ref="B209:E209"/>
    <mergeCell ref="G209:H209"/>
    <mergeCell ref="G86:H86"/>
    <mergeCell ref="G87:H87"/>
    <mergeCell ref="G88:H88"/>
    <mergeCell ref="G89:H89"/>
    <mergeCell ref="G90:H90"/>
    <mergeCell ref="G91:H91"/>
    <mergeCell ref="G92:H92"/>
    <mergeCell ref="F179:H179"/>
    <mergeCell ref="F180:H180"/>
    <mergeCell ref="F181:H181"/>
    <mergeCell ref="F182:H182"/>
    <mergeCell ref="F183:H183"/>
    <mergeCell ref="B189:D189"/>
    <mergeCell ref="B184:D184"/>
    <mergeCell ref="B185:D185"/>
    <mergeCell ref="B186:D186"/>
    <mergeCell ref="B187:D187"/>
    <mergeCell ref="G199:H199"/>
    <mergeCell ref="G200:H200"/>
  </mergeCells>
  <phoneticPr fontId="3" type="noConversion"/>
  <printOptions horizontalCentered="1"/>
  <pageMargins left="0.15748031496062992" right="0.23622047244094491" top="0.23622047244094491" bottom="0.27559055118110237" header="0.19685039370078741" footer="0.15748031496062992"/>
  <pageSetup scale="59" fitToHeight="6" orientation="portrait" r:id="rId1"/>
  <headerFooter alignWithMargins="0"/>
  <rowBreaks count="5" manualBreakCount="5">
    <brk id="65" max="16383" man="1"/>
    <brk id="166" max="16383" man="1"/>
    <brk id="224" max="16383" man="1"/>
    <brk id="290" max="16383" man="1"/>
    <brk id="473" max="16383" man="1"/>
  </rowBreaks>
  <colBreaks count="1" manualBreakCount="1">
    <brk id="10" max="1048575" man="1"/>
  </colBreaks>
</worksheet>
</file>

<file path=xl/worksheets/sheet20.xml><?xml version="1.0" encoding="utf-8"?>
<worksheet xmlns="http://schemas.openxmlformats.org/spreadsheetml/2006/main" xmlns:r="http://schemas.openxmlformats.org/officeDocument/2006/relationships">
  <dimension ref="B1:F24"/>
  <sheetViews>
    <sheetView workbookViewId="0">
      <selection activeCell="F1" sqref="F1"/>
    </sheetView>
  </sheetViews>
  <sheetFormatPr defaultRowHeight="12.75"/>
  <cols>
    <col min="1" max="1" width="2.140625" customWidth="1"/>
    <col min="2" max="2" width="4.5703125" customWidth="1"/>
    <col min="3" max="3" width="11" customWidth="1"/>
    <col min="4" max="4" width="47.140625" bestFit="1" customWidth="1"/>
    <col min="5" max="5" width="17.28515625" bestFit="1" customWidth="1"/>
    <col min="6" max="6" width="16.85546875" bestFit="1" customWidth="1"/>
  </cols>
  <sheetData>
    <row r="1" spans="2:6">
      <c r="B1" s="1" t="str">
        <f>'1'!B1</f>
        <v>XYZ LIMITED</v>
      </c>
      <c r="C1" s="210"/>
      <c r="D1" s="20"/>
      <c r="E1" s="200"/>
      <c r="F1" s="697" t="s">
        <v>759</v>
      </c>
    </row>
    <row r="2" spans="2:6">
      <c r="B2" s="21"/>
      <c r="C2" s="210"/>
      <c r="D2" s="20"/>
      <c r="E2" s="200"/>
      <c r="F2" s="132"/>
    </row>
    <row r="3" spans="2:6">
      <c r="B3" s="4" t="str">
        <f>'1'!B3</f>
        <v>Financial Year 2016-2017</v>
      </c>
      <c r="C3" s="210"/>
      <c r="D3" s="20"/>
      <c r="E3" s="200"/>
      <c r="F3" s="132"/>
    </row>
    <row r="4" spans="2:6">
      <c r="B4" s="4" t="str">
        <f>'1'!B4</f>
        <v>Assessment Year 2017-2018</v>
      </c>
      <c r="C4" s="210"/>
      <c r="D4" s="20"/>
      <c r="E4" s="200"/>
      <c r="F4" s="132"/>
    </row>
    <row r="5" spans="2:6">
      <c r="B5" s="20"/>
      <c r="C5" s="210"/>
      <c r="D5" s="132"/>
      <c r="E5" s="200"/>
      <c r="F5" s="20"/>
    </row>
    <row r="6" spans="2:6">
      <c r="B6" s="20" t="s">
        <v>431</v>
      </c>
      <c r="C6" s="210"/>
      <c r="D6" s="20"/>
      <c r="E6" s="200"/>
      <c r="F6" s="201"/>
    </row>
    <row r="7" spans="2:6">
      <c r="B7" s="234"/>
      <c r="C7" s="210"/>
      <c r="D7" s="20"/>
      <c r="E7" s="200"/>
      <c r="F7" s="201"/>
    </row>
    <row r="8" spans="2:6">
      <c r="B8" s="20" t="s">
        <v>420</v>
      </c>
      <c r="C8" s="210"/>
      <c r="D8" s="20"/>
      <c r="E8" s="139"/>
      <c r="F8" s="20"/>
    </row>
    <row r="10" spans="2:6" s="354" customFormat="1" ht="51" customHeight="1">
      <c r="B10" s="355" t="s">
        <v>166</v>
      </c>
      <c r="C10" s="356" t="s">
        <v>421</v>
      </c>
      <c r="D10" s="356" t="s">
        <v>87</v>
      </c>
      <c r="E10" s="356" t="s">
        <v>81</v>
      </c>
      <c r="F10" s="357" t="s">
        <v>422</v>
      </c>
    </row>
    <row r="11" spans="2:6">
      <c r="B11" s="353">
        <v>1</v>
      </c>
      <c r="C11" s="231"/>
      <c r="D11" s="465"/>
      <c r="E11" s="387"/>
      <c r="F11" s="358"/>
    </row>
    <row r="12" spans="2:6">
      <c r="B12" s="353">
        <v>2</v>
      </c>
      <c r="C12" s="231"/>
      <c r="D12" s="465"/>
      <c r="E12" s="387"/>
      <c r="F12" s="358"/>
    </row>
    <row r="13" spans="2:6">
      <c r="B13" s="353">
        <v>3</v>
      </c>
      <c r="C13" s="231"/>
      <c r="D13" s="465"/>
      <c r="E13" s="387"/>
      <c r="F13" s="358"/>
    </row>
    <row r="14" spans="2:6">
      <c r="B14" s="353">
        <v>4</v>
      </c>
      <c r="C14" s="231"/>
      <c r="D14" s="465"/>
      <c r="E14" s="387"/>
      <c r="F14" s="358"/>
    </row>
    <row r="15" spans="2:6">
      <c r="B15" s="353">
        <v>5</v>
      </c>
      <c r="C15" s="231"/>
      <c r="D15" s="465"/>
      <c r="E15" s="387"/>
      <c r="F15" s="358"/>
    </row>
    <row r="16" spans="2:6">
      <c r="B16" s="353">
        <v>6</v>
      </c>
      <c r="C16" s="231"/>
      <c r="D16" s="465"/>
      <c r="E16" s="387"/>
      <c r="F16" s="358"/>
    </row>
    <row r="17" spans="2:6">
      <c r="B17" s="353">
        <v>7</v>
      </c>
      <c r="C17" s="231"/>
      <c r="D17" s="465"/>
      <c r="E17" s="387"/>
      <c r="F17" s="358"/>
    </row>
    <row r="18" spans="2:6">
      <c r="B18" s="353">
        <v>8</v>
      </c>
      <c r="C18" s="231"/>
      <c r="D18" s="465"/>
      <c r="E18" s="387"/>
      <c r="F18" s="358"/>
    </row>
    <row r="19" spans="2:6">
      <c r="B19" s="353">
        <v>9</v>
      </c>
      <c r="C19" s="231"/>
      <c r="D19" s="465"/>
      <c r="E19" s="387"/>
      <c r="F19" s="358"/>
    </row>
    <row r="20" spans="2:6">
      <c r="B20" s="353">
        <v>10</v>
      </c>
      <c r="C20" s="231"/>
      <c r="D20" s="465"/>
      <c r="E20" s="387"/>
      <c r="F20" s="358"/>
    </row>
    <row r="21" spans="2:6">
      <c r="B21" s="353">
        <v>11</v>
      </c>
      <c r="C21" s="231"/>
      <c r="D21" s="465"/>
      <c r="E21" s="387"/>
      <c r="F21" s="358"/>
    </row>
    <row r="22" spans="2:6">
      <c r="B22" s="353"/>
      <c r="C22" s="231"/>
      <c r="D22" s="465"/>
      <c r="E22" s="387"/>
      <c r="F22" s="358"/>
    </row>
    <row r="23" spans="2:6">
      <c r="B23" s="353"/>
      <c r="C23" s="231"/>
      <c r="D23" s="179"/>
      <c r="E23" s="232"/>
      <c r="F23" s="358"/>
    </row>
    <row r="24" spans="2:6">
      <c r="B24" s="179"/>
      <c r="C24" s="906" t="s">
        <v>218</v>
      </c>
      <c r="D24" s="906"/>
      <c r="E24" s="233">
        <f>SUM(E11:E23)</f>
        <v>0</v>
      </c>
      <c r="F24" s="179"/>
    </row>
  </sheetData>
  <mergeCells count="1">
    <mergeCell ref="C24:D24"/>
  </mergeCells>
  <pageMargins left="0.7" right="0.7" top="0.75" bottom="0.75" header="0.3" footer="0.3"/>
  <pageSetup scale="93" orientation="portrait" verticalDpi="1200" r:id="rId1"/>
  <legacyDrawing r:id="rId2"/>
</worksheet>
</file>

<file path=xl/worksheets/sheet21.xml><?xml version="1.0" encoding="utf-8"?>
<worksheet xmlns="http://schemas.openxmlformats.org/spreadsheetml/2006/main" xmlns:r="http://schemas.openxmlformats.org/officeDocument/2006/relationships">
  <sheetPr>
    <pageSetUpPr fitToPage="1"/>
  </sheetPr>
  <dimension ref="B1:H14"/>
  <sheetViews>
    <sheetView workbookViewId="0">
      <selection activeCell="H1" sqref="H1"/>
    </sheetView>
  </sheetViews>
  <sheetFormatPr defaultRowHeight="12.75"/>
  <cols>
    <col min="1" max="1" width="2.140625" style="749" customWidth="1"/>
    <col min="2" max="2" width="26.28515625" style="749" customWidth="1"/>
    <col min="3" max="3" width="26.42578125" style="749" customWidth="1"/>
    <col min="4" max="8" width="16.7109375" style="749" customWidth="1"/>
    <col min="9" max="16384" width="9.140625" style="749"/>
  </cols>
  <sheetData>
    <row r="1" spans="2:8">
      <c r="B1" s="1" t="str">
        <f>'1'!B1</f>
        <v>XYZ LIMITED</v>
      </c>
      <c r="C1" s="747"/>
      <c r="D1" s="747"/>
      <c r="E1" s="747"/>
      <c r="F1" s="747"/>
      <c r="G1" s="747"/>
      <c r="H1" s="769" t="s">
        <v>818</v>
      </c>
    </row>
    <row r="2" spans="2:8">
      <c r="B2" s="21"/>
      <c r="C2" s="747"/>
      <c r="D2" s="747"/>
      <c r="E2" s="747"/>
      <c r="F2" s="747"/>
      <c r="G2" s="747"/>
      <c r="H2" s="748"/>
    </row>
    <row r="3" spans="2:8">
      <c r="B3" s="4" t="str">
        <f>'1'!B3</f>
        <v>Financial Year 2016-2017</v>
      </c>
      <c r="C3" s="747"/>
      <c r="D3" s="747"/>
      <c r="E3" s="747"/>
      <c r="F3" s="747"/>
      <c r="G3" s="747"/>
      <c r="H3" s="748"/>
    </row>
    <row r="4" spans="2:8">
      <c r="B4" s="4" t="str">
        <f>'1'!B4</f>
        <v>Assessment Year 2017-2018</v>
      </c>
      <c r="C4" s="747"/>
      <c r="D4" s="747"/>
      <c r="E4" s="747"/>
      <c r="F4" s="747"/>
      <c r="G4" s="747"/>
      <c r="H4" s="748"/>
    </row>
    <row r="5" spans="2:8">
      <c r="B5" s="21"/>
      <c r="C5" s="21"/>
      <c r="D5" s="21"/>
      <c r="E5" s="21"/>
      <c r="F5" s="21"/>
      <c r="G5" s="21"/>
      <c r="H5" s="21"/>
    </row>
    <row r="6" spans="2:8">
      <c r="B6" s="22" t="s">
        <v>735</v>
      </c>
      <c r="C6" s="22"/>
      <c r="D6" s="22"/>
      <c r="E6" s="22"/>
      <c r="F6" s="22"/>
      <c r="G6" s="22"/>
      <c r="H6" s="22"/>
    </row>
    <row r="7" spans="2:8">
      <c r="B7" s="747"/>
      <c r="C7" s="747"/>
      <c r="D7" s="747"/>
      <c r="E7" s="747"/>
      <c r="F7" s="747"/>
      <c r="G7" s="747"/>
      <c r="H7" s="747"/>
    </row>
    <row r="8" spans="2:8">
      <c r="B8" s="21" t="s">
        <v>736</v>
      </c>
      <c r="C8" s="21"/>
      <c r="D8" s="21"/>
      <c r="E8" s="21"/>
      <c r="F8" s="21"/>
      <c r="G8" s="21"/>
      <c r="H8" s="21"/>
    </row>
    <row r="9" spans="2:8">
      <c r="B9" s="750"/>
      <c r="C9" s="181"/>
      <c r="D9" s="181"/>
      <c r="E9" s="237"/>
      <c r="F9" s="751"/>
      <c r="G9" s="751"/>
      <c r="H9" s="751"/>
    </row>
    <row r="10" spans="2:8" s="754" customFormat="1" ht="114.75">
      <c r="B10" s="752" t="s">
        <v>438</v>
      </c>
      <c r="C10" s="752" t="s">
        <v>439</v>
      </c>
      <c r="D10" s="753" t="s">
        <v>440</v>
      </c>
      <c r="E10" s="752" t="s">
        <v>441</v>
      </c>
      <c r="F10" s="752" t="s">
        <v>442</v>
      </c>
      <c r="G10" s="752" t="s">
        <v>443</v>
      </c>
      <c r="H10" s="752" t="s">
        <v>737</v>
      </c>
    </row>
    <row r="11" spans="2:8">
      <c r="B11" s="755"/>
      <c r="C11" s="756"/>
      <c r="D11" s="757"/>
      <c r="E11" s="758"/>
      <c r="F11" s="759"/>
      <c r="G11" s="757"/>
      <c r="H11" s="759"/>
    </row>
    <row r="12" spans="2:8">
      <c r="B12" s="760"/>
      <c r="C12" s="761"/>
      <c r="D12" s="762"/>
      <c r="E12" s="763"/>
      <c r="F12" s="762"/>
      <c r="G12" s="763"/>
      <c r="H12" s="762"/>
    </row>
    <row r="13" spans="2:8">
      <c r="B13" s="760"/>
      <c r="C13" s="761"/>
      <c r="D13" s="762"/>
      <c r="E13" s="763"/>
      <c r="F13" s="762"/>
      <c r="G13" s="763"/>
      <c r="H13" s="762"/>
    </row>
    <row r="14" spans="2:8">
      <c r="B14" s="760"/>
      <c r="C14" s="761"/>
      <c r="D14" s="762"/>
      <c r="E14" s="763"/>
      <c r="F14" s="762"/>
      <c r="G14" s="763"/>
      <c r="H14" s="762"/>
    </row>
  </sheetData>
  <pageMargins left="0.47" right="0.28000000000000003" top="0.75" bottom="0.38" header="0.3" footer="0.3"/>
  <pageSetup paperSize="9" orientation="landscape" verticalDpi="1200" r:id="rId1"/>
</worksheet>
</file>

<file path=xl/worksheets/sheet22.xml><?xml version="1.0" encoding="utf-8"?>
<worksheet xmlns="http://schemas.openxmlformats.org/spreadsheetml/2006/main" xmlns:r="http://schemas.openxmlformats.org/officeDocument/2006/relationships">
  <sheetPr>
    <pageSetUpPr fitToPage="1"/>
  </sheetPr>
  <dimension ref="B1:F15"/>
  <sheetViews>
    <sheetView workbookViewId="0">
      <selection activeCell="F1" sqref="F1"/>
    </sheetView>
  </sheetViews>
  <sheetFormatPr defaultRowHeight="12.75"/>
  <cols>
    <col min="1" max="1" width="2.140625" style="749" customWidth="1"/>
    <col min="2" max="2" width="26.28515625" style="749" customWidth="1"/>
    <col min="3" max="3" width="26.42578125" style="749" customWidth="1"/>
    <col min="4" max="6" width="16.7109375" style="749" customWidth="1"/>
    <col min="7" max="16384" width="9.140625" style="749"/>
  </cols>
  <sheetData>
    <row r="1" spans="2:6">
      <c r="B1" s="1" t="str">
        <f>'1'!B1</f>
        <v>XYZ LIMITED</v>
      </c>
      <c r="C1" s="764"/>
      <c r="D1" s="764"/>
      <c r="E1" s="764"/>
      <c r="F1" s="769" t="s">
        <v>819</v>
      </c>
    </row>
    <row r="2" spans="2:6">
      <c r="B2" s="21"/>
      <c r="C2" s="764"/>
      <c r="D2" s="764"/>
      <c r="E2" s="764"/>
      <c r="F2" s="748"/>
    </row>
    <row r="3" spans="2:6">
      <c r="B3" s="4" t="str">
        <f>'1'!B3</f>
        <v>Financial Year 2016-2017</v>
      </c>
      <c r="C3" s="764"/>
      <c r="D3" s="764"/>
      <c r="E3" s="764"/>
      <c r="F3" s="748"/>
    </row>
    <row r="4" spans="2:6">
      <c r="B4" s="4" t="str">
        <f>'1'!B4</f>
        <v>Assessment Year 2017-2018</v>
      </c>
      <c r="C4" s="764"/>
      <c r="D4" s="764"/>
      <c r="E4" s="764"/>
      <c r="F4" s="748"/>
    </row>
    <row r="5" spans="2:6">
      <c r="B5" s="21"/>
      <c r="C5" s="21"/>
      <c r="D5" s="21"/>
      <c r="E5" s="21"/>
      <c r="F5" s="21"/>
    </row>
    <row r="6" spans="2:6">
      <c r="B6" s="22" t="s">
        <v>825</v>
      </c>
      <c r="C6" s="22"/>
      <c r="D6" s="22"/>
      <c r="E6" s="22"/>
      <c r="F6" s="22"/>
    </row>
    <row r="7" spans="2:6">
      <c r="B7" s="22" t="s">
        <v>395</v>
      </c>
      <c r="C7" s="22"/>
      <c r="D7" s="22"/>
      <c r="E7" s="22"/>
      <c r="F7" s="22"/>
    </row>
    <row r="8" spans="2:6">
      <c r="B8" s="764"/>
      <c r="C8" s="764"/>
      <c r="D8" s="764"/>
      <c r="E8" s="764"/>
      <c r="F8" s="764"/>
    </row>
    <row r="9" spans="2:6">
      <c r="B9" s="21" t="s">
        <v>738</v>
      </c>
      <c r="C9" s="21"/>
      <c r="D9" s="21"/>
      <c r="E9" s="21"/>
      <c r="F9" s="21"/>
    </row>
    <row r="10" spans="2:6">
      <c r="B10" s="750"/>
      <c r="C10" s="181"/>
      <c r="D10" s="181"/>
      <c r="E10" s="237"/>
      <c r="F10" s="751"/>
    </row>
    <row r="11" spans="2:6" s="754" customFormat="1" ht="114.75">
      <c r="B11" s="752" t="s">
        <v>438</v>
      </c>
      <c r="C11" s="752" t="s">
        <v>439</v>
      </c>
      <c r="D11" s="753" t="s">
        <v>440</v>
      </c>
      <c r="E11" s="752" t="s">
        <v>739</v>
      </c>
      <c r="F11" s="752" t="s">
        <v>740</v>
      </c>
    </row>
    <row r="12" spans="2:6">
      <c r="B12" s="755"/>
      <c r="C12" s="756"/>
      <c r="D12" s="757"/>
      <c r="E12" s="758"/>
      <c r="F12" s="759"/>
    </row>
    <row r="13" spans="2:6">
      <c r="B13" s="760"/>
      <c r="C13" s="761"/>
      <c r="D13" s="762"/>
      <c r="E13" s="763"/>
      <c r="F13" s="762"/>
    </row>
    <row r="14" spans="2:6">
      <c r="B14" s="760"/>
      <c r="C14" s="761"/>
      <c r="D14" s="762"/>
      <c r="E14" s="763"/>
      <c r="F14" s="762"/>
    </row>
    <row r="15" spans="2:6">
      <c r="B15" s="760"/>
      <c r="C15" s="761"/>
      <c r="D15" s="762"/>
      <c r="E15" s="763"/>
      <c r="F15" s="762"/>
    </row>
  </sheetData>
  <pageMargins left="0.47" right="0.28000000000000003" top="0.75" bottom="0.38" header="0.3" footer="0.3"/>
  <pageSetup paperSize="9" orientation="landscape" verticalDpi="1200" r:id="rId1"/>
</worksheet>
</file>

<file path=xl/worksheets/sheet23.xml><?xml version="1.0" encoding="utf-8"?>
<worksheet xmlns="http://schemas.openxmlformats.org/spreadsheetml/2006/main" xmlns:r="http://schemas.openxmlformats.org/officeDocument/2006/relationships">
  <sheetPr>
    <pageSetUpPr fitToPage="1"/>
  </sheetPr>
  <dimension ref="B1:G14"/>
  <sheetViews>
    <sheetView workbookViewId="0">
      <selection activeCell="G1" sqref="G1"/>
    </sheetView>
  </sheetViews>
  <sheetFormatPr defaultRowHeight="12.75"/>
  <cols>
    <col min="1" max="1" width="2.140625" style="749" customWidth="1"/>
    <col min="2" max="2" width="26.28515625" style="749" customWidth="1"/>
    <col min="3" max="3" width="26.42578125" style="749" customWidth="1"/>
    <col min="4" max="7" width="16.7109375" style="749" customWidth="1"/>
    <col min="8" max="16384" width="9.140625" style="749"/>
  </cols>
  <sheetData>
    <row r="1" spans="2:7">
      <c r="B1" s="1" t="str">
        <f>'1'!B1</f>
        <v>XYZ LIMITED</v>
      </c>
      <c r="C1" s="765"/>
      <c r="D1" s="765"/>
      <c r="E1" s="765"/>
      <c r="F1" s="765"/>
      <c r="G1" s="769" t="s">
        <v>820</v>
      </c>
    </row>
    <row r="2" spans="2:7">
      <c r="B2" s="21"/>
      <c r="C2" s="765"/>
      <c r="D2" s="765"/>
      <c r="E2" s="765"/>
      <c r="F2" s="765"/>
      <c r="G2" s="748"/>
    </row>
    <row r="3" spans="2:7">
      <c r="B3" s="4" t="str">
        <f>'1'!B3</f>
        <v>Financial Year 2016-2017</v>
      </c>
      <c r="C3" s="765"/>
      <c r="D3" s="765"/>
      <c r="E3" s="765"/>
      <c r="F3" s="765"/>
      <c r="G3" s="748"/>
    </row>
    <row r="4" spans="2:7">
      <c r="B4" s="4" t="str">
        <f>'1'!B4</f>
        <v>Assessment Year 2017-2018</v>
      </c>
      <c r="C4" s="765"/>
      <c r="D4" s="765"/>
      <c r="E4" s="765"/>
      <c r="F4" s="765"/>
      <c r="G4" s="748"/>
    </row>
    <row r="5" spans="2:7">
      <c r="B5" s="21"/>
      <c r="C5" s="21"/>
      <c r="D5" s="21"/>
      <c r="E5" s="21"/>
      <c r="F5" s="21"/>
      <c r="G5" s="21"/>
    </row>
    <row r="6" spans="2:7">
      <c r="B6" s="22" t="s">
        <v>821</v>
      </c>
      <c r="C6" s="22"/>
      <c r="D6" s="22"/>
      <c r="E6" s="22"/>
      <c r="F6" s="22"/>
      <c r="G6" s="22"/>
    </row>
    <row r="7" spans="2:7">
      <c r="B7" s="765" t="s">
        <v>395</v>
      </c>
      <c r="C7" s="765"/>
      <c r="D7" s="765"/>
      <c r="E7" s="765"/>
      <c r="F7" s="765"/>
      <c r="G7" s="765"/>
    </row>
    <row r="8" spans="2:7">
      <c r="B8" s="21" t="s">
        <v>741</v>
      </c>
      <c r="C8" s="21"/>
      <c r="D8" s="21"/>
      <c r="E8" s="21"/>
      <c r="F8" s="21"/>
      <c r="G8" s="21"/>
    </row>
    <row r="9" spans="2:7">
      <c r="B9" s="750"/>
      <c r="C9" s="181"/>
      <c r="D9" s="181"/>
      <c r="E9" s="237"/>
      <c r="F9" s="751"/>
      <c r="G9" s="751"/>
    </row>
    <row r="10" spans="2:7" s="754" customFormat="1" ht="102">
      <c r="B10" s="752" t="s">
        <v>438</v>
      </c>
      <c r="C10" s="752" t="s">
        <v>439</v>
      </c>
      <c r="D10" s="753" t="s">
        <v>440</v>
      </c>
      <c r="E10" s="752" t="s">
        <v>742</v>
      </c>
      <c r="F10" s="752" t="s">
        <v>443</v>
      </c>
      <c r="G10" s="752" t="s">
        <v>743</v>
      </c>
    </row>
    <row r="11" spans="2:7">
      <c r="B11" s="755"/>
      <c r="C11" s="756"/>
      <c r="D11" s="757"/>
      <c r="E11" s="758"/>
      <c r="F11" s="757"/>
      <c r="G11" s="759"/>
    </row>
    <row r="12" spans="2:7">
      <c r="B12" s="760"/>
      <c r="C12" s="761"/>
      <c r="D12" s="762"/>
      <c r="E12" s="763"/>
      <c r="F12" s="763"/>
      <c r="G12" s="762"/>
    </row>
    <row r="13" spans="2:7">
      <c r="B13" s="760"/>
      <c r="C13" s="761"/>
      <c r="D13" s="762"/>
      <c r="E13" s="763"/>
      <c r="F13" s="763"/>
      <c r="G13" s="762"/>
    </row>
    <row r="14" spans="2:7">
      <c r="B14" s="760"/>
      <c r="C14" s="761"/>
      <c r="D14" s="762"/>
      <c r="E14" s="763"/>
      <c r="F14" s="763"/>
      <c r="G14" s="762"/>
    </row>
  </sheetData>
  <pageMargins left="0.47" right="0.28000000000000003" top="0.75" bottom="0.38" header="0.3" footer="0.3"/>
  <pageSetup paperSize="9" orientation="landscape" verticalDpi="1200" r:id="rId1"/>
</worksheet>
</file>

<file path=xl/worksheets/sheet24.xml><?xml version="1.0" encoding="utf-8"?>
<worksheet xmlns="http://schemas.openxmlformats.org/spreadsheetml/2006/main" xmlns:r="http://schemas.openxmlformats.org/officeDocument/2006/relationships">
  <sheetPr>
    <pageSetUpPr fitToPage="1"/>
  </sheetPr>
  <dimension ref="B1:E15"/>
  <sheetViews>
    <sheetView workbookViewId="0">
      <selection activeCell="E1" sqref="E1"/>
    </sheetView>
  </sheetViews>
  <sheetFormatPr defaultRowHeight="12.75"/>
  <cols>
    <col min="1" max="1" width="2.140625" style="749" customWidth="1"/>
    <col min="2" max="2" width="26.28515625" style="749" customWidth="1"/>
    <col min="3" max="3" width="26.42578125" style="749" customWidth="1"/>
    <col min="4" max="5" width="16.7109375" style="749" customWidth="1"/>
    <col min="6" max="16384" width="9.140625" style="749"/>
  </cols>
  <sheetData>
    <row r="1" spans="2:5">
      <c r="B1" s="1" t="str">
        <f>'1'!B1</f>
        <v>XYZ LIMITED</v>
      </c>
      <c r="C1" s="766"/>
      <c r="D1" s="766"/>
      <c r="E1" s="769" t="s">
        <v>822</v>
      </c>
    </row>
    <row r="2" spans="2:5">
      <c r="B2" s="21"/>
      <c r="C2" s="766"/>
      <c r="D2" s="766"/>
      <c r="E2" s="748"/>
    </row>
    <row r="3" spans="2:5">
      <c r="B3" s="4" t="str">
        <f>'1'!B3</f>
        <v>Financial Year 2016-2017</v>
      </c>
      <c r="C3" s="766"/>
      <c r="D3" s="766"/>
      <c r="E3" s="748"/>
    </row>
    <row r="4" spans="2:5">
      <c r="B4" s="4" t="str">
        <f>'1'!B4</f>
        <v>Assessment Year 2017-2018</v>
      </c>
      <c r="C4" s="766"/>
      <c r="D4" s="766"/>
      <c r="E4" s="748"/>
    </row>
    <row r="5" spans="2:5">
      <c r="B5" s="21"/>
      <c r="C5" s="21"/>
      <c r="D5" s="21"/>
      <c r="E5" s="21"/>
    </row>
    <row r="6" spans="2:5">
      <c r="B6" s="22" t="s">
        <v>823</v>
      </c>
      <c r="C6" s="22"/>
      <c r="D6" s="22"/>
      <c r="E6" s="22"/>
    </row>
    <row r="7" spans="2:5">
      <c r="B7" s="766" t="s">
        <v>824</v>
      </c>
      <c r="C7" s="766"/>
      <c r="D7" s="766"/>
      <c r="E7" s="766"/>
    </row>
    <row r="8" spans="2:5">
      <c r="B8" s="766"/>
      <c r="C8" s="766"/>
      <c r="D8" s="766"/>
      <c r="E8" s="766"/>
    </row>
    <row r="9" spans="2:5">
      <c r="B9" s="21" t="s">
        <v>744</v>
      </c>
      <c r="C9" s="21"/>
      <c r="D9" s="21"/>
      <c r="E9" s="21"/>
    </row>
    <row r="10" spans="2:5">
      <c r="B10" s="750"/>
      <c r="C10" s="181"/>
      <c r="D10" s="181"/>
      <c r="E10" s="751"/>
    </row>
    <row r="11" spans="2:5" s="754" customFormat="1" ht="114.75">
      <c r="B11" s="752" t="s">
        <v>438</v>
      </c>
      <c r="C11" s="752" t="s">
        <v>439</v>
      </c>
      <c r="D11" s="753" t="s">
        <v>440</v>
      </c>
      <c r="E11" s="752" t="s">
        <v>745</v>
      </c>
    </row>
    <row r="12" spans="2:5">
      <c r="B12" s="755"/>
      <c r="C12" s="756"/>
      <c r="D12" s="757"/>
      <c r="E12" s="759"/>
    </row>
    <row r="13" spans="2:5">
      <c r="B13" s="760"/>
      <c r="C13" s="761"/>
      <c r="D13" s="762"/>
      <c r="E13" s="762"/>
    </row>
    <row r="14" spans="2:5">
      <c r="B14" s="760"/>
      <c r="C14" s="761"/>
      <c r="D14" s="762"/>
      <c r="E14" s="762"/>
    </row>
    <row r="15" spans="2:5">
      <c r="B15" s="760"/>
      <c r="C15" s="761"/>
      <c r="D15" s="762"/>
      <c r="E15" s="762"/>
    </row>
  </sheetData>
  <pageMargins left="0.47" right="0.28000000000000003" top="0.75" bottom="0.38" header="0.3" footer="0.3"/>
  <pageSetup paperSize="9" orientation="landscape" verticalDpi="1200" r:id="rId1"/>
</worksheet>
</file>

<file path=xl/worksheets/sheet25.xml><?xml version="1.0" encoding="utf-8"?>
<worksheet xmlns="http://schemas.openxmlformats.org/spreadsheetml/2006/main" xmlns:r="http://schemas.openxmlformats.org/officeDocument/2006/relationships">
  <sheetPr>
    <pageSetUpPr fitToPage="1"/>
  </sheetPr>
  <dimension ref="B1:E15"/>
  <sheetViews>
    <sheetView workbookViewId="0">
      <selection activeCell="E1" sqref="E1"/>
    </sheetView>
  </sheetViews>
  <sheetFormatPr defaultRowHeight="12.75"/>
  <cols>
    <col min="1" max="1" width="2.140625" style="749" customWidth="1"/>
    <col min="2" max="2" width="26.28515625" style="749" customWidth="1"/>
    <col min="3" max="3" width="26.42578125" style="749" customWidth="1"/>
    <col min="4" max="5" width="16.7109375" style="749" customWidth="1"/>
    <col min="6" max="16384" width="9.140625" style="749"/>
  </cols>
  <sheetData>
    <row r="1" spans="2:5">
      <c r="B1" s="1" t="str">
        <f>'1'!B1</f>
        <v>XYZ LIMITED</v>
      </c>
      <c r="C1" s="767"/>
      <c r="D1" s="767"/>
      <c r="E1" s="769" t="s">
        <v>826</v>
      </c>
    </row>
    <row r="2" spans="2:5">
      <c r="B2" s="21"/>
      <c r="C2" s="767"/>
      <c r="D2" s="767"/>
      <c r="E2" s="748"/>
    </row>
    <row r="3" spans="2:5">
      <c r="B3" s="4" t="str">
        <f>'1'!B3</f>
        <v>Financial Year 2016-2017</v>
      </c>
      <c r="C3" s="767"/>
      <c r="D3" s="767"/>
      <c r="E3" s="748"/>
    </row>
    <row r="4" spans="2:5">
      <c r="B4" s="4" t="str">
        <f>'1'!B4</f>
        <v>Assessment Year 2017-2018</v>
      </c>
      <c r="C4" s="767"/>
      <c r="D4" s="767"/>
      <c r="E4" s="748"/>
    </row>
    <row r="5" spans="2:5">
      <c r="B5" s="21"/>
      <c r="C5" s="21"/>
      <c r="D5" s="21"/>
      <c r="E5" s="21"/>
    </row>
    <row r="6" spans="2:5">
      <c r="B6" s="22" t="s">
        <v>746</v>
      </c>
      <c r="C6" s="22"/>
      <c r="D6" s="22"/>
      <c r="E6" s="22"/>
    </row>
    <row r="7" spans="2:5">
      <c r="B7" s="767" t="s">
        <v>747</v>
      </c>
      <c r="C7" s="767"/>
      <c r="D7" s="767"/>
      <c r="E7" s="767"/>
    </row>
    <row r="8" spans="2:5">
      <c r="B8" s="767" t="s">
        <v>748</v>
      </c>
      <c r="C8" s="767"/>
      <c r="D8" s="767"/>
      <c r="E8" s="767"/>
    </row>
    <row r="9" spans="2:5">
      <c r="B9" s="21" t="s">
        <v>749</v>
      </c>
      <c r="C9" s="21"/>
      <c r="D9" s="21"/>
      <c r="E9" s="21"/>
    </row>
    <row r="10" spans="2:5">
      <c r="B10" s="750"/>
      <c r="C10" s="181"/>
      <c r="D10" s="181"/>
      <c r="E10" s="751"/>
    </row>
    <row r="11" spans="2:5" s="754" customFormat="1" ht="140.25">
      <c r="B11" s="752" t="s">
        <v>438</v>
      </c>
      <c r="C11" s="752" t="s">
        <v>439</v>
      </c>
      <c r="D11" s="753" t="s">
        <v>440</v>
      </c>
      <c r="E11" s="752" t="s">
        <v>750</v>
      </c>
    </row>
    <row r="12" spans="2:5">
      <c r="B12" s="755"/>
      <c r="C12" s="756"/>
      <c r="D12" s="757"/>
      <c r="E12" s="759"/>
    </row>
    <row r="13" spans="2:5">
      <c r="B13" s="760"/>
      <c r="C13" s="761"/>
      <c r="D13" s="762"/>
      <c r="E13" s="762"/>
    </row>
    <row r="14" spans="2:5">
      <c r="B14" s="760"/>
      <c r="C14" s="761"/>
      <c r="D14" s="762"/>
      <c r="E14" s="762"/>
    </row>
    <row r="15" spans="2:5">
      <c r="B15" s="760"/>
      <c r="C15" s="761"/>
      <c r="D15" s="762"/>
      <c r="E15" s="762"/>
    </row>
  </sheetData>
  <pageMargins left="0.47" right="0.28000000000000003" top="0.75" bottom="0.38" header="0.3" footer="0.3"/>
  <pageSetup paperSize="9" orientation="landscape" verticalDpi="1200" r:id="rId1"/>
</worksheet>
</file>

<file path=xl/worksheets/sheet26.xml><?xml version="1.0" encoding="utf-8"?>
<worksheet xmlns="http://schemas.openxmlformats.org/spreadsheetml/2006/main" xmlns:r="http://schemas.openxmlformats.org/officeDocument/2006/relationships">
  <dimension ref="B1:M29"/>
  <sheetViews>
    <sheetView topLeftCell="A13" workbookViewId="0">
      <selection activeCell="N14" sqref="N14"/>
    </sheetView>
  </sheetViews>
  <sheetFormatPr defaultRowHeight="12.75"/>
  <cols>
    <col min="1" max="1" width="2.140625" style="20" customWidth="1"/>
    <col min="2" max="2" width="11" style="20" customWidth="1"/>
    <col min="3" max="3" width="6" style="20" bestFit="1" customWidth="1"/>
    <col min="4" max="4" width="21.7109375" style="20" bestFit="1" customWidth="1"/>
    <col min="5" max="5" width="12.28515625" style="20" customWidth="1"/>
    <col min="6" max="6" width="12" style="20" customWidth="1"/>
    <col min="7" max="7" width="11.28515625" style="20" customWidth="1"/>
    <col min="8" max="8" width="13.140625" style="20" bestFit="1" customWidth="1"/>
    <col min="9" max="9" width="13.140625" style="20" customWidth="1"/>
    <col min="10" max="10" width="9" style="20" customWidth="1"/>
    <col min="11" max="11" width="17.140625" style="20" customWidth="1"/>
    <col min="12" max="12" width="2.85546875" style="20" customWidth="1"/>
    <col min="13" max="13" width="13.28515625" style="20" bestFit="1" customWidth="1"/>
    <col min="14" max="16384" width="9.140625" style="20"/>
  </cols>
  <sheetData>
    <row r="1" spans="2:13">
      <c r="B1" s="1" t="str">
        <f>'1'!B1</f>
        <v>XYZ LIMITED</v>
      </c>
      <c r="C1" s="235"/>
      <c r="D1" s="235"/>
      <c r="E1" s="235"/>
      <c r="F1" s="235"/>
      <c r="G1" s="235"/>
      <c r="H1" s="235"/>
      <c r="K1" s="768" t="s">
        <v>761</v>
      </c>
      <c r="L1" s="236"/>
    </row>
    <row r="2" spans="2:13">
      <c r="B2" s="21"/>
      <c r="C2" s="235"/>
      <c r="D2" s="235"/>
      <c r="E2" s="235"/>
      <c r="F2" s="235"/>
      <c r="G2" s="235"/>
      <c r="H2" s="235"/>
      <c r="I2" s="236"/>
    </row>
    <row r="3" spans="2:13">
      <c r="B3" s="4" t="str">
        <f>'1'!B3</f>
        <v>Financial Year 2016-2017</v>
      </c>
      <c r="C3" s="235"/>
      <c r="D3" s="235"/>
      <c r="E3" s="235"/>
      <c r="F3" s="235"/>
      <c r="G3" s="235"/>
      <c r="H3" s="235"/>
      <c r="I3" s="236"/>
    </row>
    <row r="4" spans="2:13">
      <c r="B4" s="4" t="str">
        <f>'1'!B4</f>
        <v>Assessment Year 2017-2018</v>
      </c>
      <c r="C4" s="235"/>
      <c r="D4" s="235"/>
      <c r="E4" s="235"/>
      <c r="F4" s="235"/>
      <c r="G4" s="235"/>
      <c r="H4" s="235"/>
      <c r="I4" s="236"/>
    </row>
    <row r="5" spans="2:13">
      <c r="B5" s="21"/>
      <c r="C5" s="21"/>
      <c r="D5" s="21"/>
      <c r="E5" s="21"/>
      <c r="F5" s="21"/>
      <c r="G5" s="21"/>
      <c r="H5" s="21"/>
      <c r="I5" s="21"/>
    </row>
    <row r="6" spans="2:13">
      <c r="B6" s="22" t="s">
        <v>597</v>
      </c>
      <c r="C6" s="22"/>
      <c r="D6" s="22"/>
      <c r="E6" s="22"/>
      <c r="F6" s="22"/>
      <c r="G6" s="22"/>
      <c r="H6" s="22"/>
      <c r="I6" s="22"/>
    </row>
    <row r="7" spans="2:13">
      <c r="B7" s="235"/>
      <c r="C7" s="235"/>
      <c r="D7" s="235"/>
      <c r="E7" s="235"/>
      <c r="F7" s="235"/>
      <c r="G7" s="235"/>
      <c r="H7" s="235"/>
      <c r="I7" s="235"/>
    </row>
    <row r="8" spans="2:13">
      <c r="B8" s="21" t="s">
        <v>458</v>
      </c>
      <c r="C8" s="21"/>
      <c r="D8" s="21"/>
      <c r="E8" s="21"/>
      <c r="F8" s="21"/>
      <c r="G8" s="21"/>
      <c r="H8" s="21"/>
      <c r="I8" s="21"/>
    </row>
    <row r="9" spans="2:13" ht="13.5" thickBot="1"/>
    <row r="10" spans="2:13" ht="78" customHeight="1" thickBot="1">
      <c r="B10" s="239" t="s">
        <v>459</v>
      </c>
      <c r="C10" s="240" t="s">
        <v>460</v>
      </c>
      <c r="D10" s="241" t="s">
        <v>461</v>
      </c>
      <c r="E10" s="241" t="s">
        <v>462</v>
      </c>
      <c r="F10" s="241" t="s">
        <v>463</v>
      </c>
      <c r="G10" s="241" t="s">
        <v>464</v>
      </c>
      <c r="H10" s="242" t="s">
        <v>465</v>
      </c>
      <c r="I10" s="241" t="s">
        <v>466</v>
      </c>
      <c r="J10" s="241" t="s">
        <v>467</v>
      </c>
      <c r="K10" s="243" t="s">
        <v>468</v>
      </c>
      <c r="L10" s="693"/>
      <c r="M10" s="171"/>
    </row>
    <row r="11" spans="2:13" ht="13.5" thickBot="1">
      <c r="B11" s="451" t="s">
        <v>469</v>
      </c>
      <c r="C11" s="452" t="s">
        <v>470</v>
      </c>
      <c r="D11" s="452" t="s">
        <v>471</v>
      </c>
      <c r="E11" s="452" t="s">
        <v>472</v>
      </c>
      <c r="F11" s="452" t="s">
        <v>473</v>
      </c>
      <c r="G11" s="452" t="s">
        <v>474</v>
      </c>
      <c r="H11" s="452" t="s">
        <v>475</v>
      </c>
      <c r="I11" s="452" t="s">
        <v>476</v>
      </c>
      <c r="J11" s="452" t="s">
        <v>477</v>
      </c>
      <c r="K11" s="453" t="s">
        <v>478</v>
      </c>
      <c r="L11" s="692"/>
      <c r="M11" s="171"/>
    </row>
    <row r="12" spans="2:13">
      <c r="B12" s="454"/>
      <c r="C12" s="574"/>
      <c r="D12" s="455"/>
      <c r="E12" s="456"/>
      <c r="F12" s="687"/>
      <c r="G12" s="687"/>
      <c r="H12" s="687"/>
      <c r="I12" s="687"/>
      <c r="J12" s="687"/>
      <c r="K12" s="688"/>
      <c r="L12" s="694"/>
      <c r="M12" s="694"/>
    </row>
    <row r="13" spans="2:13">
      <c r="B13" s="457"/>
      <c r="C13" s="575"/>
      <c r="D13" s="458"/>
      <c r="E13" s="459"/>
      <c r="F13" s="689"/>
      <c r="G13" s="689"/>
      <c r="H13" s="689"/>
      <c r="I13" s="689"/>
      <c r="J13" s="689"/>
      <c r="K13" s="690"/>
      <c r="L13" s="694"/>
      <c r="M13" s="694"/>
    </row>
    <row r="14" spans="2:13">
      <c r="B14" s="457"/>
      <c r="C14" s="575"/>
      <c r="D14" s="458"/>
      <c r="E14" s="459"/>
      <c r="F14" s="689"/>
      <c r="G14" s="689"/>
      <c r="H14" s="689"/>
      <c r="I14" s="689"/>
      <c r="J14" s="689"/>
      <c r="K14" s="690"/>
      <c r="L14" s="694"/>
      <c r="M14" s="694"/>
    </row>
    <row r="15" spans="2:13">
      <c r="B15" s="457"/>
      <c r="C15" s="575"/>
      <c r="D15" s="458"/>
      <c r="E15" s="459"/>
      <c r="F15" s="689"/>
      <c r="G15" s="689"/>
      <c r="H15" s="689"/>
      <c r="I15" s="689"/>
      <c r="J15" s="689"/>
      <c r="K15" s="690"/>
      <c r="L15" s="694"/>
      <c r="M15" s="694"/>
    </row>
    <row r="16" spans="2:13">
      <c r="B16" s="457"/>
      <c r="C16" s="575"/>
      <c r="D16" s="458"/>
      <c r="E16" s="459"/>
      <c r="F16" s="689"/>
      <c r="G16" s="689"/>
      <c r="H16" s="689"/>
      <c r="I16" s="689"/>
      <c r="J16" s="689"/>
      <c r="K16" s="690"/>
      <c r="L16" s="694"/>
      <c r="M16" s="694"/>
    </row>
    <row r="17" spans="2:13">
      <c r="B17" s="457"/>
      <c r="C17" s="575"/>
      <c r="D17" s="458"/>
      <c r="E17" s="459"/>
      <c r="F17" s="689"/>
      <c r="G17" s="689"/>
      <c r="H17" s="689"/>
      <c r="I17" s="689"/>
      <c r="J17" s="689"/>
      <c r="K17" s="690"/>
      <c r="L17" s="694"/>
      <c r="M17" s="694"/>
    </row>
    <row r="18" spans="2:13">
      <c r="B18" s="457"/>
      <c r="C18" s="575"/>
      <c r="D18" s="458"/>
      <c r="E18" s="459"/>
      <c r="F18" s="689"/>
      <c r="G18" s="689"/>
      <c r="H18" s="689"/>
      <c r="I18" s="689"/>
      <c r="J18" s="689"/>
      <c r="K18" s="690"/>
      <c r="L18" s="694"/>
      <c r="M18" s="694"/>
    </row>
    <row r="19" spans="2:13" ht="13.5" thickBot="1">
      <c r="B19" s="460"/>
      <c r="C19" s="461"/>
      <c r="D19" s="462"/>
      <c r="E19" s="466"/>
      <c r="F19" s="691"/>
      <c r="G19" s="691"/>
      <c r="H19" s="691"/>
      <c r="I19" s="462"/>
      <c r="J19" s="462"/>
      <c r="K19" s="463"/>
      <c r="L19" s="511"/>
      <c r="M19" s="694"/>
    </row>
    <row r="20" spans="2:13">
      <c r="B20" s="139"/>
      <c r="C20" s="139"/>
      <c r="D20" s="139"/>
      <c r="E20" s="431"/>
      <c r="F20" s="139"/>
      <c r="G20" s="431"/>
      <c r="H20" s="139"/>
      <c r="I20" s="139"/>
      <c r="J20" s="139"/>
      <c r="K20" s="139"/>
      <c r="L20" s="139"/>
    </row>
    <row r="21" spans="2:13" ht="12.75" customHeight="1">
      <c r="B21" s="908" t="s">
        <v>558</v>
      </c>
      <c r="C21" s="908"/>
      <c r="D21" s="908"/>
      <c r="E21" s="908"/>
      <c r="F21" s="908"/>
      <c r="G21" s="908"/>
      <c r="H21" s="908"/>
      <c r="I21" s="908"/>
      <c r="J21" s="908"/>
      <c r="K21" s="908"/>
      <c r="L21" s="681"/>
    </row>
    <row r="22" spans="2:13">
      <c r="B22" s="908"/>
      <c r="C22" s="908"/>
      <c r="D22" s="908"/>
      <c r="E22" s="908"/>
      <c r="F22" s="908"/>
      <c r="G22" s="908"/>
      <c r="H22" s="908"/>
      <c r="I22" s="908"/>
      <c r="J22" s="908"/>
      <c r="K22" s="908"/>
      <c r="L22" s="681"/>
    </row>
    <row r="23" spans="2:13">
      <c r="B23" s="908"/>
      <c r="C23" s="908"/>
      <c r="D23" s="908"/>
      <c r="E23" s="908"/>
      <c r="F23" s="908"/>
      <c r="G23" s="908"/>
      <c r="H23" s="908"/>
      <c r="I23" s="908"/>
      <c r="J23" s="908"/>
      <c r="K23" s="908"/>
      <c r="L23" s="681"/>
    </row>
    <row r="24" spans="2:13">
      <c r="B24" s="367"/>
      <c r="C24" s="368"/>
      <c r="D24" s="368"/>
      <c r="E24" s="369"/>
      <c r="F24" s="368"/>
      <c r="G24" s="368"/>
      <c r="H24" s="370"/>
      <c r="I24" s="370"/>
      <c r="J24" s="368"/>
      <c r="K24" s="368"/>
      <c r="L24" s="368"/>
    </row>
    <row r="25" spans="2:13" ht="12.75" customHeight="1">
      <c r="B25" s="907" t="s">
        <v>559</v>
      </c>
      <c r="C25" s="907"/>
      <c r="D25" s="907"/>
      <c r="E25" s="907"/>
      <c r="F25" s="907"/>
      <c r="G25" s="907"/>
      <c r="H25" s="907"/>
      <c r="I25" s="907"/>
      <c r="J25" s="907"/>
      <c r="K25" s="907"/>
      <c r="L25" s="680"/>
    </row>
    <row r="26" spans="2:13">
      <c r="B26" s="907"/>
      <c r="C26" s="907"/>
      <c r="D26" s="907"/>
      <c r="E26" s="907"/>
      <c r="F26" s="907"/>
      <c r="G26" s="907"/>
      <c r="H26" s="907"/>
      <c r="I26" s="907"/>
      <c r="J26" s="907"/>
      <c r="K26" s="907"/>
      <c r="L26" s="680"/>
    </row>
    <row r="27" spans="2:13">
      <c r="B27" s="907"/>
      <c r="C27" s="907"/>
      <c r="D27" s="907"/>
      <c r="E27" s="907"/>
      <c r="F27" s="907"/>
      <c r="G27" s="907"/>
      <c r="H27" s="907"/>
      <c r="I27" s="907"/>
      <c r="J27" s="907"/>
      <c r="K27" s="907"/>
      <c r="L27" s="680"/>
    </row>
    <row r="28" spans="2:13">
      <c r="B28" s="368"/>
      <c r="C28" s="368"/>
      <c r="D28" s="368"/>
      <c r="E28" s="369"/>
      <c r="F28" s="368"/>
      <c r="G28" s="368"/>
      <c r="H28" s="370"/>
      <c r="I28" s="370"/>
      <c r="J28" s="368"/>
      <c r="K28" s="368"/>
      <c r="L28" s="368"/>
    </row>
    <row r="29" spans="2:13">
      <c r="B29" s="907" t="s">
        <v>560</v>
      </c>
      <c r="C29" s="907"/>
      <c r="D29" s="907"/>
      <c r="E29" s="907"/>
      <c r="F29" s="907"/>
      <c r="G29" s="907"/>
      <c r="H29" s="907"/>
      <c r="I29" s="907"/>
      <c r="J29" s="907"/>
      <c r="K29" s="907"/>
      <c r="L29" s="680"/>
    </row>
  </sheetData>
  <mergeCells count="3">
    <mergeCell ref="B29:K29"/>
    <mergeCell ref="B25:K27"/>
    <mergeCell ref="B21:K23"/>
  </mergeCells>
  <pageMargins left="0.16" right="0.21" top="0.75" bottom="0.75" header="0.3" footer="0.3"/>
  <pageSetup orientation="landscape" verticalDpi="1200" r:id="rId1"/>
  <colBreaks count="1" manualBreakCount="1">
    <brk id="11" max="28" man="1"/>
  </colBreaks>
</worksheet>
</file>

<file path=xl/worksheets/sheet27.xml><?xml version="1.0" encoding="utf-8"?>
<worksheet xmlns="http://schemas.openxmlformats.org/spreadsheetml/2006/main" xmlns:r="http://schemas.openxmlformats.org/officeDocument/2006/relationships">
  <dimension ref="B1:I24"/>
  <sheetViews>
    <sheetView workbookViewId="0">
      <selection activeCell="I10" sqref="I10"/>
    </sheetView>
  </sheetViews>
  <sheetFormatPr defaultRowHeight="12.75"/>
  <cols>
    <col min="1" max="1" width="2.140625" style="576" customWidth="1"/>
    <col min="2" max="2" width="6.85546875" style="576" customWidth="1"/>
    <col min="3" max="3" width="23.140625" style="576" customWidth="1"/>
    <col min="4" max="4" width="11.140625" style="576" customWidth="1"/>
    <col min="5" max="5" width="13" style="576" customWidth="1"/>
    <col min="6" max="6" width="15" style="576" customWidth="1"/>
    <col min="7" max="7" width="29.42578125" style="576" customWidth="1"/>
    <col min="8" max="8" width="18.85546875" style="576" customWidth="1"/>
    <col min="9" max="16384" width="9.140625" style="576"/>
  </cols>
  <sheetData>
    <row r="1" spans="2:9">
      <c r="B1" s="1" t="str">
        <f>'1'!B1</f>
        <v>XYZ LIMITED</v>
      </c>
      <c r="C1" s="579"/>
      <c r="D1" s="579"/>
      <c r="E1" s="579"/>
      <c r="F1" s="579"/>
      <c r="G1" s="579"/>
    </row>
    <row r="2" spans="2:9">
      <c r="B2" s="21"/>
      <c r="C2" s="609"/>
      <c r="D2" s="609"/>
      <c r="E2" s="609"/>
      <c r="F2" s="609"/>
      <c r="G2" s="610"/>
      <c r="H2" s="768" t="s">
        <v>827</v>
      </c>
    </row>
    <row r="3" spans="2:9">
      <c r="B3" s="4" t="str">
        <f>'1'!B3</f>
        <v>Financial Year 2016-2017</v>
      </c>
      <c r="C3" s="250"/>
      <c r="D3" s="250"/>
      <c r="E3" s="250"/>
      <c r="F3" s="250"/>
      <c r="G3" s="250"/>
      <c r="H3" s="611"/>
      <c r="I3" s="611"/>
    </row>
    <row r="4" spans="2:9">
      <c r="B4" s="4" t="str">
        <f>'1'!B4</f>
        <v>Assessment Year 2017-2018</v>
      </c>
      <c r="C4" s="250"/>
      <c r="D4" s="250"/>
      <c r="E4" s="250"/>
      <c r="F4" s="250"/>
      <c r="G4" s="250"/>
      <c r="H4" s="611"/>
      <c r="I4" s="611"/>
    </row>
    <row r="6" spans="2:9">
      <c r="B6" s="811" t="s">
        <v>834</v>
      </c>
    </row>
    <row r="7" spans="2:9">
      <c r="B7" s="612" t="s">
        <v>592</v>
      </c>
    </row>
    <row r="9" spans="2:9" ht="13.5" thickBot="1"/>
    <row r="10" spans="2:9" s="613" customFormat="1" ht="51.75" thickBot="1">
      <c r="B10" s="651" t="s">
        <v>553</v>
      </c>
      <c r="C10" s="652" t="s">
        <v>122</v>
      </c>
      <c r="D10" s="653" t="s">
        <v>126</v>
      </c>
      <c r="E10" s="654" t="s">
        <v>125</v>
      </c>
      <c r="F10" s="652" t="s">
        <v>124</v>
      </c>
      <c r="G10" s="652" t="s">
        <v>123</v>
      </c>
      <c r="H10" s="650" t="s">
        <v>593</v>
      </c>
    </row>
    <row r="11" spans="2:9">
      <c r="B11" s="649">
        <v>1</v>
      </c>
      <c r="C11" s="716"/>
      <c r="D11" s="717"/>
      <c r="E11" s="718"/>
      <c r="F11" s="719"/>
      <c r="G11" s="720"/>
      <c r="H11" s="721"/>
    </row>
    <row r="12" spans="2:9">
      <c r="B12" s="647">
        <v>2</v>
      </c>
      <c r="C12" s="722"/>
      <c r="D12" s="723"/>
      <c r="E12" s="724"/>
      <c r="F12" s="725"/>
      <c r="G12" s="726"/>
      <c r="H12" s="727"/>
    </row>
    <row r="13" spans="2:9">
      <c r="B13" s="649">
        <v>3</v>
      </c>
      <c r="C13" s="722"/>
      <c r="D13" s="723"/>
      <c r="E13" s="724"/>
      <c r="F13" s="725"/>
      <c r="G13" s="726"/>
      <c r="H13" s="727"/>
    </row>
    <row r="14" spans="2:9">
      <c r="B14" s="647">
        <v>4</v>
      </c>
      <c r="C14" s="722"/>
      <c r="D14" s="723"/>
      <c r="E14" s="724"/>
      <c r="F14" s="725"/>
      <c r="G14" s="726"/>
      <c r="H14" s="727"/>
    </row>
    <row r="15" spans="2:9">
      <c r="B15" s="649">
        <v>5</v>
      </c>
      <c r="C15" s="722"/>
      <c r="D15" s="723"/>
      <c r="E15" s="724"/>
      <c r="F15" s="725"/>
      <c r="G15" s="726"/>
      <c r="H15" s="727"/>
    </row>
    <row r="16" spans="2:9">
      <c r="B16" s="647">
        <v>6</v>
      </c>
      <c r="C16" s="722"/>
      <c r="D16" s="723"/>
      <c r="E16" s="724"/>
      <c r="F16" s="725"/>
      <c r="G16" s="726"/>
      <c r="H16" s="727"/>
    </row>
    <row r="17" spans="2:8">
      <c r="B17" s="649">
        <v>7</v>
      </c>
      <c r="C17" s="722"/>
      <c r="D17" s="723"/>
      <c r="E17" s="724"/>
      <c r="F17" s="725"/>
      <c r="G17" s="726"/>
      <c r="H17" s="727"/>
    </row>
    <row r="18" spans="2:8">
      <c r="B18" s="647">
        <v>8</v>
      </c>
      <c r="C18" s="722"/>
      <c r="D18" s="723"/>
      <c r="E18" s="724"/>
      <c r="F18" s="725"/>
      <c r="G18" s="726"/>
      <c r="H18" s="727"/>
    </row>
    <row r="19" spans="2:8">
      <c r="B19" s="649">
        <v>9</v>
      </c>
      <c r="C19" s="722"/>
      <c r="D19" s="723"/>
      <c r="E19" s="724"/>
      <c r="F19" s="725"/>
      <c r="G19" s="726"/>
      <c r="H19" s="727"/>
    </row>
    <row r="20" spans="2:8">
      <c r="B20" s="647">
        <v>10</v>
      </c>
      <c r="C20" s="722"/>
      <c r="D20" s="723"/>
      <c r="E20" s="724"/>
      <c r="F20" s="725"/>
      <c r="G20" s="726"/>
      <c r="H20" s="727"/>
    </row>
    <row r="21" spans="2:8">
      <c r="B21" s="649">
        <v>11</v>
      </c>
      <c r="C21" s="722"/>
      <c r="D21" s="723"/>
      <c r="E21" s="724"/>
      <c r="F21" s="725"/>
      <c r="G21" s="726"/>
      <c r="H21" s="727"/>
    </row>
    <row r="22" spans="2:8">
      <c r="B22" s="647">
        <v>12</v>
      </c>
      <c r="C22" s="722"/>
      <c r="D22" s="723"/>
      <c r="E22" s="724"/>
      <c r="F22" s="725"/>
      <c r="G22" s="726"/>
      <c r="H22" s="727"/>
    </row>
    <row r="23" spans="2:8">
      <c r="B23" s="649">
        <v>13</v>
      </c>
      <c r="C23" s="722"/>
      <c r="D23" s="723"/>
      <c r="E23" s="724"/>
      <c r="F23" s="725"/>
      <c r="G23" s="726"/>
      <c r="H23" s="727"/>
    </row>
    <row r="24" spans="2:8" ht="13.5" thickBot="1">
      <c r="B24" s="648">
        <v>14</v>
      </c>
      <c r="C24" s="728"/>
      <c r="D24" s="729"/>
      <c r="E24" s="730"/>
      <c r="F24" s="731"/>
      <c r="G24" s="732"/>
      <c r="H24" s="733"/>
    </row>
  </sheetData>
  <pageMargins left="0.7" right="0.7" top="0.75" bottom="0.75" header="0.3" footer="0.3"/>
  <pageSetup scale="77" orientation="portrait" r:id="rId1"/>
</worksheet>
</file>

<file path=xl/worksheets/sheet28.xml><?xml version="1.0" encoding="utf-8"?>
<worksheet xmlns="http://schemas.openxmlformats.org/spreadsheetml/2006/main" xmlns:r="http://schemas.openxmlformats.org/officeDocument/2006/relationships">
  <dimension ref="B1:E32"/>
  <sheetViews>
    <sheetView view="pageBreakPreview" zoomScaleSheetLayoutView="100" workbookViewId="0">
      <selection activeCell="H12" sqref="H12"/>
    </sheetView>
  </sheetViews>
  <sheetFormatPr defaultRowHeight="12.75"/>
  <cols>
    <col min="1" max="1" width="2.140625" style="20" customWidth="1"/>
    <col min="2" max="3" width="18.140625" style="20" customWidth="1"/>
    <col min="4" max="4" width="20.85546875" style="432" customWidth="1"/>
    <col min="5" max="5" width="29.5703125" style="20" customWidth="1"/>
    <col min="6" max="16384" width="9.140625" style="20"/>
  </cols>
  <sheetData>
    <row r="1" spans="2:5">
      <c r="B1" s="1" t="str">
        <f>'1'!B1</f>
        <v>XYZ LIMITED</v>
      </c>
      <c r="C1" s="235"/>
      <c r="E1" s="768" t="s">
        <v>763</v>
      </c>
    </row>
    <row r="2" spans="2:5">
      <c r="B2" s="21"/>
      <c r="C2" s="235"/>
      <c r="E2" s="235"/>
    </row>
    <row r="3" spans="2:5">
      <c r="B3" s="4" t="str">
        <f>'1'!B3</f>
        <v>Financial Year 2016-2017</v>
      </c>
      <c r="C3" s="4"/>
      <c r="E3" s="235"/>
    </row>
    <row r="4" spans="2:5">
      <c r="B4" s="4" t="str">
        <f>'1'!B4</f>
        <v>Assessment Year 2017-2018</v>
      </c>
      <c r="C4" s="4"/>
      <c r="E4" s="235"/>
    </row>
    <row r="5" spans="2:5">
      <c r="B5" s="21"/>
      <c r="C5" s="21"/>
      <c r="E5" s="21"/>
    </row>
    <row r="6" spans="2:5">
      <c r="B6" s="165" t="s">
        <v>659</v>
      </c>
      <c r="C6" s="165"/>
      <c r="D6" s="660"/>
      <c r="E6" s="22"/>
    </row>
    <row r="7" spans="2:5">
      <c r="B7" s="165"/>
      <c r="C7" s="165"/>
      <c r="E7" s="235"/>
    </row>
    <row r="8" spans="2:5">
      <c r="B8" s="21" t="s">
        <v>483</v>
      </c>
      <c r="C8" s="21"/>
      <c r="E8" s="21"/>
    </row>
    <row r="9" spans="2:5" ht="13.5" thickBot="1"/>
    <row r="10" spans="2:5" s="133" customFormat="1" ht="38.25">
      <c r="B10" s="655" t="s">
        <v>122</v>
      </c>
      <c r="C10" s="656" t="s">
        <v>121</v>
      </c>
      <c r="D10" s="661" t="s">
        <v>484</v>
      </c>
      <c r="E10" s="658" t="s">
        <v>127</v>
      </c>
    </row>
    <row r="11" spans="2:5">
      <c r="B11" s="244"/>
      <c r="C11" s="244"/>
      <c r="D11" s="662"/>
      <c r="E11" s="247"/>
    </row>
    <row r="12" spans="2:5">
      <c r="B12" s="244"/>
      <c r="C12" s="244"/>
      <c r="D12" s="663"/>
      <c r="E12" s="247"/>
    </row>
    <row r="13" spans="2:5">
      <c r="B13" s="244"/>
      <c r="C13" s="244"/>
      <c r="D13" s="663"/>
      <c r="E13" s="247"/>
    </row>
    <row r="14" spans="2:5">
      <c r="B14" s="244"/>
      <c r="C14" s="244"/>
      <c r="D14" s="662"/>
      <c r="E14" s="247"/>
    </row>
    <row r="15" spans="2:5">
      <c r="B15" s="244"/>
      <c r="C15" s="244"/>
      <c r="D15" s="662"/>
      <c r="E15" s="247"/>
    </row>
    <row r="16" spans="2:5">
      <c r="B16" s="244"/>
      <c r="C16" s="244"/>
      <c r="D16" s="662"/>
      <c r="E16" s="247"/>
    </row>
    <row r="17" spans="2:5">
      <c r="B17" s="244"/>
      <c r="C17" s="244"/>
      <c r="D17" s="662"/>
      <c r="E17" s="247"/>
    </row>
    <row r="18" spans="2:5">
      <c r="B18" s="244"/>
      <c r="C18" s="244"/>
      <c r="D18" s="662"/>
      <c r="E18" s="247"/>
    </row>
    <row r="19" spans="2:5">
      <c r="B19" s="244"/>
      <c r="C19" s="244"/>
      <c r="D19" s="662"/>
      <c r="E19" s="247"/>
    </row>
    <row r="20" spans="2:5">
      <c r="B20" s="244"/>
      <c r="C20" s="244"/>
      <c r="D20" s="662"/>
      <c r="E20" s="247"/>
    </row>
    <row r="21" spans="2:5">
      <c r="B21" s="244"/>
      <c r="C21" s="244"/>
      <c r="D21" s="662"/>
      <c r="E21" s="247"/>
    </row>
    <row r="22" spans="2:5">
      <c r="B22" s="244"/>
      <c r="C22" s="244"/>
      <c r="D22" s="662"/>
      <c r="E22" s="247"/>
    </row>
    <row r="23" spans="2:5">
      <c r="B23" s="244"/>
      <c r="C23" s="244"/>
      <c r="D23" s="662"/>
      <c r="E23" s="247"/>
    </row>
    <row r="24" spans="2:5">
      <c r="B24" s="244"/>
      <c r="C24" s="244"/>
      <c r="D24" s="662"/>
      <c r="E24" s="247"/>
    </row>
    <row r="25" spans="2:5">
      <c r="B25" s="244"/>
      <c r="C25" s="244"/>
      <c r="D25" s="662"/>
      <c r="E25" s="247"/>
    </row>
    <row r="26" spans="2:5">
      <c r="B26" s="244"/>
      <c r="C26" s="244"/>
      <c r="D26" s="662"/>
      <c r="E26" s="247"/>
    </row>
    <row r="27" spans="2:5">
      <c r="B27" s="244"/>
      <c r="C27" s="244"/>
      <c r="D27" s="662"/>
      <c r="E27" s="247"/>
    </row>
    <row r="28" spans="2:5">
      <c r="B28" s="244"/>
      <c r="C28" s="244"/>
      <c r="D28" s="662"/>
      <c r="E28" s="247"/>
    </row>
    <row r="29" spans="2:5">
      <c r="B29" s="244"/>
      <c r="C29" s="244"/>
      <c r="D29" s="662"/>
      <c r="E29" s="247"/>
    </row>
    <row r="30" spans="2:5">
      <c r="B30" s="244"/>
      <c r="C30" s="244"/>
      <c r="D30" s="662"/>
      <c r="E30" s="247"/>
    </row>
    <row r="31" spans="2:5" ht="13.5" thickBot="1">
      <c r="B31" s="245"/>
      <c r="C31" s="657"/>
      <c r="D31" s="664"/>
      <c r="E31" s="659"/>
    </row>
    <row r="32" spans="2:5" ht="13.5" thickBot="1">
      <c r="B32" s="281" t="s">
        <v>218</v>
      </c>
      <c r="C32" s="281"/>
      <c r="D32" s="665">
        <f>SUM(D11:D31)</f>
        <v>0</v>
      </c>
      <c r="E32" s="281"/>
    </row>
  </sheetData>
  <pageMargins left="0.7" right="0.7" top="0.75" bottom="0.75" header="0.3" footer="0.3"/>
  <pageSetup paperSize="9" orientation="portrait" verticalDpi="1200" r:id="rId1"/>
</worksheet>
</file>

<file path=xl/worksheets/sheet29.xml><?xml version="1.0" encoding="utf-8"?>
<worksheet xmlns="http://schemas.openxmlformats.org/spreadsheetml/2006/main" xmlns:r="http://schemas.openxmlformats.org/officeDocument/2006/relationships">
  <dimension ref="B1:D46"/>
  <sheetViews>
    <sheetView workbookViewId="0">
      <selection activeCell="H17" sqref="H17"/>
    </sheetView>
  </sheetViews>
  <sheetFormatPr defaultRowHeight="15"/>
  <cols>
    <col min="1" max="1" width="2.140625" style="252" customWidth="1"/>
    <col min="2" max="2" width="38.42578125" style="252" customWidth="1"/>
    <col min="3" max="3" width="13.7109375" style="252" customWidth="1"/>
    <col min="4" max="16384" width="9.140625" style="252"/>
  </cols>
  <sheetData>
    <row r="1" spans="2:3" s="249" customFormat="1" ht="12.75">
      <c r="B1" s="1" t="str">
        <f>'1'!B1</f>
        <v>XYZ LIMITED</v>
      </c>
      <c r="C1" s="697" t="s">
        <v>828</v>
      </c>
    </row>
    <row r="2" spans="2:3" s="249" customFormat="1" ht="12.75">
      <c r="B2" s="21"/>
    </row>
    <row r="3" spans="2:3" s="4" customFormat="1" ht="12.75">
      <c r="B3" s="4" t="str">
        <f>'1'!B3</f>
        <v>Financial Year 2016-2017</v>
      </c>
    </row>
    <row r="4" spans="2:3" s="4" customFormat="1" ht="12.75">
      <c r="B4" s="4" t="str">
        <f>'1'!B4</f>
        <v>Assessment Year 2017-2018</v>
      </c>
    </row>
    <row r="5" spans="2:3" s="21" customFormat="1" ht="12.75"/>
    <row r="6" spans="2:3" s="22" customFormat="1" ht="12.75">
      <c r="B6" s="22" t="s">
        <v>598</v>
      </c>
    </row>
    <row r="7" spans="2:3" s="250" customFormat="1" ht="12.75">
      <c r="B7" s="250" t="s">
        <v>492</v>
      </c>
    </row>
    <row r="8" spans="2:3" ht="15.75" thickBot="1">
      <c r="B8" s="250"/>
      <c r="C8" s="251"/>
    </row>
    <row r="9" spans="2:3" s="165" customFormat="1" ht="12.75">
      <c r="B9" s="253"/>
      <c r="C9" s="254" t="s">
        <v>485</v>
      </c>
    </row>
    <row r="10" spans="2:3" s="165" customFormat="1" ht="12.75">
      <c r="B10" s="255" t="s">
        <v>87</v>
      </c>
      <c r="C10" s="256"/>
    </row>
    <row r="11" spans="2:3" s="165" customFormat="1" ht="13.5" thickBot="1">
      <c r="B11" s="257"/>
      <c r="C11" s="258"/>
    </row>
    <row r="12" spans="2:3">
      <c r="B12" s="259"/>
      <c r="C12" s="260"/>
    </row>
    <row r="13" spans="2:3">
      <c r="B13" s="261" t="s">
        <v>486</v>
      </c>
      <c r="C13" s="467">
        <v>0</v>
      </c>
    </row>
    <row r="14" spans="2:3">
      <c r="B14" s="261"/>
      <c r="C14" s="467"/>
    </row>
    <row r="15" spans="2:3">
      <c r="B15" s="261" t="s">
        <v>600</v>
      </c>
      <c r="C15" s="467">
        <v>0</v>
      </c>
    </row>
    <row r="16" spans="2:3">
      <c r="B16" s="259"/>
      <c r="C16" s="467"/>
    </row>
    <row r="17" spans="2:4">
      <c r="B17" s="261" t="s">
        <v>601</v>
      </c>
      <c r="C17" s="467">
        <v>0</v>
      </c>
    </row>
    <row r="18" spans="2:4">
      <c r="B18" s="259"/>
      <c r="C18" s="468"/>
    </row>
    <row r="19" spans="2:4">
      <c r="B19" s="261" t="s">
        <v>499</v>
      </c>
      <c r="C19" s="262">
        <v>0</v>
      </c>
    </row>
    <row r="20" spans="2:4">
      <c r="B20" s="259"/>
      <c r="C20" s="263"/>
    </row>
    <row r="21" spans="2:4">
      <c r="B21" s="261" t="s">
        <v>487</v>
      </c>
      <c r="C21" s="467">
        <f>+C13+C15-C17</f>
        <v>0</v>
      </c>
      <c r="D21" s="264"/>
    </row>
    <row r="22" spans="2:4">
      <c r="B22" s="259"/>
      <c r="C22" s="468"/>
    </row>
    <row r="23" spans="2:4">
      <c r="B23" s="261" t="s">
        <v>488</v>
      </c>
      <c r="C23" s="469"/>
    </row>
    <row r="24" spans="2:4">
      <c r="B24" s="259"/>
      <c r="C24" s="263"/>
    </row>
    <row r="25" spans="2:4">
      <c r="B25" s="261" t="s">
        <v>489</v>
      </c>
      <c r="C25" s="265"/>
    </row>
    <row r="26" spans="2:4">
      <c r="B26" s="259"/>
      <c r="C26" s="263"/>
    </row>
    <row r="27" spans="2:4">
      <c r="B27" s="261" t="s">
        <v>490</v>
      </c>
      <c r="C27" s="682">
        <v>0</v>
      </c>
    </row>
    <row r="28" spans="2:4" ht="15.75" thickBot="1">
      <c r="B28" s="266" t="s">
        <v>491</v>
      </c>
      <c r="C28" s="267"/>
    </row>
    <row r="29" spans="2:4">
      <c r="B29" s="251"/>
      <c r="C29" s="251"/>
    </row>
    <row r="30" spans="2:4">
      <c r="B30" s="268"/>
      <c r="C30" s="251"/>
    </row>
    <row r="31" spans="2:4">
      <c r="B31" s="268"/>
      <c r="C31" s="251"/>
    </row>
    <row r="32" spans="2:4">
      <c r="B32" s="251"/>
      <c r="C32" s="251"/>
    </row>
    <row r="33" spans="2:3">
      <c r="B33" s="251"/>
      <c r="C33" s="251"/>
    </row>
    <row r="34" spans="2:3">
      <c r="B34" s="251"/>
      <c r="C34" s="251"/>
    </row>
    <row r="35" spans="2:3">
      <c r="B35" s="269"/>
      <c r="C35" s="269"/>
    </row>
    <row r="36" spans="2:3">
      <c r="B36" s="251"/>
      <c r="C36" s="251"/>
    </row>
    <row r="37" spans="2:3">
      <c r="B37" s="251"/>
      <c r="C37" s="251"/>
    </row>
    <row r="38" spans="2:3">
      <c r="B38" s="251"/>
      <c r="C38" s="251"/>
    </row>
    <row r="39" spans="2:3">
      <c r="B39" s="251"/>
      <c r="C39" s="251"/>
    </row>
    <row r="40" spans="2:3">
      <c r="B40" s="251"/>
      <c r="C40" s="251"/>
    </row>
    <row r="41" spans="2:3">
      <c r="B41" s="251"/>
      <c r="C41" s="251"/>
    </row>
    <row r="42" spans="2:3">
      <c r="B42" s="251"/>
      <c r="C42" s="251"/>
    </row>
    <row r="43" spans="2:3">
      <c r="B43" s="251"/>
      <c r="C43" s="251"/>
    </row>
    <row r="44" spans="2:3">
      <c r="B44" s="251"/>
      <c r="C44" s="251"/>
    </row>
    <row r="45" spans="2:3">
      <c r="B45" s="251"/>
      <c r="C45" s="251"/>
    </row>
    <row r="46" spans="2:3">
      <c r="B46" s="251"/>
      <c r="C46" s="251"/>
    </row>
  </sheetData>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dimension ref="B1:F33"/>
  <sheetViews>
    <sheetView view="pageBreakPreview" zoomScale="91" zoomScaleSheetLayoutView="91" workbookViewId="0">
      <selection activeCell="C16" sqref="C16"/>
    </sheetView>
  </sheetViews>
  <sheetFormatPr defaultColWidth="6.140625" defaultRowHeight="12.75"/>
  <cols>
    <col min="1" max="1" width="2.140625" style="20" customWidth="1"/>
    <col min="2" max="2" width="4.5703125" style="20" customWidth="1"/>
    <col min="3" max="3" width="55.5703125" style="20" customWidth="1"/>
    <col min="4" max="4" width="18" style="20" customWidth="1"/>
    <col min="5" max="16384" width="6.140625" style="20"/>
  </cols>
  <sheetData>
    <row r="1" spans="2:6">
      <c r="B1" s="1" t="s">
        <v>634</v>
      </c>
      <c r="C1" s="18"/>
      <c r="D1" s="19" t="s">
        <v>751</v>
      </c>
    </row>
    <row r="2" spans="2:6">
      <c r="B2" s="21"/>
      <c r="C2" s="21"/>
      <c r="D2" s="21"/>
    </row>
    <row r="3" spans="2:6">
      <c r="B3" s="4" t="s">
        <v>607</v>
      </c>
      <c r="C3" s="22"/>
      <c r="D3" s="22"/>
    </row>
    <row r="4" spans="2:6">
      <c r="B4" s="4" t="s">
        <v>608</v>
      </c>
      <c r="C4" s="18"/>
      <c r="D4" s="18"/>
    </row>
    <row r="5" spans="2:6">
      <c r="B5" s="4"/>
      <c r="C5" s="18"/>
      <c r="D5" s="18"/>
    </row>
    <row r="6" spans="2:6">
      <c r="B6" s="23" t="s">
        <v>551</v>
      </c>
      <c r="C6" s="24"/>
      <c r="D6" s="18"/>
    </row>
    <row r="7" spans="2:6">
      <c r="B7" s="23"/>
      <c r="C7" s="24"/>
      <c r="D7" s="18"/>
    </row>
    <row r="8" spans="2:6">
      <c r="B8" s="4" t="s">
        <v>552</v>
      </c>
      <c r="C8" s="23"/>
      <c r="D8" s="18"/>
    </row>
    <row r="9" spans="2:6" ht="13.5" thickBot="1">
      <c r="B9" s="25"/>
      <c r="C9" s="25"/>
      <c r="D9" s="18"/>
    </row>
    <row r="10" spans="2:6" s="343" customFormat="1" ht="26.25" thickBot="1">
      <c r="B10" s="366" t="s">
        <v>553</v>
      </c>
      <c r="C10" s="348" t="s">
        <v>554</v>
      </c>
      <c r="D10" s="349" t="s">
        <v>555</v>
      </c>
    </row>
    <row r="11" spans="2:6" ht="15">
      <c r="B11" s="347">
        <v>1</v>
      </c>
      <c r="C11" s="712"/>
      <c r="D11" s="373"/>
      <c r="F11" s="342"/>
    </row>
    <row r="12" spans="2:6" ht="15">
      <c r="B12" s="344">
        <f>+B11+1</f>
        <v>2</v>
      </c>
      <c r="C12" s="391"/>
      <c r="D12" s="345"/>
      <c r="F12" s="342"/>
    </row>
    <row r="13" spans="2:6" ht="15">
      <c r="B13" s="344">
        <f t="shared" ref="B13:B31" si="0">+B12+1</f>
        <v>3</v>
      </c>
      <c r="C13" s="391"/>
      <c r="D13" s="345"/>
      <c r="F13" s="342"/>
    </row>
    <row r="14" spans="2:6" ht="15">
      <c r="B14" s="344">
        <f t="shared" si="0"/>
        <v>4</v>
      </c>
      <c r="C14" s="391"/>
      <c r="D14" s="345"/>
      <c r="F14" s="342"/>
    </row>
    <row r="15" spans="2:6" ht="15">
      <c r="B15" s="344">
        <f t="shared" si="0"/>
        <v>5</v>
      </c>
      <c r="C15" s="391"/>
      <c r="D15" s="345"/>
      <c r="F15" s="342"/>
    </row>
    <row r="16" spans="2:6" ht="15">
      <c r="B16" s="344">
        <f t="shared" si="0"/>
        <v>6</v>
      </c>
      <c r="C16" s="391"/>
      <c r="D16" s="345"/>
      <c r="E16" s="139"/>
      <c r="F16" s="342"/>
    </row>
    <row r="17" spans="2:6" ht="15">
      <c r="B17" s="344">
        <f t="shared" si="0"/>
        <v>7</v>
      </c>
      <c r="C17" s="391"/>
      <c r="D17" s="345"/>
      <c r="E17" s="139"/>
      <c r="F17" s="342"/>
    </row>
    <row r="18" spans="2:6" ht="15">
      <c r="B18" s="344">
        <f t="shared" si="0"/>
        <v>8</v>
      </c>
      <c r="C18" s="391"/>
      <c r="D18" s="345"/>
      <c r="E18" s="139"/>
      <c r="F18" s="342"/>
    </row>
    <row r="19" spans="2:6" ht="15">
      <c r="B19" s="344">
        <f t="shared" si="0"/>
        <v>9</v>
      </c>
      <c r="C19" s="391"/>
      <c r="D19" s="345"/>
      <c r="F19" s="342"/>
    </row>
    <row r="20" spans="2:6" ht="15">
      <c r="B20" s="344">
        <f t="shared" si="0"/>
        <v>10</v>
      </c>
      <c r="C20" s="391"/>
      <c r="D20" s="345"/>
      <c r="F20" s="342"/>
    </row>
    <row r="21" spans="2:6" ht="15">
      <c r="B21" s="390">
        <f t="shared" si="0"/>
        <v>11</v>
      </c>
      <c r="C21" s="391"/>
      <c r="D21" s="345"/>
      <c r="F21" s="342"/>
    </row>
    <row r="22" spans="2:6" ht="15">
      <c r="B22" s="390">
        <f>+B21+1</f>
        <v>12</v>
      </c>
      <c r="C22" s="391"/>
      <c r="D22" s="345"/>
      <c r="F22" s="342"/>
    </row>
    <row r="23" spans="2:6" ht="15">
      <c r="B23" s="344">
        <f t="shared" si="0"/>
        <v>13</v>
      </c>
      <c r="C23" s="391"/>
      <c r="D23" s="345"/>
      <c r="F23" s="342"/>
    </row>
    <row r="24" spans="2:6" ht="15">
      <c r="B24" s="344">
        <f t="shared" si="0"/>
        <v>14</v>
      </c>
      <c r="C24" s="391"/>
      <c r="D24" s="345"/>
      <c r="F24" s="342"/>
    </row>
    <row r="25" spans="2:6" ht="15">
      <c r="B25" s="344">
        <f t="shared" si="0"/>
        <v>15</v>
      </c>
      <c r="C25" s="391"/>
      <c r="D25" s="345"/>
      <c r="F25" s="342"/>
    </row>
    <row r="26" spans="2:6" ht="15">
      <c r="B26" s="344">
        <f t="shared" si="0"/>
        <v>16</v>
      </c>
      <c r="C26" s="406"/>
      <c r="D26" s="345"/>
    </row>
    <row r="27" spans="2:6" ht="15">
      <c r="B27" s="344">
        <f t="shared" si="0"/>
        <v>17</v>
      </c>
      <c r="C27" s="406"/>
      <c r="D27" s="405"/>
    </row>
    <row r="28" spans="2:6" ht="15">
      <c r="B28" s="344">
        <f t="shared" si="0"/>
        <v>18</v>
      </c>
      <c r="C28" s="406"/>
      <c r="D28" s="345"/>
    </row>
    <row r="29" spans="2:6" ht="15">
      <c r="B29" s="344">
        <f t="shared" si="0"/>
        <v>19</v>
      </c>
      <c r="C29" s="406"/>
      <c r="D29" s="405"/>
    </row>
    <row r="30" spans="2:6" ht="15">
      <c r="B30" s="344">
        <f t="shared" si="0"/>
        <v>20</v>
      </c>
      <c r="C30" s="406"/>
      <c r="D30" s="405"/>
    </row>
    <row r="31" spans="2:6" ht="15.75" thickBot="1">
      <c r="B31" s="344">
        <f t="shared" si="0"/>
        <v>21</v>
      </c>
      <c r="C31" s="462"/>
      <c r="D31" s="346"/>
    </row>
    <row r="32" spans="2:6" ht="15">
      <c r="B32" s="168"/>
      <c r="C32" s="171"/>
      <c r="D32" s="404"/>
    </row>
    <row r="33" spans="2:4" ht="15">
      <c r="B33" s="168"/>
      <c r="C33" s="171"/>
      <c r="D33" s="404"/>
    </row>
  </sheetData>
  <pageMargins left="0.7" right="0.7" top="0.75" bottom="0.75" header="0.3" footer="0.3"/>
  <pageSetup paperSize="9" orientation="portrait" verticalDpi="1200" r:id="rId1"/>
</worksheet>
</file>

<file path=xl/worksheets/sheet30.xml><?xml version="1.0" encoding="utf-8"?>
<worksheet xmlns="http://schemas.openxmlformats.org/spreadsheetml/2006/main" xmlns:r="http://schemas.openxmlformats.org/officeDocument/2006/relationships">
  <dimension ref="B1:K26"/>
  <sheetViews>
    <sheetView workbookViewId="0">
      <selection activeCell="J13" sqref="J13"/>
    </sheetView>
  </sheetViews>
  <sheetFormatPr defaultRowHeight="12.75"/>
  <cols>
    <col min="1" max="1" width="2.140625" style="165" customWidth="1"/>
    <col min="2" max="2" width="6.7109375" style="165" customWidth="1"/>
    <col min="3" max="3" width="24.7109375" style="165" bestFit="1" customWidth="1"/>
    <col min="4" max="4" width="9.42578125" style="165" customWidth="1"/>
    <col min="5" max="5" width="10.85546875" style="165" customWidth="1"/>
    <col min="6" max="6" width="9.7109375" style="165" customWidth="1"/>
    <col min="7" max="7" width="9.140625" style="165"/>
    <col min="8" max="8" width="12.140625" style="165" bestFit="1" customWidth="1"/>
    <col min="9" max="16384" width="9.140625" style="165"/>
  </cols>
  <sheetData>
    <row r="1" spans="2:10">
      <c r="B1" s="1" t="str">
        <f>'1'!B1</f>
        <v>XYZ LIMITED</v>
      </c>
      <c r="C1" s="180"/>
      <c r="D1" s="180"/>
      <c r="F1" s="131"/>
      <c r="G1" s="131"/>
      <c r="H1" s="697" t="s">
        <v>829</v>
      </c>
    </row>
    <row r="2" spans="2:10">
      <c r="B2" s="21"/>
      <c r="C2" s="180"/>
      <c r="D2" s="180"/>
      <c r="E2" s="131"/>
    </row>
    <row r="3" spans="2:10">
      <c r="B3" s="4" t="str">
        <f>'1'!B3</f>
        <v>Financial Year 2016-2017</v>
      </c>
      <c r="C3" s="180"/>
      <c r="D3" s="180"/>
      <c r="E3" s="131"/>
    </row>
    <row r="4" spans="2:10">
      <c r="B4" s="4" t="str">
        <f>'1'!B4</f>
        <v>Assessment Year 2017-2018</v>
      </c>
      <c r="C4" s="180"/>
      <c r="D4" s="180"/>
      <c r="E4" s="131"/>
    </row>
    <row r="5" spans="2:10">
      <c r="B5" s="21"/>
      <c r="C5" s="180"/>
      <c r="D5" s="180"/>
      <c r="E5" s="131"/>
    </row>
    <row r="6" spans="2:10">
      <c r="B6" s="22" t="s">
        <v>599</v>
      </c>
      <c r="C6" s="270"/>
      <c r="D6" s="270"/>
      <c r="E6" s="270"/>
      <c r="F6" s="270"/>
      <c r="G6" s="270"/>
    </row>
    <row r="7" spans="2:10">
      <c r="B7" s="250" t="s">
        <v>502</v>
      </c>
      <c r="C7" s="270"/>
      <c r="D7" s="270"/>
      <c r="E7" s="270"/>
      <c r="F7" s="270"/>
      <c r="G7" s="270"/>
    </row>
    <row r="8" spans="2:10">
      <c r="B8" s="249"/>
      <c r="C8" s="270"/>
      <c r="D8" s="270"/>
      <c r="E8" s="270"/>
      <c r="F8" s="271"/>
      <c r="G8" s="271"/>
    </row>
    <row r="9" spans="2:10" ht="12.75" customHeight="1" thickBot="1">
      <c r="B9" s="270"/>
      <c r="C9" s="270"/>
      <c r="D9" s="270"/>
      <c r="E9" s="270"/>
      <c r="F9" s="271"/>
      <c r="G9" s="271"/>
    </row>
    <row r="10" spans="2:10" s="273" customFormat="1" ht="13.5" thickBot="1">
      <c r="B10" s="272" t="s">
        <v>493</v>
      </c>
      <c r="C10" s="272" t="s">
        <v>87</v>
      </c>
      <c r="D10" s="685"/>
      <c r="E10" s="685"/>
      <c r="F10" s="685"/>
      <c r="G10" s="686"/>
      <c r="H10" s="686"/>
    </row>
    <row r="11" spans="2:10">
      <c r="B11" s="274"/>
      <c r="C11" s="274"/>
      <c r="D11" s="470"/>
      <c r="E11" s="260"/>
      <c r="F11" s="260"/>
      <c r="G11" s="470"/>
      <c r="H11" s="471"/>
    </row>
    <row r="12" spans="2:10">
      <c r="B12" s="261" t="s">
        <v>24</v>
      </c>
      <c r="C12" s="255" t="s">
        <v>494</v>
      </c>
      <c r="D12" s="472"/>
      <c r="E12" s="473"/>
      <c r="F12" s="473"/>
      <c r="G12" s="474"/>
      <c r="H12" s="684">
        <v>0</v>
      </c>
      <c r="I12" s="275"/>
      <c r="J12" s="276"/>
    </row>
    <row r="13" spans="2:10">
      <c r="B13" s="259"/>
      <c r="C13" s="259"/>
      <c r="D13" s="476"/>
      <c r="E13" s="477"/>
      <c r="F13" s="477"/>
      <c r="G13" s="478"/>
      <c r="H13" s="479"/>
    </row>
    <row r="14" spans="2:10">
      <c r="B14" s="261" t="s">
        <v>25</v>
      </c>
      <c r="C14" s="261" t="s">
        <v>495</v>
      </c>
      <c r="D14" s="480"/>
      <c r="E14" s="481"/>
      <c r="F14" s="481"/>
      <c r="G14" s="480"/>
      <c r="H14" s="481"/>
      <c r="J14" s="276"/>
    </row>
    <row r="15" spans="2:10">
      <c r="B15" s="259"/>
      <c r="C15" s="261" t="s">
        <v>497</v>
      </c>
      <c r="D15" s="476"/>
      <c r="E15" s="482"/>
      <c r="F15" s="482"/>
      <c r="G15" s="476"/>
      <c r="H15" s="483"/>
    </row>
    <row r="16" spans="2:10">
      <c r="B16" s="259"/>
      <c r="C16" s="259"/>
      <c r="D16" s="476"/>
      <c r="E16" s="482"/>
      <c r="F16" s="482"/>
      <c r="G16" s="476"/>
      <c r="H16" s="483"/>
    </row>
    <row r="17" spans="2:11">
      <c r="B17" s="261" t="s">
        <v>26</v>
      </c>
      <c r="C17" s="261" t="s">
        <v>498</v>
      </c>
      <c r="D17" s="484"/>
      <c r="E17" s="485"/>
      <c r="F17" s="485"/>
      <c r="G17" s="484">
        <v>0</v>
      </c>
      <c r="H17" s="475"/>
      <c r="I17" s="275"/>
    </row>
    <row r="18" spans="2:11">
      <c r="B18" s="259"/>
      <c r="C18" s="261" t="s">
        <v>395</v>
      </c>
      <c r="D18" s="486"/>
      <c r="E18" s="487"/>
      <c r="F18" s="487"/>
      <c r="G18" s="486"/>
      <c r="H18" s="483"/>
      <c r="J18" s="167"/>
    </row>
    <row r="19" spans="2:11">
      <c r="B19" s="259"/>
      <c r="C19" s="259"/>
      <c r="D19" s="476"/>
      <c r="E19" s="482"/>
      <c r="F19" s="482"/>
      <c r="G19" s="476"/>
      <c r="H19" s="483"/>
      <c r="J19" s="275"/>
    </row>
    <row r="20" spans="2:11">
      <c r="B20" s="261" t="s">
        <v>40</v>
      </c>
      <c r="C20" s="261" t="s">
        <v>499</v>
      </c>
      <c r="D20" s="486"/>
      <c r="E20" s="487"/>
      <c r="F20" s="487"/>
      <c r="G20" s="486"/>
      <c r="H20" s="483"/>
    </row>
    <row r="21" spans="2:11">
      <c r="B21" s="259"/>
      <c r="C21" s="259"/>
      <c r="D21" s="486"/>
      <c r="E21" s="487"/>
      <c r="F21" s="487"/>
      <c r="G21" s="486"/>
      <c r="H21" s="483"/>
    </row>
    <row r="22" spans="2:11">
      <c r="B22" s="261" t="s">
        <v>41</v>
      </c>
      <c r="C22" s="255" t="s">
        <v>500</v>
      </c>
      <c r="D22" s="472">
        <f>+D12+D14+D17-D20</f>
        <v>0</v>
      </c>
      <c r="E22" s="488">
        <f>+E12+E14+E17-E20</f>
        <v>0</v>
      </c>
      <c r="F22" s="488">
        <f>+F12+F14+F17-F20</f>
        <v>0</v>
      </c>
      <c r="G22" s="683">
        <f>+G12+G14+G17-G20</f>
        <v>0</v>
      </c>
      <c r="H22" s="488">
        <f>+H12+H14+H17-H20</f>
        <v>0</v>
      </c>
      <c r="I22" s="275"/>
      <c r="J22" s="276"/>
      <c r="K22" s="276"/>
    </row>
    <row r="23" spans="2:11">
      <c r="B23" s="259"/>
      <c r="C23" s="259"/>
      <c r="D23" s="489"/>
      <c r="E23" s="490"/>
      <c r="F23" s="490"/>
      <c r="G23" s="489"/>
      <c r="H23" s="475"/>
    </row>
    <row r="24" spans="2:11" ht="13.5" thickBot="1">
      <c r="B24" s="266" t="s">
        <v>52</v>
      </c>
      <c r="C24" s="266" t="s">
        <v>501</v>
      </c>
      <c r="D24" s="491" t="s">
        <v>496</v>
      </c>
      <c r="E24" s="492" t="s">
        <v>496</v>
      </c>
      <c r="F24" s="492" t="s">
        <v>496</v>
      </c>
      <c r="G24" s="491" t="s">
        <v>496</v>
      </c>
      <c r="H24" s="493" t="s">
        <v>496</v>
      </c>
    </row>
    <row r="26" spans="2:11">
      <c r="D26" s="165" t="s">
        <v>217</v>
      </c>
    </row>
  </sheetData>
  <pageMargins left="0.7" right="0.7" top="0.75" bottom="0.75" header="0.3" footer="0.3"/>
  <pageSetup paperSize="9" orientation="portrait" verticalDpi="1200" r:id="rId1"/>
</worksheet>
</file>

<file path=xl/worksheets/sheet31.xml><?xml version="1.0" encoding="utf-8"?>
<worksheet xmlns="http://schemas.openxmlformats.org/spreadsheetml/2006/main" xmlns:r="http://schemas.openxmlformats.org/officeDocument/2006/relationships">
  <dimension ref="B1:I41"/>
  <sheetViews>
    <sheetView tabSelected="1" view="pageBreakPreview" zoomScaleSheetLayoutView="100" workbookViewId="0">
      <selection activeCell="E13" sqref="E13:F13"/>
    </sheetView>
  </sheetViews>
  <sheetFormatPr defaultRowHeight="12.75"/>
  <cols>
    <col min="1" max="1" width="2.140625" style="20" customWidth="1"/>
    <col min="2" max="2" width="3.85546875" style="20" customWidth="1"/>
    <col min="3" max="3" width="30.7109375" style="20" bestFit="1" customWidth="1"/>
    <col min="4" max="4" width="16.140625" style="20" customWidth="1"/>
    <col min="5" max="5" width="10" style="20" customWidth="1"/>
    <col min="6" max="6" width="16.140625" style="139" bestFit="1" customWidth="1"/>
    <col min="7" max="7" width="10" style="20" bestFit="1" customWidth="1"/>
    <col min="8" max="8" width="16" style="20" customWidth="1"/>
    <col min="9" max="9" width="9.5703125" style="20" customWidth="1"/>
    <col min="10" max="16384" width="9.140625" style="20"/>
  </cols>
  <sheetData>
    <row r="1" spans="2:9">
      <c r="B1" s="1" t="str">
        <f>'1'!B1</f>
        <v>XYZ LIMITED</v>
      </c>
      <c r="F1" s="2"/>
      <c r="I1" s="697" t="s">
        <v>830</v>
      </c>
    </row>
    <row r="2" spans="2:9">
      <c r="B2" s="21"/>
      <c r="G2" s="131"/>
    </row>
    <row r="3" spans="2:9">
      <c r="B3" s="4" t="str">
        <f>'1'!B3</f>
        <v>Financial Year 2016-2017</v>
      </c>
      <c r="G3" s="131"/>
    </row>
    <row r="4" spans="2:9">
      <c r="B4" s="4" t="str">
        <f>'1'!B4</f>
        <v>Assessment Year 2017-2018</v>
      </c>
      <c r="G4" s="131"/>
    </row>
    <row r="5" spans="2:9">
      <c r="B5" s="21"/>
      <c r="G5" s="277"/>
    </row>
    <row r="6" spans="2:9">
      <c r="B6" s="22" t="s">
        <v>522</v>
      </c>
      <c r="G6" s="278"/>
    </row>
    <row r="7" spans="2:9">
      <c r="B7" s="250" t="s">
        <v>585</v>
      </c>
      <c r="G7" s="277"/>
    </row>
    <row r="8" spans="2:9" ht="13.5" thickBot="1">
      <c r="G8" s="277"/>
    </row>
    <row r="9" spans="2:9" ht="13.5" customHeight="1" thickBot="1">
      <c r="D9" s="909" t="s">
        <v>136</v>
      </c>
      <c r="E9" s="910"/>
      <c r="F9" s="909" t="s">
        <v>136</v>
      </c>
      <c r="G9" s="910"/>
      <c r="H9" s="909" t="s">
        <v>136</v>
      </c>
      <c r="I9" s="910"/>
    </row>
    <row r="10" spans="2:9" ht="13.5" thickBot="1">
      <c r="B10" s="279" t="s">
        <v>523</v>
      </c>
      <c r="C10" s="279" t="s">
        <v>87</v>
      </c>
      <c r="D10" s="307" t="s">
        <v>81</v>
      </c>
      <c r="E10" s="308" t="s">
        <v>524</v>
      </c>
      <c r="F10" s="307" t="s">
        <v>81</v>
      </c>
      <c r="G10" s="308" t="s">
        <v>524</v>
      </c>
      <c r="H10" s="307" t="s">
        <v>81</v>
      </c>
      <c r="I10" s="308" t="s">
        <v>524</v>
      </c>
    </row>
    <row r="11" spans="2:9" ht="13.5" thickBot="1">
      <c r="B11" s="135" t="s">
        <v>160</v>
      </c>
      <c r="C11" s="281"/>
      <c r="D11" s="158" t="s">
        <v>277</v>
      </c>
      <c r="E11" s="282" t="s">
        <v>525</v>
      </c>
      <c r="F11" s="158" t="s">
        <v>277</v>
      </c>
      <c r="G11" s="282" t="s">
        <v>525</v>
      </c>
      <c r="H11" s="280" t="s">
        <v>277</v>
      </c>
      <c r="I11" s="319" t="s">
        <v>525</v>
      </c>
    </row>
    <row r="12" spans="2:9">
      <c r="B12" s="175"/>
      <c r="C12" s="283"/>
      <c r="D12" s="284"/>
      <c r="E12" s="310"/>
      <c r="F12" s="284"/>
      <c r="G12" s="310"/>
      <c r="H12" s="176"/>
      <c r="I12" s="176"/>
    </row>
    <row r="13" spans="2:9">
      <c r="B13" s="134">
        <v>1</v>
      </c>
      <c r="C13" s="172" t="s">
        <v>526</v>
      </c>
      <c r="D13" s="285"/>
      <c r="E13" s="286" t="e">
        <f>+D26/(D16+D17)</f>
        <v>#DIV/0!</v>
      </c>
      <c r="F13" s="285"/>
      <c r="G13" s="286" t="e">
        <f>+F26/(F16+F17)</f>
        <v>#DIV/0!</v>
      </c>
      <c r="H13" s="244"/>
      <c r="I13" s="286" t="e">
        <f>+H26/(H16+H17)</f>
        <v>#DIV/0!</v>
      </c>
    </row>
    <row r="14" spans="2:9">
      <c r="B14" s="287"/>
      <c r="C14" s="288"/>
      <c r="D14" s="289"/>
      <c r="E14" s="311"/>
      <c r="F14" s="289"/>
      <c r="G14" s="311"/>
      <c r="H14" s="244"/>
      <c r="I14" s="244"/>
    </row>
    <row r="15" spans="2:9">
      <c r="B15" s="148"/>
      <c r="C15" s="288" t="s">
        <v>527</v>
      </c>
      <c r="D15" s="377"/>
      <c r="E15" s="312"/>
      <c r="F15" s="377"/>
      <c r="G15" s="312"/>
      <c r="H15" s="246"/>
      <c r="I15" s="244"/>
    </row>
    <row r="16" spans="2:9">
      <c r="B16" s="287"/>
      <c r="C16" s="288" t="s">
        <v>528</v>
      </c>
      <c r="D16" s="377">
        <v>0</v>
      </c>
      <c r="E16" s="311"/>
      <c r="F16" s="377">
        <v>0</v>
      </c>
      <c r="G16" s="311"/>
      <c r="H16" s="246">
        <v>0</v>
      </c>
      <c r="I16" s="244"/>
    </row>
    <row r="17" spans="2:9">
      <c r="B17" s="148"/>
      <c r="C17" s="378" t="s">
        <v>566</v>
      </c>
      <c r="D17" s="379">
        <v>0</v>
      </c>
      <c r="E17" s="312"/>
      <c r="F17" s="379">
        <v>0</v>
      </c>
      <c r="G17" s="312"/>
      <c r="H17" s="248">
        <v>0</v>
      </c>
      <c r="I17" s="244"/>
    </row>
    <row r="18" spans="2:9" ht="13.5" thickBot="1">
      <c r="B18" s="148"/>
      <c r="C18" s="291" t="s">
        <v>529</v>
      </c>
      <c r="D18" s="248">
        <v>0</v>
      </c>
      <c r="E18" s="312"/>
      <c r="F18" s="248">
        <v>0</v>
      </c>
      <c r="G18" s="312"/>
      <c r="H18" s="248">
        <v>0</v>
      </c>
      <c r="I18" s="244"/>
    </row>
    <row r="19" spans="2:9" ht="13.5" thickBot="1">
      <c r="B19" s="287"/>
      <c r="C19" s="292" t="s">
        <v>530</v>
      </c>
      <c r="D19" s="298">
        <f>SUM(D16:D18)</f>
        <v>0</v>
      </c>
      <c r="E19" s="311"/>
      <c r="F19" s="298">
        <f>SUM(F16:F18)</f>
        <v>0</v>
      </c>
      <c r="G19" s="311"/>
      <c r="H19" s="321">
        <f>SUM(H16:H18)</f>
        <v>0</v>
      </c>
      <c r="I19" s="244"/>
    </row>
    <row r="20" spans="2:9">
      <c r="B20" s="148"/>
      <c r="C20" s="293"/>
      <c r="D20" s="294"/>
      <c r="E20" s="312"/>
      <c r="F20" s="294"/>
      <c r="G20" s="312"/>
      <c r="H20" s="176"/>
      <c r="I20" s="244"/>
    </row>
    <row r="21" spans="2:9">
      <c r="B21" s="287"/>
      <c r="C21" s="295" t="s">
        <v>531</v>
      </c>
      <c r="D21" s="246">
        <v>0</v>
      </c>
      <c r="E21" s="311"/>
      <c r="F21" s="246">
        <v>0</v>
      </c>
      <c r="G21" s="311"/>
      <c r="H21" s="246">
        <v>0</v>
      </c>
      <c r="I21" s="244"/>
    </row>
    <row r="22" spans="2:9">
      <c r="B22" s="148"/>
      <c r="C22" s="293" t="s">
        <v>532</v>
      </c>
      <c r="D22" s="262">
        <v>0</v>
      </c>
      <c r="E22" s="312"/>
      <c r="F22" s="262">
        <v>0</v>
      </c>
      <c r="G22" s="312"/>
      <c r="H22" s="262">
        <v>0</v>
      </c>
      <c r="I22" s="244"/>
    </row>
    <row r="23" spans="2:9" ht="13.5" thickBot="1">
      <c r="B23" s="287"/>
      <c r="C23" s="296"/>
      <c r="D23" s="297"/>
      <c r="E23" s="311"/>
      <c r="F23" s="297"/>
      <c r="G23" s="311"/>
      <c r="H23" s="245"/>
      <c r="I23" s="244"/>
    </row>
    <row r="24" spans="2:9" ht="13.5" thickBot="1">
      <c r="B24" s="148"/>
      <c r="C24" s="292" t="s">
        <v>533</v>
      </c>
      <c r="D24" s="298">
        <f>SUM(D21:D22)</f>
        <v>0</v>
      </c>
      <c r="E24" s="312"/>
      <c r="F24" s="298">
        <f>SUM(F21:F22)</f>
        <v>0</v>
      </c>
      <c r="G24" s="312"/>
      <c r="H24" s="322">
        <f>SUM(H21:H23)</f>
        <v>0</v>
      </c>
      <c r="I24" s="244"/>
    </row>
    <row r="25" spans="2:9">
      <c r="B25" s="287"/>
      <c r="C25" s="299"/>
      <c r="D25" s="300"/>
      <c r="E25" s="311"/>
      <c r="F25" s="300"/>
      <c r="G25" s="311"/>
      <c r="H25" s="320"/>
      <c r="I25" s="244"/>
    </row>
    <row r="26" spans="2:9">
      <c r="B26" s="148"/>
      <c r="C26" s="171" t="s">
        <v>534</v>
      </c>
      <c r="D26" s="294">
        <f>D19-D24</f>
        <v>0</v>
      </c>
      <c r="E26" s="313"/>
      <c r="F26" s="294">
        <f>F19-F24</f>
        <v>0</v>
      </c>
      <c r="G26" s="313"/>
      <c r="H26" s="294">
        <f>H19-H24</f>
        <v>0</v>
      </c>
      <c r="I26" s="244"/>
    </row>
    <row r="27" spans="2:9">
      <c r="B27" s="287"/>
      <c r="C27" s="288"/>
      <c r="D27" s="290"/>
      <c r="E27" s="311"/>
      <c r="F27" s="290"/>
      <c r="G27" s="311"/>
      <c r="H27" s="244"/>
      <c r="I27" s="244"/>
    </row>
    <row r="28" spans="2:9">
      <c r="B28" s="134">
        <v>2</v>
      </c>
      <c r="C28" s="172" t="s">
        <v>535</v>
      </c>
      <c r="D28" s="290"/>
      <c r="E28" s="314" t="e">
        <f>(D29/D31)</f>
        <v>#DIV/0!</v>
      </c>
      <c r="F28" s="290"/>
      <c r="G28" s="314" t="e">
        <f>(F29/F31)</f>
        <v>#DIV/0!</v>
      </c>
      <c r="H28" s="244"/>
      <c r="I28" s="382" t="e">
        <f>+H29/H31</f>
        <v>#DIV/0!</v>
      </c>
    </row>
    <row r="29" spans="2:9">
      <c r="B29" s="287"/>
      <c r="C29" s="288" t="s">
        <v>536</v>
      </c>
      <c r="D29" s="290">
        <v>0</v>
      </c>
      <c r="E29" s="315"/>
      <c r="F29" s="290">
        <v>0</v>
      </c>
      <c r="G29" s="315"/>
      <c r="H29" s="290">
        <v>0</v>
      </c>
      <c r="I29" s="244"/>
    </row>
    <row r="30" spans="2:9">
      <c r="B30" s="148"/>
      <c r="C30" s="171"/>
      <c r="D30" s="297"/>
      <c r="E30" s="312"/>
      <c r="F30" s="297"/>
      <c r="G30" s="312"/>
      <c r="H30" s="244"/>
      <c r="I30" s="244"/>
    </row>
    <row r="31" spans="2:9">
      <c r="B31" s="287"/>
      <c r="C31" s="178" t="s">
        <v>537</v>
      </c>
      <c r="D31" s="323">
        <f>+D16+D17</f>
        <v>0</v>
      </c>
      <c r="E31" s="316"/>
      <c r="F31" s="323">
        <f>+F16+F17</f>
        <v>0</v>
      </c>
      <c r="G31" s="316"/>
      <c r="H31" s="323">
        <f>+H16+H17</f>
        <v>0</v>
      </c>
      <c r="I31" s="244"/>
    </row>
    <row r="32" spans="2:9">
      <c r="B32" s="134"/>
      <c r="C32" s="171"/>
      <c r="D32" s="301"/>
      <c r="E32" s="311"/>
      <c r="F32" s="301"/>
      <c r="G32" s="311"/>
      <c r="H32" s="244"/>
      <c r="I32" s="244"/>
    </row>
    <row r="33" spans="2:9">
      <c r="B33" s="302">
        <v>3</v>
      </c>
      <c r="C33" s="303" t="s">
        <v>538</v>
      </c>
      <c r="D33" s="290"/>
      <c r="E33" s="324" t="e">
        <f>(D34/D35)</f>
        <v>#DIV/0!</v>
      </c>
      <c r="F33" s="290"/>
      <c r="G33" s="324" t="e">
        <f>(F34/F35)</f>
        <v>#DIV/0!</v>
      </c>
      <c r="H33" s="244"/>
      <c r="I33" s="382" t="e">
        <f>+H34/H35</f>
        <v>#DIV/0!</v>
      </c>
    </row>
    <row r="34" spans="2:9">
      <c r="B34" s="148"/>
      <c r="C34" s="171" t="s">
        <v>539</v>
      </c>
      <c r="D34" s="290">
        <v>0</v>
      </c>
      <c r="E34" s="312"/>
      <c r="F34" s="290">
        <v>0</v>
      </c>
      <c r="G34" s="312"/>
      <c r="H34" s="290">
        <v>0</v>
      </c>
      <c r="I34" s="244"/>
    </row>
    <row r="35" spans="2:9">
      <c r="B35" s="287"/>
      <c r="C35" s="288" t="s">
        <v>540</v>
      </c>
      <c r="D35" s="290">
        <f>D31</f>
        <v>0</v>
      </c>
      <c r="E35" s="317"/>
      <c r="F35" s="290">
        <f>F31</f>
        <v>0</v>
      </c>
      <c r="G35" s="317"/>
      <c r="H35" s="323">
        <f>+H31</f>
        <v>0</v>
      </c>
      <c r="I35" s="244"/>
    </row>
    <row r="36" spans="2:9">
      <c r="B36" s="148"/>
      <c r="C36" s="171"/>
      <c r="D36" s="294"/>
      <c r="E36" s="311"/>
      <c r="F36" s="294"/>
      <c r="G36" s="311"/>
      <c r="H36" s="244"/>
      <c r="I36" s="244"/>
    </row>
    <row r="37" spans="2:9">
      <c r="B37" s="302">
        <v>4</v>
      </c>
      <c r="C37" s="303" t="s">
        <v>541</v>
      </c>
      <c r="D37" s="290"/>
      <c r="E37" s="324" t="e">
        <f>+D39/D40</f>
        <v>#DIV/0!</v>
      </c>
      <c r="F37" s="290"/>
      <c r="G37" s="324" t="e">
        <f>+F39/F40</f>
        <v>#DIV/0!</v>
      </c>
      <c r="H37" s="244"/>
      <c r="I37" s="382" t="e">
        <f>+H39/H40</f>
        <v>#DIV/0!</v>
      </c>
    </row>
    <row r="38" spans="2:9">
      <c r="B38" s="302"/>
      <c r="C38" s="303"/>
      <c r="D38" s="290"/>
      <c r="E38" s="317"/>
      <c r="F38" s="290"/>
      <c r="G38" s="317"/>
      <c r="H38" s="244"/>
      <c r="I38" s="244"/>
    </row>
    <row r="39" spans="2:9">
      <c r="B39" s="302"/>
      <c r="C39" s="288" t="s">
        <v>542</v>
      </c>
      <c r="D39" s="246">
        <v>0</v>
      </c>
      <c r="E39" s="317"/>
      <c r="F39" s="246">
        <v>0</v>
      </c>
      <c r="G39" s="317"/>
      <c r="H39" s="246">
        <v>0</v>
      </c>
      <c r="I39" s="244"/>
    </row>
    <row r="40" spans="2:9">
      <c r="B40" s="302"/>
      <c r="C40" s="288" t="s">
        <v>543</v>
      </c>
      <c r="D40" s="246">
        <v>0</v>
      </c>
      <c r="E40" s="317"/>
      <c r="F40" s="246">
        <v>0</v>
      </c>
      <c r="G40" s="317"/>
      <c r="H40" s="246">
        <v>0</v>
      </c>
      <c r="I40" s="244"/>
    </row>
    <row r="41" spans="2:9" ht="13.5" thickBot="1">
      <c r="B41" s="304"/>
      <c r="C41" s="305"/>
      <c r="D41" s="306"/>
      <c r="E41" s="318"/>
      <c r="F41" s="306"/>
      <c r="G41" s="318"/>
      <c r="H41" s="245"/>
      <c r="I41" s="245"/>
    </row>
  </sheetData>
  <mergeCells count="3">
    <mergeCell ref="H9:I9"/>
    <mergeCell ref="F9:G9"/>
    <mergeCell ref="D9:E9"/>
  </mergeCells>
  <pageMargins left="0.7" right="0.7" top="0.75" bottom="0.75" header="0.3" footer="0.3"/>
  <pageSetup paperSize="9" scale="77" orientation="portrait" verticalDpi="1200" r:id="rId1"/>
</worksheet>
</file>

<file path=xl/worksheets/sheet4.xml><?xml version="1.0" encoding="utf-8"?>
<worksheet xmlns="http://schemas.openxmlformats.org/spreadsheetml/2006/main" xmlns:r="http://schemas.openxmlformats.org/officeDocument/2006/relationships">
  <dimension ref="B1:D22"/>
  <sheetViews>
    <sheetView view="pageBreakPreview" zoomScaleSheetLayoutView="100" workbookViewId="0">
      <selection activeCell="C7" sqref="C7"/>
    </sheetView>
  </sheetViews>
  <sheetFormatPr defaultColWidth="6.140625" defaultRowHeight="12.75"/>
  <cols>
    <col min="1" max="1" width="2.140625" style="20" customWidth="1"/>
    <col min="2" max="2" width="6.140625" style="20" customWidth="1"/>
    <col min="3" max="3" width="45.28515625" style="20" customWidth="1"/>
    <col min="4" max="4" width="12.42578125" style="20" customWidth="1"/>
    <col min="5" max="16384" width="6.140625" style="20"/>
  </cols>
  <sheetData>
    <row r="1" spans="2:4">
      <c r="B1" s="1" t="str">
        <f>'1'!B1</f>
        <v>XYZ LIMITED</v>
      </c>
      <c r="C1" s="18"/>
      <c r="D1" s="19" t="s">
        <v>752</v>
      </c>
    </row>
    <row r="2" spans="2:4">
      <c r="B2" s="21"/>
      <c r="C2" s="21"/>
      <c r="D2" s="21"/>
    </row>
    <row r="3" spans="2:4">
      <c r="B3" s="4" t="str">
        <f>'1'!B3</f>
        <v>Financial Year 2016-2017</v>
      </c>
      <c r="C3" s="22"/>
      <c r="D3" s="22"/>
    </row>
    <row r="4" spans="2:4">
      <c r="B4" s="4" t="str">
        <f>'1'!B4</f>
        <v>Assessment Year 2017-2018</v>
      </c>
      <c r="C4" s="18"/>
      <c r="D4" s="18"/>
    </row>
    <row r="5" spans="2:4">
      <c r="B5" s="4"/>
      <c r="C5" s="18"/>
      <c r="D5" s="18"/>
    </row>
    <row r="6" spans="2:4">
      <c r="B6" s="23" t="s">
        <v>557</v>
      </c>
      <c r="C6" s="24"/>
      <c r="D6" s="18"/>
    </row>
    <row r="7" spans="2:4">
      <c r="B7" s="24"/>
      <c r="C7" s="24"/>
      <c r="D7" s="18"/>
    </row>
    <row r="8" spans="2:4">
      <c r="B8" s="4" t="s">
        <v>284</v>
      </c>
      <c r="C8" s="23"/>
      <c r="D8" s="18"/>
    </row>
    <row r="9" spans="2:4">
      <c r="B9" s="25"/>
      <c r="C9" s="25"/>
      <c r="D9" s="18"/>
    </row>
    <row r="10" spans="2:4" ht="15.75" customHeight="1" thickBot="1">
      <c r="B10" s="25"/>
      <c r="C10" s="25"/>
      <c r="D10" s="18"/>
    </row>
    <row r="11" spans="2:4" ht="32.25" customHeight="1" thickBot="1">
      <c r="B11" s="26" t="s">
        <v>193</v>
      </c>
      <c r="C11" s="865" t="s">
        <v>87</v>
      </c>
      <c r="D11" s="866"/>
    </row>
    <row r="12" spans="2:4">
      <c r="B12" s="27">
        <v>1</v>
      </c>
      <c r="C12" s="871" t="s">
        <v>194</v>
      </c>
      <c r="D12" s="872"/>
    </row>
    <row r="13" spans="2:4">
      <c r="B13" s="28">
        <f t="shared" ref="B13:B18" si="0">1+B12</f>
        <v>2</v>
      </c>
      <c r="C13" s="867" t="s">
        <v>195</v>
      </c>
      <c r="D13" s="868"/>
    </row>
    <row r="14" spans="2:4">
      <c r="B14" s="28">
        <f t="shared" si="0"/>
        <v>3</v>
      </c>
      <c r="C14" s="867" t="s">
        <v>196</v>
      </c>
      <c r="D14" s="868"/>
    </row>
    <row r="15" spans="2:4">
      <c r="B15" s="28">
        <f t="shared" si="0"/>
        <v>4</v>
      </c>
      <c r="C15" s="867" t="s">
        <v>197</v>
      </c>
      <c r="D15" s="868"/>
    </row>
    <row r="16" spans="2:4">
      <c r="B16" s="28">
        <f t="shared" si="0"/>
        <v>5</v>
      </c>
      <c r="C16" s="867" t="s">
        <v>198</v>
      </c>
      <c r="D16" s="868"/>
    </row>
    <row r="17" spans="2:4">
      <c r="B17" s="28">
        <f t="shared" si="0"/>
        <v>6</v>
      </c>
      <c r="C17" s="867" t="s">
        <v>199</v>
      </c>
      <c r="D17" s="868"/>
    </row>
    <row r="18" spans="2:4">
      <c r="B18" s="28">
        <f t="shared" si="0"/>
        <v>7</v>
      </c>
      <c r="C18" s="867" t="s">
        <v>200</v>
      </c>
      <c r="D18" s="868"/>
    </row>
    <row r="19" spans="2:4" ht="13.5" thickBot="1">
      <c r="B19" s="29">
        <v>8</v>
      </c>
      <c r="C19" s="869" t="s">
        <v>201</v>
      </c>
      <c r="D19" s="870"/>
    </row>
    <row r="21" spans="2:4">
      <c r="B21" s="139" t="s">
        <v>563</v>
      </c>
    </row>
    <row r="22" spans="2:4">
      <c r="C22" s="30"/>
    </row>
  </sheetData>
  <mergeCells count="9">
    <mergeCell ref="C11:D11"/>
    <mergeCell ref="C18:D18"/>
    <mergeCell ref="C19:D19"/>
    <mergeCell ref="C12:D12"/>
    <mergeCell ref="C13:D13"/>
    <mergeCell ref="C14:D14"/>
    <mergeCell ref="C15:D15"/>
    <mergeCell ref="C16:D16"/>
    <mergeCell ref="C17:D17"/>
  </mergeCells>
  <pageMargins left="0.7" right="0.7" top="0.75" bottom="0.75" header="0.3" footer="0.3"/>
  <pageSetup orientation="portrait" verticalDpi="1200" r:id="rId1"/>
</worksheet>
</file>

<file path=xl/worksheets/sheet5.xml><?xml version="1.0" encoding="utf-8"?>
<worksheet xmlns="http://schemas.openxmlformats.org/spreadsheetml/2006/main" xmlns:r="http://schemas.openxmlformats.org/officeDocument/2006/relationships">
  <dimension ref="B1:E22"/>
  <sheetViews>
    <sheetView workbookViewId="0">
      <selection activeCell="D17" sqref="D17"/>
    </sheetView>
  </sheetViews>
  <sheetFormatPr defaultRowHeight="12.75"/>
  <cols>
    <col min="1" max="1" width="2.140625" style="699" customWidth="1"/>
    <col min="2" max="2" width="34.42578125" style="699" customWidth="1"/>
    <col min="3" max="3" width="17" style="699" customWidth="1"/>
    <col min="4" max="4" width="15.7109375" style="699" customWidth="1"/>
    <col min="5" max="5" width="16.28515625" style="699" customWidth="1"/>
    <col min="6" max="16384" width="9.140625" style="699"/>
  </cols>
  <sheetData>
    <row r="1" spans="2:5">
      <c r="B1" s="1" t="str">
        <f>'1'!B1</f>
        <v>XYZ LIMITED</v>
      </c>
      <c r="E1" s="700" t="s">
        <v>753</v>
      </c>
    </row>
    <row r="2" spans="2:5">
      <c r="B2" s="21"/>
    </row>
    <row r="3" spans="2:5">
      <c r="B3" s="4" t="str">
        <f>'1'!B3</f>
        <v>Financial Year 2016-2017</v>
      </c>
    </row>
    <row r="4" spans="2:5">
      <c r="B4" s="4" t="str">
        <f>'1'!B4</f>
        <v>Assessment Year 2017-2018</v>
      </c>
    </row>
    <row r="5" spans="2:5">
      <c r="B5" s="701"/>
    </row>
    <row r="6" spans="2:5">
      <c r="B6" s="702" t="s">
        <v>610</v>
      </c>
    </row>
    <row r="7" spans="2:5">
      <c r="B7" s="42"/>
    </row>
    <row r="8" spans="2:5">
      <c r="B8" s="701" t="s">
        <v>611</v>
      </c>
    </row>
    <row r="10" spans="2:5" ht="25.5">
      <c r="B10" s="703" t="s">
        <v>604</v>
      </c>
      <c r="C10" s="703" t="s">
        <v>87</v>
      </c>
      <c r="D10" s="704" t="s">
        <v>605</v>
      </c>
      <c r="E10" s="704" t="s">
        <v>606</v>
      </c>
    </row>
    <row r="11" spans="2:5">
      <c r="B11" s="705"/>
      <c r="C11" s="705"/>
      <c r="D11" s="705"/>
      <c r="E11" s="705"/>
    </row>
    <row r="12" spans="2:5">
      <c r="B12" s="705"/>
      <c r="C12" s="705"/>
      <c r="D12" s="705"/>
      <c r="E12" s="705"/>
    </row>
    <row r="13" spans="2:5">
      <c r="B13" s="705"/>
      <c r="C13" s="705"/>
      <c r="D13" s="705"/>
      <c r="E13" s="705"/>
    </row>
    <row r="14" spans="2:5">
      <c r="B14" s="705"/>
      <c r="C14" s="705"/>
      <c r="D14" s="705"/>
      <c r="E14" s="705"/>
    </row>
    <row r="15" spans="2:5">
      <c r="B15" s="705"/>
      <c r="C15" s="705"/>
      <c r="D15" s="705"/>
      <c r="E15" s="705"/>
    </row>
    <row r="16" spans="2:5">
      <c r="B16" s="705"/>
      <c r="C16" s="705"/>
      <c r="D16" s="705"/>
      <c r="E16" s="705"/>
    </row>
    <row r="17" spans="2:5">
      <c r="B17" s="705"/>
      <c r="C17" s="705"/>
      <c r="D17" s="705" t="s">
        <v>809</v>
      </c>
      <c r="E17" s="705"/>
    </row>
    <row r="18" spans="2:5">
      <c r="B18" s="705"/>
      <c r="C18" s="705"/>
      <c r="D18" s="705"/>
      <c r="E18" s="705"/>
    </row>
    <row r="19" spans="2:5">
      <c r="B19" s="705"/>
      <c r="C19" s="705"/>
      <c r="D19" s="705"/>
      <c r="E19" s="705"/>
    </row>
    <row r="20" spans="2:5">
      <c r="B20" s="705"/>
      <c r="C20" s="705"/>
      <c r="D20" s="705"/>
      <c r="E20" s="705"/>
    </row>
    <row r="21" spans="2:5">
      <c r="B21" s="705"/>
      <c r="C21" s="705"/>
      <c r="D21" s="705"/>
      <c r="E21" s="705"/>
    </row>
    <row r="22" spans="2:5">
      <c r="B22" s="705"/>
      <c r="C22" s="705"/>
      <c r="D22" s="705"/>
      <c r="E22" s="705"/>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dimension ref="B1:E24"/>
  <sheetViews>
    <sheetView workbookViewId="0">
      <selection activeCell="B13" sqref="B13:B24"/>
    </sheetView>
  </sheetViews>
  <sheetFormatPr defaultRowHeight="12.75"/>
  <cols>
    <col min="1" max="1" width="2.140625" style="699" customWidth="1"/>
    <col min="2" max="2" width="40.85546875" style="699" customWidth="1"/>
    <col min="3" max="5" width="15.7109375" style="699" customWidth="1"/>
    <col min="6" max="16384" width="9.140625" style="699"/>
  </cols>
  <sheetData>
    <row r="1" spans="2:5">
      <c r="B1" s="1" t="str">
        <f>'1'!B1</f>
        <v>XYZ LIMITED</v>
      </c>
      <c r="E1" s="700" t="s">
        <v>754</v>
      </c>
    </row>
    <row r="2" spans="2:5">
      <c r="B2" s="21"/>
    </row>
    <row r="3" spans="2:5">
      <c r="B3" s="4" t="str">
        <f>'1'!B3</f>
        <v>Financial Year 2016-2017</v>
      </c>
    </row>
    <row r="4" spans="2:5">
      <c r="B4" s="4" t="str">
        <f>'1'!B4</f>
        <v>Assessment Year 2017-2018</v>
      </c>
    </row>
    <row r="5" spans="2:5">
      <c r="B5" s="701"/>
    </row>
    <row r="6" spans="2:5">
      <c r="B6" s="706" t="s">
        <v>612</v>
      </c>
    </row>
    <row r="7" spans="2:5">
      <c r="B7" s="706" t="s">
        <v>613</v>
      </c>
    </row>
    <row r="8" spans="2:5">
      <c r="B8" s="42"/>
    </row>
    <row r="9" spans="2:5">
      <c r="B9" s="701" t="s">
        <v>614</v>
      </c>
    </row>
    <row r="10" spans="2:5">
      <c r="B10" s="873"/>
      <c r="C10" s="873"/>
      <c r="D10" s="873"/>
      <c r="E10" s="873"/>
    </row>
    <row r="12" spans="2:5" ht="25.5">
      <c r="B12" s="707"/>
      <c r="C12" s="708" t="s">
        <v>615</v>
      </c>
      <c r="D12" s="708" t="s">
        <v>616</v>
      </c>
      <c r="E12" s="708" t="s">
        <v>617</v>
      </c>
    </row>
    <row r="13" spans="2:5">
      <c r="B13" s="707" t="s">
        <v>618</v>
      </c>
      <c r="C13" s="709"/>
      <c r="D13" s="709"/>
      <c r="E13" s="709">
        <f>C13-D13</f>
        <v>0</v>
      </c>
    </row>
    <row r="14" spans="2:5">
      <c r="B14" s="707" t="s">
        <v>619</v>
      </c>
      <c r="C14" s="709"/>
      <c r="D14" s="709"/>
      <c r="E14" s="709">
        <f t="shared" ref="E14:E23" si="0">C14-D14</f>
        <v>0</v>
      </c>
    </row>
    <row r="15" spans="2:5">
      <c r="B15" s="707" t="s">
        <v>620</v>
      </c>
      <c r="C15" s="709"/>
      <c r="D15" s="709"/>
      <c r="E15" s="709">
        <f t="shared" si="0"/>
        <v>0</v>
      </c>
    </row>
    <row r="16" spans="2:5">
      <c r="B16" s="707" t="s">
        <v>621</v>
      </c>
      <c r="C16" s="709"/>
      <c r="D16" s="709"/>
      <c r="E16" s="709">
        <f t="shared" si="0"/>
        <v>0</v>
      </c>
    </row>
    <row r="17" spans="2:5">
      <c r="B17" s="707" t="s">
        <v>622</v>
      </c>
      <c r="C17" s="709"/>
      <c r="D17" s="709"/>
      <c r="E17" s="709">
        <f t="shared" si="0"/>
        <v>0</v>
      </c>
    </row>
    <row r="18" spans="2:5">
      <c r="B18" s="707" t="s">
        <v>623</v>
      </c>
      <c r="C18" s="709"/>
      <c r="D18" s="709"/>
      <c r="E18" s="709">
        <f t="shared" si="0"/>
        <v>0</v>
      </c>
    </row>
    <row r="19" spans="2:5">
      <c r="B19" s="707" t="s">
        <v>624</v>
      </c>
      <c r="C19" s="709"/>
      <c r="D19" s="709"/>
      <c r="E19" s="709">
        <f t="shared" si="0"/>
        <v>0</v>
      </c>
    </row>
    <row r="20" spans="2:5">
      <c r="B20" s="707" t="s">
        <v>625</v>
      </c>
      <c r="C20" s="709"/>
      <c r="D20" s="709"/>
      <c r="E20" s="709">
        <f t="shared" si="0"/>
        <v>0</v>
      </c>
    </row>
    <row r="21" spans="2:5">
      <c r="B21" s="707" t="s">
        <v>626</v>
      </c>
      <c r="C21" s="709"/>
      <c r="D21" s="709"/>
      <c r="E21" s="709">
        <f t="shared" si="0"/>
        <v>0</v>
      </c>
    </row>
    <row r="22" spans="2:5">
      <c r="B22" s="707" t="s">
        <v>627</v>
      </c>
      <c r="C22" s="709"/>
      <c r="D22" s="709"/>
      <c r="E22" s="709">
        <f t="shared" si="0"/>
        <v>0</v>
      </c>
    </row>
    <row r="23" spans="2:5">
      <c r="B23" s="707" t="s">
        <v>628</v>
      </c>
      <c r="C23" s="709"/>
      <c r="D23" s="709"/>
      <c r="E23" s="709">
        <f t="shared" si="0"/>
        <v>0</v>
      </c>
    </row>
    <row r="24" spans="2:5">
      <c r="B24" s="707" t="s">
        <v>218</v>
      </c>
      <c r="C24" s="710">
        <f>SUM(C13:C23)</f>
        <v>0</v>
      </c>
      <c r="D24" s="710">
        <f>SUM(D13:D23)</f>
        <v>0</v>
      </c>
      <c r="E24" s="710">
        <f>SUM(E13:E23)</f>
        <v>0</v>
      </c>
    </row>
  </sheetData>
  <mergeCells count="1">
    <mergeCell ref="B10:E10"/>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dimension ref="B1:E20"/>
  <sheetViews>
    <sheetView workbookViewId="0">
      <selection activeCell="C28" sqref="C28"/>
    </sheetView>
  </sheetViews>
  <sheetFormatPr defaultRowHeight="12.75"/>
  <cols>
    <col min="1" max="1" width="2.140625" style="699" customWidth="1"/>
    <col min="2" max="2" width="39.140625" style="699" customWidth="1"/>
    <col min="3" max="16384" width="9.140625" style="699"/>
  </cols>
  <sheetData>
    <row r="1" spans="2:5">
      <c r="B1" s="1" t="str">
        <f>'1'!B1</f>
        <v>XYZ LIMITED</v>
      </c>
      <c r="E1" s="700" t="s">
        <v>755</v>
      </c>
    </row>
    <row r="2" spans="2:5">
      <c r="B2" s="21"/>
    </row>
    <row r="3" spans="2:5">
      <c r="B3" s="4" t="str">
        <f>'1'!B3</f>
        <v>Financial Year 2016-2017</v>
      </c>
    </row>
    <row r="4" spans="2:5">
      <c r="B4" s="4" t="str">
        <f>'1'!B4</f>
        <v>Assessment Year 2017-2018</v>
      </c>
    </row>
    <row r="5" spans="2:5">
      <c r="B5" s="701"/>
    </row>
    <row r="6" spans="2:5">
      <c r="B6" s="711" t="s">
        <v>629</v>
      </c>
    </row>
    <row r="7" spans="2:5">
      <c r="B7" s="42"/>
    </row>
    <row r="8" spans="2:5">
      <c r="B8" s="701" t="s">
        <v>614</v>
      </c>
    </row>
    <row r="10" spans="2:5">
      <c r="B10" s="707" t="s">
        <v>618</v>
      </c>
      <c r="C10" s="705"/>
      <c r="D10" s="707"/>
      <c r="E10" s="707"/>
    </row>
    <row r="11" spans="2:5">
      <c r="B11" s="707" t="s">
        <v>619</v>
      </c>
      <c r="C11" s="705"/>
      <c r="D11" s="707"/>
      <c r="E11" s="707"/>
    </row>
    <row r="12" spans="2:5">
      <c r="B12" s="707" t="s">
        <v>620</v>
      </c>
      <c r="C12" s="705"/>
      <c r="D12" s="707"/>
      <c r="E12" s="707"/>
    </row>
    <row r="13" spans="2:5">
      <c r="B13" s="707" t="s">
        <v>621</v>
      </c>
      <c r="C13" s="705"/>
      <c r="D13" s="707"/>
      <c r="E13" s="707"/>
    </row>
    <row r="14" spans="2:5">
      <c r="B14" s="707" t="s">
        <v>622</v>
      </c>
      <c r="C14" s="705"/>
      <c r="D14" s="707"/>
      <c r="E14" s="707"/>
    </row>
    <row r="15" spans="2:5">
      <c r="B15" s="707" t="s">
        <v>623</v>
      </c>
      <c r="C15" s="705"/>
      <c r="D15" s="707"/>
      <c r="E15" s="707"/>
    </row>
    <row r="16" spans="2:5">
      <c r="B16" s="707" t="s">
        <v>624</v>
      </c>
      <c r="C16" s="705"/>
      <c r="D16" s="707"/>
      <c r="E16" s="707"/>
    </row>
    <row r="17" spans="2:5">
      <c r="B17" s="707" t="s">
        <v>625</v>
      </c>
      <c r="C17" s="705"/>
      <c r="D17" s="707"/>
      <c r="E17" s="707"/>
    </row>
    <row r="18" spans="2:5">
      <c r="B18" s="707" t="s">
        <v>626</v>
      </c>
      <c r="C18" s="705"/>
      <c r="D18" s="707"/>
      <c r="E18" s="707"/>
    </row>
    <row r="19" spans="2:5">
      <c r="B19" s="707" t="s">
        <v>627</v>
      </c>
      <c r="C19" s="705"/>
      <c r="D19" s="707"/>
      <c r="E19" s="707"/>
    </row>
    <row r="20" spans="2:5">
      <c r="B20" s="707" t="s">
        <v>628</v>
      </c>
      <c r="C20" s="705"/>
      <c r="D20" s="707"/>
      <c r="E20" s="707"/>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dimension ref="B1:J40"/>
  <sheetViews>
    <sheetView topLeftCell="A7" workbookViewId="0">
      <selection activeCell="M13" sqref="M13"/>
    </sheetView>
  </sheetViews>
  <sheetFormatPr defaultRowHeight="12.75"/>
  <cols>
    <col min="1" max="1" width="2.140625" style="20" customWidth="1"/>
    <col min="2" max="2" width="5.28515625" style="20" customWidth="1"/>
    <col min="3" max="3" width="53.28515625" style="20" bestFit="1" customWidth="1"/>
    <col min="4" max="4" width="15.5703125" style="20" bestFit="1" customWidth="1"/>
    <col min="5" max="5" width="15.42578125" style="20" bestFit="1" customWidth="1"/>
    <col min="6" max="6" width="14.85546875" style="20" bestFit="1" customWidth="1"/>
    <col min="7" max="7" width="14.7109375" style="20" bestFit="1" customWidth="1"/>
    <col min="8" max="8" width="4.7109375" style="20" bestFit="1" customWidth="1"/>
    <col min="9" max="9" width="11.140625" style="20" bestFit="1" customWidth="1"/>
    <col min="10" max="10" width="12" style="20" bestFit="1" customWidth="1"/>
    <col min="11" max="16384" width="9.140625" style="20"/>
  </cols>
  <sheetData>
    <row r="1" spans="2:10">
      <c r="B1" s="1" t="str">
        <f>'1'!B1</f>
        <v>XYZ LIMITED</v>
      </c>
      <c r="C1" s="1"/>
      <c r="D1" s="1"/>
      <c r="E1" s="1"/>
      <c r="F1" s="875" t="s">
        <v>813</v>
      </c>
      <c r="G1" s="875"/>
    </row>
    <row r="2" spans="2:10">
      <c r="B2" s="21"/>
      <c r="C2" s="1"/>
      <c r="D2" s="1"/>
      <c r="E2" s="1"/>
      <c r="F2" s="876"/>
      <c r="G2" s="876"/>
    </row>
    <row r="3" spans="2:10">
      <c r="B3" s="4" t="str">
        <f>'1'!B3</f>
        <v>Financial Year 2016-2017</v>
      </c>
      <c r="C3" s="1"/>
      <c r="D3" s="1"/>
      <c r="E3" s="1"/>
      <c r="F3" s="3"/>
      <c r="G3" s="3"/>
    </row>
    <row r="4" spans="2:10">
      <c r="B4" s="4" t="str">
        <f>'1'!B4</f>
        <v>Assessment Year 2017-2018</v>
      </c>
      <c r="C4" s="1"/>
      <c r="D4" s="1"/>
      <c r="E4" s="1"/>
      <c r="F4" s="3"/>
      <c r="G4" s="3"/>
    </row>
    <row r="5" spans="2:10">
      <c r="B5" s="1"/>
      <c r="C5" s="1"/>
      <c r="D5" s="1"/>
      <c r="E5" s="1"/>
      <c r="F5" s="1"/>
      <c r="G5" s="1"/>
    </row>
    <row r="6" spans="2:10" ht="25.5" customHeight="1">
      <c r="B6" s="877" t="s">
        <v>831</v>
      </c>
      <c r="C6" s="877"/>
      <c r="D6" s="877"/>
      <c r="E6" s="877"/>
      <c r="F6" s="877"/>
      <c r="G6" s="877"/>
    </row>
    <row r="7" spans="2:10">
      <c r="B7" s="1"/>
      <c r="C7" s="1"/>
      <c r="D7" s="1"/>
      <c r="E7" s="1"/>
      <c r="F7" s="1"/>
      <c r="G7" s="1"/>
    </row>
    <row r="8" spans="2:10">
      <c r="B8" s="1" t="s">
        <v>285</v>
      </c>
      <c r="C8" s="1"/>
      <c r="D8" s="1"/>
      <c r="E8" s="1"/>
      <c r="F8" s="1"/>
      <c r="G8" s="1"/>
    </row>
    <row r="9" spans="2:10" ht="13.5" thickBot="1">
      <c r="B9" s="1"/>
      <c r="C9" s="1"/>
      <c r="D9" s="1"/>
      <c r="E9" s="1"/>
      <c r="F9" s="1"/>
      <c r="G9" s="1"/>
    </row>
    <row r="10" spans="2:10">
      <c r="B10" s="5"/>
      <c r="C10" s="6"/>
      <c r="D10" s="6" t="s">
        <v>202</v>
      </c>
      <c r="E10" s="6" t="s">
        <v>203</v>
      </c>
      <c r="F10" s="6" t="s">
        <v>204</v>
      </c>
      <c r="G10" s="6" t="s">
        <v>205</v>
      </c>
    </row>
    <row r="11" spans="2:10">
      <c r="B11" s="7" t="s">
        <v>193</v>
      </c>
      <c r="C11" s="8" t="s">
        <v>87</v>
      </c>
      <c r="D11" s="8" t="s">
        <v>206</v>
      </c>
      <c r="E11" s="8" t="s">
        <v>207</v>
      </c>
      <c r="F11" s="8" t="s">
        <v>208</v>
      </c>
      <c r="G11" s="8" t="s">
        <v>208</v>
      </c>
    </row>
    <row r="12" spans="2:10">
      <c r="B12" s="7"/>
      <c r="C12" s="8"/>
      <c r="D12" s="8" t="s">
        <v>209</v>
      </c>
      <c r="E12" s="8" t="s">
        <v>210</v>
      </c>
      <c r="F12" s="8"/>
      <c r="G12" s="8"/>
    </row>
    <row r="13" spans="2:10" ht="13.5" thickBot="1">
      <c r="B13" s="9"/>
      <c r="C13" s="10"/>
      <c r="D13" s="10"/>
      <c r="E13" s="10" t="s">
        <v>211</v>
      </c>
      <c r="F13" s="10"/>
      <c r="G13" s="10"/>
    </row>
    <row r="14" spans="2:10">
      <c r="B14" s="11"/>
      <c r="C14" s="12"/>
      <c r="D14" s="12"/>
      <c r="E14" s="12"/>
      <c r="F14" s="12"/>
      <c r="G14" s="12"/>
    </row>
    <row r="15" spans="2:10">
      <c r="B15" s="11">
        <v>1</v>
      </c>
      <c r="C15" s="13" t="s">
        <v>595</v>
      </c>
      <c r="D15" s="332"/>
      <c r="E15" s="332"/>
      <c r="F15" s="332"/>
      <c r="G15" s="332"/>
      <c r="H15" s="139"/>
      <c r="I15" s="713"/>
      <c r="J15" s="431"/>
    </row>
    <row r="16" spans="2:10">
      <c r="B16" s="1"/>
      <c r="C16" s="1" t="s">
        <v>212</v>
      </c>
      <c r="D16" s="332"/>
      <c r="E16" s="332"/>
      <c r="F16" s="332"/>
      <c r="G16" s="332"/>
      <c r="H16" s="139"/>
      <c r="I16" s="139"/>
      <c r="J16" s="139"/>
    </row>
    <row r="17" spans="2:10">
      <c r="B17" s="1"/>
      <c r="C17" s="1"/>
      <c r="D17" s="332"/>
      <c r="E17" s="332"/>
      <c r="F17" s="332"/>
      <c r="G17" s="332"/>
      <c r="H17" s="139"/>
      <c r="I17" s="139"/>
      <c r="J17" s="139"/>
    </row>
    <row r="18" spans="2:10">
      <c r="B18" s="1">
        <v>2</v>
      </c>
      <c r="C18" s="1" t="s">
        <v>213</v>
      </c>
      <c r="D18" s="332"/>
      <c r="E18" s="332"/>
      <c r="F18" s="332"/>
      <c r="G18" s="332"/>
      <c r="H18" s="139"/>
      <c r="I18" s="714"/>
      <c r="J18" s="714"/>
    </row>
    <row r="19" spans="2:10">
      <c r="B19" s="1"/>
      <c r="C19" s="1" t="s">
        <v>214</v>
      </c>
      <c r="D19" s="332"/>
      <c r="E19" s="332"/>
      <c r="F19" s="332"/>
      <c r="G19" s="332"/>
      <c r="H19" s="139"/>
      <c r="I19" s="139"/>
      <c r="J19" s="139"/>
    </row>
    <row r="20" spans="2:10">
      <c r="C20" s="1" t="s">
        <v>215</v>
      </c>
      <c r="D20" s="332"/>
      <c r="E20" s="332"/>
      <c r="F20" s="332"/>
      <c r="G20" s="332"/>
      <c r="H20" s="139"/>
      <c r="I20" s="139"/>
      <c r="J20" s="139"/>
    </row>
    <row r="21" spans="2:10">
      <c r="B21" s="1"/>
      <c r="D21" s="332"/>
      <c r="E21" s="332"/>
      <c r="F21" s="332"/>
      <c r="G21" s="332"/>
      <c r="H21" s="139"/>
      <c r="I21" s="139"/>
      <c r="J21" s="139"/>
    </row>
    <row r="22" spans="2:10">
      <c r="B22" s="1">
        <v>3</v>
      </c>
      <c r="C22" s="336" t="s">
        <v>544</v>
      </c>
      <c r="D22" s="332"/>
      <c r="E22" s="332"/>
      <c r="F22" s="432"/>
      <c r="G22" s="332"/>
      <c r="H22" s="431"/>
      <c r="I22" s="139"/>
      <c r="J22" s="431"/>
    </row>
    <row r="23" spans="2:10">
      <c r="B23" s="1"/>
      <c r="C23" s="20" t="s">
        <v>545</v>
      </c>
      <c r="D23" s="332"/>
      <c r="E23" s="332"/>
      <c r="F23" s="332"/>
      <c r="G23" s="332"/>
      <c r="H23" s="139"/>
      <c r="I23" s="431"/>
      <c r="J23" s="139"/>
    </row>
    <row r="24" spans="2:10">
      <c r="B24" s="1"/>
      <c r="D24" s="332"/>
      <c r="E24" s="332"/>
      <c r="F24" s="332"/>
      <c r="G24" s="332"/>
      <c r="H24" s="139"/>
      <c r="I24" s="431"/>
      <c r="J24" s="139"/>
    </row>
    <row r="25" spans="2:10">
      <c r="B25" s="1">
        <v>4</v>
      </c>
      <c r="C25" s="20" t="s">
        <v>546</v>
      </c>
      <c r="D25" s="332"/>
      <c r="E25" s="332"/>
      <c r="F25" s="332"/>
      <c r="G25" s="332"/>
      <c r="H25" s="139"/>
      <c r="I25" s="431"/>
      <c r="J25" s="139"/>
    </row>
    <row r="26" spans="2:10">
      <c r="B26" s="1"/>
      <c r="D26" s="332"/>
      <c r="E26" s="332"/>
      <c r="F26" s="332"/>
      <c r="G26" s="332"/>
      <c r="H26" s="139"/>
      <c r="I26" s="431"/>
      <c r="J26" s="139"/>
    </row>
    <row r="27" spans="2:10">
      <c r="B27" s="1">
        <v>5</v>
      </c>
      <c r="C27" s="1" t="s">
        <v>596</v>
      </c>
      <c r="D27" s="332"/>
      <c r="E27" s="332"/>
      <c r="F27" s="332"/>
      <c r="G27" s="332"/>
      <c r="H27" s="139"/>
      <c r="I27" s="715"/>
      <c r="J27" s="432"/>
    </row>
    <row r="28" spans="2:10">
      <c r="B28" s="1"/>
      <c r="C28" s="1" t="s">
        <v>216</v>
      </c>
      <c r="D28" s="332"/>
      <c r="E28" s="332"/>
      <c r="F28" s="332"/>
      <c r="G28" s="332"/>
      <c r="H28" s="139"/>
      <c r="I28" s="139"/>
      <c r="J28" s="139"/>
    </row>
    <row r="29" spans="2:10">
      <c r="B29" s="1"/>
      <c r="C29" s="1" t="s">
        <v>215</v>
      </c>
      <c r="D29" s="332"/>
      <c r="E29" s="332"/>
      <c r="F29" s="332"/>
      <c r="G29" s="332"/>
      <c r="H29" s="713"/>
      <c r="I29" s="139"/>
      <c r="J29" s="139"/>
    </row>
    <row r="30" spans="2:10">
      <c r="C30" s="1"/>
      <c r="D30" s="332"/>
      <c r="E30" s="332"/>
      <c r="F30" s="332"/>
      <c r="G30" s="332"/>
      <c r="H30" s="139"/>
      <c r="I30" s="139"/>
      <c r="J30" s="139"/>
    </row>
    <row r="31" spans="2:10">
      <c r="B31" s="1">
        <v>6</v>
      </c>
      <c r="C31" s="1" t="s">
        <v>577</v>
      </c>
      <c r="D31" s="332"/>
      <c r="E31" s="332"/>
      <c r="F31" s="332"/>
      <c r="G31" s="332"/>
      <c r="H31" s="139"/>
      <c r="I31" s="139"/>
      <c r="J31" s="139"/>
    </row>
    <row r="32" spans="2:10">
      <c r="B32" s="1"/>
      <c r="C32" s="1" t="s">
        <v>547</v>
      </c>
      <c r="D32" s="332"/>
      <c r="E32" s="332"/>
      <c r="F32" s="332"/>
      <c r="G32" s="332"/>
      <c r="H32" s="139"/>
      <c r="I32" s="139"/>
      <c r="J32" s="139"/>
    </row>
    <row r="33" spans="2:7" ht="13.5" thickBot="1">
      <c r="B33" s="1"/>
      <c r="C33" s="1" t="s">
        <v>548</v>
      </c>
      <c r="D33" s="1"/>
      <c r="E33" s="333"/>
      <c r="F33" s="14"/>
      <c r="G33" s="1"/>
    </row>
    <row r="34" spans="2:7" ht="13.5" thickBot="1">
      <c r="B34" s="15"/>
      <c r="C34" s="334"/>
      <c r="D34" s="15"/>
      <c r="E34" s="407" t="s">
        <v>218</v>
      </c>
      <c r="F34" s="16">
        <f>SUM(F15:F33)</f>
        <v>0</v>
      </c>
      <c r="G34" s="16">
        <f>SUM(G15:G33)</f>
        <v>0</v>
      </c>
    </row>
    <row r="35" spans="2:7">
      <c r="B35" s="1"/>
      <c r="C35" s="1"/>
      <c r="D35" s="1"/>
      <c r="E35" s="1"/>
      <c r="F35" s="1"/>
      <c r="G35" s="17"/>
    </row>
    <row r="36" spans="2:7">
      <c r="B36" s="1"/>
      <c r="C36" s="1"/>
      <c r="D36" s="1"/>
      <c r="F36" s="1"/>
      <c r="G36" s="1"/>
    </row>
    <row r="37" spans="2:7">
      <c r="B37" s="1" t="s">
        <v>219</v>
      </c>
      <c r="C37" s="874"/>
      <c r="D37" s="874"/>
      <c r="E37" s="1"/>
      <c r="F37" s="1"/>
      <c r="G37" s="1"/>
    </row>
    <row r="38" spans="2:7">
      <c r="B38" s="3" t="s">
        <v>24</v>
      </c>
      <c r="C38" s="878" t="s">
        <v>220</v>
      </c>
      <c r="D38" s="878"/>
      <c r="E38" s="878"/>
      <c r="F38" s="878"/>
      <c r="G38" s="878"/>
    </row>
    <row r="39" spans="2:7">
      <c r="B39" s="1"/>
      <c r="C39" s="878"/>
      <c r="D39" s="878"/>
      <c r="E39" s="878"/>
      <c r="F39" s="878"/>
      <c r="G39" s="878"/>
    </row>
    <row r="40" spans="2:7">
      <c r="B40" s="3" t="s">
        <v>25</v>
      </c>
      <c r="C40" s="874" t="s">
        <v>221</v>
      </c>
      <c r="D40" s="874"/>
      <c r="E40" s="1"/>
      <c r="F40" s="1"/>
      <c r="G40" s="1"/>
    </row>
  </sheetData>
  <mergeCells count="6">
    <mergeCell ref="C40:D40"/>
    <mergeCell ref="F1:G1"/>
    <mergeCell ref="F2:G2"/>
    <mergeCell ref="B6:G6"/>
    <mergeCell ref="C37:D37"/>
    <mergeCell ref="C38:G39"/>
  </mergeCells>
  <pageMargins left="0.7" right="0.7" top="0.75" bottom="0.43" header="0.3" footer="0.3"/>
  <pageSetup orientation="landscape" verticalDpi="1200" r:id="rId1"/>
</worksheet>
</file>

<file path=xl/worksheets/sheet9.xml><?xml version="1.0" encoding="utf-8"?>
<worksheet xmlns="http://schemas.openxmlformats.org/spreadsheetml/2006/main" xmlns:r="http://schemas.openxmlformats.org/officeDocument/2006/relationships">
  <dimension ref="B1:L51"/>
  <sheetViews>
    <sheetView view="pageBreakPreview" zoomScale="89" zoomScaleSheetLayoutView="89" workbookViewId="0">
      <selection activeCell="C15" sqref="C15"/>
    </sheetView>
  </sheetViews>
  <sheetFormatPr defaultRowHeight="12.75"/>
  <cols>
    <col min="1" max="1" width="2.140625" style="33" customWidth="1"/>
    <col min="2" max="2" width="37.140625" style="33" bestFit="1" customWidth="1"/>
    <col min="3" max="3" width="24.7109375" style="33" bestFit="1" customWidth="1"/>
    <col min="4" max="4" width="21" style="33" customWidth="1"/>
    <col min="5" max="5" width="15.42578125" style="33" bestFit="1" customWidth="1"/>
    <col min="6" max="6" width="15.7109375" style="33" bestFit="1" customWidth="1"/>
    <col min="7" max="7" width="11.28515625" style="33" customWidth="1"/>
    <col min="8" max="8" width="12.28515625" style="33" bestFit="1" customWidth="1"/>
    <col min="9" max="9" width="19.42578125" style="34" bestFit="1" customWidth="1"/>
    <col min="10" max="10" width="13" style="33" bestFit="1" customWidth="1"/>
    <col min="11" max="11" width="12.28515625" style="35" bestFit="1" customWidth="1"/>
    <col min="12" max="12" width="10.85546875" style="35" bestFit="1" customWidth="1"/>
    <col min="13" max="13" width="11.28515625" style="33" bestFit="1" customWidth="1"/>
    <col min="14" max="16384" width="9.140625" style="33"/>
  </cols>
  <sheetData>
    <row r="1" spans="2:10">
      <c r="B1" s="1" t="str">
        <f>'1'!B1</f>
        <v>XYZ LIMITED</v>
      </c>
      <c r="C1" s="31"/>
      <c r="D1" s="31"/>
      <c r="E1" s="31"/>
      <c r="F1" s="32" t="s">
        <v>814</v>
      </c>
    </row>
    <row r="2" spans="2:10">
      <c r="B2" s="21"/>
      <c r="C2" s="31"/>
      <c r="D2" s="31"/>
      <c r="E2" s="31"/>
      <c r="F2" s="36"/>
    </row>
    <row r="3" spans="2:10">
      <c r="B3" s="4" t="str">
        <f>'1'!B3</f>
        <v>Financial Year 2016-2017</v>
      </c>
      <c r="C3" s="31"/>
      <c r="D3" s="31"/>
      <c r="E3" s="31"/>
      <c r="F3" s="31"/>
    </row>
    <row r="4" spans="2:10">
      <c r="B4" s="4" t="str">
        <f>'1'!B4</f>
        <v>Assessment Year 2017-2018</v>
      </c>
      <c r="C4" s="31"/>
      <c r="D4" s="31"/>
      <c r="E4" s="31"/>
      <c r="F4" s="31"/>
    </row>
    <row r="5" spans="2:10">
      <c r="B5" s="31"/>
      <c r="C5" s="31"/>
      <c r="D5" s="31"/>
      <c r="E5" s="31"/>
      <c r="F5" s="31"/>
    </row>
    <row r="6" spans="2:10">
      <c r="B6" s="880" t="s">
        <v>222</v>
      </c>
      <c r="C6" s="880"/>
      <c r="D6" s="880"/>
      <c r="E6" s="880"/>
      <c r="F6" s="880"/>
    </row>
    <row r="7" spans="2:10">
      <c r="B7" s="4" t="s">
        <v>832</v>
      </c>
      <c r="C7" s="31"/>
      <c r="D7" s="31"/>
      <c r="E7" s="31"/>
      <c r="F7" s="31"/>
    </row>
    <row r="8" spans="2:10">
      <c r="B8" s="31"/>
      <c r="C8" s="31"/>
      <c r="D8" s="31"/>
      <c r="E8" s="31"/>
      <c r="F8" s="31"/>
    </row>
    <row r="9" spans="2:10">
      <c r="B9" s="31" t="s">
        <v>285</v>
      </c>
      <c r="C9" s="31"/>
      <c r="D9" s="31"/>
      <c r="E9" s="31"/>
      <c r="F9" s="31"/>
    </row>
    <row r="10" spans="2:10">
      <c r="B10" s="31"/>
      <c r="C10" s="31"/>
      <c r="D10" s="31"/>
      <c r="E10" s="31"/>
      <c r="F10" s="31"/>
    </row>
    <row r="11" spans="2:10" ht="26.25" customHeight="1">
      <c r="B11" s="881" t="s">
        <v>223</v>
      </c>
      <c r="C11" s="881"/>
      <c r="D11" s="881"/>
      <c r="E11" s="881"/>
      <c r="F11" s="881"/>
    </row>
    <row r="12" spans="2:10">
      <c r="B12" s="31"/>
      <c r="C12" s="31"/>
      <c r="D12" s="31"/>
      <c r="E12" s="31"/>
      <c r="F12" s="31"/>
      <c r="I12" s="632"/>
      <c r="J12" s="633"/>
    </row>
    <row r="13" spans="2:10" ht="13.5" thickBot="1">
      <c r="B13" s="37"/>
      <c r="C13" s="37"/>
      <c r="D13" s="37"/>
      <c r="E13" s="37"/>
      <c r="F13" s="37"/>
      <c r="I13" s="632"/>
      <c r="J13" s="633"/>
    </row>
    <row r="14" spans="2:10">
      <c r="B14" s="882" t="s">
        <v>87</v>
      </c>
      <c r="C14" s="882"/>
      <c r="D14" s="882"/>
      <c r="E14" s="38" t="s">
        <v>224</v>
      </c>
      <c r="F14" s="38" t="s">
        <v>225</v>
      </c>
      <c r="I14" s="632"/>
      <c r="J14" s="633"/>
    </row>
    <row r="15" spans="2:10" ht="13.5" thickBot="1">
      <c r="B15" s="39"/>
      <c r="C15" s="39"/>
      <c r="D15" s="39"/>
      <c r="E15" s="40" t="s">
        <v>226</v>
      </c>
      <c r="F15" s="40" t="s">
        <v>226</v>
      </c>
      <c r="I15" s="632"/>
      <c r="J15" s="633"/>
    </row>
    <row r="16" spans="2:10">
      <c r="B16" s="41"/>
      <c r="C16" s="41"/>
      <c r="D16" s="41"/>
      <c r="E16" s="41"/>
      <c r="F16" s="41"/>
      <c r="I16" s="632"/>
      <c r="J16" s="633"/>
    </row>
    <row r="17" spans="2:12">
      <c r="B17" s="879" t="s">
        <v>582</v>
      </c>
      <c r="C17" s="879"/>
      <c r="D17" s="879"/>
      <c r="E17" s="31"/>
      <c r="F17" s="31"/>
      <c r="I17" s="632"/>
      <c r="J17" s="633"/>
    </row>
    <row r="18" spans="2:12">
      <c r="B18" s="31"/>
      <c r="C18" s="31"/>
      <c r="D18" s="31"/>
      <c r="E18" s="31"/>
      <c r="F18" s="31"/>
      <c r="I18" s="632"/>
      <c r="J18" s="633"/>
    </row>
    <row r="19" spans="2:12">
      <c r="B19" s="879" t="s">
        <v>579</v>
      </c>
      <c r="C19" s="879"/>
      <c r="D19" s="879"/>
      <c r="E19" s="31"/>
      <c r="F19" s="31"/>
      <c r="I19" s="632"/>
      <c r="J19" s="633"/>
    </row>
    <row r="20" spans="2:12">
      <c r="B20" s="403"/>
      <c r="C20" s="403"/>
      <c r="D20" s="403"/>
      <c r="E20" s="31"/>
      <c r="F20" s="31"/>
      <c r="I20" s="632"/>
      <c r="J20" s="633"/>
    </row>
    <row r="21" spans="2:12">
      <c r="B21" s="879" t="s">
        <v>580</v>
      </c>
      <c r="C21" s="879"/>
      <c r="D21" s="879"/>
      <c r="E21" s="31"/>
      <c r="F21" s="31"/>
      <c r="I21" s="632"/>
      <c r="J21" s="633"/>
    </row>
    <row r="22" spans="2:12">
      <c r="B22" s="31"/>
      <c r="C22" s="31"/>
      <c r="D22" s="31"/>
      <c r="E22" s="31"/>
      <c r="F22" s="31"/>
      <c r="I22" s="632"/>
      <c r="J22" s="633"/>
    </row>
    <row r="23" spans="2:12">
      <c r="B23" s="879" t="s">
        <v>581</v>
      </c>
      <c r="C23" s="879"/>
      <c r="D23" s="879"/>
      <c r="E23" s="41"/>
      <c r="F23" s="41"/>
      <c r="I23" s="632"/>
      <c r="J23" s="633"/>
    </row>
    <row r="24" spans="2:12">
      <c r="B24" s="403"/>
      <c r="C24" s="403"/>
      <c r="D24" s="403"/>
      <c r="E24" s="41"/>
      <c r="F24" s="41"/>
      <c r="I24" s="632"/>
      <c r="J24" s="633"/>
    </row>
    <row r="25" spans="2:12" ht="13.5" thickBot="1">
      <c r="B25" s="37"/>
      <c r="C25" s="37"/>
      <c r="D25" s="37"/>
      <c r="E25" s="341">
        <f>SUM(E16:E23)</f>
        <v>0</v>
      </c>
      <c r="F25" s="341">
        <f>SUM(F16:F23)</f>
        <v>0</v>
      </c>
      <c r="I25" s="632"/>
      <c r="J25" s="633"/>
    </row>
    <row r="26" spans="2:12">
      <c r="B26" s="31"/>
      <c r="C26" s="31"/>
      <c r="D26" s="31"/>
      <c r="E26" s="31"/>
      <c r="F26" s="31"/>
      <c r="I26" s="632"/>
      <c r="J26" s="633"/>
    </row>
    <row r="27" spans="2:12">
      <c r="B27" s="31"/>
      <c r="C27" s="31"/>
      <c r="D27" s="31"/>
      <c r="E27" s="31"/>
      <c r="F27" s="31"/>
      <c r="I27" s="632"/>
      <c r="J27" s="633"/>
    </row>
    <row r="28" spans="2:12">
      <c r="B28" s="31"/>
      <c r="C28" s="31"/>
      <c r="I28" s="632"/>
      <c r="J28" s="633"/>
      <c r="K28" s="33"/>
      <c r="L28" s="33"/>
    </row>
    <row r="29" spans="2:12">
      <c r="B29" s="31"/>
      <c r="I29" s="632"/>
      <c r="J29" s="633"/>
      <c r="K29" s="33"/>
      <c r="L29" s="33"/>
    </row>
    <row r="30" spans="2:12">
      <c r="B30" s="31"/>
      <c r="I30" s="632"/>
      <c r="J30" s="633"/>
      <c r="K30" s="33"/>
      <c r="L30" s="33"/>
    </row>
    <row r="31" spans="2:12">
      <c r="B31" s="31"/>
      <c r="I31" s="632"/>
      <c r="J31" s="633"/>
      <c r="K31" s="33"/>
      <c r="L31" s="33"/>
    </row>
    <row r="32" spans="2:12">
      <c r="B32" s="31"/>
      <c r="I32" s="632"/>
      <c r="J32" s="633"/>
      <c r="K32" s="33"/>
      <c r="L32" s="33"/>
    </row>
    <row r="33" spans="2:12">
      <c r="B33" s="31"/>
      <c r="I33" s="632"/>
      <c r="J33" s="633"/>
      <c r="K33" s="33"/>
      <c r="L33" s="33"/>
    </row>
    <row r="34" spans="2:12">
      <c r="B34" s="31"/>
      <c r="I34" s="632"/>
      <c r="J34" s="633"/>
      <c r="K34" s="33"/>
      <c r="L34" s="33"/>
    </row>
    <row r="35" spans="2:12">
      <c r="B35" s="31"/>
      <c r="I35" s="632"/>
      <c r="J35" s="633"/>
      <c r="K35" s="33"/>
      <c r="L35" s="33"/>
    </row>
    <row r="36" spans="2:12">
      <c r="B36" s="31"/>
      <c r="I36" s="632"/>
      <c r="J36" s="633"/>
      <c r="K36" s="33"/>
      <c r="L36" s="33"/>
    </row>
    <row r="37" spans="2:12">
      <c r="B37" s="31"/>
      <c r="I37" s="392"/>
      <c r="K37" s="33"/>
      <c r="L37" s="33"/>
    </row>
    <row r="38" spans="2:12">
      <c r="B38" s="31"/>
      <c r="I38" s="392"/>
      <c r="K38" s="33"/>
      <c r="L38" s="33"/>
    </row>
    <row r="39" spans="2:12">
      <c r="I39" s="392"/>
      <c r="K39" s="33"/>
      <c r="L39" s="33"/>
    </row>
    <row r="40" spans="2:12">
      <c r="I40" s="392"/>
      <c r="K40" s="33"/>
      <c r="L40" s="33"/>
    </row>
    <row r="41" spans="2:12">
      <c r="J41" s="33">
        <f>SUM(J12:J40)</f>
        <v>0</v>
      </c>
      <c r="K41" s="33"/>
      <c r="L41" s="33"/>
    </row>
    <row r="42" spans="2:12">
      <c r="I42" s="33"/>
      <c r="K42" s="33"/>
      <c r="L42" s="33"/>
    </row>
    <row r="43" spans="2:12">
      <c r="I43" s="33"/>
      <c r="K43" s="33"/>
      <c r="L43" s="33"/>
    </row>
    <row r="44" spans="2:12">
      <c r="I44" s="33"/>
      <c r="K44" s="33"/>
      <c r="L44" s="33"/>
    </row>
    <row r="45" spans="2:12">
      <c r="I45" s="33"/>
      <c r="K45" s="33"/>
      <c r="L45" s="33"/>
    </row>
    <row r="46" spans="2:12">
      <c r="I46" s="33"/>
      <c r="K46" s="33"/>
      <c r="L46" s="33"/>
    </row>
    <row r="47" spans="2:12">
      <c r="I47" s="33"/>
      <c r="K47" s="33"/>
      <c r="L47" s="33"/>
    </row>
    <row r="48" spans="2:12">
      <c r="E48" s="389"/>
      <c r="I48" s="33"/>
      <c r="K48" s="33"/>
      <c r="L48" s="33"/>
    </row>
    <row r="49" spans="9:12">
      <c r="I49" s="33"/>
      <c r="K49" s="33"/>
      <c r="L49" s="33"/>
    </row>
    <row r="50" spans="9:12">
      <c r="I50" s="33"/>
      <c r="K50" s="33"/>
      <c r="L50" s="33"/>
    </row>
    <row r="51" spans="9:12">
      <c r="I51" s="33"/>
      <c r="K51" s="33"/>
      <c r="L51" s="33"/>
    </row>
  </sheetData>
  <mergeCells count="7">
    <mergeCell ref="B23:D23"/>
    <mergeCell ref="B6:F6"/>
    <mergeCell ref="B11:F11"/>
    <mergeCell ref="B14:D14"/>
    <mergeCell ref="B17:D17"/>
    <mergeCell ref="B19:D19"/>
    <mergeCell ref="B21:D21"/>
  </mergeCells>
  <pageMargins left="0.7" right="0.28999999999999998" top="0.43" bottom="0.37" header="0.3" footer="0.3"/>
  <pageSetup paperSize="9"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16</vt:i4>
      </vt:variant>
    </vt:vector>
  </HeadingPairs>
  <TitlesOfParts>
    <vt:vector size="47" baseType="lpstr">
      <vt:lpstr>Form 3CA</vt:lpstr>
      <vt:lpstr>Form 3CD</vt:lpstr>
      <vt:lpstr>1</vt:lpstr>
      <vt:lpstr>2</vt:lpstr>
      <vt:lpstr>a</vt:lpstr>
      <vt:lpstr>b</vt:lpstr>
      <vt:lpstr>c</vt:lpstr>
      <vt:lpstr>3(a)</vt:lpstr>
      <vt:lpstr>3(b)</vt:lpstr>
      <vt:lpstr>4</vt:lpstr>
      <vt:lpstr>5</vt:lpstr>
      <vt:lpstr>6(a)</vt:lpstr>
      <vt:lpstr>6(b)</vt:lpstr>
      <vt:lpstr>d</vt:lpstr>
      <vt:lpstr>e</vt:lpstr>
      <vt:lpstr>7</vt:lpstr>
      <vt:lpstr>8(a)</vt:lpstr>
      <vt:lpstr>8(b)</vt:lpstr>
      <vt:lpstr>9</vt:lpstr>
      <vt:lpstr>10</vt:lpstr>
      <vt:lpstr>11(a)</vt:lpstr>
      <vt:lpstr>11 (b)</vt:lpstr>
      <vt:lpstr>11 (c)</vt:lpstr>
      <vt:lpstr>11 (d)</vt:lpstr>
      <vt:lpstr>11 (e)</vt:lpstr>
      <vt:lpstr>12</vt:lpstr>
      <vt:lpstr>13</vt:lpstr>
      <vt:lpstr>14</vt:lpstr>
      <vt:lpstr>15(a)</vt:lpstr>
      <vt:lpstr>15(b)</vt:lpstr>
      <vt:lpstr>16</vt:lpstr>
      <vt:lpstr>'12'!Print_Area</vt:lpstr>
      <vt:lpstr>'16'!Print_Area</vt:lpstr>
      <vt:lpstr>'2'!Print_Area</vt:lpstr>
      <vt:lpstr>'3(a)'!Print_Area</vt:lpstr>
      <vt:lpstr>'3(b)'!Print_Area</vt:lpstr>
      <vt:lpstr>'5'!Print_Area</vt:lpstr>
      <vt:lpstr>'6(a)'!Print_Area</vt:lpstr>
      <vt:lpstr>'6(b)'!Print_Area</vt:lpstr>
      <vt:lpstr>'7'!Print_Area</vt:lpstr>
      <vt:lpstr>'8(a)'!Print_Area</vt:lpstr>
      <vt:lpstr>'8(b)'!Print_Area</vt:lpstr>
      <vt:lpstr>'9'!Print_Area</vt:lpstr>
      <vt:lpstr>d!Print_Area</vt:lpstr>
      <vt:lpstr>e!Print_Area</vt:lpstr>
      <vt:lpstr>'6(a)'!Print_Titles</vt:lpstr>
      <vt:lpstr>'6(b)'!Print_Titles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 Dakliya</dc:creator>
  <cp:lastModifiedBy>Ravi Dakaliya</cp:lastModifiedBy>
  <cp:lastPrinted>2017-08-21T13:46:16Z</cp:lastPrinted>
  <dcterms:created xsi:type="dcterms:W3CDTF">1996-10-14T23:33:28Z</dcterms:created>
  <dcterms:modified xsi:type="dcterms:W3CDTF">2017-08-23T06:05:26Z</dcterms:modified>
</cp:coreProperties>
</file>