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48" windowWidth="17376" windowHeight="8652"/>
  </bookViews>
  <sheets>
    <sheet name="IT Interest Calculator" sheetId="1" r:id="rId1"/>
  </sheets>
  <calcPr calcId="125725"/>
</workbook>
</file>

<file path=xl/calcChain.xml><?xml version="1.0" encoding="utf-8"?>
<calcChain xmlns="http://schemas.openxmlformats.org/spreadsheetml/2006/main">
  <c r="C12" i="1"/>
  <c r="F23" l="1"/>
  <c r="D23"/>
  <c r="C23"/>
  <c r="D5"/>
  <c r="C5"/>
  <c r="D12"/>
  <c r="E26" l="1"/>
  <c r="F26" s="1"/>
  <c r="C30"/>
  <c r="C26"/>
  <c r="D26" s="1"/>
  <c r="C27"/>
  <c r="D27" s="1"/>
  <c r="C28"/>
  <c r="D28" s="1"/>
  <c r="D13"/>
  <c r="D16" s="1"/>
  <c r="E30"/>
  <c r="C29"/>
  <c r="D29" s="1"/>
  <c r="C13"/>
  <c r="C16" s="1"/>
  <c r="E29"/>
  <c r="F29" s="1"/>
  <c r="E28"/>
  <c r="F28" s="1"/>
  <c r="E27"/>
  <c r="F27" s="1"/>
  <c r="D15" l="1"/>
  <c r="C15"/>
  <c r="D31"/>
  <c r="F31"/>
  <c r="D17" s="1"/>
  <c r="C17"/>
  <c r="D18" l="1"/>
  <c r="C18"/>
</calcChain>
</file>

<file path=xl/comments1.xml><?xml version="1.0" encoding="utf-8"?>
<comments xmlns="http://schemas.openxmlformats.org/spreadsheetml/2006/main">
  <authors>
    <author>Prakash Dugar</author>
    <author>Author</author>
  </authors>
  <commentList>
    <comment ref="C3" authorId="0">
      <text>
        <r>
          <rPr>
            <sz val="10"/>
            <color indexed="81"/>
            <rFont val="Verdana"/>
            <family val="2"/>
          </rPr>
          <t xml:space="preserve">Enter A Whole Number
</t>
        </r>
      </text>
    </comment>
    <comment ref="D3" authorId="0">
      <text>
        <r>
          <rPr>
            <sz val="10"/>
            <color indexed="81"/>
            <rFont val="Verdana"/>
            <family val="2"/>
          </rPr>
          <t xml:space="preserve">Enter A Whole Number
</t>
        </r>
      </text>
    </comment>
    <comment ref="C7" authorId="0">
      <text>
        <r>
          <rPr>
            <sz val="10"/>
            <color indexed="81"/>
            <rFont val="Verdana"/>
            <family val="2"/>
          </rPr>
          <t>Use Whole Numbers Only.</t>
        </r>
      </text>
    </comment>
    <comment ref="D7" authorId="0">
      <text>
        <r>
          <rPr>
            <sz val="10"/>
            <color indexed="81"/>
            <rFont val="Verdana"/>
            <family val="2"/>
          </rPr>
          <t>Use Whole Numbers Only.</t>
        </r>
      </text>
    </comment>
    <comment ref="C8" authorId="0">
      <text>
        <r>
          <rPr>
            <sz val="10"/>
            <color indexed="81"/>
            <rFont val="Verdana"/>
            <family val="2"/>
          </rPr>
          <t>Use Whole Numbers Only.</t>
        </r>
      </text>
    </comment>
    <comment ref="D8" authorId="0">
      <text>
        <r>
          <rPr>
            <sz val="10"/>
            <color indexed="81"/>
            <rFont val="Verdana"/>
            <family val="2"/>
          </rPr>
          <t>Use Whole Numbers Only.</t>
        </r>
      </text>
    </comment>
    <comment ref="C14" authorId="1">
      <text>
        <r>
          <rPr>
            <sz val="10"/>
            <color indexed="81"/>
            <rFont val="Verdana"/>
            <family val="2"/>
          </rPr>
          <t>Enter Date In dd/mm/yyyy Format</t>
        </r>
      </text>
    </comment>
    <comment ref="D14" authorId="1">
      <text>
        <r>
          <rPr>
            <sz val="10"/>
            <color indexed="81"/>
            <rFont val="Verdana"/>
            <family val="2"/>
          </rPr>
          <t>Enter Date In dd/mm/yyyy Format</t>
        </r>
      </text>
    </comment>
  </commentList>
</comments>
</file>

<file path=xl/sharedStrings.xml><?xml version="1.0" encoding="utf-8"?>
<sst xmlns="http://schemas.openxmlformats.org/spreadsheetml/2006/main" count="37" uniqueCount="35">
  <si>
    <t>CA. Prakash Dugar, Chennai. E Mail: pcdugar@gmail.com</t>
  </si>
  <si>
    <t>TAX PAYABLE</t>
  </si>
  <si>
    <t>Installment 1</t>
  </si>
  <si>
    <t>Installment 2</t>
  </si>
  <si>
    <t>Installment 3</t>
  </si>
  <si>
    <t>Installment 4</t>
  </si>
  <si>
    <t>Installment 0</t>
  </si>
  <si>
    <t>Balance Tax Payable</t>
  </si>
  <si>
    <t>Return Filing Due Date: Individuals &amp; Companies</t>
  </si>
  <si>
    <t>WORKINGS FOR INTERNAL USE ONLY</t>
  </si>
  <si>
    <t>Short Paid</t>
  </si>
  <si>
    <t>Interest</t>
  </si>
  <si>
    <t>Less: TDS\TCS</t>
  </si>
  <si>
    <t>Total Interest Payable*</t>
  </si>
  <si>
    <t>Interest u/s 234A</t>
  </si>
  <si>
    <t>Interest u/s 234B</t>
  </si>
  <si>
    <t>Interest u/s 234C</t>
  </si>
  <si>
    <t>*Information provided here is for general use only. For actual calculation of your interest liability, please use calculations provided in the ITR Utilities freely available on the Efiling Website or contact your CA / Tax Consultant.</t>
  </si>
  <si>
    <t>Companies</t>
  </si>
  <si>
    <t xml:space="preserve">234C Interest Calculation: </t>
  </si>
  <si>
    <t>Return Filed On</t>
  </si>
  <si>
    <t>Total Advance Tax Paid</t>
  </si>
  <si>
    <t>ADVANCE TAX PAID:</t>
  </si>
  <si>
    <t>Individuals, HUF &amp; Firms (Unaudited)</t>
  </si>
  <si>
    <t>Self Assessment Tax Paid (if applicable) and</t>
  </si>
  <si>
    <t>Individuals HUF etc.</t>
  </si>
  <si>
    <t>Year End &gt;</t>
  </si>
  <si>
    <t xml:space="preserve"> 234A, 234B, 234C INTEREST CALCULATOR FOR FY 2016-17 &amp; AY 2017-18</t>
  </si>
  <si>
    <t>Up To 15th June 2016</t>
  </si>
  <si>
    <t>16th June To 15th Sept. 2016</t>
  </si>
  <si>
    <t>16th Sept. To 15th Dec. 2016</t>
  </si>
  <si>
    <t>16th Dec. 2016 To 15th March 2017</t>
  </si>
  <si>
    <t>16th March To 31st March 2017</t>
  </si>
  <si>
    <r>
      <t xml:space="preserve">Companies\Firms
</t>
    </r>
    <r>
      <rPr>
        <b/>
        <sz val="10"/>
        <color indexed="12"/>
        <rFont val="Arial Narrow"/>
        <family val="2"/>
      </rPr>
      <t>Individuals (Audited)</t>
    </r>
  </si>
  <si>
    <r>
      <rPr>
        <b/>
        <sz val="8"/>
        <color indexed="12"/>
        <rFont val="Arial Narrow"/>
        <family val="2"/>
      </rPr>
      <t>Note</t>
    </r>
    <r>
      <rPr>
        <sz val="8"/>
        <color indexed="12"/>
        <rFont val="Arial Narrow"/>
        <family val="2"/>
      </rPr>
      <t xml:space="preserve">: If your system date format is not dd/mm/yyyy, please make it so, by going to Control Panel, Regional Settings.  
</t>
    </r>
    <r>
      <rPr>
        <u/>
        <sz val="8"/>
        <color indexed="12"/>
        <rFont val="Arial Narrow"/>
        <family val="2"/>
      </rPr>
      <t>31/07/2017</t>
    </r>
    <r>
      <rPr>
        <sz val="8"/>
        <color indexed="12"/>
        <rFont val="Arial Narrow"/>
        <family val="2"/>
      </rPr>
      <t xml:space="preserve"> &amp; </t>
    </r>
    <r>
      <rPr>
        <u/>
        <sz val="8"/>
        <color indexed="12"/>
        <rFont val="Arial Narrow"/>
        <family val="2"/>
      </rPr>
      <t>30/09/2017</t>
    </r>
    <r>
      <rPr>
        <sz val="8"/>
        <color indexed="12"/>
        <rFont val="Arial Narrow"/>
        <family val="2"/>
      </rPr>
      <t xml:space="preserve"> are assumed as Due Dates for filing of returns by Individuals and Companies/Audited Firms respectively for AY 2017-18. 
Advance Tax Payments apply if the Tax Amount to be paid is Rs. 10000 or more after TDS\TCS Deductions.
</t>
    </r>
  </si>
</sst>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409]d\-mmm\-yyyy;@"/>
  </numFmts>
  <fonts count="38">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b/>
      <sz val="8"/>
      <color indexed="8"/>
      <name val="Calibri"/>
      <family val="2"/>
    </font>
    <font>
      <b/>
      <sz val="11"/>
      <color indexed="12"/>
      <name val="Arial"/>
      <family val="2"/>
    </font>
    <font>
      <b/>
      <sz val="11"/>
      <color indexed="12"/>
      <name val="Arial Narrow"/>
      <family val="2"/>
    </font>
    <font>
      <b/>
      <sz val="11"/>
      <name val="Arial"/>
      <family val="2"/>
    </font>
    <font>
      <sz val="10"/>
      <name val="Arial"/>
      <family val="2"/>
    </font>
    <font>
      <sz val="11"/>
      <color indexed="12"/>
      <name val="Arial"/>
      <family val="2"/>
    </font>
    <font>
      <sz val="8"/>
      <color indexed="12"/>
      <name val="Arial Narrow"/>
      <family val="2"/>
    </font>
    <font>
      <sz val="8"/>
      <color indexed="8"/>
      <name val="Arial Narrow"/>
      <family val="2"/>
    </font>
    <font>
      <sz val="11"/>
      <name val="Arial"/>
      <family val="2"/>
    </font>
    <font>
      <sz val="12"/>
      <name val="Arial Narrow"/>
      <family val="2"/>
    </font>
    <font>
      <b/>
      <sz val="12"/>
      <color indexed="8"/>
      <name val="Arial Narrow"/>
      <family val="2"/>
    </font>
    <font>
      <b/>
      <sz val="12"/>
      <color indexed="8"/>
      <name val="Calibri"/>
      <family val="2"/>
    </font>
    <font>
      <b/>
      <sz val="12"/>
      <name val="Arial Narrow"/>
      <family val="2"/>
    </font>
    <font>
      <b/>
      <i/>
      <sz val="11"/>
      <color indexed="12"/>
      <name val="Arial Narrow"/>
      <family val="2"/>
    </font>
    <font>
      <u/>
      <sz val="8"/>
      <color indexed="12"/>
      <name val="Arial Narrow"/>
      <family val="2"/>
    </font>
    <font>
      <b/>
      <sz val="10"/>
      <color indexed="12"/>
      <name val="Arial Narrow"/>
      <family val="2"/>
    </font>
    <font>
      <sz val="10"/>
      <color indexed="81"/>
      <name val="Verdana"/>
      <family val="2"/>
    </font>
    <font>
      <b/>
      <sz val="8"/>
      <color indexed="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bottom style="thin">
        <color indexed="12"/>
      </bottom>
      <diagonal/>
    </border>
    <border>
      <left style="thin">
        <color indexed="12"/>
      </left>
      <right style="double">
        <color indexed="12"/>
      </right>
      <top/>
      <bottom/>
      <diagonal/>
    </border>
    <border>
      <left style="thin">
        <color indexed="12"/>
      </left>
      <right style="thin">
        <color indexed="12"/>
      </right>
      <top/>
      <bottom/>
      <diagonal/>
    </border>
    <border>
      <left style="thin">
        <color indexed="12"/>
      </left>
      <right style="thin">
        <color indexed="12"/>
      </right>
      <top style="thin">
        <color indexed="12"/>
      </top>
      <bottom style="double">
        <color indexed="1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top style="double">
        <color indexed="12"/>
      </top>
      <bottom style="thin">
        <color indexed="12"/>
      </bottom>
      <diagonal/>
    </border>
    <border>
      <left style="thin">
        <color indexed="12"/>
      </left>
      <right style="double">
        <color indexed="12"/>
      </right>
      <top style="double">
        <color indexed="12"/>
      </top>
      <bottom/>
      <diagonal/>
    </border>
    <border>
      <left/>
      <right style="double">
        <color indexed="12"/>
      </right>
      <top/>
      <bottom style="double">
        <color indexed="12"/>
      </bottom>
      <diagonal/>
    </border>
    <border>
      <left style="thin">
        <color indexed="64"/>
      </left>
      <right style="thin">
        <color indexed="64"/>
      </right>
      <top style="thin">
        <color indexed="64"/>
      </top>
      <bottom style="thin">
        <color indexed="64"/>
      </bottom>
      <diagonal/>
    </border>
    <border>
      <left style="double">
        <color indexed="12"/>
      </left>
      <right style="thin">
        <color indexed="12"/>
      </right>
      <top style="thin">
        <color indexed="12"/>
      </top>
      <bottom/>
      <diagonal/>
    </border>
    <border>
      <left style="double">
        <color indexed="12"/>
      </left>
      <right/>
      <top style="thin">
        <color indexed="12"/>
      </top>
      <bottom style="thin">
        <color indexed="12"/>
      </bottom>
      <diagonal/>
    </border>
    <border>
      <left/>
      <right style="thin">
        <color indexed="12"/>
      </right>
      <top style="thin">
        <color indexed="12"/>
      </top>
      <bottom style="thin">
        <color indexed="12"/>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12"/>
      </left>
      <right style="thin">
        <color indexed="12"/>
      </right>
      <top style="thin">
        <color indexed="12"/>
      </top>
      <bottom/>
      <diagonal/>
    </border>
    <border>
      <left/>
      <right/>
      <top/>
      <bottom style="double">
        <color indexed="12"/>
      </bottom>
      <diagonal/>
    </border>
    <border>
      <left style="double">
        <color indexed="12"/>
      </left>
      <right/>
      <top/>
      <bottom style="double">
        <color indexed="1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double">
        <color indexed="12"/>
      </top>
      <bottom style="double">
        <color indexed="12"/>
      </bottom>
      <diagonal/>
    </border>
    <border>
      <left style="thin">
        <color indexed="12"/>
      </left>
      <right style="double">
        <color indexed="12"/>
      </right>
      <top/>
      <bottom style="double">
        <color indexed="12"/>
      </bottom>
      <diagonal/>
    </border>
    <border>
      <left/>
      <right style="double">
        <color indexed="12"/>
      </right>
      <top style="double">
        <color indexed="12"/>
      </top>
      <bottom style="double">
        <color indexed="12"/>
      </bottom>
      <diagonal/>
    </border>
    <border>
      <left style="thin">
        <color indexed="64"/>
      </left>
      <right/>
      <top/>
      <bottom style="thin">
        <color indexed="64"/>
      </bottom>
      <diagonal/>
    </border>
    <border>
      <left/>
      <right/>
      <top/>
      <bottom style="thin">
        <color indexed="64"/>
      </bottom>
      <diagonal/>
    </border>
    <border>
      <left style="double">
        <color indexed="12"/>
      </left>
      <right/>
      <top style="double">
        <color indexed="12"/>
      </top>
      <bottom style="double">
        <color indexed="12"/>
      </bottom>
      <diagonal/>
    </border>
    <border>
      <left style="double">
        <color indexed="12"/>
      </left>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61">
    <xf numFmtId="0" fontId="0" fillId="0" borderId="0" xfId="0"/>
    <xf numFmtId="0" fontId="19" fillId="0" borderId="0" xfId="0" applyFont="1" applyAlignment="1" applyProtection="1">
      <alignment vertical="center"/>
      <protection hidden="1"/>
    </xf>
    <xf numFmtId="3" fontId="19" fillId="0" borderId="0" xfId="0" applyNumberFormat="1" applyFont="1" applyAlignment="1" applyProtection="1">
      <alignment vertical="center"/>
      <protection hidden="1"/>
    </xf>
    <xf numFmtId="3" fontId="20"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3" fontId="19" fillId="24" borderId="0" xfId="0" applyNumberFormat="1" applyFont="1" applyFill="1" applyBorder="1" applyAlignment="1" applyProtection="1">
      <alignment vertical="center"/>
      <protection hidden="1"/>
    </xf>
    <xf numFmtId="164" fontId="19" fillId="0" borderId="0" xfId="0" applyNumberFormat="1" applyFont="1" applyAlignment="1" applyProtection="1">
      <alignment horizontal="left" vertical="center"/>
      <protection hidden="1"/>
    </xf>
    <xf numFmtId="0" fontId="27" fillId="0" borderId="0" xfId="0" applyFont="1" applyAlignment="1" applyProtection="1">
      <alignment vertical="center"/>
      <protection hidden="1"/>
    </xf>
    <xf numFmtId="1" fontId="19" fillId="0" borderId="0" xfId="0" applyNumberFormat="1" applyFont="1" applyAlignment="1" applyProtection="1">
      <alignment vertical="center"/>
      <protection hidden="1"/>
    </xf>
    <xf numFmtId="166" fontId="19" fillId="24" borderId="0" xfId="0" applyNumberFormat="1" applyFont="1" applyFill="1" applyBorder="1" applyAlignment="1" applyProtection="1">
      <alignment vertical="center"/>
      <protection hidden="1"/>
    </xf>
    <xf numFmtId="49" fontId="22" fillId="25" borderId="16" xfId="28" applyNumberFormat="1" applyFont="1" applyFill="1" applyBorder="1" applyAlignment="1" applyProtection="1">
      <alignment horizontal="left" vertical="center" wrapText="1" indent="1"/>
      <protection hidden="1"/>
    </xf>
    <xf numFmtId="49" fontId="22" fillId="25" borderId="16" xfId="0" applyNumberFormat="1" applyFont="1" applyFill="1" applyBorder="1" applyAlignment="1" applyProtection="1">
      <alignment horizontal="left" vertical="center" wrapText="1" indent="1"/>
      <protection hidden="1"/>
    </xf>
    <xf numFmtId="0" fontId="19" fillId="24" borderId="0" xfId="0" applyFont="1" applyFill="1" applyBorder="1" applyAlignment="1" applyProtection="1">
      <alignment horizontal="center" vertical="center"/>
      <protection hidden="1"/>
    </xf>
    <xf numFmtId="164" fontId="28" fillId="0" borderId="21" xfId="0" applyNumberFormat="1" applyFont="1" applyFill="1" applyBorder="1" applyAlignment="1" applyProtection="1">
      <alignment horizontal="right"/>
      <protection hidden="1"/>
    </xf>
    <xf numFmtId="1" fontId="28" fillId="0" borderId="21" xfId="0" applyNumberFormat="1" applyFont="1" applyFill="1" applyBorder="1" applyAlignment="1" applyProtection="1">
      <alignment vertical="center"/>
      <protection hidden="1"/>
    </xf>
    <xf numFmtId="164" fontId="28" fillId="0" borderId="25" xfId="0" applyNumberFormat="1" applyFont="1" applyFill="1" applyBorder="1" applyAlignment="1" applyProtection="1">
      <alignment vertical="center"/>
      <protection hidden="1"/>
    </xf>
    <xf numFmtId="164" fontId="28" fillId="0" borderId="26" xfId="0" applyNumberFormat="1" applyFont="1" applyFill="1" applyBorder="1" applyAlignment="1" applyProtection="1">
      <alignment horizontal="right"/>
      <protection hidden="1"/>
    </xf>
    <xf numFmtId="49" fontId="25" fillId="0" borderId="21" xfId="0" applyNumberFormat="1" applyFont="1" applyFill="1" applyBorder="1" applyAlignment="1" applyProtection="1">
      <alignment horizontal="left" vertical="center" wrapText="1"/>
      <protection hidden="1"/>
    </xf>
    <xf numFmtId="49" fontId="21" fillId="0" borderId="21" xfId="0" applyNumberFormat="1" applyFont="1" applyFill="1" applyBorder="1" applyAlignment="1" applyProtection="1">
      <alignment horizontal="left" vertical="center" wrapText="1"/>
      <protection hidden="1"/>
    </xf>
    <xf numFmtId="1" fontId="28" fillId="0" borderId="21" xfId="0" applyNumberFormat="1" applyFont="1" applyFill="1" applyBorder="1" applyProtection="1">
      <protection hidden="1"/>
    </xf>
    <xf numFmtId="0" fontId="28" fillId="0" borderId="21" xfId="0" applyFont="1" applyFill="1" applyBorder="1" applyAlignment="1" applyProtection="1">
      <alignment vertical="center"/>
      <protection hidden="1"/>
    </xf>
    <xf numFmtId="164" fontId="28" fillId="0" borderId="21" xfId="0" applyNumberFormat="1" applyFont="1" applyFill="1" applyBorder="1" applyAlignment="1" applyProtection="1">
      <alignment horizontal="center" vertical="center"/>
      <protection hidden="1"/>
    </xf>
    <xf numFmtId="0" fontId="29" fillId="0" borderId="21" xfId="0" applyFont="1" applyFill="1" applyBorder="1" applyAlignment="1" applyProtection="1">
      <alignment horizontal="center" vertical="center"/>
      <protection hidden="1"/>
    </xf>
    <xf numFmtId="164" fontId="35" fillId="25" borderId="19" xfId="0" applyNumberFormat="1" applyFont="1" applyFill="1" applyBorder="1" applyAlignment="1" applyProtection="1">
      <alignment horizontal="center" vertical="center" wrapText="1"/>
      <protection hidden="1"/>
    </xf>
    <xf numFmtId="0" fontId="19" fillId="24" borderId="38" xfId="0" applyFont="1" applyFill="1" applyBorder="1" applyAlignment="1" applyProtection="1">
      <alignment vertical="center"/>
      <protection hidden="1"/>
    </xf>
    <xf numFmtId="0" fontId="27" fillId="25" borderId="12" xfId="0" applyFont="1" applyFill="1" applyBorder="1" applyAlignment="1" applyProtection="1">
      <alignment vertical="center"/>
      <protection hidden="1"/>
    </xf>
    <xf numFmtId="0" fontId="27" fillId="25" borderId="33" xfId="0" applyFont="1" applyFill="1" applyBorder="1" applyAlignment="1" applyProtection="1">
      <alignment vertical="center"/>
      <protection hidden="1"/>
    </xf>
    <xf numFmtId="49" fontId="22" fillId="25" borderId="22" xfId="0" applyNumberFormat="1" applyFont="1" applyFill="1" applyBorder="1" applyAlignment="1" applyProtection="1">
      <alignment horizontal="left" vertical="center" wrapText="1" indent="1"/>
      <protection hidden="1"/>
    </xf>
    <xf numFmtId="164" fontId="22" fillId="25" borderId="18" xfId="0" applyNumberFormat="1" applyFont="1" applyFill="1" applyBorder="1" applyAlignment="1" applyProtection="1">
      <alignment horizontal="center" vertical="center" wrapText="1"/>
      <protection hidden="1"/>
    </xf>
    <xf numFmtId="49" fontId="22" fillId="25" borderId="23" xfId="0" applyNumberFormat="1" applyFont="1" applyFill="1" applyBorder="1" applyAlignment="1" applyProtection="1">
      <alignment horizontal="left" vertical="center" wrapText="1" indent="1"/>
      <protection hidden="1"/>
    </xf>
    <xf numFmtId="166" fontId="22" fillId="0" borderId="10" xfId="0" applyNumberFormat="1" applyFont="1" applyFill="1" applyBorder="1" applyAlignment="1" applyProtection="1">
      <alignment vertical="center"/>
      <protection locked="0"/>
    </xf>
    <xf numFmtId="166" fontId="22" fillId="0" borderId="24" xfId="0" applyNumberFormat="1" applyFont="1" applyFill="1" applyBorder="1" applyAlignment="1" applyProtection="1">
      <alignment vertical="center"/>
      <protection locked="0"/>
    </xf>
    <xf numFmtId="49" fontId="22" fillId="25" borderId="15" xfId="0" applyNumberFormat="1" applyFont="1" applyFill="1" applyBorder="1" applyAlignment="1" applyProtection="1">
      <alignment horizontal="left" vertical="center" wrapText="1" indent="1"/>
      <protection hidden="1"/>
    </xf>
    <xf numFmtId="166" fontId="22" fillId="25" borderId="10" xfId="0" applyNumberFormat="1" applyFont="1" applyFill="1" applyBorder="1" applyAlignment="1" applyProtection="1">
      <alignment vertical="center"/>
      <protection hidden="1"/>
    </xf>
    <xf numFmtId="166" fontId="22" fillId="25" borderId="11" xfId="0" applyNumberFormat="1" applyFont="1" applyFill="1" applyBorder="1" applyAlignment="1" applyProtection="1">
      <alignment vertical="center"/>
      <protection hidden="1"/>
    </xf>
    <xf numFmtId="166" fontId="22" fillId="0" borderId="11" xfId="0" applyNumberFormat="1" applyFont="1" applyFill="1" applyBorder="1" applyAlignment="1" applyProtection="1">
      <alignment vertical="center"/>
      <protection locked="0"/>
    </xf>
    <xf numFmtId="166" fontId="22" fillId="25" borderId="27" xfId="0" applyNumberFormat="1" applyFont="1" applyFill="1" applyBorder="1" applyAlignment="1" applyProtection="1">
      <alignment vertical="center"/>
      <protection hidden="1"/>
    </xf>
    <xf numFmtId="1" fontId="22" fillId="25" borderId="11" xfId="0" applyNumberFormat="1" applyFont="1" applyFill="1" applyBorder="1" applyAlignment="1" applyProtection="1">
      <alignment vertical="center"/>
      <protection hidden="1"/>
    </xf>
    <xf numFmtId="1" fontId="22" fillId="25" borderId="10" xfId="0" applyNumberFormat="1" applyFont="1" applyFill="1" applyBorder="1" applyAlignment="1" applyProtection="1">
      <alignment vertical="center"/>
      <protection hidden="1"/>
    </xf>
    <xf numFmtId="1" fontId="22" fillId="25" borderId="13" xfId="0" applyNumberFormat="1" applyFont="1" applyFill="1" applyBorder="1" applyAlignment="1" applyProtection="1">
      <alignment vertical="center"/>
      <protection hidden="1"/>
    </xf>
    <xf numFmtId="49" fontId="22" fillId="25" borderId="17" xfId="0" applyNumberFormat="1" applyFont="1" applyFill="1" applyBorder="1" applyAlignment="1" applyProtection="1">
      <alignment horizontal="left" vertical="center" wrapText="1" indent="1"/>
      <protection hidden="1"/>
    </xf>
    <xf numFmtId="1" fontId="22" fillId="25" borderId="14" xfId="0" applyNumberFormat="1" applyFont="1" applyFill="1" applyBorder="1" applyAlignment="1" applyProtection="1">
      <alignment vertical="center"/>
      <protection hidden="1"/>
    </xf>
    <xf numFmtId="167" fontId="22" fillId="0" borderId="11" xfId="40" applyNumberFormat="1" applyFont="1" applyFill="1" applyBorder="1" applyAlignment="1" applyProtection="1">
      <alignment horizontal="right" vertical="center"/>
      <protection locked="0"/>
    </xf>
    <xf numFmtId="165" fontId="21" fillId="24" borderId="37" xfId="0" applyNumberFormat="1" applyFont="1" applyFill="1" applyBorder="1" applyAlignment="1" applyProtection="1">
      <alignment horizontal="left" vertical="center" wrapText="1"/>
      <protection hidden="1"/>
    </xf>
    <xf numFmtId="0" fontId="0" fillId="0" borderId="32" xfId="0" applyBorder="1" applyAlignment="1">
      <alignment vertical="center" wrapText="1"/>
    </xf>
    <xf numFmtId="0" fontId="0" fillId="0" borderId="34" xfId="0" applyBorder="1" applyAlignment="1">
      <alignment vertical="center" wrapText="1"/>
    </xf>
    <xf numFmtId="164" fontId="30" fillId="0" borderId="35" xfId="0" applyNumberFormat="1" applyFont="1" applyBorder="1" applyAlignment="1" applyProtection="1">
      <alignment horizontal="center" vertical="center"/>
      <protection hidden="1"/>
    </xf>
    <xf numFmtId="0" fontId="31" fillId="0" borderId="36" xfId="0" applyFont="1" applyBorder="1" applyAlignment="1">
      <alignment horizontal="center" vertical="center"/>
    </xf>
    <xf numFmtId="0" fontId="31" fillId="0" borderId="26" xfId="0" applyFont="1" applyBorder="1" applyAlignment="1">
      <alignment horizontal="center" vertical="center"/>
    </xf>
    <xf numFmtId="164" fontId="23" fillId="0" borderId="30" xfId="0" applyNumberFormat="1" applyFont="1" applyFill="1" applyBorder="1" applyAlignment="1" applyProtection="1">
      <alignment horizontal="center" vertical="center"/>
      <protection hidden="1"/>
    </xf>
    <xf numFmtId="0" fontId="16" fillId="0" borderId="26" xfId="0" applyFont="1" applyFill="1" applyBorder="1" applyAlignment="1">
      <alignment vertical="center"/>
    </xf>
    <xf numFmtId="0" fontId="32" fillId="0" borderId="31" xfId="0" applyFont="1" applyFill="1" applyBorder="1" applyAlignment="1" applyProtection="1">
      <alignment horizontal="center" vertical="center"/>
      <protection hidden="1"/>
    </xf>
    <xf numFmtId="0" fontId="26" fillId="25" borderId="32" xfId="0" applyNumberFormat="1" applyFont="1" applyFill="1" applyBorder="1" applyAlignment="1" applyProtection="1">
      <alignment horizontal="left" vertical="center" wrapText="1" indent="1"/>
      <protection hidden="1"/>
    </xf>
    <xf numFmtId="0" fontId="27" fillId="0" borderId="32" xfId="0" applyFont="1" applyBorder="1" applyAlignment="1">
      <alignment horizontal="left" wrapText="1" indent="1"/>
    </xf>
    <xf numFmtId="0" fontId="27" fillId="0" borderId="34" xfId="0" applyFont="1" applyBorder="1" applyAlignment="1">
      <alignment horizontal="left" wrapText="1" indent="1"/>
    </xf>
    <xf numFmtId="164" fontId="33" fillId="25" borderId="29" xfId="0" applyNumberFormat="1" applyFont="1" applyFill="1" applyBorder="1" applyAlignment="1" applyProtection="1">
      <alignment horizontal="center" vertical="center"/>
      <protection hidden="1"/>
    </xf>
    <xf numFmtId="0" fontId="0" fillId="0" borderId="28" xfId="0" applyBorder="1" applyAlignment="1">
      <alignment horizontal="center" vertical="center"/>
    </xf>
    <xf numFmtId="0" fontId="0" fillId="0" borderId="20" xfId="0" applyBorder="1" applyAlignment="1">
      <alignment horizontal="center" vertical="center"/>
    </xf>
    <xf numFmtId="164" fontId="26" fillId="24" borderId="37" xfId="0" applyNumberFormat="1" applyFont="1" applyFill="1" applyBorder="1" applyAlignment="1" applyProtection="1">
      <alignment horizontal="center" vertical="center" wrapText="1"/>
      <protection hidden="1"/>
    </xf>
    <xf numFmtId="0" fontId="0" fillId="0" borderId="32" xfId="0" applyBorder="1" applyAlignment="1">
      <alignment horizontal="center" vertical="center" wrapText="1"/>
    </xf>
    <xf numFmtId="0" fontId="0" fillId="0" borderId="34" xfId="0" applyBorder="1" applyAlignment="1">
      <alignment horizontal="center" vertical="center"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J36"/>
  <sheetViews>
    <sheetView tabSelected="1" topLeftCell="A7" zoomScale="115" zoomScaleNormal="115" workbookViewId="0">
      <selection activeCell="E12" sqref="E12"/>
    </sheetView>
  </sheetViews>
  <sheetFormatPr defaultColWidth="0" defaultRowHeight="0" customHeight="1" zeroHeight="1"/>
  <cols>
    <col min="1" max="1" width="12.77734375" style="1" customWidth="1"/>
    <col min="2" max="2" width="36.77734375" style="6" customWidth="1"/>
    <col min="3" max="4" width="16.77734375" style="1" customWidth="1"/>
    <col min="5" max="6" width="13.6640625" style="1" customWidth="1"/>
    <col min="7" max="7" width="8.6640625" style="1" customWidth="1"/>
    <col min="8" max="16384" width="0" style="1" hidden="1"/>
  </cols>
  <sheetData>
    <row r="1" spans="1:10" ht="19.2" customHeight="1" thickTop="1" thickBot="1">
      <c r="A1" s="12"/>
      <c r="B1" s="43" t="s">
        <v>27</v>
      </c>
      <c r="C1" s="44"/>
      <c r="D1" s="44"/>
      <c r="E1" s="45"/>
      <c r="F1" s="4"/>
      <c r="G1" s="4"/>
    </row>
    <row r="2" spans="1:10" ht="34.799999999999997" customHeight="1" thickTop="1">
      <c r="A2" s="4"/>
      <c r="B2" s="27"/>
      <c r="C2" s="28" t="s">
        <v>23</v>
      </c>
      <c r="D2" s="28" t="s">
        <v>33</v>
      </c>
      <c r="E2" s="23"/>
      <c r="F2" s="24"/>
      <c r="G2" s="4"/>
    </row>
    <row r="3" spans="1:10" ht="16.05" customHeight="1">
      <c r="A3" s="4"/>
      <c r="B3" s="29" t="s">
        <v>1</v>
      </c>
      <c r="C3" s="30">
        <v>9990</v>
      </c>
      <c r="D3" s="31">
        <v>9990</v>
      </c>
      <c r="E3" s="25"/>
      <c r="F3" s="4"/>
      <c r="G3" s="9"/>
    </row>
    <row r="4" spans="1:10" ht="16.05" customHeight="1">
      <c r="A4" s="4"/>
      <c r="B4" s="32" t="s">
        <v>12</v>
      </c>
      <c r="C4" s="30"/>
      <c r="D4" s="30"/>
      <c r="E4" s="25"/>
      <c r="F4" s="4"/>
      <c r="G4" s="4"/>
      <c r="H4" s="2"/>
      <c r="I4" s="3"/>
    </row>
    <row r="5" spans="1:10" ht="16.05" customHeight="1">
      <c r="A5" s="4"/>
      <c r="B5" s="10" t="s">
        <v>7</v>
      </c>
      <c r="C5" s="33">
        <f>+C3-C4</f>
        <v>9990</v>
      </c>
      <c r="D5" s="33">
        <f>+D3-D4</f>
        <v>9990</v>
      </c>
      <c r="E5" s="25"/>
      <c r="F5" s="4"/>
      <c r="G5" s="5"/>
      <c r="H5" s="2"/>
      <c r="I5" s="3"/>
      <c r="J5" s="2"/>
    </row>
    <row r="6" spans="1:10" ht="16.05" customHeight="1">
      <c r="A6" s="4"/>
      <c r="B6" s="10" t="s">
        <v>22</v>
      </c>
      <c r="C6" s="33"/>
      <c r="D6" s="34"/>
      <c r="E6" s="25"/>
      <c r="F6" s="4"/>
      <c r="G6" s="5"/>
      <c r="H6" s="2"/>
      <c r="I6" s="3"/>
      <c r="J6" s="2"/>
    </row>
    <row r="7" spans="1:10" ht="16.05" customHeight="1">
      <c r="A7" s="4"/>
      <c r="B7" s="10" t="s">
        <v>28</v>
      </c>
      <c r="C7" s="35"/>
      <c r="D7" s="30"/>
      <c r="E7" s="25"/>
      <c r="F7" s="4"/>
      <c r="G7" s="5"/>
      <c r="H7" s="2"/>
      <c r="I7" s="3"/>
      <c r="J7" s="2"/>
    </row>
    <row r="8" spans="1:10" ht="16.05" customHeight="1">
      <c r="A8" s="4"/>
      <c r="B8" s="10" t="s">
        <v>29</v>
      </c>
      <c r="C8" s="35"/>
      <c r="D8" s="30"/>
      <c r="E8" s="25"/>
      <c r="F8" s="4"/>
      <c r="G8" s="5"/>
      <c r="H8" s="2"/>
      <c r="I8" s="3"/>
      <c r="J8" s="2"/>
    </row>
    <row r="9" spans="1:10" ht="16.05" customHeight="1">
      <c r="A9" s="4"/>
      <c r="B9" s="10" t="s">
        <v>30</v>
      </c>
      <c r="C9" s="30"/>
      <c r="D9" s="30"/>
      <c r="E9" s="25"/>
      <c r="F9" s="4"/>
      <c r="G9" s="5"/>
      <c r="H9" s="2"/>
      <c r="I9" s="3"/>
      <c r="J9" s="2"/>
    </row>
    <row r="10" spans="1:10" ht="16.05" customHeight="1">
      <c r="A10" s="4"/>
      <c r="B10" s="10" t="s">
        <v>31</v>
      </c>
      <c r="C10" s="30"/>
      <c r="D10" s="30"/>
      <c r="E10" s="25"/>
      <c r="F10" s="4"/>
      <c r="G10" s="5"/>
      <c r="H10" s="2"/>
      <c r="I10" s="3"/>
      <c r="J10" s="2"/>
    </row>
    <row r="11" spans="1:10" ht="16.05" customHeight="1">
      <c r="A11" s="4"/>
      <c r="B11" s="11" t="s">
        <v>32</v>
      </c>
      <c r="C11" s="30"/>
      <c r="D11" s="30"/>
      <c r="E11" s="25"/>
      <c r="F11" s="4"/>
      <c r="G11" s="5"/>
      <c r="H11" s="2"/>
      <c r="I11" s="3"/>
    </row>
    <row r="12" spans="1:10" ht="16.05" customHeight="1">
      <c r="A12" s="4"/>
      <c r="B12" s="11" t="s">
        <v>21</v>
      </c>
      <c r="C12" s="34">
        <f>SUM(C7:C11)</f>
        <v>0</v>
      </c>
      <c r="D12" s="33">
        <f>SUM(D7:D11)</f>
        <v>0</v>
      </c>
      <c r="E12" s="25"/>
      <c r="F12" s="4"/>
      <c r="G12" s="5"/>
      <c r="H12" s="2"/>
      <c r="I12" s="3"/>
    </row>
    <row r="13" spans="1:10" ht="16.05" customHeight="1">
      <c r="A13" s="4"/>
      <c r="B13" s="27" t="s">
        <v>24</v>
      </c>
      <c r="C13" s="36">
        <f>IF((C5-C12)&gt;0,(C5-C12),0)</f>
        <v>9990</v>
      </c>
      <c r="D13" s="36">
        <f>IF((D5-D12)&gt;0,(D5-D12),0)</f>
        <v>9990</v>
      </c>
      <c r="E13" s="25"/>
      <c r="F13" s="4"/>
      <c r="G13" s="4"/>
      <c r="H13" s="2"/>
    </row>
    <row r="14" spans="1:10" ht="16.05" customHeight="1">
      <c r="A14" s="4"/>
      <c r="B14" s="32" t="s">
        <v>20</v>
      </c>
      <c r="C14" s="42">
        <v>42947</v>
      </c>
      <c r="D14" s="42">
        <v>43008</v>
      </c>
      <c r="E14" s="25"/>
      <c r="F14" s="4"/>
      <c r="G14" s="4"/>
      <c r="H14" s="2"/>
    </row>
    <row r="15" spans="1:10" ht="16.05" customHeight="1">
      <c r="A15" s="4"/>
      <c r="B15" s="32" t="s">
        <v>14</v>
      </c>
      <c r="C15" s="37">
        <f>ROUND(MAX(((YEAR(C14)-YEAR(C23))*12+MONTH(C14)-MONTH(C23)),0)*C13*1%,0)</f>
        <v>0</v>
      </c>
      <c r="D15" s="38">
        <f>IF(D14&lt;=DATE(2016,9,30),0,ROUND(((YEAR(D14)-YEAR(D23))*12+MONTH(D14)-MONTH(D23))*D13*1%,0))</f>
        <v>0</v>
      </c>
      <c r="E15" s="25"/>
      <c r="F15" s="4"/>
      <c r="G15" s="4"/>
      <c r="H15" s="2"/>
    </row>
    <row r="16" spans="1:10" ht="16.05" customHeight="1">
      <c r="A16" s="4"/>
      <c r="B16" s="11" t="s">
        <v>15</v>
      </c>
      <c r="C16" s="38">
        <f>IF(C5&lt;10000,0,IF(C12&gt;=(C5*0.9),0,ROUND(((YEAR(C14)-YEAR(F23))*12+MONTH(C14)-MONTH(F23))*C13*1%,0)))</f>
        <v>0</v>
      </c>
      <c r="D16" s="38">
        <f>IF(D5&lt;10000,0,IF(D12&gt;=(D5*0.9),0,ROUND(((YEAR(D14)-YEAR(F23))*12+MONTH(D14)-MONTH(F23))*D13*1%,0)))</f>
        <v>0</v>
      </c>
      <c r="E16" s="25"/>
      <c r="F16" s="4"/>
      <c r="G16" s="4"/>
      <c r="H16" s="2"/>
    </row>
    <row r="17" spans="1:8" ht="16.05" customHeight="1">
      <c r="A17" s="4"/>
      <c r="B17" s="11" t="s">
        <v>16</v>
      </c>
      <c r="C17" s="39">
        <f>IF(C5&lt;10000,0,D31)</f>
        <v>0</v>
      </c>
      <c r="D17" s="38">
        <f>IF(D5&lt;10000,0,F31)</f>
        <v>0</v>
      </c>
      <c r="E17" s="25"/>
      <c r="F17" s="4"/>
      <c r="G17" s="4"/>
      <c r="H17" s="2"/>
    </row>
    <row r="18" spans="1:8" ht="16.05" customHeight="1" thickBot="1">
      <c r="A18" s="4"/>
      <c r="B18" s="40" t="s">
        <v>13</v>
      </c>
      <c r="C18" s="41">
        <f>SUM(C15:C17)</f>
        <v>0</v>
      </c>
      <c r="D18" s="41">
        <f>SUM(D15:D17)</f>
        <v>0</v>
      </c>
      <c r="E18" s="26"/>
      <c r="F18" s="4"/>
      <c r="G18" s="4"/>
      <c r="H18" s="2"/>
    </row>
    <row r="19" spans="1:8" ht="34.049999999999997" customHeight="1" thickTop="1" thickBot="1">
      <c r="A19" s="4"/>
      <c r="B19" s="52" t="s">
        <v>34</v>
      </c>
      <c r="C19" s="53"/>
      <c r="D19" s="53"/>
      <c r="E19" s="54"/>
      <c r="F19" s="4"/>
      <c r="G19" s="4"/>
      <c r="H19" s="2"/>
    </row>
    <row r="20" spans="1:8" ht="18" customHeight="1" thickTop="1" thickBot="1">
      <c r="A20" s="4"/>
      <c r="B20" s="55" t="s">
        <v>0</v>
      </c>
      <c r="C20" s="56"/>
      <c r="D20" s="56"/>
      <c r="E20" s="57"/>
      <c r="F20" s="4"/>
      <c r="G20" s="4"/>
    </row>
    <row r="21" spans="1:8" ht="28.05" customHeight="1" thickTop="1" thickBot="1">
      <c r="A21" s="4"/>
      <c r="B21" s="58" t="s">
        <v>17</v>
      </c>
      <c r="C21" s="59"/>
      <c r="D21" s="59"/>
      <c r="E21" s="60"/>
      <c r="F21" s="4"/>
      <c r="G21" s="4"/>
    </row>
    <row r="22" spans="1:8" ht="29.25" hidden="1" customHeight="1" thickTop="1">
      <c r="B22" s="46" t="s">
        <v>9</v>
      </c>
      <c r="C22" s="47"/>
      <c r="D22" s="47"/>
      <c r="E22" s="47"/>
      <c r="F22" s="48"/>
      <c r="G22" s="7"/>
    </row>
    <row r="23" spans="1:8" ht="29.25" hidden="1" customHeight="1">
      <c r="B23" s="17" t="s">
        <v>8</v>
      </c>
      <c r="C23" s="21">
        <f>DATE(2017,7,31)</f>
        <v>42947</v>
      </c>
      <c r="D23" s="15">
        <f>DATE(2017,9,30)</f>
        <v>43008</v>
      </c>
      <c r="E23" s="22" t="s">
        <v>26</v>
      </c>
      <c r="F23" s="15">
        <f>DATE(2017,3,31)</f>
        <v>42825</v>
      </c>
    </row>
    <row r="24" spans="1:8" ht="29.25" hidden="1" customHeight="1">
      <c r="B24" s="17"/>
      <c r="C24" s="49" t="s">
        <v>25</v>
      </c>
      <c r="D24" s="50"/>
      <c r="E24" s="51" t="s">
        <v>18</v>
      </c>
      <c r="F24" s="50"/>
    </row>
    <row r="25" spans="1:8" ht="29.25" hidden="1" customHeight="1">
      <c r="B25" s="18" t="s">
        <v>19</v>
      </c>
      <c r="C25" s="16" t="s">
        <v>10</v>
      </c>
      <c r="D25" s="13" t="s">
        <v>11</v>
      </c>
      <c r="E25" s="13" t="s">
        <v>10</v>
      </c>
      <c r="F25" s="13" t="s">
        <v>11</v>
      </c>
    </row>
    <row r="26" spans="1:8" ht="29.25" hidden="1" customHeight="1">
      <c r="B26" s="18" t="s">
        <v>6</v>
      </c>
      <c r="C26" s="19">
        <f>((C5*0.15)-(C7))</f>
        <v>1498.5</v>
      </c>
      <c r="D26" s="19">
        <f>IF(C7&gt;=(0.12*C5),0,IF(C26&gt;0,C26*1%*3,0))</f>
        <v>44.954999999999998</v>
      </c>
      <c r="E26" s="19">
        <f>((D5*0.15)-(D7))</f>
        <v>1498.5</v>
      </c>
      <c r="F26" s="19">
        <f>IF(D7&gt;=(0.12*D5),0,IF(E26&gt;0,E26*1%*3,0))</f>
        <v>44.954999999999998</v>
      </c>
      <c r="G26" s="8"/>
    </row>
    <row r="27" spans="1:8" ht="29.25" hidden="1" customHeight="1">
      <c r="B27" s="18" t="s">
        <v>2</v>
      </c>
      <c r="C27" s="19">
        <f>((C5*0.45)-(C8))</f>
        <v>4495.5</v>
      </c>
      <c r="D27" s="19">
        <f>IF((C7+C8)&gt;=(0.36*C5),0,IF(C27&gt;0,C27*1%*3,0))</f>
        <v>134.86500000000001</v>
      </c>
      <c r="E27" s="19">
        <f>((D5*0.45)-(D7+D8))</f>
        <v>4495.5</v>
      </c>
      <c r="F27" s="19">
        <f>IF((D7+D8)&gt;=(0.36*D5),0,IF(E27&gt;0,E27*1%*3,0))</f>
        <v>134.86500000000001</v>
      </c>
    </row>
    <row r="28" spans="1:8" ht="29.25" hidden="1" customHeight="1">
      <c r="B28" s="18" t="s">
        <v>3</v>
      </c>
      <c r="C28" s="19">
        <f>((C5*0.75)-(C8+C9))</f>
        <v>7492.5</v>
      </c>
      <c r="D28" s="19">
        <f>IF(C28&gt;0,C28*1%*3,0)</f>
        <v>224.77499999999998</v>
      </c>
      <c r="E28" s="19">
        <f>((D5*0.75)-(D7+D8+D9))</f>
        <v>7492.5</v>
      </c>
      <c r="F28" s="19">
        <f>IF(E28&gt;0,E28*1%*3,0)</f>
        <v>224.77499999999998</v>
      </c>
    </row>
    <row r="29" spans="1:8" ht="29.25" hidden="1" customHeight="1">
      <c r="B29" s="18" t="s">
        <v>4</v>
      </c>
      <c r="C29" s="19">
        <f>((C5)-(C8+C9+C10))</f>
        <v>9990</v>
      </c>
      <c r="D29" s="19">
        <f>IF(C29&gt;0,C29*1%*1,0)</f>
        <v>99.9</v>
      </c>
      <c r="E29" s="19">
        <f>((D5)-(D7+D8+D9+D10))</f>
        <v>9990</v>
      </c>
      <c r="F29" s="19">
        <f>IF(E29&gt;0,E29*1%*1,0)</f>
        <v>99.9</v>
      </c>
    </row>
    <row r="30" spans="1:8" ht="29.25" hidden="1" customHeight="1">
      <c r="B30" s="18" t="s">
        <v>5</v>
      </c>
      <c r="C30" s="19">
        <f>((C5)-(C8+C9+C10+C11))</f>
        <v>9990</v>
      </c>
      <c r="D30" s="19"/>
      <c r="E30" s="19">
        <f>((D5)-(D7+D8+D9+D10+D11))</f>
        <v>9990</v>
      </c>
      <c r="F30" s="19">
        <v>0</v>
      </c>
    </row>
    <row r="31" spans="1:8" ht="29.25" hidden="1" customHeight="1">
      <c r="B31" s="18"/>
      <c r="C31" s="20"/>
      <c r="D31" s="14">
        <f>SUM(D26:D30)</f>
        <v>504.495</v>
      </c>
      <c r="E31" s="20"/>
      <c r="F31" s="14">
        <f>ROUND(SUM(F26:F30),0)</f>
        <v>504</v>
      </c>
    </row>
    <row r="32" spans="1:8" ht="29.25" hidden="1" customHeight="1"/>
    <row r="33" ht="29.25" hidden="1" customHeight="1"/>
    <row r="34" ht="29.25" hidden="1" customHeight="1"/>
    <row r="35" ht="29.25" hidden="1" customHeight="1"/>
    <row r="36" ht="29.25" hidden="1" customHeight="1"/>
  </sheetData>
  <sheetProtection password="B055" sheet="1" objects="1" scenarios="1"/>
  <mergeCells count="7">
    <mergeCell ref="B1:E1"/>
    <mergeCell ref="B22:F22"/>
    <mergeCell ref="C24:D24"/>
    <mergeCell ref="E24:F24"/>
    <mergeCell ref="B19:E19"/>
    <mergeCell ref="B20:E20"/>
    <mergeCell ref="B21:E21"/>
  </mergeCells>
  <phoneticPr fontId="18" type="noConversion"/>
  <dataValidations count="3">
    <dataValidation type="whole" operator="greaterThanOrEqual" allowBlank="1" showInputMessage="1" showErrorMessage="1" errorTitle="Numbers Only" error="Enter A Whole Number_x000a_Use No Decmal Values" sqref="C3:D4">
      <formula1>0</formula1>
    </dataValidation>
    <dataValidation type="whole" operator="greaterThanOrEqual" allowBlank="1" showInputMessage="1" showErrorMessage="1" errorTitle="Number Only" error="Enter A Whole Number" sqref="C7:D11">
      <formula1>0</formula1>
    </dataValidation>
    <dataValidation type="date" operator="greaterThan" allowBlank="1" showInputMessage="1" showErrorMessage="1" errorTitle="Date Only" error="Enter A Date Later Than March 31, 2017" sqref="C14:D14">
      <formula1>42825</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Interest Calculator</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2017-07-13T06:05:40Z</dcterms:modified>
</cp:coreProperties>
</file>