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Computation_AY1617" sheetId="1" r:id="rId3"/>
    <sheet state="visible" name="Set-Off" sheetId="2" r:id="rId4"/>
    <sheet state="visible" name="Accounts-2016" sheetId="3" r:id="rId5"/>
    <sheet state="hidden" name="FADEPR1314" sheetId="4" r:id="rId6"/>
    <sheet state="hidden" name="AAGHJ6391H-2015" sheetId="5" r:id="rId7"/>
  </sheets>
  <definedNames>
    <definedName name="LIMIT80C">Computation_AY1617!$K$67</definedName>
    <definedName name="SEX">Computation_AY1617!$F$6</definedName>
    <definedName localSheetId="0" name="Z_8F724170_EE55_4CF3_99B8_D2F56149C061_.wvu.PrintArea">Computation_AY1617!$A$1:$I$125</definedName>
    <definedName name="Date">'Accounts-2016'!$D$5</definedName>
    <definedName localSheetId="2" name="DATE9899">'Accounts-2016'!$D$5</definedName>
    <definedName name="IsProvsnl">'Accounts-2016'!$G$5</definedName>
    <definedName localSheetId="2" name="Z_010654AE_8C24_43E5_8DB6_2A22C064723A_.wvu.PrintTitles">'Accounts-2016'!$A$1:$IV$2</definedName>
    <definedName name="emailAddress">Computation_AY1617!$F$22</definedName>
    <definedName localSheetId="2" name="Print_Area_MI">'Accounts-2016'!$A$211:$D$214</definedName>
    <definedName localSheetId="2" name="Z_1DAA47B9_DED6_40AE_9740_28A845DBACC6_.wvu.PrintTitles">'Accounts-2016'!$A$1:$IV$2</definedName>
    <definedName name="TAXSTATUS">Computation_AY1617!$J$6</definedName>
    <definedName localSheetId="2" name="Z_1DAA47B9_DED6_40AE_9740_28A845DBACC6_.wvu.PrintArea">'Accounts-2016'!$A$2:$D$260</definedName>
    <definedName name="INCOME4ITAX">Computation_AY1617!$F$86</definedName>
    <definedName localSheetId="2" name="Print_Titles_MI">'Accounts-2016'!$A$1:$IV$2</definedName>
    <definedName name="AGE">Computation_AY1617!$K$7</definedName>
    <definedName name="DOB">Computation_AY1617!$F$7</definedName>
  </definedNames>
  <calcPr/>
</workbook>
</file>

<file path=xl/comments1.xml><?xml version="1.0" encoding="utf-8"?>
<comments xmlns="http://schemas.openxmlformats.org/spreadsheetml/2006/main">
  <authors>
    <author/>
  </authors>
  <commentList>
    <comment authorId="0" ref="A1">
      <text>
        <t xml:space="preserve">CA Vikram Shankar Mathur is opalinfotech.finance@gmail.com
	-OPAL INFOTECH FINANCE</t>
      </text>
    </comment>
  </commentList>
</comments>
</file>

<file path=xl/sharedStrings.xml><?xml version="1.0" encoding="utf-8"?>
<sst xmlns="http://schemas.openxmlformats.org/spreadsheetml/2006/main" count="659" uniqueCount="438">
  <si>
    <t>Schedule A )Statement of Current Year's Loss SetOff)</t>
  </si>
  <si>
    <t>Head / Source of Income</t>
  </si>
  <si>
    <t>NAME OF THE ASSESSEE</t>
  </si>
  <si>
    <t>STATEMENT OF COMPUTATION OF INCOME</t>
  </si>
  <si>
    <t>Income of the current Year</t>
  </si>
  <si>
    <t>HP Loss of the current year set off</t>
  </si>
  <si>
    <t>Business Loss (Other than Spec Loss of cur year) set off</t>
  </si>
  <si>
    <t>Other Sources Loss (Other than from owning race horses)</t>
  </si>
  <si>
    <t>Current Year's Income remaining after set-off</t>
  </si>
  <si>
    <t>(i)</t>
  </si>
  <si>
    <t>(ii)</t>
  </si>
  <si>
    <t>(iii)</t>
  </si>
  <si>
    <t>(iv)</t>
  </si>
  <si>
    <t>(v)</t>
  </si>
  <si>
    <t>Salaries</t>
  </si>
  <si>
    <t>House Property</t>
  </si>
  <si>
    <t>Business</t>
  </si>
  <si>
    <t>Short Term CG</t>
  </si>
  <si>
    <t>Long Term CG</t>
  </si>
  <si>
    <t>Other Sources</t>
  </si>
  <si>
    <t>Assessment Year</t>
  </si>
  <si>
    <t>2016-2017</t>
  </si>
  <si>
    <t>Sr.</t>
  </si>
  <si>
    <t>Financial Year</t>
  </si>
  <si>
    <t>No.</t>
  </si>
  <si>
    <t>PARTICULARS</t>
  </si>
  <si>
    <t xml:space="preserve">  Rs.</t>
  </si>
  <si>
    <t>\</t>
  </si>
  <si>
    <t>I.</t>
  </si>
  <si>
    <t>SOURCES  OF  FUNDS :</t>
  </si>
  <si>
    <t>PAN/GIR No.</t>
  </si>
  <si>
    <t>1.   STAKEHOLDER'S FUNDS</t>
  </si>
  <si>
    <t xml:space="preserve">       i)  Share Capital</t>
  </si>
  <si>
    <t>2.   LOANS</t>
  </si>
  <si>
    <t xml:space="preserve">       i)  Secured Loans</t>
  </si>
  <si>
    <t xml:space="preserve">      ii)  Unsecured Loans</t>
  </si>
  <si>
    <t>Ward/Circle/Special Range</t>
  </si>
  <si>
    <t>-</t>
  </si>
  <si>
    <t>Sex (Male / Female)</t>
  </si>
  <si>
    <t xml:space="preserve">T O T A L   : -   </t>
  </si>
  <si>
    <t>=</t>
  </si>
  <si>
    <t>II.</t>
  </si>
  <si>
    <t>APPLICATION  OF  FUNDS  :</t>
  </si>
  <si>
    <t>FIXED ASSETS</t>
  </si>
  <si>
    <t xml:space="preserve">       (a)  Gross Block</t>
  </si>
  <si>
    <t>Date of Birth</t>
  </si>
  <si>
    <t xml:space="preserve">            LESS :  Depreciation</t>
  </si>
  <si>
    <t xml:space="preserve">            Net Block</t>
  </si>
  <si>
    <t>INVESTMENTS</t>
  </si>
  <si>
    <t>CURRENT ASSETS, LOANS &amp;</t>
  </si>
  <si>
    <t xml:space="preserve">     ADVANCES</t>
  </si>
  <si>
    <t xml:space="preserve">     Sundry Debtors</t>
  </si>
  <si>
    <t>MALE</t>
  </si>
  <si>
    <t>Status</t>
  </si>
  <si>
    <t xml:space="preserve">     Cash &amp; Bank Balances</t>
  </si>
  <si>
    <t>INDIVIDUAL</t>
  </si>
  <si>
    <t xml:space="preserve">     Deposits, Loans &amp; Advances</t>
  </si>
  <si>
    <t>FEMALE</t>
  </si>
  <si>
    <t>Resident / Non-Resident / Not Ordinarily Resident</t>
  </si>
  <si>
    <t>TOTAL (A) c/f</t>
  </si>
  <si>
    <t>RESIDENT INDIAN (01)</t>
  </si>
  <si>
    <t>4.     LESS : CURRENT LIABILITIES &amp;</t>
  </si>
  <si>
    <t xml:space="preserve">              PROVISIONS</t>
  </si>
  <si>
    <t xml:space="preserve">       Current Liabilities</t>
  </si>
  <si>
    <t>NOT APPLICABLE (HUF)</t>
  </si>
  <si>
    <t>Name of the Assessee</t>
  </si>
  <si>
    <t>TOTAL (B)</t>
  </si>
  <si>
    <t>Father / Husband / Karta 's Name</t>
  </si>
  <si>
    <t>5.     NET  CURRENT ASSETS  (A-B)</t>
  </si>
  <si>
    <t>Residence Address</t>
  </si>
  <si>
    <t>RESIDENT</t>
  </si>
  <si>
    <t>RES</t>
  </si>
  <si>
    <t>HINDU UNDIVIDED FAMILY</t>
  </si>
  <si>
    <t>RESIDENT BUT NOT ORDINARILY RESIDENT (02)</t>
  </si>
  <si>
    <t>RESIDENT BUT NOT NORMALLY RESIDENT</t>
  </si>
  <si>
    <t>NOR</t>
  </si>
  <si>
    <t>City</t>
  </si>
  <si>
    <t>ASSOCIATION OF PERSONS</t>
  </si>
  <si>
    <t>NON RESIDENT INDIAN (03)</t>
  </si>
  <si>
    <t>NON RESIDENT</t>
  </si>
  <si>
    <t>NRI</t>
  </si>
  <si>
    <t>State</t>
  </si>
  <si>
    <t>11-GUJARAT</t>
  </si>
  <si>
    <t>PinCode</t>
  </si>
  <si>
    <t>Karta</t>
  </si>
  <si>
    <t>StdCode</t>
  </si>
  <si>
    <t xml:space="preserve">                                                                </t>
  </si>
  <si>
    <t>Dated: 01/08/2016</t>
  </si>
  <si>
    <t>Place : Ahmedabad.</t>
  </si>
  <si>
    <t>Telephone</t>
  </si>
  <si>
    <t>AAGHJ6391H#</t>
  </si>
  <si>
    <t>Mobile No:</t>
  </si>
  <si>
    <t>Email Address:</t>
  </si>
  <si>
    <t>Bank Details</t>
  </si>
  <si>
    <t>I</t>
  </si>
  <si>
    <t>INCOME :-</t>
  </si>
  <si>
    <t>Income From Sales</t>
  </si>
  <si>
    <t>Other Income</t>
  </si>
  <si>
    <t>Bank A/c No</t>
  </si>
  <si>
    <t>Speculation Income</t>
  </si>
  <si>
    <t>MICR Code / IFSC Code</t>
  </si>
  <si>
    <t xml:space="preserve">T O T A L   (I) : -   </t>
  </si>
  <si>
    <t>Previous Year's Return Acknowledgement / ITR-V Number &amp; Date</t>
  </si>
  <si>
    <t>II</t>
  </si>
  <si>
    <t>EXPENDITURE :-</t>
  </si>
  <si>
    <t>Direct Expenses</t>
  </si>
  <si>
    <t>Administrative Expenses</t>
  </si>
  <si>
    <t>Original or Revised Return</t>
  </si>
  <si>
    <t>Depreciation</t>
  </si>
  <si>
    <t xml:space="preserve">T O T A L   (II) : -    </t>
  </si>
  <si>
    <t>ORIGINAL</t>
  </si>
  <si>
    <t>Profit before Tax</t>
  </si>
  <si>
    <t>Provision for Taxation</t>
  </si>
  <si>
    <t>Profit After Tax</t>
  </si>
  <si>
    <t>Balance taken to Proprietor's Account</t>
  </si>
  <si>
    <t>Amount (Rs.)</t>
  </si>
  <si>
    <t>Proprietor</t>
  </si>
  <si>
    <t>Date: 01/08/2016</t>
  </si>
  <si>
    <t>SHARE CAPITAL</t>
  </si>
  <si>
    <t>INCOME FROM SALARIES (AS PER FORM 16)</t>
  </si>
  <si>
    <t/>
  </si>
  <si>
    <t xml:space="preserve">   Opening Balance</t>
  </si>
  <si>
    <t xml:space="preserve">   Add/Less : New Capital Introduced/Drawings</t>
  </si>
  <si>
    <t xml:space="preserve">   Add : Net Profit during the year</t>
  </si>
  <si>
    <t xml:space="preserve">   Closing Balance</t>
  </si>
  <si>
    <t>(a)</t>
  </si>
  <si>
    <t>TOTAL :-</t>
  </si>
  <si>
    <t>Gross Salary as Per Form 16</t>
  </si>
  <si>
    <t>SECURED LOANS</t>
  </si>
  <si>
    <t>JIGNEY BHACEHCH HUF</t>
  </si>
  <si>
    <t>Bank Overdraft</t>
  </si>
  <si>
    <t>(b)</t>
  </si>
  <si>
    <t>Less: Deductions u/s 10</t>
  </si>
  <si>
    <t>UNSECURED LOANS</t>
  </si>
  <si>
    <t>(c)</t>
  </si>
  <si>
    <t>Gross Salary after Deductions u/s 10</t>
  </si>
  <si>
    <t>PARAMETERS ASSUMED</t>
  </si>
  <si>
    <t>Jigney S. Bhachech</t>
  </si>
  <si>
    <t>Leenaben S. Bhachech</t>
  </si>
  <si>
    <t>(d)</t>
  </si>
  <si>
    <t>Less: Deductions u/s 16</t>
  </si>
  <si>
    <t>Sudhirbhai Bhachech</t>
  </si>
  <si>
    <t>Standard Deduction</t>
  </si>
  <si>
    <t>Professional Tax</t>
  </si>
  <si>
    <t>STATEMENT OF FIXED ASSETS &amp; DEPRECIATION (AS PER BOOKS OF ACCOUNT) FOR THE YEAR ENDED 31/03/2013</t>
  </si>
  <si>
    <t>(e)</t>
  </si>
  <si>
    <t>TOTAL TAXABLE INCOME UNDER "SALARIES INCOME"</t>
  </si>
  <si>
    <t>A.</t>
  </si>
  <si>
    <t>INVESTMENTS (UNQUOTED)</t>
  </si>
  <si>
    <t>Investments (Unquoted)</t>
  </si>
  <si>
    <t>Bonds</t>
  </si>
  <si>
    <t>Tax Saving Bonds</t>
  </si>
  <si>
    <t>Mutual Fund</t>
  </si>
  <si>
    <t>Shares &amp; Stock</t>
  </si>
  <si>
    <t>SR.</t>
  </si>
  <si>
    <t>INCOME/ (LOSS) FROM HOUSE PROPERTY</t>
  </si>
  <si>
    <t>CURRENT ASSETS, LOANS &amp; ADVANCES</t>
  </si>
  <si>
    <t>DESCRIPTION</t>
  </si>
  <si>
    <t>PROFITS AND GAINS OF BUSINESS OR PROFESSION</t>
  </si>
  <si>
    <t>Business Profit as per Balance Sheet</t>
  </si>
  <si>
    <t>SUNDRY DEBTORS</t>
  </si>
  <si>
    <t>Opening</t>
  </si>
  <si>
    <t>Additions</t>
  </si>
  <si>
    <t>Sales</t>
  </si>
  <si>
    <t>Sundry Debtors</t>
  </si>
  <si>
    <t>Balance</t>
  </si>
  <si>
    <t>Written Down</t>
  </si>
  <si>
    <t>NO</t>
  </si>
  <si>
    <t>B.</t>
  </si>
  <si>
    <t>CASH AND BANK BALANCES</t>
  </si>
  <si>
    <t>1.</t>
  </si>
  <si>
    <t>Cash on Hand</t>
  </si>
  <si>
    <t>Balance With Banks</t>
  </si>
  <si>
    <t>C.</t>
  </si>
  <si>
    <t>DEPOSITS &amp; LOANS &amp; ADVANCES</t>
  </si>
  <si>
    <t>Advance Tax (FY 2014-2015)</t>
  </si>
  <si>
    <t>Rate of</t>
  </si>
  <si>
    <t>Advance Tax (FY 2015-2016)</t>
  </si>
  <si>
    <t>Tax Deducted at source (FY 2015-2016)</t>
  </si>
  <si>
    <t>Tax Deducted at source (FY 2014-2015)</t>
  </si>
  <si>
    <t>Balance as on</t>
  </si>
  <si>
    <t>upto</t>
  </si>
  <si>
    <t xml:space="preserve">after </t>
  </si>
  <si>
    <t>Upto</t>
  </si>
  <si>
    <t>CURRENT LIABILITIES &amp; PROVISIONS</t>
  </si>
  <si>
    <t>Add: Speculation Income</t>
  </si>
  <si>
    <t>Add: Disallowed Items</t>
  </si>
  <si>
    <t>After</t>
  </si>
  <si>
    <t>(4)+(5)+(6)-(7)</t>
  </si>
  <si>
    <t>for the</t>
  </si>
  <si>
    <t>Value as on</t>
  </si>
  <si>
    <t>CURRENT LIABILITIES</t>
  </si>
  <si>
    <t>Depreciation as per Accounts</t>
  </si>
  <si>
    <t>Sundry Creditor for Expenses</t>
  </si>
  <si>
    <t>Interest on Housing Loan</t>
  </si>
  <si>
    <t>01/04/2012</t>
  </si>
  <si>
    <t>30/09/2012</t>
  </si>
  <si>
    <t>Less: Allowed Items</t>
  </si>
  <si>
    <t>year</t>
  </si>
  <si>
    <t>31/03/2013</t>
  </si>
  <si>
    <t>INCOME FROM SALES</t>
  </si>
  <si>
    <t>1</t>
  </si>
  <si>
    <t>Depreciation as per Income-Tax Act</t>
  </si>
  <si>
    <t>Income From Other Sources - Dividend</t>
  </si>
  <si>
    <t>Consultancy Charges</t>
  </si>
  <si>
    <t>2</t>
  </si>
  <si>
    <t>Interest on FD</t>
  </si>
  <si>
    <t>Profit on Sale of Investments</t>
  </si>
  <si>
    <t>OTHER INCOME</t>
  </si>
  <si>
    <t>Income from Business &amp; Profession (Balance Sheet)</t>
  </si>
  <si>
    <t>3</t>
  </si>
  <si>
    <t>4</t>
  </si>
  <si>
    <t>Less: Loss set off against other income heads</t>
  </si>
  <si>
    <t>Dividend Income</t>
  </si>
  <si>
    <t>5</t>
  </si>
  <si>
    <t>6</t>
  </si>
  <si>
    <t>7</t>
  </si>
  <si>
    <t>Bank Interest Income</t>
  </si>
  <si>
    <t>Total Income from Business or Profession (a) + (b)</t>
  </si>
  <si>
    <t>SPECULATION INCOME</t>
  </si>
  <si>
    <t>8</t>
  </si>
  <si>
    <t>9</t>
  </si>
  <si>
    <t>11</t>
  </si>
  <si>
    <t>`</t>
  </si>
  <si>
    <t>Less: Speculation Expenses</t>
  </si>
  <si>
    <t>DIRECT EXPENSES</t>
  </si>
  <si>
    <t>CAPITAL GAINS</t>
  </si>
  <si>
    <t>ADMINISTRATIVE EXPENSES</t>
  </si>
  <si>
    <t>Advertisement</t>
  </si>
  <si>
    <t>Bank Charges</t>
  </si>
  <si>
    <t>Conveyance Expenses</t>
  </si>
  <si>
    <t>Electricity Expenses</t>
  </si>
  <si>
    <t>Office Expense</t>
  </si>
  <si>
    <t>Salary Expenses</t>
  </si>
  <si>
    <t>Office Rent Expenses</t>
  </si>
  <si>
    <t>15/09</t>
  </si>
  <si>
    <t>Printing &amp; Stationery Expenses</t>
  </si>
  <si>
    <t>Repairs &amp; Maintenance</t>
  </si>
  <si>
    <t>New Sarthak Shops &amp; Office</t>
  </si>
  <si>
    <t>Telephone &amp; Internet Expenses</t>
  </si>
  <si>
    <t>Interest Expenses</t>
  </si>
  <si>
    <t>Xerox and Courier Charges</t>
  </si>
  <si>
    <t>15/12</t>
  </si>
  <si>
    <t>15/03</t>
  </si>
  <si>
    <t>31/03</t>
  </si>
  <si>
    <t xml:space="preserve">   Short Term Capital Gains</t>
  </si>
  <si>
    <t xml:space="preserve">   Long Term Capital Gains</t>
  </si>
  <si>
    <t>Plant &amp; Machinery</t>
  </si>
  <si>
    <t>15% Block</t>
  </si>
  <si>
    <t>TOTAL CAPITAL GAINS :-</t>
  </si>
  <si>
    <t>Air-conditioner</t>
  </si>
  <si>
    <t>INCOME FROM OTHER SOURCES</t>
  </si>
  <si>
    <t>Motor Cycle Purchased</t>
  </si>
  <si>
    <t>LCD TV</t>
  </si>
  <si>
    <t>(A) Interest Income (Bank)</t>
  </si>
  <si>
    <t>LED TV</t>
  </si>
  <si>
    <t>(B) Interest Income (FD)</t>
  </si>
  <si>
    <t>Vacuum Cleaner</t>
  </si>
  <si>
    <t>(B) Other Income</t>
  </si>
  <si>
    <t>Refrigeration</t>
  </si>
  <si>
    <t xml:space="preserve">Mobile Phone </t>
  </si>
  <si>
    <t>GROSS TOTAL INCOME BEFORE SET-OFF (01+02+03+04+05)</t>
  </si>
  <si>
    <t>Tea / Cofee Machine</t>
  </si>
  <si>
    <t>INCOME SET OFF AGAINST OTHER HEADS (SEE SET-OFF STATEMENT)</t>
  </si>
  <si>
    <t>50% Block</t>
  </si>
  <si>
    <t>GROSS TOTAL INCOME AFTER SET-OFF (06-07)</t>
  </si>
  <si>
    <t>Car - Honda Civic</t>
  </si>
  <si>
    <t>DEDUCTIONS UNDER CHAPTER VIA</t>
  </si>
  <si>
    <t>60% Block</t>
  </si>
  <si>
    <t>SECTION</t>
  </si>
  <si>
    <t>Computer</t>
  </si>
  <si>
    <t>GROSS AMT.</t>
  </si>
  <si>
    <t>QUAL. AMT.</t>
  </si>
  <si>
    <t>AMOUNT (Rs.)</t>
  </si>
  <si>
    <t>Provident Fund Contribution</t>
  </si>
  <si>
    <t>Sofware</t>
  </si>
  <si>
    <t>80C</t>
  </si>
  <si>
    <t>House</t>
  </si>
  <si>
    <t>Public Provident Fund</t>
  </si>
  <si>
    <t>Furniture</t>
  </si>
  <si>
    <t>Life Insurance Premium</t>
  </si>
  <si>
    <t>Housing Loan Principal Amount</t>
  </si>
  <si>
    <t>TOTAL</t>
  </si>
  <si>
    <t>National Savings Certificate</t>
  </si>
  <si>
    <t>(f)</t>
  </si>
  <si>
    <t>Any Other Eligible Investment u/s 80C</t>
  </si>
  <si>
    <t>CONTRIBUTION TO ANNUITY PLAN</t>
  </si>
  <si>
    <t>80CCC</t>
  </si>
  <si>
    <t>Notes :</t>
  </si>
  <si>
    <t>Statement Showing Additions to Fixed Assets alongwith date of purchase &amp; date put to use is enclosed with this annexure.</t>
  </si>
  <si>
    <t>(g)</t>
  </si>
  <si>
    <t>CONTRIBUTION TO PENSION SCHEME</t>
  </si>
  <si>
    <t>80CCD</t>
  </si>
  <si>
    <t>(h)</t>
  </si>
  <si>
    <t>GROSS AMOUNT ELIGIBLE FOR REBATE</t>
  </si>
  <si>
    <t>QUALIFYING AMOUNT LIMITED TO MAXIMUM</t>
  </si>
  <si>
    <t>(j)</t>
  </si>
  <si>
    <t>INFRASTRUCTURE BONDS</t>
  </si>
  <si>
    <t>80CCF</t>
  </si>
  <si>
    <t>MEDICLAIM INSURANCE PREMIUM</t>
  </si>
  <si>
    <t>80D</t>
  </si>
  <si>
    <t>(k)</t>
  </si>
  <si>
    <t>HIGHER EDUCATION LOAN REPAYMENT</t>
  </si>
  <si>
    <t>80E</t>
  </si>
  <si>
    <t>(l)</t>
  </si>
  <si>
    <t>DONATIONS ELIGIBLE FOR DEDUCTION (50%)</t>
  </si>
  <si>
    <t>80G</t>
  </si>
  <si>
    <t>DONATIONS ELIGIBLE FOR DEDUCTION(100%)</t>
  </si>
  <si>
    <t>(m)</t>
  </si>
  <si>
    <t>BANK INTEREST (SAVINGS) (UPTO 10,000)</t>
  </si>
  <si>
    <t>80TT</t>
  </si>
  <si>
    <t>N</t>
  </si>
  <si>
    <t>TOTAL TAXABLE INCOME (09-10)</t>
  </si>
  <si>
    <t>INCOME TAX PAYABLE THEREON</t>
  </si>
  <si>
    <t>SPL.RATE</t>
  </si>
  <si>
    <t>INCOME</t>
  </si>
  <si>
    <t>INCOME-TAX</t>
  </si>
  <si>
    <t>(a) At normal rates</t>
  </si>
  <si>
    <t>(b) At special rates</t>
  </si>
  <si>
    <t>TOTAL INCOME TAX :-</t>
  </si>
  <si>
    <t>(i) REBATE UNDER SECTION 87</t>
  </si>
  <si>
    <t>(ii) REBATE UNDER SECTION 89</t>
  </si>
  <si>
    <t>(iii) REBATE UNDER SECTION 90/91</t>
  </si>
  <si>
    <t>NET TAX PAYABLE BEFORE SURCHARGE</t>
  </si>
  <si>
    <t xml:space="preserve">Add: Surcharge </t>
  </si>
  <si>
    <t>@</t>
  </si>
  <si>
    <t xml:space="preserve">Add: Education Cess </t>
  </si>
  <si>
    <t>NET TAX PAYABLE AFTER SURCHARGE</t>
  </si>
  <si>
    <t>TAX DEDUCTED AT SOURCE</t>
  </si>
  <si>
    <t>TanNo1</t>
  </si>
  <si>
    <t>DeductorName1</t>
  </si>
  <si>
    <t>Amount1</t>
  </si>
  <si>
    <t>LESS: ADVANCE TAX</t>
  </si>
  <si>
    <t>Date1</t>
  </si>
  <si>
    <t>BSRCode1</t>
  </si>
  <si>
    <t>TrfVchNo1</t>
  </si>
  <si>
    <t>TaxAmt1</t>
  </si>
  <si>
    <t>234A</t>
  </si>
  <si>
    <t>234B</t>
  </si>
  <si>
    <t>234C</t>
  </si>
  <si>
    <t>ADD: INTEREST PAYABLE</t>
  </si>
  <si>
    <t>LESS: SELF ASSESSMENT TAX PAID</t>
  </si>
  <si>
    <t>Place:</t>
  </si>
  <si>
    <t>AHMEDABAD</t>
  </si>
  <si>
    <t xml:space="preserve">Date : </t>
  </si>
  <si>
    <t>Form 26AS</t>
  </si>
  <si>
    <t>File Creation Date</t>
  </si>
  <si>
    <t>Permanent Account Number (PAN)</t>
  </si>
  <si>
    <t>Current Status of PAN</t>
  </si>
  <si>
    <t>Name of Assessee</t>
  </si>
  <si>
    <t>Address Line 1</t>
  </si>
  <si>
    <t>Address Line 2</t>
  </si>
  <si>
    <t>Address Line 3</t>
  </si>
  <si>
    <t>Address Line 4</t>
  </si>
  <si>
    <t>Address Line 5</t>
  </si>
  <si>
    <t>Statecode</t>
  </si>
  <si>
    <t>Pin Code</t>
  </si>
  <si>
    <t>AAGHJ6391H</t>
  </si>
  <si>
    <t>ACTIVE</t>
  </si>
  <si>
    <t>2014-2015</t>
  </si>
  <si>
    <t>2015-2016</t>
  </si>
  <si>
    <t xml:space="preserve">    JIGNEY BHACHECH (HUF)</t>
  </si>
  <si>
    <t>1,</t>
  </si>
  <si>
    <t>SUBH BUNGALOWS</t>
  </si>
  <si>
    <t>THALTEJ</t>
  </si>
  <si>
    <t>TALUKA DASKROI</t>
  </si>
  <si>
    <t>GUJARAT</t>
  </si>
  <si>
    <t>PART A - Details of Tax Deducted at Source</t>
  </si>
  <si>
    <t>Sr. No.</t>
  </si>
  <si>
    <t>Name of Deductor</t>
  </si>
  <si>
    <t>TAN of Deductor</t>
  </si>
  <si>
    <t>Total Amount Paid / Credited(Rs.)</t>
  </si>
  <si>
    <t>Total Tax Deducted(Rs.)</t>
  </si>
  <si>
    <t>Total TDS Deposited(Rs.)</t>
  </si>
  <si>
    <t>FLUTON VALVE (I) PRIVATE LIMITED</t>
  </si>
  <si>
    <t>AHMF00450C</t>
  </si>
  <si>
    <t>Section</t>
  </si>
  <si>
    <t>Transaction Date</t>
  </si>
  <si>
    <t>Status of Booking</t>
  </si>
  <si>
    <t>Date of Booking</t>
  </si>
  <si>
    <t>Remarks</t>
  </si>
  <si>
    <t>Amount Paid / Credited(Rs.)</t>
  </si>
  <si>
    <t>Tax Deducted(Rs.)</t>
  </si>
  <si>
    <t>TDS Deposited(Rs.)</t>
  </si>
  <si>
    <t>194C</t>
  </si>
  <si>
    <t>F</t>
  </si>
  <si>
    <t>ANIKET EXPORTS</t>
  </si>
  <si>
    <t>BRDA03033C</t>
  </si>
  <si>
    <t>194J</t>
  </si>
  <si>
    <t>XPOWER NUTRITION PRIVATE LIMITED</t>
  </si>
  <si>
    <t>BRDX00016C</t>
  </si>
  <si>
    <t>PART A1 - Details of Tax Deducted at Source for 15G / 15H</t>
  </si>
  <si>
    <t>*********** No Transactions Present **********</t>
  </si>
  <si>
    <t>PART A2 - Details of Tax Deducted at Source on Sale of Immovable Property u/s 194IA(For Seller of Property)</t>
  </si>
  <si>
    <t>Acknowledgement Number</t>
  </si>
  <si>
    <t>PAN of Deductor</t>
  </si>
  <si>
    <t>Total Transaction Amount(Rs.)</t>
  </si>
  <si>
    <t>PART B - Details of Tax Collected at Source</t>
  </si>
  <si>
    <t>Name of Collector</t>
  </si>
  <si>
    <t>TAN of Collector</t>
  </si>
  <si>
    <t>Total Amount Paid / Debited(Rs.)</t>
  </si>
  <si>
    <t>Total Tax Collected(Rs.)</t>
  </si>
  <si>
    <t>Total TCS Deposited(Rs.)</t>
  </si>
  <si>
    <t>PART C - Details of Tax Paid (other than TDS or TCS)</t>
  </si>
  <si>
    <t>Major Head</t>
  </si>
  <si>
    <t>Minor Head</t>
  </si>
  <si>
    <t>Tax(Rs.)</t>
  </si>
  <si>
    <t>Surcharge(Rs.)</t>
  </si>
  <si>
    <t>Education Cess(Rs.)</t>
  </si>
  <si>
    <t>Others(Rs.)</t>
  </si>
  <si>
    <t>Total Tax(Rs.)</t>
  </si>
  <si>
    <t>BSR Code</t>
  </si>
  <si>
    <t>Date of  Deposit</t>
  </si>
  <si>
    <t>Challan Serial Number</t>
  </si>
  <si>
    <t>PART D - Details of Paid Refund</t>
  </si>
  <si>
    <t>Mode</t>
  </si>
  <si>
    <t>Amount of Refund(Rs.)</t>
  </si>
  <si>
    <t>Interest(Rs.)</t>
  </si>
  <si>
    <t>Date of Payment</t>
  </si>
  <si>
    <t xml:space="preserve">ECS                 </t>
  </si>
  <si>
    <t>PART E - Details of AIR Transaction</t>
  </si>
  <si>
    <t>Type of Transaction</t>
  </si>
  <si>
    <t>Name of AIR Filer</t>
  </si>
  <si>
    <t>Single / Joint Party Transaction</t>
  </si>
  <si>
    <t>Number of Parties</t>
  </si>
  <si>
    <t>Amount(Rs.)</t>
  </si>
  <si>
    <t>PART F - Details of Tax Deducted at Source on Sale of Immovable Property u/s 194IA(For Buyer of Property)</t>
  </si>
  <si>
    <t>Name of Deductee</t>
  </si>
  <si>
    <t>PAN of Deductee</t>
  </si>
  <si>
    <t>Total Amount Deposited other than TDS(Rs.)</t>
  </si>
  <si>
    <t>PART G - TDS Defaults (Processing of Statements)</t>
  </si>
  <si>
    <t>Short Payment</t>
  </si>
  <si>
    <t>Short Deduction</t>
  </si>
  <si>
    <t>Interest on  TDS Payments Default</t>
  </si>
  <si>
    <t>Interest on TDS Deduction Default</t>
  </si>
  <si>
    <t>Late Filing Fee u/s 234E</t>
  </si>
  <si>
    <t>Interest u/s 220(2)</t>
  </si>
  <si>
    <t>Total Default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</si>
</sst>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5">
    <numFmt numFmtId="164" formatCode="_(* #,##0.00_);_(* \(#,##0.00\);_(* &quot;-&quot;??_);_(@_)"/>
    <numFmt numFmtId="165" formatCode="0_)"/>
    <numFmt numFmtId="166" formatCode="General_)"/>
    <numFmt numFmtId="167" formatCode="_(&quot;Rs.&quot;* #,##0.00_);_(&quot;Rs.&quot;* \(#,##0.00\);_(&quot;Rs.&quot;* &quot;Nil&quot;??_);_(@_)"/>
    <numFmt numFmtId="168" formatCode="&quot;&quot;###."/>
    <numFmt numFmtId="169" formatCode="_(&quot;Rs.&quot;* #,##0.00_);_(&quot;Rs.&quot;* \(#,##0.00\);_(&quot;Rs.&quot;* &quot;-&quot;??_);_(@_)"/>
    <numFmt numFmtId="170" formatCode=";;;"/>
    <numFmt numFmtId="171" formatCode="_ * #,##0.00_ ;_ * \-#,##0.00_ ;_ * &quot;-&quot;??_ ;_ @_ "/>
    <numFmt numFmtId="172" formatCode="#,##0.00;\(#,##0.00\);\N\I\L"/>
    <numFmt numFmtId="173" formatCode="dd\-mmm\-yy_)"/>
    <numFmt numFmtId="174" formatCode="0.00_);\(0.00\)"/>
    <numFmt numFmtId="175" formatCode="_(&quot;Rs.&quot;* #,##0_);_(&quot;Rs.&quot;* \(#,##0\);_(&quot;Rs.&quot;* &quot;Nil&quot;??_);_(@_)"/>
    <numFmt numFmtId="176" formatCode="0000000"/>
    <numFmt numFmtId="177" formatCode="00000"/>
    <numFmt numFmtId="178" formatCode="#,##0.00_ ;\-#,##0.00\ "/>
  </numFmts>
  <fonts count="17">
    <font>
      <sz val="10.0"/>
      <color rgb="FF000000"/>
      <name val="Arial"/>
    </font>
    <font>
      <sz val="10.0"/>
      <name val="Arial"/>
    </font>
    <font>
      <b/>
      <sz val="10.0"/>
      <name val="Arial"/>
    </font>
    <font>
      <b/>
      <sz val="12.0"/>
      <name val="Times New Roman"/>
    </font>
    <font>
      <b/>
      <sz val="10.0"/>
      <name val="Times New Roman"/>
    </font>
    <font/>
    <font>
      <sz val="10.0"/>
      <name val="Times New Roman"/>
    </font>
    <font>
      <i/>
      <sz val="10.0"/>
      <name val="Times New Roman"/>
    </font>
    <font>
      <sz val="8.0"/>
      <name val="Times New Roman"/>
    </font>
    <font>
      <sz val="12.0"/>
      <name val="Times New Roman"/>
    </font>
    <font>
      <u/>
      <sz val="10.0"/>
      <color rgb="FF0000FF"/>
      <name val="Arial"/>
    </font>
    <font>
      <b/>
      <u/>
      <sz val="10.0"/>
      <name val="Times New Roman"/>
    </font>
    <font>
      <u/>
      <sz val="10.0"/>
      <name val="Times New Roman"/>
    </font>
    <font>
      <u/>
      <sz val="10.0"/>
      <name val="Times New Roman"/>
    </font>
    <font>
      <sz val="12.0"/>
      <color rgb="FF000000"/>
      <name val="Times New Roman"/>
    </font>
    <font>
      <u/>
      <sz val="10.0"/>
      <name val="Times New Roman"/>
    </font>
    <font>
      <sz val="11.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A5A5A5"/>
        <bgColor rgb="FFA5A5A5"/>
      </patternFill>
    </fill>
    <fill>
      <patternFill patternType="solid">
        <fgColor rgb="FFCCCCFF"/>
        <bgColor rgb="FFCCCCFF"/>
      </patternFill>
    </fill>
  </fills>
  <borders count="20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left/>
      <right/>
      <top style="thin">
        <color rgb="FF000000"/>
      </top>
      <bottom/>
    </border>
    <border>
      <left/>
      <right/>
      <top/>
      <bottom style="hair">
        <color rgb="FF000000"/>
      </bottom>
    </border>
    <border>
      <left/>
      <right/>
      <top style="hair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 style="medium">
        <color rgb="FF000000"/>
      </top>
      <bottom/>
    </border>
  </borders>
  <cellStyleXfs count="1">
    <xf borderId="0" fillId="0" fontId="0" numFmtId="0" applyAlignment="1" applyFont="1"/>
  </cellStyleXfs>
  <cellXfs count="170">
    <xf borderId="0" fillId="0" fontId="0" numFmtId="0" xfId="0" applyAlignment="1" applyFont="1">
      <alignment/>
    </xf>
    <xf borderId="0" fillId="0" fontId="1" numFmtId="0" xfId="0" applyFont="1"/>
    <xf borderId="1" fillId="2" fontId="2" numFmtId="0" xfId="0" applyAlignment="1" applyBorder="1" applyFill="1" applyFont="1">
      <alignment wrapText="1"/>
    </xf>
    <xf borderId="2" fillId="0" fontId="3" numFmtId="0" xfId="0" applyAlignment="1" applyBorder="1" applyFont="1">
      <alignment horizontal="center" vertical="center"/>
    </xf>
    <xf borderId="1" fillId="2" fontId="2" numFmtId="0" xfId="0" applyBorder="1" applyFont="1"/>
    <xf borderId="3" fillId="0" fontId="4" numFmtId="37" xfId="0" applyAlignment="1" applyBorder="1" applyFont="1" applyNumberFormat="1">
      <alignment horizontal="left"/>
    </xf>
    <xf borderId="1" fillId="0" fontId="1" numFmtId="0" xfId="0" applyBorder="1" applyFont="1"/>
    <xf borderId="3" fillId="0" fontId="5" numFmtId="0" xfId="0" applyBorder="1" applyFont="1"/>
    <xf borderId="3" fillId="0" fontId="6" numFmtId="37" xfId="0" applyBorder="1" applyFont="1" applyNumberFormat="1"/>
    <xf borderId="1" fillId="0" fontId="1" numFmtId="164" xfId="0" applyBorder="1" applyFont="1" applyNumberFormat="1"/>
    <xf borderId="2" fillId="0" fontId="5" numFmtId="0" xfId="0" applyBorder="1" applyFont="1"/>
    <xf borderId="3" fillId="0" fontId="7" numFmtId="0" xfId="0" applyAlignment="1" applyBorder="1" applyFont="1">
      <alignment horizontal="right"/>
    </xf>
    <xf borderId="0" fillId="0" fontId="8" numFmtId="0" xfId="0" applyAlignment="1" applyFont="1">
      <alignment vertical="center"/>
    </xf>
    <xf borderId="0" fillId="0" fontId="6" numFmtId="165" xfId="0" applyFont="1" applyNumberFormat="1"/>
    <xf borderId="4" fillId="0" fontId="9" numFmtId="0" xfId="0" applyAlignment="1" applyBorder="1" applyFont="1">
      <alignment horizontal="right" vertical="center"/>
    </xf>
    <xf borderId="0" fillId="0" fontId="6" numFmtId="37" xfId="0" applyFont="1" applyNumberFormat="1"/>
    <xf borderId="4" fillId="0" fontId="3" numFmtId="0" xfId="0" applyAlignment="1" applyBorder="1" applyFont="1">
      <alignment horizontal="left" vertical="center"/>
    </xf>
    <xf borderId="4" fillId="0" fontId="5" numFmtId="0" xfId="0" applyBorder="1" applyFont="1"/>
    <xf borderId="0" fillId="0" fontId="4" numFmtId="37" xfId="0" applyAlignment="1" applyFont="1" applyNumberFormat="1">
      <alignment horizontal="center"/>
    </xf>
    <xf borderId="4" fillId="3" fontId="9" numFmtId="0" xfId="0" applyAlignment="1" applyBorder="1" applyFill="1" applyFont="1">
      <alignment horizontal="left" vertical="center"/>
    </xf>
    <xf borderId="0" fillId="0" fontId="4" numFmtId="37" xfId="0" applyAlignment="1" applyFont="1" applyNumberFormat="1">
      <alignment horizontal="left"/>
    </xf>
    <xf borderId="0" fillId="0" fontId="4" numFmtId="37" xfId="0" applyFont="1" applyNumberFormat="1"/>
    <xf borderId="4" fillId="0" fontId="5" numFmtId="0" xfId="0" applyBorder="1" applyFont="1"/>
    <xf borderId="4" fillId="0" fontId="5" numFmtId="0" xfId="0" applyBorder="1" applyFont="1"/>
    <xf borderId="0" fillId="0" fontId="4" numFmtId="14" xfId="0" applyAlignment="1" applyFont="1" applyNumberFormat="1">
      <alignment horizontal="right"/>
    </xf>
    <xf borderId="0" fillId="0" fontId="9" numFmtId="0" xfId="0" applyAlignment="1" applyFont="1">
      <alignment horizontal="right" vertical="center"/>
    </xf>
    <xf borderId="0" fillId="0" fontId="6" numFmtId="14" xfId="0" applyFont="1" applyNumberFormat="1"/>
    <xf borderId="0" fillId="0" fontId="3" numFmtId="0" xfId="0" applyAlignment="1" applyFont="1">
      <alignment horizontal="left" vertical="center"/>
    </xf>
    <xf borderId="0" fillId="0" fontId="4" numFmtId="37" xfId="0" applyAlignment="1" applyFont="1" applyNumberFormat="1">
      <alignment horizontal="right"/>
    </xf>
    <xf borderId="0" fillId="0" fontId="9" numFmtId="0" xfId="0" applyAlignment="1" applyFont="1">
      <alignment horizontal="left" vertical="center"/>
    </xf>
    <xf borderId="0" fillId="0" fontId="6" numFmtId="37" xfId="0" applyAlignment="1" applyFont="1" applyNumberFormat="1">
      <alignment horizontal="left"/>
    </xf>
    <xf borderId="0" fillId="0" fontId="6" numFmtId="37" xfId="0" applyAlignment="1" applyFont="1" applyNumberFormat="1">
      <alignment horizontal="center"/>
    </xf>
    <xf borderId="0" fillId="3" fontId="9" numFmtId="0" xfId="0" applyAlignment="1" applyBorder="1" applyFont="1">
      <alignment horizontal="left" vertical="center"/>
    </xf>
    <xf borderId="0" fillId="0" fontId="6" numFmtId="164" xfId="0" applyFont="1" applyNumberFormat="1"/>
    <xf borderId="0" fillId="0" fontId="5" numFmtId="0" xfId="0" applyBorder="1" applyFont="1"/>
    <xf borderId="0" fillId="0" fontId="5" numFmtId="0" xfId="0" applyBorder="1" applyFont="1"/>
    <xf borderId="0" fillId="0" fontId="6" numFmtId="37" xfId="0" applyAlignment="1" applyFont="1" applyNumberFormat="1">
      <alignment horizontal="right"/>
    </xf>
    <xf borderId="0" fillId="3" fontId="9" numFmtId="14" xfId="0" applyAlignment="1" applyBorder="1" applyFont="1" applyNumberFormat="1">
      <alignment horizontal="left" vertical="center"/>
    </xf>
    <xf borderId="0" fillId="0" fontId="8" numFmtId="14" xfId="0" applyAlignment="1" applyFont="1" applyNumberFormat="1">
      <alignment vertical="center"/>
    </xf>
    <xf borderId="0" fillId="3" fontId="9" numFmtId="0" xfId="0" applyAlignment="1" applyBorder="1" applyFont="1">
      <alignment horizontal="left" vertical="center"/>
    </xf>
    <xf borderId="0" fillId="0" fontId="9" numFmtId="0" xfId="0" applyAlignment="1" applyFont="1">
      <alignment vertical="center"/>
    </xf>
    <xf borderId="0" fillId="0" fontId="7" numFmtId="37" xfId="0" applyAlignment="1" applyFont="1" applyNumberFormat="1">
      <alignment horizontal="left"/>
    </xf>
    <xf borderId="0" fillId="0" fontId="6" numFmtId="165" xfId="0" applyAlignment="1" applyFont="1" applyNumberFormat="1">
      <alignment horizontal="left"/>
    </xf>
    <xf borderId="0" fillId="0" fontId="6" numFmtId="165" xfId="0" applyAlignment="1" applyFont="1" applyNumberFormat="1">
      <alignment horizontal="center"/>
    </xf>
    <xf borderId="0" fillId="3" fontId="10" numFmtId="0" xfId="0" applyAlignment="1" applyBorder="1" applyFont="1">
      <alignment horizontal="left" vertical="center"/>
    </xf>
    <xf borderId="0" fillId="3" fontId="9" numFmtId="0" xfId="0" applyAlignment="1" applyBorder="1" applyFont="1">
      <alignment horizontal="left" vertical="center" wrapText="1"/>
    </xf>
    <xf borderId="0" fillId="0" fontId="8" numFmtId="0" xfId="0" applyAlignment="1" applyFont="1">
      <alignment horizontal="right" vertical="center"/>
    </xf>
    <xf borderId="5" fillId="0" fontId="9" numFmtId="0" xfId="0" applyAlignment="1" applyBorder="1" applyFont="1">
      <alignment horizontal="right" vertical="center"/>
    </xf>
    <xf borderId="5" fillId="0" fontId="3" numFmtId="0" xfId="0" applyAlignment="1" applyBorder="1" applyFont="1">
      <alignment vertical="center"/>
    </xf>
    <xf borderId="5" fillId="0" fontId="5" numFmtId="0" xfId="0" applyBorder="1" applyFont="1"/>
    <xf borderId="5" fillId="3" fontId="9" numFmtId="0" xfId="0" applyAlignment="1" applyBorder="1" applyFont="1">
      <alignment horizontal="left" vertical="center"/>
    </xf>
    <xf borderId="5" fillId="0" fontId="5" numFmtId="0" xfId="0" applyBorder="1" applyFont="1"/>
    <xf borderId="5" fillId="0" fontId="5" numFmtId="0" xfId="0" applyBorder="1" applyFont="1"/>
    <xf borderId="6" fillId="0" fontId="3" numFmtId="166" xfId="0" applyAlignment="1" applyBorder="1" applyFont="1" applyNumberFormat="1">
      <alignment horizontal="center" vertical="center"/>
    </xf>
    <xf borderId="6" fillId="0" fontId="5" numFmtId="0" xfId="0" applyBorder="1" applyFont="1"/>
    <xf borderId="6" fillId="0" fontId="3" numFmtId="166" xfId="0" applyAlignment="1" applyBorder="1" applyFont="1" applyNumberFormat="1">
      <alignment horizontal="right" vertical="center"/>
    </xf>
    <xf borderId="0" fillId="0" fontId="3" numFmtId="166" xfId="0" applyAlignment="1" applyFont="1" applyNumberFormat="1">
      <alignment horizontal="right" vertical="center"/>
    </xf>
    <xf borderId="0" fillId="0" fontId="9" numFmtId="164" xfId="0" applyAlignment="1" applyFont="1" applyNumberFormat="1">
      <alignment vertical="center"/>
    </xf>
    <xf borderId="0" fillId="0" fontId="9" numFmtId="39" xfId="0" applyAlignment="1" applyFont="1" applyNumberFormat="1">
      <alignment vertical="center"/>
    </xf>
    <xf borderId="7" fillId="0" fontId="9" numFmtId="166" xfId="0" applyAlignment="1" applyBorder="1" applyFont="1" applyNumberFormat="1">
      <alignment horizontal="right" vertical="center"/>
    </xf>
    <xf borderId="4" fillId="0" fontId="3" numFmtId="166" xfId="0" applyAlignment="1" applyBorder="1" applyFont="1" applyNumberFormat="1">
      <alignment horizontal="left" vertical="center"/>
    </xf>
    <xf borderId="4" fillId="0" fontId="9" numFmtId="164" xfId="0" applyAlignment="1" applyBorder="1" applyFont="1" applyNumberFormat="1">
      <alignment vertical="center"/>
    </xf>
    <xf borderId="8" fillId="0" fontId="9" numFmtId="0" xfId="0" applyAlignment="1" applyBorder="1" applyFont="1">
      <alignment vertical="center"/>
    </xf>
    <xf borderId="9" fillId="0" fontId="9" numFmtId="166" xfId="0" applyAlignment="1" applyBorder="1" applyFont="1" applyNumberFormat="1">
      <alignment horizontal="right" vertical="center"/>
    </xf>
    <xf borderId="0" fillId="0" fontId="9" numFmtId="166" xfId="0" applyAlignment="1" applyFont="1" applyNumberFormat="1">
      <alignment horizontal="left" vertical="center"/>
    </xf>
    <xf borderId="0" fillId="3" fontId="9" numFmtId="167" xfId="0" applyAlignment="1" applyBorder="1" applyFont="1" applyNumberFormat="1">
      <alignment vertical="center"/>
    </xf>
    <xf borderId="0" fillId="0" fontId="9" numFmtId="167" xfId="0" applyAlignment="1" applyFont="1" applyNumberFormat="1">
      <alignment vertical="center"/>
    </xf>
    <xf borderId="0" fillId="0" fontId="11" numFmtId="168" xfId="0" applyAlignment="1" applyFont="1" applyNumberFormat="1">
      <alignment horizontal="left"/>
    </xf>
    <xf borderId="10" fillId="0" fontId="8" numFmtId="0" xfId="0" applyAlignment="1" applyBorder="1" applyFont="1">
      <alignment vertical="center"/>
    </xf>
    <xf borderId="0" fillId="0" fontId="7" numFmtId="37" xfId="0" applyAlignment="1" applyFont="1" applyNumberFormat="1">
      <alignment horizontal="right"/>
    </xf>
    <xf borderId="0" fillId="0" fontId="9" numFmtId="169" xfId="0" applyAlignment="1" applyFont="1" applyNumberFormat="1">
      <alignment vertical="center"/>
    </xf>
    <xf borderId="10" fillId="0" fontId="9" numFmtId="167" xfId="0" applyAlignment="1" applyBorder="1" applyFont="1" applyNumberFormat="1">
      <alignment vertical="center"/>
    </xf>
    <xf borderId="0" fillId="0" fontId="7" numFmtId="165" xfId="0" applyAlignment="1" applyFont="1" applyNumberFormat="1">
      <alignment horizontal="right" vertical="center" wrapText="1"/>
    </xf>
    <xf borderId="0" fillId="0" fontId="6" numFmtId="168" xfId="0" applyFont="1" applyNumberFormat="1"/>
    <xf borderId="0" fillId="0" fontId="12" numFmtId="165" xfId="0" applyFont="1" applyNumberFormat="1"/>
    <xf borderId="0" fillId="0" fontId="4" numFmtId="168" xfId="0" applyAlignment="1" applyFont="1" applyNumberFormat="1">
      <alignment horizontal="left"/>
    </xf>
    <xf borderId="0" fillId="0" fontId="3" numFmtId="166" xfId="0" applyAlignment="1" applyFont="1" applyNumberFormat="1">
      <alignment horizontal="left" vertical="center"/>
    </xf>
    <xf borderId="0" fillId="0" fontId="4" numFmtId="39" xfId="0" applyFont="1" applyNumberFormat="1"/>
    <xf borderId="10" fillId="0" fontId="3" numFmtId="167" xfId="0" applyAlignment="1" applyBorder="1" applyFont="1" applyNumberFormat="1">
      <alignment vertical="center"/>
    </xf>
    <xf borderId="0" fillId="0" fontId="4" numFmtId="168" xfId="0" applyFont="1" applyNumberFormat="1"/>
    <xf borderId="0" fillId="0" fontId="4" numFmtId="170" xfId="0" applyFont="1" applyNumberFormat="1"/>
    <xf borderId="11" fillId="0" fontId="4" numFmtId="168" xfId="0" applyAlignment="1" applyBorder="1" applyFont="1" applyNumberFormat="1">
      <alignment horizontal="left"/>
    </xf>
    <xf borderId="11" fillId="0" fontId="4" numFmtId="37" xfId="0" applyAlignment="1" applyBorder="1" applyFont="1" applyNumberFormat="1">
      <alignment horizontal="center"/>
    </xf>
    <xf borderId="7" fillId="0" fontId="4" numFmtId="37" xfId="0" applyAlignment="1" applyBorder="1" applyFont="1" applyNumberFormat="1">
      <alignment horizontal="center"/>
    </xf>
    <xf borderId="0" fillId="3" fontId="9" numFmtId="169" xfId="0" applyAlignment="1" applyBorder="1" applyFont="1" applyNumberFormat="1">
      <alignment vertical="center"/>
    </xf>
    <xf borderId="12" fillId="0" fontId="4" numFmtId="168" xfId="0" applyAlignment="1" applyBorder="1" applyFont="1" applyNumberFormat="1">
      <alignment horizontal="left"/>
    </xf>
    <xf borderId="12" fillId="0" fontId="4" numFmtId="37" xfId="0" applyBorder="1" applyFont="1" applyNumberFormat="1"/>
    <xf borderId="0" fillId="0" fontId="6" numFmtId="39" xfId="0" applyFont="1" applyNumberFormat="1"/>
    <xf borderId="12" fillId="0" fontId="4" numFmtId="37" xfId="0" applyAlignment="1" applyBorder="1" applyFont="1" applyNumberFormat="1">
      <alignment horizontal="center"/>
    </xf>
    <xf borderId="0" fillId="0" fontId="8" numFmtId="171" xfId="0" applyAlignment="1" applyFont="1" applyNumberFormat="1">
      <alignment vertical="center"/>
    </xf>
    <xf borderId="9" fillId="0" fontId="4" numFmtId="37" xfId="0" applyAlignment="1" applyBorder="1" applyFont="1" applyNumberFormat="1">
      <alignment horizontal="center"/>
    </xf>
    <xf borderId="12" fillId="0" fontId="6" numFmtId="168" xfId="0" applyBorder="1" applyFont="1" applyNumberFormat="1"/>
    <xf borderId="1" fillId="0" fontId="4" numFmtId="168" xfId="0" applyAlignment="1" applyBorder="1" applyFont="1" applyNumberFormat="1">
      <alignment horizontal="center"/>
    </xf>
    <xf borderId="1" fillId="0" fontId="4" numFmtId="37" xfId="0" applyAlignment="1" applyBorder="1" applyFont="1" applyNumberFormat="1">
      <alignment horizontal="center"/>
    </xf>
    <xf borderId="1" fillId="0" fontId="4" numFmtId="14" xfId="0" applyAlignment="1" applyBorder="1" applyFont="1" applyNumberFormat="1">
      <alignment horizontal="center"/>
    </xf>
    <xf borderId="13" fillId="0" fontId="4" numFmtId="14" xfId="0" applyAlignment="1" applyBorder="1" applyFont="1" applyNumberFormat="1">
      <alignment horizontal="center"/>
    </xf>
    <xf borderId="0" fillId="0" fontId="3" numFmtId="167" xfId="0" applyAlignment="1" applyFont="1" applyNumberFormat="1">
      <alignment vertical="center"/>
    </xf>
    <xf borderId="11" fillId="0" fontId="6" numFmtId="168" xfId="0" applyBorder="1" applyFont="1" applyNumberFormat="1"/>
    <xf borderId="11" fillId="0" fontId="6" numFmtId="37" xfId="0" applyBorder="1" applyFont="1" applyNumberFormat="1"/>
    <xf borderId="12" fillId="0" fontId="6" numFmtId="10" xfId="0" applyBorder="1" applyFont="1" applyNumberFormat="1"/>
    <xf borderId="12" fillId="0" fontId="6" numFmtId="37" xfId="0" applyBorder="1" applyFont="1" applyNumberFormat="1"/>
    <xf borderId="11" fillId="0" fontId="6" numFmtId="39" xfId="0" applyBorder="1" applyFont="1" applyNumberFormat="1"/>
    <xf borderId="12" fillId="0" fontId="6" numFmtId="39" xfId="0" applyBorder="1" applyFont="1" applyNumberFormat="1"/>
    <xf borderId="12" fillId="0" fontId="6" numFmtId="4" xfId="0" applyBorder="1" applyFont="1" applyNumberFormat="1"/>
    <xf borderId="10" fillId="0" fontId="9" numFmtId="39" xfId="0" applyAlignment="1" applyBorder="1" applyFont="1" applyNumberFormat="1">
      <alignment vertical="center"/>
    </xf>
    <xf borderId="12" fillId="0" fontId="6" numFmtId="168" xfId="0" applyAlignment="1" applyBorder="1" applyFont="1" applyNumberFormat="1">
      <alignment horizontal="left"/>
    </xf>
    <xf borderId="12" fillId="0" fontId="6" numFmtId="37" xfId="0" applyAlignment="1" applyBorder="1" applyFont="1" applyNumberFormat="1">
      <alignment horizontal="left"/>
    </xf>
    <xf borderId="0" fillId="0" fontId="3" numFmtId="16" xfId="0" applyAlignment="1" applyFont="1" applyNumberFormat="1">
      <alignment horizontal="right" vertical="center"/>
    </xf>
    <xf borderId="0" fillId="0" fontId="6" numFmtId="4" xfId="0" applyFont="1" applyNumberFormat="1"/>
    <xf borderId="0" fillId="0" fontId="3" numFmtId="0" xfId="0" applyAlignment="1" applyFont="1">
      <alignment horizontal="right" vertical="center"/>
    </xf>
    <xf borderId="0" fillId="3" fontId="9" numFmtId="167" xfId="0" applyAlignment="1" applyBorder="1" applyFont="1" applyNumberFormat="1">
      <alignment horizontal="right" vertical="center" wrapText="1"/>
    </xf>
    <xf borderId="1" fillId="0" fontId="4" numFmtId="39" xfId="0" applyBorder="1" applyFont="1" applyNumberFormat="1"/>
    <xf borderId="0" fillId="0" fontId="9" numFmtId="172" xfId="0" applyAlignment="1" applyFont="1" applyNumberFormat="1">
      <alignment horizontal="right" vertical="center"/>
    </xf>
    <xf borderId="12" fillId="0" fontId="13" numFmtId="37" xfId="0" applyAlignment="1" applyBorder="1" applyFont="1" applyNumberFormat="1">
      <alignment horizontal="left"/>
    </xf>
    <xf borderId="0" fillId="0" fontId="9" numFmtId="164" xfId="0" applyAlignment="1" applyFont="1" applyNumberFormat="1">
      <alignment horizontal="left" vertical="center"/>
    </xf>
    <xf borderId="0" fillId="0" fontId="3" numFmtId="164" xfId="0" applyAlignment="1" applyFont="1" applyNumberFormat="1">
      <alignment horizontal="right" vertical="center"/>
    </xf>
    <xf borderId="0" fillId="0" fontId="6" numFmtId="173" xfId="0" applyFont="1" applyNumberFormat="1"/>
    <xf borderId="0" fillId="0" fontId="6" numFmtId="174" xfId="0" applyFont="1" applyNumberFormat="1"/>
    <xf borderId="0" fillId="0" fontId="3" numFmtId="0" xfId="0" applyAlignment="1" applyFont="1">
      <alignment vertical="center"/>
    </xf>
    <xf borderId="10" fillId="3" fontId="9" numFmtId="167" xfId="0" applyAlignment="1" applyBorder="1" applyFont="1" applyNumberFormat="1">
      <alignment vertical="center"/>
    </xf>
    <xf borderId="12" fillId="0" fontId="4" numFmtId="39" xfId="0" applyBorder="1" applyFont="1" applyNumberFormat="1"/>
    <xf borderId="2" fillId="0" fontId="3" numFmtId="166" xfId="0" applyAlignment="1" applyBorder="1" applyFont="1" applyNumberFormat="1">
      <alignment horizontal="left" vertical="center"/>
    </xf>
    <xf borderId="14" fillId="0" fontId="3" numFmtId="167" xfId="0" applyAlignment="1" applyBorder="1" applyFont="1" applyNumberFormat="1">
      <alignment vertical="center"/>
    </xf>
    <xf borderId="0" fillId="0" fontId="3" numFmtId="166" xfId="0" applyAlignment="1" applyFont="1" applyNumberFormat="1">
      <alignment horizontal="left" vertical="center" wrapText="1"/>
    </xf>
    <xf borderId="0" fillId="0" fontId="3" numFmtId="0" xfId="0" applyAlignment="1" applyFont="1">
      <alignment horizontal="left" vertical="center" wrapText="1"/>
    </xf>
    <xf borderId="9" fillId="0" fontId="14" numFmtId="166" xfId="0" applyAlignment="1" applyBorder="1" applyFont="1" applyNumberFormat="1">
      <alignment horizontal="right" vertical="center"/>
    </xf>
    <xf borderId="0" fillId="3" fontId="9" numFmtId="167" xfId="0" applyAlignment="1" applyBorder="1" applyFont="1" applyNumberFormat="1">
      <alignment vertical="center"/>
    </xf>
    <xf borderId="0" fillId="0" fontId="9" numFmtId="172" xfId="0" applyAlignment="1" applyFont="1" applyNumberFormat="1">
      <alignment vertical="center"/>
    </xf>
    <xf borderId="15" fillId="0" fontId="6" numFmtId="168" xfId="0" applyBorder="1" applyFont="1" applyNumberFormat="1"/>
    <xf borderId="1" fillId="0" fontId="6" numFmtId="37" xfId="0" applyAlignment="1" applyBorder="1" applyFont="1" applyNumberFormat="1">
      <alignment horizontal="center"/>
    </xf>
    <xf borderId="1" fillId="0" fontId="6" numFmtId="39" xfId="0" applyBorder="1" applyFont="1" applyNumberFormat="1"/>
    <xf borderId="0" fillId="0" fontId="8" numFmtId="167" xfId="0" applyAlignment="1" applyFont="1" applyNumberFormat="1">
      <alignment vertical="center"/>
    </xf>
    <xf borderId="0" fillId="0" fontId="15" numFmtId="168" xfId="0" applyFont="1" applyNumberFormat="1"/>
    <xf borderId="0" fillId="0" fontId="16" numFmtId="0" xfId="0" applyFont="1"/>
    <xf borderId="0" fillId="0" fontId="3" numFmtId="172" xfId="0" applyAlignment="1" applyFont="1" applyNumberFormat="1">
      <alignment vertical="center"/>
    </xf>
    <xf borderId="0" fillId="0" fontId="9" numFmtId="166" xfId="0" applyAlignment="1" applyFont="1" applyNumberFormat="1">
      <alignment horizontal="right" vertical="center"/>
    </xf>
    <xf borderId="0" fillId="0" fontId="8" numFmtId="9" xfId="0" applyAlignment="1" applyFont="1" applyNumberFormat="1">
      <alignment vertical="center"/>
    </xf>
    <xf borderId="9" fillId="0" fontId="9" numFmtId="0" xfId="0" applyAlignment="1" applyBorder="1" applyFont="1">
      <alignment horizontal="right" vertical="center"/>
    </xf>
    <xf borderId="0" fillId="0" fontId="9" numFmtId="175" xfId="0" applyAlignment="1" applyFont="1" applyNumberFormat="1">
      <alignment vertical="center"/>
    </xf>
    <xf borderId="0" fillId="0" fontId="9" numFmtId="167" xfId="0" applyAlignment="1" applyFont="1" applyNumberFormat="1">
      <alignment horizontal="right" vertical="center"/>
    </xf>
    <xf borderId="0" fillId="0" fontId="9" numFmtId="10" xfId="0" applyAlignment="1" applyFont="1" applyNumberFormat="1">
      <alignment vertical="center"/>
    </xf>
    <xf borderId="0" fillId="0" fontId="3" numFmtId="172" xfId="0" applyAlignment="1" applyFont="1" applyNumberFormat="1">
      <alignment horizontal="right" vertical="center"/>
    </xf>
    <xf borderId="0" fillId="0" fontId="9" numFmtId="10" xfId="0" applyAlignment="1" applyFont="1" applyNumberFormat="1">
      <alignment horizontal="left" vertical="center"/>
    </xf>
    <xf borderId="16" fillId="0" fontId="3" numFmtId="164" xfId="0" applyAlignment="1" applyBorder="1" applyFont="1" applyNumberFormat="1">
      <alignment horizontal="right" vertical="center"/>
    </xf>
    <xf borderId="16" fillId="0" fontId="3" numFmtId="172" xfId="0" applyAlignment="1" applyBorder="1" applyFont="1" applyNumberFormat="1">
      <alignment horizontal="right" vertical="center"/>
    </xf>
    <xf borderId="16" fillId="3" fontId="9" numFmtId="167" xfId="0" applyAlignment="1" applyBorder="1" applyFont="1" applyNumberFormat="1">
      <alignment vertical="center"/>
    </xf>
    <xf borderId="16" fillId="3" fontId="9" numFmtId="167" xfId="0" applyAlignment="1" applyBorder="1" applyFont="1" applyNumberFormat="1">
      <alignment vertical="center" wrapText="1"/>
    </xf>
    <xf borderId="16" fillId="0" fontId="3" numFmtId="0" xfId="0" applyAlignment="1" applyBorder="1" applyFont="1">
      <alignment horizontal="right" vertical="center"/>
    </xf>
    <xf borderId="17" fillId="3" fontId="9" numFmtId="167" xfId="0" applyAlignment="1" applyBorder="1" applyFont="1" applyNumberFormat="1">
      <alignment vertical="center"/>
    </xf>
    <xf borderId="17" fillId="3" fontId="9" numFmtId="167" xfId="0" applyAlignment="1" applyBorder="1" applyFont="1" applyNumberFormat="1">
      <alignment horizontal="center" vertical="center"/>
    </xf>
    <xf borderId="0" fillId="0" fontId="9" numFmtId="0" xfId="0" applyAlignment="1" applyFont="1">
      <alignment horizontal="center" vertical="center"/>
    </xf>
    <xf borderId="9" fillId="0" fontId="9" numFmtId="166" xfId="0" applyAlignment="1" applyBorder="1" applyFont="1" applyNumberFormat="1">
      <alignment horizontal="right"/>
    </xf>
    <xf borderId="0" fillId="0" fontId="3" numFmtId="0" xfId="0" applyFont="1"/>
    <xf borderId="16" fillId="0" fontId="3" numFmtId="0" xfId="0" applyAlignment="1" applyBorder="1" applyFont="1">
      <alignment horizontal="right"/>
    </xf>
    <xf borderId="0" fillId="0" fontId="8" numFmtId="0" xfId="0" applyFont="1"/>
    <xf borderId="10" fillId="0" fontId="9" numFmtId="39" xfId="0" applyBorder="1" applyFont="1" applyNumberFormat="1"/>
    <xf borderId="0" fillId="0" fontId="9" numFmtId="0" xfId="0" applyFont="1"/>
    <xf borderId="16" fillId="3" fontId="9" numFmtId="14" xfId="0" applyAlignment="1" applyBorder="1" applyFont="1" applyNumberFormat="1">
      <alignment vertical="center"/>
    </xf>
    <xf borderId="0" fillId="0" fontId="6" numFmtId="0" xfId="0" applyFont="1"/>
    <xf borderId="16" fillId="3" fontId="9" numFmtId="176" xfId="0" applyAlignment="1" applyBorder="1" applyFont="1" applyNumberFormat="1">
      <alignment vertical="center"/>
    </xf>
    <xf borderId="16" fillId="3" fontId="9" numFmtId="177" xfId="0" applyAlignment="1" applyBorder="1" applyFont="1" applyNumberFormat="1">
      <alignment vertical="center"/>
    </xf>
    <xf borderId="10" fillId="0" fontId="9" numFmtId="167" xfId="0" applyBorder="1" applyFont="1" applyNumberFormat="1"/>
    <xf borderId="0" fillId="0" fontId="8" numFmtId="178" xfId="0" applyAlignment="1" applyFont="1" applyNumberFormat="1">
      <alignment vertical="center"/>
    </xf>
    <xf borderId="18" fillId="0" fontId="9" numFmtId="166" xfId="0" applyAlignment="1" applyBorder="1" applyFont="1" applyNumberFormat="1">
      <alignment horizontal="right" vertical="center"/>
    </xf>
    <xf borderId="0" fillId="0" fontId="9" numFmtId="14" xfId="0" applyAlignment="1" applyFont="1" applyNumberFormat="1">
      <alignment horizontal="left" vertical="center"/>
    </xf>
    <xf borderId="19" fillId="0" fontId="3" numFmtId="0" xfId="0" applyAlignment="1" applyBorder="1" applyFont="1">
      <alignment horizontal="right" vertical="center"/>
    </xf>
    <xf borderId="0" fillId="0" fontId="8" numFmtId="175" xfId="0" applyAlignment="1" applyFont="1" applyNumberFormat="1">
      <alignment vertical="center"/>
    </xf>
    <xf borderId="0" fillId="0" fontId="1" numFmtId="14" xfId="0" applyFont="1" applyNumberFormat="1"/>
    <xf borderId="0" fillId="0" fontId="1" numFmtId="15" xfId="0" applyFont="1" applyNumberFormat="1"/>
    <xf borderId="2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6.14"/>
    <col customWidth="1" min="2" max="2" width="26.43"/>
    <col customWidth="1" min="3" max="3" width="24.57"/>
    <col customWidth="1" min="4" max="4" width="17.0"/>
    <col customWidth="1" min="5" max="5" width="16.29"/>
    <col customWidth="1" min="6" max="6" width="17.57"/>
    <col customWidth="1" min="7" max="7" width="18.29"/>
    <col customWidth="1" min="8" max="8" width="4.14"/>
    <col customWidth="1" min="9" max="9" width="17.57"/>
    <col customWidth="1" min="10" max="10" width="11.0"/>
    <col customWidth="1" min="11" max="11" width="8.71"/>
    <col customWidth="1" min="12" max="26" width="8.0"/>
  </cols>
  <sheetData>
    <row r="1" ht="15.75" customHeight="1">
      <c r="A1" s="3" t="s">
        <v>3</v>
      </c>
      <c r="B1" s="10"/>
      <c r="C1" s="10"/>
      <c r="D1" s="10"/>
      <c r="E1" s="10"/>
      <c r="F1" s="10"/>
      <c r="G1" s="10"/>
      <c r="H1" s="10"/>
      <c r="I1" s="10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ht="15.75" customHeight="1">
      <c r="A2" s="14"/>
      <c r="B2" s="16" t="s">
        <v>20</v>
      </c>
      <c r="C2" s="17"/>
      <c r="D2" s="17"/>
      <c r="E2" s="17"/>
      <c r="F2" s="19" t="s">
        <v>21</v>
      </c>
      <c r="G2" s="22"/>
      <c r="H2" s="22"/>
      <c r="I2" s="23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ht="15.75" customHeight="1">
      <c r="A3" s="25"/>
      <c r="B3" s="27" t="s">
        <v>23</v>
      </c>
      <c r="F3" s="29" t="str">
        <f>VALUE(LEFT(F2,4))-1&amp;"-"&amp;VALUE(LEFT(F2,4))</f>
        <v>2015-2016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ht="15.75" customHeight="1">
      <c r="A4" s="25"/>
      <c r="B4" s="27" t="s">
        <v>30</v>
      </c>
      <c r="F4" s="32"/>
      <c r="G4" s="34"/>
      <c r="H4" s="34"/>
      <c r="I4" s="35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15.75" customHeight="1">
      <c r="A5" s="25"/>
      <c r="B5" s="27" t="s">
        <v>36</v>
      </c>
      <c r="F5" s="32"/>
      <c r="G5" s="34"/>
      <c r="H5" s="34"/>
      <c r="I5" s="35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15.75" customHeight="1">
      <c r="A6" s="25"/>
      <c r="B6" s="27" t="s">
        <v>38</v>
      </c>
      <c r="F6" s="32"/>
      <c r="G6" s="34"/>
      <c r="H6" s="34"/>
      <c r="I6" s="35"/>
      <c r="J6" s="12" t="str">
        <f>IF(AGE&gt;=80,4,IF(AGE&gt;=65,3,IF(SEX="FEMALE",2,1)))</f>
        <v>1</v>
      </c>
      <c r="K6" s="12"/>
      <c r="L6" s="12" t="str">
        <f>IF(ISBLANK(SEX),"Male",LEFT(SEX,1)&amp;"-"&amp;PROPER(SEX))</f>
        <v>Male</v>
      </c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15.75" customHeight="1">
      <c r="A7" s="25"/>
      <c r="B7" s="27" t="s">
        <v>45</v>
      </c>
      <c r="F7" s="37"/>
      <c r="G7" s="34"/>
      <c r="H7" s="34"/>
      <c r="I7" s="35"/>
      <c r="J7" s="38" t="str">
        <f>TODAY()</f>
        <v>8/14/2016</v>
      </c>
      <c r="K7" s="12" t="str">
        <f>IF(ISBLANK(F7),0,YEAR(J7)-YEAR(F7))</f>
        <v>0</v>
      </c>
      <c r="L7" s="12"/>
      <c r="M7" s="12" t="s">
        <v>52</v>
      </c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ht="15.75" customHeight="1">
      <c r="A8" s="25"/>
      <c r="B8" s="27" t="s">
        <v>53</v>
      </c>
      <c r="F8" s="32" t="s">
        <v>55</v>
      </c>
      <c r="G8" s="34"/>
      <c r="H8" s="34"/>
      <c r="I8" s="35"/>
      <c r="J8" s="12"/>
      <c r="K8" s="12"/>
      <c r="L8" s="12"/>
      <c r="M8" s="12" t="s">
        <v>57</v>
      </c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ht="15.75" customHeight="1">
      <c r="A9" s="25"/>
      <c r="B9" s="27" t="s">
        <v>58</v>
      </c>
      <c r="F9" s="32" t="s">
        <v>60</v>
      </c>
      <c r="G9" s="34"/>
      <c r="H9" s="34"/>
      <c r="I9" s="35"/>
      <c r="J9" s="12"/>
      <c r="K9" s="12" t="str">
        <f>VLOOKUP(F9,M14:O16,3,FALSE)&amp;"-"&amp;PROPER(VLOOKUP(F9,M14:O16,2,FALSE))</f>
        <v>RES-Resident</v>
      </c>
      <c r="L9" s="12"/>
      <c r="M9" s="12" t="s">
        <v>64</v>
      </c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15.75" customHeight="1">
      <c r="A10" s="25"/>
      <c r="B10" s="27" t="s">
        <v>65</v>
      </c>
      <c r="F10" s="29" t="str">
        <f>CONCATENATE(K10," ",L10," ",M10)</f>
        <v>  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5.75" customHeight="1">
      <c r="A11" s="25"/>
      <c r="B11" s="27" t="s">
        <v>67</v>
      </c>
      <c r="F11" s="32"/>
      <c r="G11" s="34"/>
      <c r="H11" s="34"/>
      <c r="I11" s="35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5.75" customHeight="1">
      <c r="A12" s="25"/>
      <c r="B12" s="27" t="s">
        <v>69</v>
      </c>
      <c r="F12" s="32"/>
      <c r="G12" s="34"/>
      <c r="H12" s="34"/>
      <c r="I12" s="35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15.75" customHeight="1">
      <c r="A13" s="25"/>
      <c r="B13" s="27"/>
      <c r="C13" s="27"/>
      <c r="D13" s="27"/>
      <c r="E13" s="27"/>
      <c r="F13" s="39"/>
      <c r="G13" s="39"/>
      <c r="H13" s="39"/>
      <c r="I13" s="39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15.75" customHeight="1">
      <c r="A14" s="25"/>
      <c r="B14" s="27"/>
      <c r="C14" s="40"/>
      <c r="D14" s="40"/>
      <c r="E14" s="40"/>
      <c r="F14" s="32"/>
      <c r="G14" s="34"/>
      <c r="H14" s="34"/>
      <c r="I14" s="35"/>
      <c r="J14" s="12"/>
      <c r="K14" s="12"/>
      <c r="L14" s="12" t="s">
        <v>55</v>
      </c>
      <c r="M14" s="12" t="s">
        <v>60</v>
      </c>
      <c r="N14" s="12" t="s">
        <v>70</v>
      </c>
      <c r="O14" s="12" t="s">
        <v>71</v>
      </c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15.75" customHeight="1">
      <c r="A15" s="25"/>
      <c r="B15" s="27"/>
      <c r="C15" s="40"/>
      <c r="D15" s="40"/>
      <c r="E15" s="40"/>
      <c r="F15" s="32"/>
      <c r="G15" s="34"/>
      <c r="H15" s="34"/>
      <c r="I15" s="35"/>
      <c r="J15" s="12"/>
      <c r="K15" s="12"/>
      <c r="L15" s="12" t="s">
        <v>72</v>
      </c>
      <c r="M15" s="12" t="s">
        <v>73</v>
      </c>
      <c r="N15" s="12" t="s">
        <v>74</v>
      </c>
      <c r="O15" s="12" t="s">
        <v>75</v>
      </c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ht="15.75" customHeight="1">
      <c r="A16" s="25"/>
      <c r="B16" s="27" t="s">
        <v>76</v>
      </c>
      <c r="C16" s="40"/>
      <c r="D16" s="40"/>
      <c r="E16" s="40"/>
      <c r="F16" s="32"/>
      <c r="G16" s="34"/>
      <c r="H16" s="34"/>
      <c r="I16" s="35"/>
      <c r="J16" s="12"/>
      <c r="K16" s="12"/>
      <c r="L16" s="12" t="s">
        <v>77</v>
      </c>
      <c r="M16" s="12" t="s">
        <v>78</v>
      </c>
      <c r="N16" s="12" t="s">
        <v>79</v>
      </c>
      <c r="O16" s="12" t="s">
        <v>80</v>
      </c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ht="15.75" customHeight="1">
      <c r="A17" s="25"/>
      <c r="B17" s="27" t="s">
        <v>81</v>
      </c>
      <c r="C17" s="40"/>
      <c r="D17" s="40"/>
      <c r="E17" s="40"/>
      <c r="F17" s="32"/>
      <c r="G17" s="34"/>
      <c r="H17" s="34"/>
      <c r="I17" s="35"/>
      <c r="J17" s="12"/>
      <c r="K17" s="12" t="s">
        <v>82</v>
      </c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ht="15.75" customHeight="1">
      <c r="A18" s="25"/>
      <c r="B18" s="27" t="s">
        <v>83</v>
      </c>
      <c r="C18" s="40"/>
      <c r="D18" s="40"/>
      <c r="E18" s="40"/>
      <c r="F18" s="32"/>
      <c r="G18" s="34"/>
      <c r="H18" s="34"/>
      <c r="I18" s="35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ht="15.75" customHeight="1">
      <c r="A19" s="25"/>
      <c r="B19" s="27" t="s">
        <v>85</v>
      </c>
      <c r="C19" s="40"/>
      <c r="D19" s="40"/>
      <c r="E19" s="40"/>
      <c r="F19" s="32">
        <v>79.0</v>
      </c>
      <c r="G19" s="34"/>
      <c r="H19" s="34"/>
      <c r="I19" s="35"/>
      <c r="J19" s="12"/>
      <c r="K19" s="12" t="str">
        <f>IF(ISBLANK(F7),"NO-DOB",LOWER(F4)&amp;TEXT(F7,"DDMMYYYY"))</f>
        <v>NO-DOB</v>
      </c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ht="15.75" customHeight="1">
      <c r="A20" s="25"/>
      <c r="B20" s="27" t="s">
        <v>89</v>
      </c>
      <c r="C20" s="40"/>
      <c r="D20" s="40"/>
      <c r="E20" s="40"/>
      <c r="F20" s="32">
        <v>2.6750333E7</v>
      </c>
      <c r="G20" s="34"/>
      <c r="H20" s="34"/>
      <c r="I20" s="35"/>
      <c r="J20" s="12"/>
      <c r="K20" s="12" t="s">
        <v>90</v>
      </c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15.75" customHeight="1">
      <c r="A21" s="25"/>
      <c r="B21" s="27" t="s">
        <v>91</v>
      </c>
      <c r="C21" s="40"/>
      <c r="D21" s="40"/>
      <c r="E21" s="40"/>
      <c r="F21" s="32"/>
      <c r="G21" s="34"/>
      <c r="H21" s="34"/>
      <c r="I21" s="35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5.75" customHeight="1">
      <c r="A22" s="25"/>
      <c r="B22" s="27" t="s">
        <v>92</v>
      </c>
      <c r="C22" s="40"/>
      <c r="D22" s="40"/>
      <c r="E22" s="40"/>
      <c r="F22" s="44"/>
      <c r="G22" s="34"/>
      <c r="H22" s="34"/>
      <c r="I22" s="35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5.75" customHeight="1">
      <c r="A23" s="25"/>
      <c r="B23" s="27" t="s">
        <v>93</v>
      </c>
      <c r="F23" s="45"/>
      <c r="G23" s="34"/>
      <c r="H23" s="34"/>
      <c r="I23" s="35"/>
      <c r="J23" s="46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5.75" customHeight="1">
      <c r="A24" s="25"/>
      <c r="B24" s="27" t="s">
        <v>98</v>
      </c>
      <c r="F24" s="32"/>
      <c r="G24" s="34"/>
      <c r="H24" s="34"/>
      <c r="I24" s="35"/>
      <c r="J24" s="46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5.75" customHeight="1">
      <c r="A25" s="25"/>
      <c r="B25" s="27" t="s">
        <v>100</v>
      </c>
      <c r="F25" s="32"/>
      <c r="G25" s="34"/>
      <c r="H25" s="34"/>
      <c r="I25" s="35"/>
      <c r="J25" s="46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5.75" customHeight="1">
      <c r="A26" s="25"/>
      <c r="B26" s="27" t="s">
        <v>102</v>
      </c>
      <c r="F26" s="32"/>
      <c r="G26" s="34"/>
      <c r="H26" s="35"/>
      <c r="I26" s="39"/>
      <c r="J26" s="46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5.75" customHeight="1">
      <c r="A27" s="47"/>
      <c r="B27" s="48" t="s">
        <v>107</v>
      </c>
      <c r="C27" s="49"/>
      <c r="D27" s="49"/>
      <c r="E27" s="49"/>
      <c r="F27" s="50" t="s">
        <v>110</v>
      </c>
      <c r="G27" s="51"/>
      <c r="H27" s="51"/>
      <c r="I27" s="52"/>
      <c r="J27" s="12"/>
      <c r="K27" s="12" t="str">
        <f>LEFT(UPPER(F27),1)&amp;"-"&amp;PROPER(F27)</f>
        <v>O-Original</v>
      </c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5.75" customHeight="1">
      <c r="A28" s="53" t="str">
        <f>"COMPUTATION OF INCOME TAX FOR THE F.Y.E. 31/03/"&amp;IF(ISBLANK(F3),"2009",RIGHT(F3,4))</f>
        <v>COMPUTATION OF INCOME TAX FOR THE F.Y.E. 31/03/2016</v>
      </c>
      <c r="B28" s="54"/>
      <c r="C28" s="54"/>
      <c r="D28" s="54"/>
      <c r="E28" s="54"/>
      <c r="F28" s="54"/>
      <c r="G28" s="54"/>
      <c r="H28" s="54"/>
      <c r="I28" s="55" t="s">
        <v>115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5.75" customHeight="1">
      <c r="A29" s="25"/>
      <c r="B29" s="40"/>
      <c r="F29" s="56" t="s">
        <v>115</v>
      </c>
      <c r="G29" s="56" t="s">
        <v>115</v>
      </c>
      <c r="H29" s="57"/>
      <c r="I29" s="58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5.75" customHeight="1">
      <c r="A30" s="59">
        <v>1.0</v>
      </c>
      <c r="B30" s="60" t="s">
        <v>119</v>
      </c>
      <c r="C30" s="17"/>
      <c r="D30" s="17"/>
      <c r="E30" s="17"/>
      <c r="F30" s="61"/>
      <c r="G30" s="61"/>
      <c r="H30" s="61"/>
      <c r="I30" s="6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5.75" customHeight="1">
      <c r="A31" s="63" t="s">
        <v>125</v>
      </c>
      <c r="B31" s="64" t="s">
        <v>127</v>
      </c>
      <c r="F31" s="65">
        <v>0.0</v>
      </c>
      <c r="G31" s="66"/>
      <c r="H31" s="57"/>
      <c r="I31" s="68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5.75" customHeight="1">
      <c r="A32" s="63" t="s">
        <v>131</v>
      </c>
      <c r="B32" s="64" t="s">
        <v>132</v>
      </c>
      <c r="F32" s="70">
        <v>0.0</v>
      </c>
      <c r="G32" s="70"/>
      <c r="H32" s="57"/>
      <c r="I32" s="71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5.75" customHeight="1">
      <c r="A33" s="63" t="s">
        <v>134</v>
      </c>
      <c r="B33" s="64" t="s">
        <v>135</v>
      </c>
      <c r="F33" s="70"/>
      <c r="G33" s="70" t="str">
        <f>+F31-F32</f>
        <v> Rs. -   </v>
      </c>
      <c r="H33" s="57"/>
      <c r="I33" s="71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5.75" customHeight="1">
      <c r="A34" s="63" t="s">
        <v>139</v>
      </c>
      <c r="B34" s="64" t="s">
        <v>140</v>
      </c>
      <c r="F34" s="70"/>
      <c r="G34" s="70"/>
      <c r="H34" s="57"/>
      <c r="I34" s="71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5.75" customHeight="1">
      <c r="A35" s="63" t="s">
        <v>9</v>
      </c>
      <c r="B35" s="64" t="s">
        <v>142</v>
      </c>
      <c r="F35" s="70">
        <v>0.0</v>
      </c>
      <c r="G35" s="70"/>
      <c r="H35" s="57"/>
      <c r="I35" s="71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5.75" customHeight="1">
      <c r="A36" s="63" t="s">
        <v>10</v>
      </c>
      <c r="B36" s="64" t="s">
        <v>143</v>
      </c>
      <c r="F36" s="70">
        <v>0.0</v>
      </c>
      <c r="G36" s="70" t="str">
        <f>SUM(F35:F36)</f>
        <v> Rs. -   </v>
      </c>
      <c r="H36" s="57"/>
      <c r="I36" s="71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5.75" customHeight="1">
      <c r="A37" s="63" t="s">
        <v>145</v>
      </c>
      <c r="B37" s="76" t="s">
        <v>146</v>
      </c>
      <c r="F37" s="70"/>
      <c r="G37" s="70"/>
      <c r="H37" s="57"/>
      <c r="I37" s="78" t="str">
        <f>+G33-G36</f>
        <v> Rs. Nil   </v>
      </c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5.75" hidden="1" customHeight="1">
      <c r="A38" s="63"/>
      <c r="B38" s="76"/>
      <c r="F38" s="70"/>
      <c r="G38" s="70"/>
      <c r="H38" s="57"/>
      <c r="I38" s="71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5.75" customHeight="1">
      <c r="A39" s="63" t="str">
        <f>+A30+1</f>
        <v>2 </v>
      </c>
      <c r="B39" s="76" t="s">
        <v>155</v>
      </c>
      <c r="F39" s="70"/>
      <c r="G39" s="70"/>
      <c r="H39" s="57"/>
      <c r="I39" s="71" t="str">
        <f>-F45</f>
        <v> Rs. Nil   </v>
      </c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5.75" customHeight="1">
      <c r="A40" s="63" t="str">
        <f>+A39+1</f>
        <v>3 </v>
      </c>
      <c r="B40" s="76" t="s">
        <v>158</v>
      </c>
      <c r="F40" s="70"/>
      <c r="G40" s="70"/>
      <c r="H40" s="57"/>
      <c r="I40" s="71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5.75" customHeight="1">
      <c r="A41" s="63" t="s">
        <v>125</v>
      </c>
      <c r="B41" s="76" t="s">
        <v>159</v>
      </c>
      <c r="G41" s="84" t="str">
        <f>-'Set-Off'!D7</f>
        <v> Rs. -   </v>
      </c>
      <c r="H41" s="57"/>
      <c r="I41" s="71"/>
      <c r="J41" s="12"/>
      <c r="K41" s="89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5.75" customHeight="1">
      <c r="A42" s="63" t="s">
        <v>131</v>
      </c>
      <c r="B42" s="66" t="s">
        <v>185</v>
      </c>
      <c r="G42" s="70">
        <v>0.0</v>
      </c>
      <c r="H42" s="66"/>
      <c r="I42" s="71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5.75" customHeight="1">
      <c r="A43" s="63"/>
      <c r="B43" s="76" t="s">
        <v>186</v>
      </c>
      <c r="F43" s="70"/>
      <c r="G43" s="70"/>
      <c r="H43" s="57"/>
      <c r="I43" s="71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5.75" customHeight="1">
      <c r="A44" s="63" t="s">
        <v>9</v>
      </c>
      <c r="B44" s="76" t="s">
        <v>192</v>
      </c>
      <c r="F44" s="84">
        <v>0.0</v>
      </c>
      <c r="G44" s="70"/>
      <c r="H44" s="57"/>
      <c r="I44" s="71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5.75" customHeight="1">
      <c r="A45" s="63" t="s">
        <v>10</v>
      </c>
      <c r="B45" s="76" t="s">
        <v>194</v>
      </c>
      <c r="C45" s="76"/>
      <c r="D45" s="76"/>
      <c r="E45" s="76"/>
      <c r="F45" s="84">
        <v>0.0</v>
      </c>
      <c r="G45" s="70"/>
      <c r="H45" s="57"/>
      <c r="I45" s="71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5.75" customHeight="1">
      <c r="A46" s="63"/>
      <c r="B46" s="76" t="s">
        <v>197</v>
      </c>
      <c r="F46" s="70"/>
      <c r="G46" s="70" t="str">
        <f>SUM(F44:F45)</f>
        <v> Rs. -   </v>
      </c>
      <c r="H46" s="57"/>
      <c r="I46" s="71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5.75" customHeight="1">
      <c r="A47" s="63" t="s">
        <v>9</v>
      </c>
      <c r="B47" s="64" t="s">
        <v>202</v>
      </c>
      <c r="F47" s="84">
        <v>0.0</v>
      </c>
      <c r="G47" s="70"/>
      <c r="H47" s="57"/>
      <c r="I47" s="71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5.75" customHeight="1">
      <c r="A48" s="63" t="s">
        <v>10</v>
      </c>
      <c r="B48" s="64" t="s">
        <v>203</v>
      </c>
      <c r="C48" s="64"/>
      <c r="D48" s="64"/>
      <c r="E48" s="64"/>
      <c r="F48" s="84">
        <v>0.0</v>
      </c>
      <c r="G48" s="70"/>
      <c r="H48" s="57"/>
      <c r="I48" s="71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5.75" customHeight="1">
      <c r="A49" s="63" t="s">
        <v>11</v>
      </c>
      <c r="B49" s="64" t="s">
        <v>206</v>
      </c>
      <c r="C49" s="64"/>
      <c r="D49" s="64"/>
      <c r="E49" s="64"/>
      <c r="F49" s="84">
        <v>0.0</v>
      </c>
      <c r="G49" s="70"/>
      <c r="H49" s="57"/>
      <c r="I49" s="71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5.75" customHeight="1">
      <c r="A50" s="63" t="s">
        <v>12</v>
      </c>
      <c r="B50" s="64" t="s">
        <v>207</v>
      </c>
      <c r="C50" s="64"/>
      <c r="D50" s="64"/>
      <c r="E50" s="64"/>
      <c r="F50" s="84">
        <v>0.0</v>
      </c>
      <c r="G50" s="70"/>
      <c r="H50" s="57"/>
      <c r="I50" s="71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5.75" customHeight="1">
      <c r="A51" s="63"/>
      <c r="B51" s="76" t="s">
        <v>209</v>
      </c>
      <c r="G51" s="70" t="str">
        <f>SUM(F47:F50)</f>
        <v> Rs. -   </v>
      </c>
      <c r="H51" s="57"/>
      <c r="I51" s="71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5.75" customHeight="1">
      <c r="A52" s="63" t="s">
        <v>134</v>
      </c>
      <c r="B52" s="76" t="s">
        <v>212</v>
      </c>
      <c r="C52" s="76"/>
      <c r="D52" s="76"/>
      <c r="E52" s="76"/>
      <c r="F52" s="76"/>
      <c r="G52" s="70" t="str">
        <f>-'Set-Off'!D7</f>
        <v> Rs. -   </v>
      </c>
      <c r="H52" s="57"/>
      <c r="I52" s="71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5.75" customHeight="1">
      <c r="A53" s="63" t="s">
        <v>134</v>
      </c>
      <c r="B53" s="96" t="s">
        <v>218</v>
      </c>
      <c r="G53" s="66"/>
      <c r="H53" s="66"/>
      <c r="I53" s="78" t="str">
        <f>+G41+G46+G51+G42-G52</f>
        <v> Rs. Nil   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5.75" customHeight="1">
      <c r="A54" s="63" t="str">
        <f>+A40+1</f>
        <v>4 </v>
      </c>
      <c r="B54" s="76" t="s">
        <v>226</v>
      </c>
      <c r="H54" s="57"/>
      <c r="I54" s="104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5.75" customHeight="1">
      <c r="A55" s="63"/>
      <c r="B55" s="64"/>
      <c r="D55" s="107" t="s">
        <v>235</v>
      </c>
      <c r="E55" s="109" t="s">
        <v>242</v>
      </c>
      <c r="F55" s="109" t="s">
        <v>243</v>
      </c>
      <c r="G55" s="109" t="s">
        <v>244</v>
      </c>
      <c r="H55" s="109"/>
      <c r="I55" s="104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5.75" customHeight="1">
      <c r="A56" s="63"/>
      <c r="B56" s="64" t="s">
        <v>245</v>
      </c>
      <c r="D56" s="110">
        <v>0.0</v>
      </c>
      <c r="E56" s="110">
        <v>0.0</v>
      </c>
      <c r="F56" s="110">
        <v>0.0</v>
      </c>
      <c r="G56" s="110">
        <v>0.0</v>
      </c>
      <c r="H56" s="112"/>
      <c r="I56" s="104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5.75" customHeight="1">
      <c r="A57" s="63"/>
      <c r="B57" s="64" t="s">
        <v>246</v>
      </c>
      <c r="D57" s="110">
        <v>0.0</v>
      </c>
      <c r="E57" s="110">
        <v>0.0</v>
      </c>
      <c r="F57" s="110">
        <v>0.0</v>
      </c>
      <c r="G57" s="110">
        <v>0.0</v>
      </c>
      <c r="H57" s="112"/>
      <c r="I57" s="104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5.75" customHeight="1">
      <c r="A58" s="63"/>
      <c r="B58" s="64"/>
      <c r="C58" s="40"/>
      <c r="D58" s="114"/>
      <c r="E58" s="114"/>
      <c r="F58" s="114"/>
      <c r="G58" s="115" t="s">
        <v>249</v>
      </c>
      <c r="H58" s="115"/>
      <c r="I58" s="71" t="str">
        <f>SUM(D56:G57)</f>
        <v> Rs. Nil   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5.75" customHeight="1">
      <c r="A59" s="63" t="str">
        <f>+A54+1</f>
        <v>5 </v>
      </c>
      <c r="B59" s="118" t="s">
        <v>251</v>
      </c>
      <c r="I59" s="68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5.75" customHeight="1">
      <c r="A60" s="63"/>
      <c r="B60" s="118"/>
      <c r="C60" s="118"/>
      <c r="D60" s="118"/>
      <c r="E60" s="118" t="s">
        <v>254</v>
      </c>
      <c r="F60" s="118"/>
      <c r="G60" s="84">
        <v>0.0</v>
      </c>
      <c r="H60" s="118"/>
      <c r="I60" s="68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5.75" customHeight="1">
      <c r="A61" s="63"/>
      <c r="B61" s="118"/>
      <c r="C61" s="118"/>
      <c r="D61" s="118"/>
      <c r="E61" s="118" t="s">
        <v>256</v>
      </c>
      <c r="F61" s="118"/>
      <c r="G61" s="84" t="str">
        <f t="shared" ref="G61:G62" si="1">+F49</f>
        <v> Rs. -   </v>
      </c>
      <c r="H61" s="118"/>
      <c r="I61" s="68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5.75" customHeight="1">
      <c r="A62" s="63"/>
      <c r="B62" s="118"/>
      <c r="C62" s="118"/>
      <c r="D62" s="118"/>
      <c r="E62" s="118" t="s">
        <v>258</v>
      </c>
      <c r="F62" s="118"/>
      <c r="G62" s="84" t="str">
        <f t="shared" si="1"/>
        <v> Rs. -   </v>
      </c>
      <c r="H62" s="118"/>
      <c r="I62" s="119" t="str">
        <f>SUM(G60:G62)</f>
        <v> Rs. Nil   </v>
      </c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5.75" customHeight="1">
      <c r="A63" s="63" t="str">
        <f>+A59+1</f>
        <v>6 </v>
      </c>
      <c r="B63" s="118" t="s">
        <v>261</v>
      </c>
      <c r="C63" s="118"/>
      <c r="D63" s="118"/>
      <c r="E63" s="118"/>
      <c r="F63" s="118"/>
      <c r="G63" s="118"/>
      <c r="H63" s="118"/>
      <c r="I63" s="71" t="str">
        <f>SUM(I37:I62)</f>
        <v> Rs. Nil   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5.75" customHeight="1">
      <c r="A64" s="63" t="str">
        <f t="shared" ref="A64:A66" si="2">+A63+1</f>
        <v>7 </v>
      </c>
      <c r="B64" s="118" t="s">
        <v>263</v>
      </c>
      <c r="C64" s="118"/>
      <c r="D64" s="118"/>
      <c r="E64" s="118"/>
      <c r="F64" s="118"/>
      <c r="G64" s="118"/>
      <c r="H64" s="118"/>
      <c r="I64" s="119" t="str">
        <f>SUM('Set-Off'!D4:D9)</f>
        <v> Rs. Nil   </v>
      </c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5.75" customHeight="1">
      <c r="A65" s="63" t="str">
        <f t="shared" si="2"/>
        <v>8 </v>
      </c>
      <c r="B65" s="121" t="s">
        <v>265</v>
      </c>
      <c r="C65" s="10"/>
      <c r="D65" s="10"/>
      <c r="E65" s="10"/>
      <c r="F65" s="10"/>
      <c r="G65" s="10"/>
      <c r="H65" s="10"/>
      <c r="I65" s="122" t="str">
        <f>+I63-I64</f>
        <v> Rs. Nil   </v>
      </c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5.75" customHeight="1">
      <c r="A66" s="63" t="str">
        <f t="shared" si="2"/>
        <v>9 </v>
      </c>
      <c r="B66" s="123" t="s">
        <v>267</v>
      </c>
      <c r="D66" s="124" t="s">
        <v>269</v>
      </c>
      <c r="E66" s="124" t="s">
        <v>271</v>
      </c>
      <c r="F66" s="124" t="s">
        <v>272</v>
      </c>
      <c r="G66" s="124" t="s">
        <v>273</v>
      </c>
      <c r="H66" s="118"/>
      <c r="I66" s="104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5.75" customHeight="1">
      <c r="A67" s="125" t="s">
        <v>125</v>
      </c>
      <c r="B67" s="40" t="s">
        <v>274</v>
      </c>
      <c r="D67" s="25" t="s">
        <v>276</v>
      </c>
      <c r="E67" s="126">
        <v>0.0</v>
      </c>
      <c r="F67" s="66" t="str">
        <f>IF(E67=0,0,IF(SUM(E$67:E67)=0,0,IF(SUM(E$67:E67)&lt;=LIMIT80C,E67,IF(SUM(E$67:E67)&gt;LIMIT80C,LIMIT80C-SUM(F$66:F66),0))))</f>
        <v> Rs. Nil   </v>
      </c>
      <c r="G67" s="66"/>
      <c r="H67" s="127"/>
      <c r="I67" s="104"/>
      <c r="J67" s="12"/>
      <c r="K67" s="12">
        <v>150000.0</v>
      </c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5.75" customHeight="1">
      <c r="A68" s="125" t="s">
        <v>131</v>
      </c>
      <c r="B68" s="40" t="s">
        <v>278</v>
      </c>
      <c r="D68" s="25" t="s">
        <v>276</v>
      </c>
      <c r="E68" s="126">
        <v>0.0</v>
      </c>
      <c r="F68" s="66" t="str">
        <f>IF(E68=0,0,IF(SUM(E$67:E68)=0,0,IF(SUM(E$67:E68)&lt;=LIMIT80C,E68,IF(SUM(E$67:E68)&gt;LIMIT80C,LIMIT80C-SUM(F$66:F67),0))))</f>
        <v> Rs. Nil   </v>
      </c>
      <c r="G68" s="66"/>
      <c r="H68" s="127"/>
      <c r="I68" s="104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5.75" customHeight="1">
      <c r="A69" s="125" t="s">
        <v>134</v>
      </c>
      <c r="B69" s="40" t="s">
        <v>280</v>
      </c>
      <c r="D69" s="25" t="s">
        <v>276</v>
      </c>
      <c r="E69" s="65">
        <v>0.0</v>
      </c>
      <c r="F69" s="66" t="str">
        <f>IF(E69=0,0,IF(SUM(E$67:E69)=0,0,IF(SUM(E$67:E69)&lt;=LIMIT80C,E69,IF(SUM(E$67:E69)&gt;LIMIT80C,LIMIT80C-SUM(F$66:F68),0))))</f>
        <v> Rs. Nil   </v>
      </c>
      <c r="G69" s="66"/>
      <c r="H69" s="40"/>
      <c r="I69" s="104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5.75" customHeight="1">
      <c r="A70" s="125" t="s">
        <v>139</v>
      </c>
      <c r="B70" s="40" t="s">
        <v>281</v>
      </c>
      <c r="D70" s="25" t="s">
        <v>276</v>
      </c>
      <c r="E70" s="126">
        <v>0.0</v>
      </c>
      <c r="F70" s="66" t="str">
        <f>IF(E70=0,0,IF(SUM(E$67:E70)=0,0,IF(SUM(E$67:E70)&lt;=LIMIT80C,E70,IF(SUM(E$67:E70)&gt;LIMIT80C,LIMIT80C-SUM(F$66:F69),0))))</f>
        <v> Rs. Nil   </v>
      </c>
      <c r="G70" s="66"/>
      <c r="H70" s="40"/>
      <c r="I70" s="104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5.75" customHeight="1">
      <c r="A71" s="125" t="s">
        <v>145</v>
      </c>
      <c r="B71" s="40" t="s">
        <v>283</v>
      </c>
      <c r="D71" s="25" t="s">
        <v>276</v>
      </c>
      <c r="E71" s="126">
        <v>0.0</v>
      </c>
      <c r="F71" s="66" t="str">
        <f>IF(E71=0,0,IF(SUM(E$67:E71)=0,0,IF(SUM(E$67:E71)&lt;=LIMIT80C,E71,IF(SUM(E$67:E71)&gt;LIMIT80C,LIMIT80C-SUM(F$66:F70),0))))</f>
        <v> Rs. Nil   </v>
      </c>
      <c r="G71" s="66"/>
      <c r="H71" s="40"/>
      <c r="I71" s="104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5.75" customHeight="1">
      <c r="A72" s="125" t="s">
        <v>284</v>
      </c>
      <c r="B72" s="40" t="s">
        <v>285</v>
      </c>
      <c r="D72" s="25" t="s">
        <v>276</v>
      </c>
      <c r="E72" s="126">
        <v>0.0</v>
      </c>
      <c r="F72" s="66" t="str">
        <f>IF(E72=0,0,IF(SUM(E$67:E72)=0,0,IF(SUM(E$67:E72)&lt;=LIMIT80C,E72,IF(SUM(E$67:E72)&gt;LIMIT80C,LIMIT80C-SUM(F$66:F71),0))))</f>
        <v> Rs. Nil   </v>
      </c>
      <c r="G72" s="66"/>
      <c r="H72" s="40"/>
      <c r="I72" s="104"/>
      <c r="J72" s="131" t="str">
        <f>SUM(F67:F72)</f>
        <v> Rs. Nil   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5.75" customHeight="1">
      <c r="A73" s="125" t="s">
        <v>284</v>
      </c>
      <c r="B73" s="40" t="s">
        <v>286</v>
      </c>
      <c r="D73" s="25" t="s">
        <v>287</v>
      </c>
      <c r="E73" s="126">
        <v>0.0</v>
      </c>
      <c r="F73" s="66" t="str">
        <f>IF(E73=0,0,IF(SUM(E$67:E73)=0,0,IF(SUM(E$67:E73)&lt;=LIMIT80C,E73,IF(SUM(E$67:E73)&gt;LIMIT80C,LIMIT80C-SUM(F$66:F72),0))))</f>
        <v> Rs. Nil   </v>
      </c>
      <c r="G73" s="66"/>
      <c r="H73" s="40"/>
      <c r="I73" s="104"/>
      <c r="J73" s="131" t="str">
        <f t="shared" ref="J73:J74" si="3">+F73</f>
        <v> Rs. Nil   </v>
      </c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5.75" customHeight="1">
      <c r="A74" s="125" t="s">
        <v>290</v>
      </c>
      <c r="B74" s="40" t="s">
        <v>291</v>
      </c>
      <c r="D74" s="25" t="s">
        <v>292</v>
      </c>
      <c r="E74" s="126">
        <v>0.0</v>
      </c>
      <c r="F74" s="66" t="str">
        <f>IF(E74=0,0,IF(SUM(E$67:E74)=0,0,IF(SUM(E$67:E74)&lt;=LIMIT80C,E74,IF(SUM(E$67:E74)&gt;LIMIT80C,LIMIT80C-SUM(F$66:F73),0))))</f>
        <v> Rs. Nil   </v>
      </c>
      <c r="G74" s="66"/>
      <c r="H74" s="40"/>
      <c r="I74" s="104"/>
      <c r="J74" s="131" t="str">
        <f t="shared" si="3"/>
        <v> Rs. Nil   </v>
      </c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5.75" customHeight="1">
      <c r="A75" s="63" t="s">
        <v>293</v>
      </c>
      <c r="B75" s="40" t="s">
        <v>294</v>
      </c>
      <c r="C75" s="40"/>
      <c r="D75" s="40"/>
      <c r="E75" s="118"/>
      <c r="F75" s="40"/>
      <c r="G75" s="96" t="str">
        <f>ROUND(SUM(E67:E74),0)</f>
        <v> Rs. Nil   </v>
      </c>
      <c r="H75" s="134"/>
      <c r="I75" s="104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5.75" customHeight="1">
      <c r="A76" s="63" t="s">
        <v>9</v>
      </c>
      <c r="B76" s="64" t="s">
        <v>295</v>
      </c>
      <c r="C76" s="40"/>
      <c r="D76" s="40"/>
      <c r="E76" s="118"/>
      <c r="F76" s="57"/>
      <c r="G76" s="96" t="str">
        <f>IF(G75&gt;LIMIT80C,LIMIT80C,G75)</f>
        <v> Rs. Nil   </v>
      </c>
      <c r="H76" s="134"/>
      <c r="I76" s="104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5.75" customHeight="1">
      <c r="A77" s="63" t="s">
        <v>296</v>
      </c>
      <c r="B77" s="64" t="s">
        <v>297</v>
      </c>
      <c r="D77" s="135" t="s">
        <v>298</v>
      </c>
      <c r="E77" s="126">
        <v>0.0</v>
      </c>
      <c r="F77" s="66" t="str">
        <f t="shared" ref="F77:F79" si="4">IF(E77&gt;J77,J77,E77)</f>
        <v> Rs. Nil   </v>
      </c>
      <c r="G77" s="96" t="str">
        <f t="shared" ref="G77:G82" si="5">+F77</f>
        <v> Rs. Nil   </v>
      </c>
      <c r="H77" s="134"/>
      <c r="I77" s="104"/>
      <c r="J77" s="12">
        <v>20000.0</v>
      </c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5.75" customHeight="1">
      <c r="A78" s="63" t="s">
        <v>296</v>
      </c>
      <c r="B78" s="64" t="s">
        <v>299</v>
      </c>
      <c r="D78" s="135" t="s">
        <v>300</v>
      </c>
      <c r="E78" s="65">
        <v>0.0</v>
      </c>
      <c r="F78" s="66" t="str">
        <f t="shared" si="4"/>
        <v> Rs. Nil   </v>
      </c>
      <c r="G78" s="96" t="str">
        <f t="shared" si="5"/>
        <v> Rs. Nil   </v>
      </c>
      <c r="H78" s="134"/>
      <c r="I78" s="104"/>
      <c r="J78" s="12">
        <v>30000.0</v>
      </c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5.75" customHeight="1">
      <c r="A79" s="63" t="s">
        <v>301</v>
      </c>
      <c r="B79" s="64" t="s">
        <v>302</v>
      </c>
      <c r="D79" s="135" t="s">
        <v>303</v>
      </c>
      <c r="E79" s="126">
        <v>0.0</v>
      </c>
      <c r="F79" s="66" t="str">
        <f t="shared" si="4"/>
        <v> Rs. Nil   </v>
      </c>
      <c r="G79" s="96" t="str">
        <f t="shared" si="5"/>
        <v> Rs. Nil   </v>
      </c>
      <c r="H79" s="134"/>
      <c r="I79" s="104"/>
      <c r="J79" s="12">
        <v>40000.0</v>
      </c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5.75" customHeight="1">
      <c r="A80" s="63" t="s">
        <v>304</v>
      </c>
      <c r="B80" s="64" t="s">
        <v>305</v>
      </c>
      <c r="D80" s="135" t="s">
        <v>306</v>
      </c>
      <c r="E80" s="65">
        <v>0.0</v>
      </c>
      <c r="F80" s="66" t="str">
        <f t="shared" ref="F80:F81" si="6">ROUND(E80*K80,0)</f>
        <v> Rs. Nil   </v>
      </c>
      <c r="G80" s="96" t="str">
        <f t="shared" si="5"/>
        <v> Rs. Nil   </v>
      </c>
      <c r="H80" s="134"/>
      <c r="I80" s="104"/>
      <c r="J80" s="12"/>
      <c r="K80" s="136">
        <v>0.5</v>
      </c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5.75" customHeight="1">
      <c r="A81" s="63" t="s">
        <v>304</v>
      </c>
      <c r="B81" s="64" t="s">
        <v>307</v>
      </c>
      <c r="D81" s="135" t="s">
        <v>306</v>
      </c>
      <c r="E81" s="126">
        <v>0.0</v>
      </c>
      <c r="F81" s="66" t="str">
        <f t="shared" si="6"/>
        <v> Rs. Nil   </v>
      </c>
      <c r="G81" s="96" t="str">
        <f t="shared" si="5"/>
        <v> Rs. Nil   </v>
      </c>
      <c r="H81" s="134"/>
      <c r="I81" s="104"/>
      <c r="J81" s="12"/>
      <c r="K81" s="136">
        <v>1.0</v>
      </c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5.75" customHeight="1">
      <c r="A82" s="63" t="s">
        <v>308</v>
      </c>
      <c r="B82" s="64" t="s">
        <v>309</v>
      </c>
      <c r="D82" s="135" t="s">
        <v>310</v>
      </c>
      <c r="E82" s="65">
        <v>0.0</v>
      </c>
      <c r="F82" s="66" t="str">
        <f>IF(K82="Y",MIN(E82,J82),0)</f>
        <v> Rs. Nil   </v>
      </c>
      <c r="G82" s="96" t="str">
        <f t="shared" si="5"/>
        <v> Rs. Nil   </v>
      </c>
      <c r="H82" s="134"/>
      <c r="I82" s="104"/>
      <c r="J82" s="12">
        <v>10000.0</v>
      </c>
      <c r="K82" s="12" t="s">
        <v>311</v>
      </c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5.75" customHeight="1">
      <c r="A83" s="137"/>
      <c r="B83" s="40"/>
      <c r="D83" s="40"/>
      <c r="E83" s="40"/>
      <c r="F83" s="40"/>
      <c r="G83" s="109" t="s">
        <v>126</v>
      </c>
      <c r="H83" s="109"/>
      <c r="I83" s="71" t="str">
        <f>SUM(G76:G82)</f>
        <v> Rs. Nil   </v>
      </c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5.75" customHeight="1">
      <c r="A84" s="63" t="str">
        <f>+A66+1</f>
        <v>10 </v>
      </c>
      <c r="B84" s="121" t="s">
        <v>312</v>
      </c>
      <c r="C84" s="10"/>
      <c r="D84" s="10"/>
      <c r="E84" s="10"/>
      <c r="F84" s="10"/>
      <c r="G84" s="10"/>
      <c r="H84" s="10"/>
      <c r="I84" s="122" t="str">
        <f>+I65-I83</f>
        <v> Rs. Nil   </v>
      </c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5.75" customHeight="1">
      <c r="A85" s="63" t="str">
        <f>+A84+1</f>
        <v>11 </v>
      </c>
      <c r="B85" s="76" t="s">
        <v>313</v>
      </c>
      <c r="C85" s="40"/>
      <c r="D85" s="40"/>
      <c r="E85" s="118" t="s">
        <v>314</v>
      </c>
      <c r="F85" s="109" t="s">
        <v>315</v>
      </c>
      <c r="G85" s="109" t="s">
        <v>316</v>
      </c>
      <c r="H85" s="109"/>
      <c r="I85" s="104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5.75" customHeight="1">
      <c r="A86" s="63"/>
      <c r="B86" s="29" t="s">
        <v>317</v>
      </c>
      <c r="C86" s="40"/>
      <c r="D86" s="40"/>
      <c r="E86" s="40"/>
      <c r="F86" s="138" t="str">
        <f>SUM('Set-Off'!F4:F7,'Set-Off'!F9)</f>
        <v> Rs. Nil   </v>
      </c>
      <c r="G86" s="139" t="str">
        <f>MAX(G128:G131)</f>
        <v> Rs. Nil   </v>
      </c>
      <c r="H86" s="112"/>
      <c r="I86" s="104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5.75" customHeight="1">
      <c r="A87" s="63"/>
      <c r="B87" s="29" t="s">
        <v>318</v>
      </c>
      <c r="C87" s="40"/>
      <c r="D87" s="40"/>
      <c r="E87" s="140">
        <v>0.2</v>
      </c>
      <c r="F87" s="138" t="str">
        <f>+'Set-Off'!F8</f>
        <v> Rs. Nil   </v>
      </c>
      <c r="G87" s="66" t="str">
        <f>ROUND(E87*F87,0)</f>
        <v> Rs. Nil   </v>
      </c>
      <c r="H87" s="127"/>
      <c r="I87" s="104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5.75" customHeight="1">
      <c r="A88" s="63"/>
      <c r="B88" s="141" t="s">
        <v>319</v>
      </c>
      <c r="H88" s="141"/>
      <c r="I88" s="71" t="str">
        <f>SUM(G86:G87)</f>
        <v> Rs. Nil   </v>
      </c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5.75" customHeight="1">
      <c r="A89" s="63" t="str">
        <f>+A85+1</f>
        <v>12 </v>
      </c>
      <c r="B89" s="29" t="s">
        <v>320</v>
      </c>
      <c r="D89" s="40"/>
      <c r="E89" s="140"/>
      <c r="F89" s="127"/>
      <c r="G89" s="141"/>
      <c r="H89" s="141"/>
      <c r="I89" s="71" t="str">
        <f>IF(I84&lt;=500000,IF(I88&lt;=2000,I88,2000),0)*0</f>
        <v> Rs. Nil   </v>
      </c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5.75" customHeight="1">
      <c r="A90" s="63"/>
      <c r="B90" s="29" t="s">
        <v>321</v>
      </c>
      <c r="D90" s="40"/>
      <c r="E90" s="140"/>
      <c r="F90" s="127"/>
      <c r="G90" s="141"/>
      <c r="H90" s="141"/>
      <c r="I90" s="71">
        <v>0.0</v>
      </c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5.75" customHeight="1">
      <c r="A91" s="63"/>
      <c r="B91" s="29" t="s">
        <v>322</v>
      </c>
      <c r="D91" s="40"/>
      <c r="E91" s="140"/>
      <c r="F91" s="127"/>
      <c r="G91" s="141"/>
      <c r="H91" s="141"/>
      <c r="I91" s="71">
        <v>0.0</v>
      </c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5.75" customHeight="1">
      <c r="A92" s="63" t="str">
        <f>+A89+1</f>
        <v>13 </v>
      </c>
      <c r="B92" s="76" t="s">
        <v>323</v>
      </c>
      <c r="C92" s="40"/>
      <c r="D92" s="40"/>
      <c r="E92" s="118"/>
      <c r="F92" s="57"/>
      <c r="G92" s="134"/>
      <c r="H92" s="134"/>
      <c r="I92" s="71" t="str">
        <f>IF(I88&gt;I89,I88-I89,0)</f>
        <v> Rs. Nil   </v>
      </c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5.75" customHeight="1">
      <c r="A93" s="63" t="s">
        <v>125</v>
      </c>
      <c r="B93" s="64" t="s">
        <v>324</v>
      </c>
      <c r="C93" s="25" t="s">
        <v>325</v>
      </c>
      <c r="D93" s="142" t="str">
        <f>IF(I84&gt;=1000000,0.1,0)</f>
        <v>0.00%</v>
      </c>
      <c r="E93" s="118"/>
      <c r="F93" s="57"/>
      <c r="G93" s="134"/>
      <c r="H93" s="134"/>
      <c r="I93" s="71" t="str">
        <f>ROUND(I92*D93,0)</f>
        <v> Rs. Nil   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5.75" customHeight="1">
      <c r="A94" s="63" t="s">
        <v>131</v>
      </c>
      <c r="B94" s="64" t="s">
        <v>326</v>
      </c>
      <c r="C94" s="25" t="s">
        <v>325</v>
      </c>
      <c r="D94" s="142">
        <v>0.03</v>
      </c>
      <c r="E94" s="118"/>
      <c r="F94" s="57"/>
      <c r="G94" s="134"/>
      <c r="H94" s="134"/>
      <c r="I94" s="71" t="str">
        <f>ROUND((I92+I93)*D94,0)</f>
        <v> Rs. Nil   </v>
      </c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5.75" customHeight="1">
      <c r="A95" s="63" t="s">
        <v>134</v>
      </c>
      <c r="B95" s="121" t="s">
        <v>327</v>
      </c>
      <c r="C95" s="10"/>
      <c r="D95" s="10"/>
      <c r="E95" s="10"/>
      <c r="F95" s="10"/>
      <c r="G95" s="10"/>
      <c r="H95" s="10"/>
      <c r="I95" s="122" t="str">
        <f>+I92+I93+I94</f>
        <v> Rs. Nil   </v>
      </c>
      <c r="J95" s="89" t="str">
        <f>+J101+6220</f>
        <v>  5,295.00 </v>
      </c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5.75" customHeight="1">
      <c r="A96" s="63" t="str">
        <f>+A92+1</f>
        <v>14 </v>
      </c>
      <c r="B96" s="76" t="s">
        <v>328</v>
      </c>
      <c r="C96" s="40"/>
      <c r="D96" s="40"/>
      <c r="E96" s="118"/>
      <c r="F96" s="57"/>
      <c r="G96" s="134"/>
      <c r="H96" s="134"/>
      <c r="I96" s="104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5.75" customHeight="1">
      <c r="A97" s="63"/>
      <c r="B97" s="76"/>
      <c r="C97" s="40"/>
      <c r="D97" s="143" t="s">
        <v>329</v>
      </c>
      <c r="E97" s="144" t="str">
        <f t="shared" ref="E97:G97" si="7">LEFT(D97,LEN(D97)-1)&amp;VALUE(RIGHT(D97,1))+1</f>
        <v>TanNo2</v>
      </c>
      <c r="F97" s="144" t="str">
        <f t="shared" si="7"/>
        <v>TanNo3</v>
      </c>
      <c r="G97" s="144" t="str">
        <f t="shared" si="7"/>
        <v>TanNo4</v>
      </c>
      <c r="H97" s="134"/>
      <c r="I97" s="104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5.75" customHeight="1">
      <c r="A98" s="63"/>
      <c r="B98" s="76"/>
      <c r="C98" s="40"/>
      <c r="D98" s="145"/>
      <c r="E98" s="145"/>
      <c r="F98" s="145"/>
      <c r="G98" s="145"/>
      <c r="H98" s="134"/>
      <c r="I98" s="104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5.75" customHeight="1">
      <c r="A99" s="63"/>
      <c r="B99" s="76"/>
      <c r="C99" s="40"/>
      <c r="D99" s="143" t="s">
        <v>330</v>
      </c>
      <c r="E99" s="144" t="str">
        <f t="shared" ref="E99:G99" si="8">LEFT(D99,LEN(D99)-1)&amp;VALUE(RIGHT(D99,1))+1</f>
        <v>DeductorName2</v>
      </c>
      <c r="F99" s="144" t="str">
        <f t="shared" si="8"/>
        <v>DeductorName3</v>
      </c>
      <c r="G99" s="144" t="str">
        <f t="shared" si="8"/>
        <v>DeductorName4</v>
      </c>
      <c r="H99" s="134"/>
      <c r="I99" s="104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5.75" customHeight="1">
      <c r="A100" s="63"/>
      <c r="B100" s="76"/>
      <c r="C100" s="40"/>
      <c r="D100" s="146"/>
      <c r="E100" s="146"/>
      <c r="F100" s="146"/>
      <c r="G100" s="146"/>
      <c r="H100" s="134"/>
      <c r="I100" s="104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5.75" customHeight="1">
      <c r="A101" s="63"/>
      <c r="B101" s="64"/>
      <c r="C101" s="40"/>
      <c r="D101" s="147" t="s">
        <v>331</v>
      </c>
      <c r="E101" s="144" t="str">
        <f t="shared" ref="E101:G101" si="9">LEFT(D101,LEN(D101)-1)&amp;VALUE(RIGHT(D101,1))+1</f>
        <v>Amount2</v>
      </c>
      <c r="F101" s="144" t="str">
        <f t="shared" si="9"/>
        <v>Amount3</v>
      </c>
      <c r="G101" s="144" t="str">
        <f t="shared" si="9"/>
        <v>Amount4</v>
      </c>
      <c r="H101" s="109"/>
      <c r="I101" s="104"/>
      <c r="J101" s="89" t="str">
        <f>+J102-925</f>
        <v>  -925.00 </v>
      </c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5.75" customHeight="1">
      <c r="A102" s="63"/>
      <c r="B102" s="64"/>
      <c r="C102" s="40"/>
      <c r="D102" s="148"/>
      <c r="E102" s="148"/>
      <c r="F102" s="148">
        <v>0.0</v>
      </c>
      <c r="G102" s="149">
        <v>0.0</v>
      </c>
      <c r="H102" s="150"/>
      <c r="I102" s="71" t="str">
        <f>SUM(F102:G102)</f>
        <v> Rs. Nil   </v>
      </c>
      <c r="J102" s="89" t="str">
        <f>ROUND(+I95-I102,-1)</f>
        <v>  -   </v>
      </c>
      <c r="K102" s="12" t="str">
        <f>+J102*0.3</f>
        <v>0</v>
      </c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5.75" customHeight="1">
      <c r="A103" s="151" t="str">
        <f>+A96+1</f>
        <v>15 </v>
      </c>
      <c r="B103" s="152" t="s">
        <v>332</v>
      </c>
      <c r="D103" s="153" t="s">
        <v>333</v>
      </c>
      <c r="E103" s="144" t="str">
        <f t="shared" ref="E103:G103" si="10">LEFT(D103,LEN(D103)-1)&amp;VALUE(RIGHT(D103,1))+1</f>
        <v>Date2</v>
      </c>
      <c r="F103" s="144" t="str">
        <f t="shared" si="10"/>
        <v>Date3</v>
      </c>
      <c r="G103" s="144" t="str">
        <f t="shared" si="10"/>
        <v>Date4</v>
      </c>
      <c r="H103" s="154"/>
      <c r="I103" s="155"/>
      <c r="J103" s="154"/>
      <c r="K103" s="154" t="str">
        <f>+J102*0.6</f>
        <v>0</v>
      </c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  <c r="Y103" s="154"/>
      <c r="Z103" s="154"/>
    </row>
    <row r="104" ht="15.75" customHeight="1">
      <c r="A104" s="151"/>
      <c r="B104" s="156"/>
      <c r="D104" s="157"/>
      <c r="E104" s="157"/>
      <c r="F104" s="157"/>
      <c r="G104" s="157"/>
      <c r="H104" s="154"/>
      <c r="I104" s="155"/>
      <c r="J104" s="158"/>
      <c r="K104" s="158"/>
      <c r="L104" s="158"/>
      <c r="M104" s="158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  <c r="Y104" s="154"/>
      <c r="Z104" s="154"/>
    </row>
    <row r="105" ht="15.75" customHeight="1">
      <c r="A105" s="151"/>
      <c r="B105" s="156"/>
      <c r="D105" s="153" t="s">
        <v>334</v>
      </c>
      <c r="E105" s="144" t="str">
        <f t="shared" ref="E105:G105" si="11">LEFT(D105,LEN(D105)-1)&amp;VALUE(RIGHT(D105,1))+1</f>
        <v>BSRCode2</v>
      </c>
      <c r="F105" s="144" t="str">
        <f t="shared" si="11"/>
        <v>BSRCode3</v>
      </c>
      <c r="G105" s="144" t="str">
        <f t="shared" si="11"/>
        <v>BSRCode4</v>
      </c>
      <c r="H105" s="154"/>
      <c r="I105" s="155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  <c r="Y105" s="154"/>
      <c r="Z105" s="154"/>
    </row>
    <row r="106" ht="15.75" customHeight="1">
      <c r="A106" s="151"/>
      <c r="B106" s="156"/>
      <c r="D106" s="159"/>
      <c r="E106" s="159"/>
      <c r="F106" s="159"/>
      <c r="G106" s="159"/>
      <c r="H106" s="154"/>
      <c r="I106" s="155"/>
      <c r="J106" s="158"/>
      <c r="K106" s="158"/>
      <c r="L106" s="158"/>
      <c r="M106" s="158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  <c r="Y106" s="154"/>
      <c r="Z106" s="154"/>
    </row>
    <row r="107" ht="15.75" customHeight="1">
      <c r="A107" s="151"/>
      <c r="B107" s="156"/>
      <c r="D107" s="153" t="s">
        <v>335</v>
      </c>
      <c r="E107" s="144" t="str">
        <f t="shared" ref="E107:G107" si="12">LEFT(D107,LEN(D107)-1)&amp;VALUE(RIGHT(D107,1))+1</f>
        <v>TrfVchNo2</v>
      </c>
      <c r="F107" s="144" t="str">
        <f t="shared" si="12"/>
        <v>TrfVchNo3</v>
      </c>
      <c r="G107" s="144" t="str">
        <f t="shared" si="12"/>
        <v>TrfVchNo4</v>
      </c>
      <c r="H107" s="154"/>
      <c r="I107" s="155"/>
      <c r="J107" s="154"/>
      <c r="K107" s="154"/>
      <c r="L107" s="154"/>
      <c r="M107" s="154"/>
      <c r="N107" s="154"/>
      <c r="O107" s="154"/>
      <c r="P107" s="154"/>
      <c r="Q107" s="154"/>
      <c r="R107" s="154"/>
      <c r="S107" s="154"/>
      <c r="T107" s="154"/>
      <c r="U107" s="154"/>
      <c r="V107" s="154"/>
      <c r="W107" s="154"/>
      <c r="X107" s="154"/>
      <c r="Y107" s="154"/>
      <c r="Z107" s="154"/>
    </row>
    <row r="108" ht="15.75" customHeight="1">
      <c r="A108" s="151"/>
      <c r="B108" s="156"/>
      <c r="D108" s="160"/>
      <c r="E108" s="160"/>
      <c r="F108" s="160"/>
      <c r="G108" s="160"/>
      <c r="H108" s="154"/>
      <c r="I108" s="155"/>
      <c r="J108" s="158"/>
      <c r="K108" s="158"/>
      <c r="L108" s="158"/>
      <c r="M108" s="158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  <c r="Y108" s="154"/>
      <c r="Z108" s="154"/>
    </row>
    <row r="109" ht="15.75" customHeight="1">
      <c r="A109" s="151"/>
      <c r="B109" s="156"/>
      <c r="D109" s="153" t="s">
        <v>336</v>
      </c>
      <c r="E109" s="144" t="str">
        <f t="shared" ref="E109:G109" si="13">LEFT(D109,LEN(D109)-1)&amp;VALUE(RIGHT(D109,1))+1</f>
        <v>TaxAmt2</v>
      </c>
      <c r="F109" s="144" t="str">
        <f t="shared" si="13"/>
        <v>TaxAmt3</v>
      </c>
      <c r="G109" s="144" t="str">
        <f t="shared" si="13"/>
        <v>TaxAmt4</v>
      </c>
      <c r="H109" s="154"/>
      <c r="I109" s="155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  <c r="Y109" s="154"/>
      <c r="Z109" s="154"/>
    </row>
    <row r="110" ht="15.75" customHeight="1">
      <c r="A110" s="151"/>
      <c r="B110" s="156"/>
      <c r="D110" s="145">
        <v>0.0</v>
      </c>
      <c r="E110" s="145">
        <v>0.0</v>
      </c>
      <c r="F110" s="145">
        <v>0.0</v>
      </c>
      <c r="G110" s="145">
        <v>0.0</v>
      </c>
      <c r="H110" s="154"/>
      <c r="I110" s="161" t="str">
        <f>SUM(D110:G110)</f>
        <v> Rs. Nil   </v>
      </c>
      <c r="J110" s="87" t="str">
        <f>SUM(I97:I110)</f>
        <v> 0.00 </v>
      </c>
      <c r="K110" s="158"/>
      <c r="L110" s="158"/>
      <c r="M110" s="158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  <c r="Y110" s="154"/>
      <c r="Z110" s="154"/>
    </row>
    <row r="111" ht="15.75" customHeight="1">
      <c r="A111" s="63"/>
      <c r="B111" s="40"/>
      <c r="C111" s="40"/>
      <c r="D111" s="40"/>
      <c r="E111" s="147" t="s">
        <v>337</v>
      </c>
      <c r="F111" s="147" t="s">
        <v>338</v>
      </c>
      <c r="G111" s="147" t="s">
        <v>339</v>
      </c>
      <c r="H111" s="109"/>
      <c r="I111" s="104"/>
      <c r="J111" s="162" t="str">
        <f>+I95-J110</f>
        <v>0.00 </v>
      </c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5.75" customHeight="1">
      <c r="A112" s="63" t="str">
        <f>+A103+1</f>
        <v>16 </v>
      </c>
      <c r="B112" s="118" t="s">
        <v>340</v>
      </c>
      <c r="C112" s="40"/>
      <c r="D112" s="40"/>
      <c r="E112" s="145">
        <v>0.0</v>
      </c>
      <c r="F112" s="145">
        <v>0.0</v>
      </c>
      <c r="G112" s="145">
        <v>0.0</v>
      </c>
      <c r="H112" s="150"/>
      <c r="I112" s="71" t="str">
        <f>SUM(E112:G112)</f>
        <v> Rs. Nil   </v>
      </c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5.75" customHeight="1">
      <c r="A113" s="63" t="str">
        <f>+A112+1</f>
        <v>17 </v>
      </c>
      <c r="B113" s="118" t="s">
        <v>341</v>
      </c>
      <c r="C113" s="40"/>
      <c r="D113" s="153" t="s">
        <v>333</v>
      </c>
      <c r="E113" s="144" t="str">
        <f t="shared" ref="E113:G113" si="14">LEFT(D113,LEN(D113)-1)&amp;VALUE(RIGHT(D113,1))+1</f>
        <v>Date2</v>
      </c>
      <c r="F113" s="144" t="str">
        <f t="shared" si="14"/>
        <v>Date3</v>
      </c>
      <c r="G113" s="144" t="str">
        <f t="shared" si="14"/>
        <v>Date4</v>
      </c>
      <c r="H113" s="109"/>
      <c r="I113" s="104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5.75" customHeight="1">
      <c r="A114" s="63"/>
      <c r="B114" s="118"/>
      <c r="C114" s="40"/>
      <c r="D114" s="157"/>
      <c r="E114" s="157"/>
      <c r="F114" s="157"/>
      <c r="G114" s="157"/>
      <c r="H114" s="109"/>
      <c r="I114" s="104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5.75" customHeight="1">
      <c r="A115" s="63"/>
      <c r="B115" s="118"/>
      <c r="C115" s="40"/>
      <c r="D115" s="153" t="s">
        <v>334</v>
      </c>
      <c r="E115" s="144" t="str">
        <f t="shared" ref="E115:G115" si="15">LEFT(D115,LEN(D115)-1)&amp;VALUE(RIGHT(D115,1))+1</f>
        <v>BSRCode2</v>
      </c>
      <c r="F115" s="144" t="str">
        <f t="shared" si="15"/>
        <v>BSRCode3</v>
      </c>
      <c r="G115" s="144" t="str">
        <f t="shared" si="15"/>
        <v>BSRCode4</v>
      </c>
      <c r="H115" s="109"/>
      <c r="I115" s="104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5.75" customHeight="1">
      <c r="A116" s="63"/>
      <c r="B116" s="118"/>
      <c r="C116" s="40"/>
      <c r="D116" s="159"/>
      <c r="E116" s="159"/>
      <c r="F116" s="159"/>
      <c r="G116" s="159"/>
      <c r="H116" s="109"/>
      <c r="I116" s="104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5.75" customHeight="1">
      <c r="A117" s="63"/>
      <c r="B117" s="118"/>
      <c r="C117" s="40"/>
      <c r="D117" s="153" t="s">
        <v>335</v>
      </c>
      <c r="E117" s="144" t="str">
        <f t="shared" ref="E117:G117" si="16">LEFT(D117,LEN(D117)-1)&amp;VALUE(RIGHT(D117,1))+1</f>
        <v>TrfVchNo2</v>
      </c>
      <c r="F117" s="144" t="str">
        <f t="shared" si="16"/>
        <v>TrfVchNo3</v>
      </c>
      <c r="G117" s="144" t="str">
        <f t="shared" si="16"/>
        <v>TrfVchNo4</v>
      </c>
      <c r="H117" s="109"/>
      <c r="I117" s="104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5.75" customHeight="1">
      <c r="A118" s="63"/>
      <c r="B118" s="64"/>
      <c r="C118" s="40"/>
      <c r="D118" s="160"/>
      <c r="E118" s="160"/>
      <c r="F118" s="160"/>
      <c r="G118" s="160"/>
      <c r="H118" s="150"/>
      <c r="I118" s="104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5.75" customHeight="1">
      <c r="A119" s="63"/>
      <c r="B119" s="64"/>
      <c r="C119" s="40"/>
      <c r="D119" s="153" t="s">
        <v>336</v>
      </c>
      <c r="E119" s="144" t="str">
        <f t="shared" ref="E119:G119" si="17">LEFT(D119,LEN(D119)-1)&amp;VALUE(RIGHT(D119,1))+1</f>
        <v>TaxAmt2</v>
      </c>
      <c r="F119" s="144" t="str">
        <f t="shared" si="17"/>
        <v>TaxAmt3</v>
      </c>
      <c r="G119" s="144" t="str">
        <f t="shared" si="17"/>
        <v>TaxAmt4</v>
      </c>
      <c r="H119" s="109"/>
      <c r="I119" s="104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5.75" customHeight="1">
      <c r="A120" s="63"/>
      <c r="B120" s="64"/>
      <c r="C120" s="40"/>
      <c r="D120" s="148"/>
      <c r="E120" s="148"/>
      <c r="F120" s="148"/>
      <c r="G120" s="148"/>
      <c r="H120" s="150"/>
      <c r="I120" s="71" t="str">
        <f>SUM(E120:G120)</f>
        <v> Rs. Nil   </v>
      </c>
      <c r="J120" s="131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5.75" customHeight="1">
      <c r="A121" s="163" t="str">
        <f>+A113+1</f>
        <v>18 </v>
      </c>
      <c r="B121" s="121" t="str">
        <f>IF(I92+I112-I102-I110-I120=0,"INCOME TAX PAYABLE / REFUNDABLE",IF(I92+I112&gt;I102+I110+I120,"INCOME TAX PAYABLE","INCOME TAX REFUNDABLE"))</f>
        <v>INCOME TAX PAYABLE / REFUNDABLE</v>
      </c>
      <c r="C121" s="10"/>
      <c r="D121" s="10"/>
      <c r="E121" s="10"/>
      <c r="F121" s="10"/>
      <c r="G121" s="10"/>
      <c r="H121" s="10"/>
      <c r="I121" s="122" t="str">
        <f>+I95-I102-I110+I112-I120</f>
        <v> Rs. Nil   </v>
      </c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5.75" customHeight="1">
      <c r="A122" s="25"/>
      <c r="B122" s="40"/>
      <c r="C122" s="40"/>
      <c r="D122" s="40"/>
      <c r="E122" s="40"/>
      <c r="F122" s="40"/>
      <c r="G122" s="40"/>
      <c r="H122" s="40"/>
      <c r="I122" s="40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5.75" customHeight="1">
      <c r="A123" s="29" t="s">
        <v>342</v>
      </c>
      <c r="B123" s="40" t="s">
        <v>343</v>
      </c>
      <c r="C123" s="40"/>
      <c r="D123" s="40"/>
      <c r="E123" s="40"/>
      <c r="F123" s="40"/>
      <c r="G123" s="40"/>
      <c r="H123" s="40"/>
      <c r="I123" s="40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6.5" customHeight="1">
      <c r="A124" s="25"/>
      <c r="B124" s="40"/>
      <c r="C124" s="40"/>
      <c r="D124" s="40"/>
      <c r="E124" s="40"/>
      <c r="F124" s="40"/>
      <c r="G124" s="40"/>
      <c r="H124" s="40"/>
      <c r="I124" s="40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5.75" customHeight="1">
      <c r="A125" s="29" t="s">
        <v>344</v>
      </c>
      <c r="B125" s="164"/>
      <c r="C125" s="40"/>
      <c r="D125" s="40"/>
      <c r="E125" s="40"/>
      <c r="F125" s="40"/>
      <c r="G125" s="40"/>
      <c r="H125" s="40"/>
      <c r="I125" s="165" t="str">
        <f>IF(ISBLANK(F10),"",F10)</f>
        <v>  </v>
      </c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1.25" customHeight="1">
      <c r="A126" s="46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1.25" customHeight="1">
      <c r="A127" s="46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1.25" customHeight="1">
      <c r="A128" s="46"/>
      <c r="B128" s="12"/>
      <c r="C128" s="12"/>
      <c r="D128" s="12">
        <v>250000.0</v>
      </c>
      <c r="E128" s="12">
        <v>500000.0</v>
      </c>
      <c r="F128" s="12">
        <v>800000.0</v>
      </c>
      <c r="G128" s="12" t="str">
        <f>IF(TAXSTATUS=H128,IF(INCOME4ITAX&lt;=D128,0,IF(INCOME4ITAX&lt;=E128,ROUND(INCOME4ITAX-D128,0)*0.1,IF(INCOME4ITAX&lt;=F128,ROUND((E128-D128)*0.1+(INCOME4ITAX-E128)*0.2,0),ROUND((E128-D128)*0.1+(F128-E128)*0.2+(INCOME4ITAX-F128)*0.3,0)))),0)</f>
        <v>0</v>
      </c>
      <c r="H128" s="12">
        <v>1.0</v>
      </c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1.25" customHeight="1">
      <c r="A129" s="46"/>
      <c r="B129" s="12"/>
      <c r="C129" s="12"/>
      <c r="D129" s="12">
        <v>250000.0</v>
      </c>
      <c r="E129" s="12">
        <v>500000.0</v>
      </c>
      <c r="F129" s="12">
        <v>800000.0</v>
      </c>
      <c r="G129" s="12" t="str">
        <f>IF(TAXSTATUS=H129,IF(INCOME4ITAX&lt;=D129,0,IF(INCOME4ITAX&lt;=E129,ROUND(INCOME4ITAX-D129,0)*0.1,IF(INCOME4ITAX&lt;=F129,ROUND((E129-D129)*0.1+(INCOME4ITAX-E129)*0.2,0),ROUND((E129-D129)*0.1+(F129-E129)*0.2+(INCOME4ITAX-F129)*0.3,0)))),0)</f>
        <v>0</v>
      </c>
      <c r="H129" s="12">
        <v>2.0</v>
      </c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1.25" customHeight="1">
      <c r="A130" s="46"/>
      <c r="B130" s="12"/>
      <c r="C130" s="12"/>
      <c r="D130" s="12">
        <v>500000.0</v>
      </c>
      <c r="E130" s="12">
        <v>500000.0</v>
      </c>
      <c r="F130" s="12">
        <v>800000.0</v>
      </c>
      <c r="G130" s="12" t="str">
        <f>IF(TAXSTATUS=H130,IF(INCOME4ITAX&lt;=D130,0,IF(INCOME4ITAX&lt;=E130,ROUND(INCOME4ITAX-D130,0)*0.1,IF(INCOME4ITAX&lt;=F130,ROUND((E130-D130)*0.1+(INCOME4ITAX-E130)*0.2,0),ROUND((E130-D130)*0.1+(F130-E130)*0.2+(INCOME4ITAX-F130)*0.3,0)))),0)</f>
        <v>0</v>
      </c>
      <c r="H130" s="12">
        <v>3.0</v>
      </c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1.25" customHeight="1">
      <c r="A131" s="46"/>
      <c r="B131" s="12"/>
      <c r="C131" s="12"/>
      <c r="D131" s="12">
        <v>800000.0</v>
      </c>
      <c r="E131" s="12">
        <v>500000.0</v>
      </c>
      <c r="F131" s="12">
        <v>800000.0</v>
      </c>
      <c r="G131" s="12" t="str">
        <f>IF(TAXSTATUS=H131,IF(INCOME4ITAX&lt;=D131,0,IF(INCOME4ITAX&lt;=E131,ROUND(INCOME4ITAX-D131,0)*0.1,IF(INCOME4ITAX&lt;=F131,ROUND((E131-D131)*0.1+(INCOME4ITAX-E131)*0.2,0),ROUND((E131-D131)*0.1+(F131-E131)*0.2+(INCOME4ITAX-F131)*0.3,0)))),0)</f>
        <v>0</v>
      </c>
      <c r="H131" s="12">
        <v>4.0</v>
      </c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1.25" customHeight="1">
      <c r="A132" s="46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1.25" customHeight="1">
      <c r="A133" s="46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1.25" customHeight="1">
      <c r="A134" s="46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1.25" customHeight="1">
      <c r="A135" s="46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1.25" customHeight="1">
      <c r="A136" s="46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1.25" customHeight="1">
      <c r="A137" s="46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1.25" customHeight="1">
      <c r="A138" s="46"/>
      <c r="B138" s="12"/>
      <c r="C138" s="12"/>
      <c r="D138" s="12">
        <v>250000.0</v>
      </c>
      <c r="E138" s="166" t="str">
        <f>IF(INCOME4ITAX&lt;=D138,INCOME4ITAX,D138)</f>
        <v> Rs. Nil   </v>
      </c>
      <c r="F138" s="12">
        <v>0.0</v>
      </c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1.25" customHeight="1">
      <c r="A139" s="46"/>
      <c r="B139" s="12"/>
      <c r="C139" s="12"/>
      <c r="D139" s="12">
        <v>500000.0</v>
      </c>
      <c r="E139" s="166" t="str">
        <f>IF(D139&lt;=INCOME4ITAX,D139-IF(INCOME4ITAX&lt;=D138,INCOME4ITAX,D138),INCOME4ITAX-IF(INCOME4ITAX&lt;=D138,INCOME4ITAX,D138))</f>
        <v> Rs. Nil   </v>
      </c>
      <c r="F139" s="12" t="str">
        <f>(+D139-E139)*0.1</f>
        <v>50000</v>
      </c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1.25" customHeight="1">
      <c r="A140" s="46"/>
      <c r="B140" s="12"/>
      <c r="C140" s="12"/>
      <c r="D140" s="12">
        <v>800000.0</v>
      </c>
      <c r="E140" s="166" t="str">
        <f>IF(D140&lt;=INCOME4ITAX,D140-IF(D139&lt;=INCOME4ITAX,D139-IF(INCOME4ITAX&lt;=D138,INCOME4ITAX,D138),INCOME4ITAX-IF(INCOME4ITAX&lt;=D138,INCOME4ITAX,D138)),INCOME4ITAX-IF(D139&lt;=INCOME4ITAX,D139-IF(INCOME4ITAX&lt;=D138,INCOME4ITAX,D138),INCOME4ITAX-IF(INCOME4ITAX&lt;=D138,INCOME4ITAX,D138))-IF(INCOME4ITAX&lt;=D138,INCOME4ITAX,D138))</f>
        <v> Rs. Nil   </v>
      </c>
      <c r="F140" s="12" t="str">
        <f>+E140*0.2</f>
        <v>0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1.25" customHeight="1">
      <c r="A141" s="46"/>
      <c r="B141" s="12"/>
      <c r="C141" s="12"/>
      <c r="D141" s="12"/>
      <c r="E141" s="12" t="str">
        <f>IF(INCOME4ITAX&gt;D140,INCOME4ITAX-SUM(E138:E140),0)</f>
        <v>0</v>
      </c>
      <c r="F141" s="12" t="str">
        <f>+E141*0.3</f>
        <v>0</v>
      </c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1.25" customHeight="1">
      <c r="A142" s="46"/>
      <c r="B142" s="12"/>
      <c r="C142" s="12"/>
      <c r="D142" s="12"/>
      <c r="E142" s="12"/>
      <c r="F142" s="12" t="str">
        <f>SUM(F138:F141)</f>
        <v>50000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1.25" customHeight="1">
      <c r="A143" s="46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1.25" customHeight="1">
      <c r="A144" s="46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1.25" customHeight="1">
      <c r="A145" s="46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1.25" customHeight="1">
      <c r="A146" s="46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1.25" customHeight="1">
      <c r="A147" s="46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1.25" customHeight="1">
      <c r="A148" s="46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1.25" customHeight="1">
      <c r="A149" s="46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1.25" customHeight="1">
      <c r="A150" s="46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1.25" customHeight="1">
      <c r="A151" s="46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1.25" customHeight="1">
      <c r="A152" s="46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1.25" customHeight="1">
      <c r="A153" s="46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1.25" customHeight="1">
      <c r="A154" s="46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1.25" customHeight="1">
      <c r="A155" s="46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1.25" customHeight="1">
      <c r="A156" s="46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1.25" customHeight="1">
      <c r="A157" s="46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1.25" customHeight="1">
      <c r="A158" s="46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1.25" customHeight="1">
      <c r="A159" s="46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1.25" customHeight="1">
      <c r="A160" s="46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1.25" customHeight="1">
      <c r="A161" s="46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1.25" customHeight="1">
      <c r="A162" s="46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1.25" customHeight="1">
      <c r="A163" s="46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1.25" customHeight="1">
      <c r="A164" s="46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1.25" customHeight="1">
      <c r="A165" s="46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1.25" customHeight="1">
      <c r="A166" s="46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1.25" customHeight="1">
      <c r="A167" s="46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1.25" customHeight="1">
      <c r="A168" s="46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1.25" customHeight="1">
      <c r="A169" s="46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1.25" customHeight="1">
      <c r="A170" s="46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1.25" customHeight="1">
      <c r="A171" s="46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1.25" customHeight="1">
      <c r="A172" s="46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1.25" customHeight="1">
      <c r="A173" s="46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1.25" customHeight="1">
      <c r="A174" s="46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1.25" customHeight="1">
      <c r="A175" s="46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1.25" customHeight="1">
      <c r="A176" s="46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1.25" customHeight="1">
      <c r="A177" s="46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1.25" customHeight="1">
      <c r="A178" s="46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1.25" customHeight="1">
      <c r="A179" s="46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1.25" customHeight="1">
      <c r="A180" s="46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1.25" customHeight="1">
      <c r="A181" s="46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1.25" customHeight="1">
      <c r="A182" s="46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1.25" customHeight="1">
      <c r="A183" s="46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1.25" customHeight="1">
      <c r="A184" s="46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1.25" customHeight="1">
      <c r="A185" s="46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1.25" customHeight="1">
      <c r="A186" s="46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1.25" customHeight="1">
      <c r="A187" s="46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1.25" customHeight="1">
      <c r="A188" s="46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1.25" customHeight="1">
      <c r="A189" s="46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1.25" customHeight="1">
      <c r="A190" s="46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1.25" customHeight="1">
      <c r="A191" s="46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1.25" customHeight="1">
      <c r="A192" s="46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1.25" customHeight="1">
      <c r="A193" s="46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1.25" customHeight="1">
      <c r="A194" s="46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1.25" customHeight="1">
      <c r="A195" s="46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1.25" customHeight="1">
      <c r="A196" s="46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1.25" customHeight="1">
      <c r="A197" s="46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1.25" customHeight="1">
      <c r="A198" s="46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1.25" customHeight="1">
      <c r="A199" s="46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1.25" customHeight="1">
      <c r="A200" s="46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1.25" customHeight="1">
      <c r="A201" s="46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1.25" customHeight="1">
      <c r="A202" s="46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1.25" customHeight="1">
      <c r="A203" s="46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1.25" customHeight="1">
      <c r="A204" s="46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1.25" customHeight="1">
      <c r="A205" s="46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1.25" customHeight="1">
      <c r="A206" s="46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1.25" customHeight="1">
      <c r="A207" s="46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1.25" customHeight="1">
      <c r="A208" s="46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1.25" customHeight="1">
      <c r="A209" s="46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1.25" customHeight="1">
      <c r="A210" s="46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1.25" customHeight="1">
      <c r="A211" s="46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1.25" customHeight="1">
      <c r="A212" s="46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1.25" customHeight="1">
      <c r="A213" s="46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1.25" customHeight="1">
      <c r="A214" s="46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1.25" customHeight="1">
      <c r="A215" s="46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1.25" customHeight="1">
      <c r="A216" s="46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1.25" customHeight="1">
      <c r="A217" s="46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1.25" customHeight="1">
      <c r="A218" s="46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1.25" customHeight="1">
      <c r="A219" s="46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1.25" customHeight="1">
      <c r="A220" s="46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1.25" customHeight="1">
      <c r="A221" s="46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11.25" customHeight="1">
      <c r="A222" s="46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1.25" customHeight="1">
      <c r="A223" s="46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ht="11.25" customHeight="1">
      <c r="A224" s="46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11.25" customHeight="1">
      <c r="A225" s="46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11.25" customHeight="1">
      <c r="A226" s="46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11.25" customHeight="1">
      <c r="A227" s="46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ht="11.25" customHeight="1">
      <c r="A228" s="46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ht="11.25" customHeight="1">
      <c r="A229" s="46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ht="11.25" customHeight="1">
      <c r="A230" s="46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ht="11.25" customHeight="1">
      <c r="A231" s="46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ht="11.25" customHeight="1">
      <c r="A232" s="46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ht="11.25" customHeight="1">
      <c r="A233" s="46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ht="11.25" customHeight="1">
      <c r="A234" s="46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ht="11.25" customHeight="1">
      <c r="A235" s="46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ht="11.25" customHeight="1">
      <c r="A236" s="46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ht="11.25" customHeight="1">
      <c r="A237" s="46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ht="11.25" customHeight="1">
      <c r="A238" s="46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ht="11.25" customHeight="1">
      <c r="A239" s="46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ht="11.25" customHeight="1">
      <c r="A240" s="46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ht="11.25" customHeight="1">
      <c r="A241" s="46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ht="11.25" customHeight="1">
      <c r="A242" s="46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ht="11.25" customHeight="1">
      <c r="A243" s="46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ht="11.25" customHeight="1">
      <c r="A244" s="46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ht="11.25" customHeight="1">
      <c r="A245" s="46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ht="11.25" customHeight="1">
      <c r="A246" s="46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ht="11.25" customHeight="1">
      <c r="A247" s="46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ht="11.25" customHeight="1">
      <c r="A248" s="46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ht="11.25" customHeight="1">
      <c r="A249" s="46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ht="11.25" customHeight="1">
      <c r="A250" s="46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ht="11.25" customHeight="1">
      <c r="A251" s="46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ht="11.25" customHeight="1">
      <c r="A252" s="46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ht="11.25" customHeight="1">
      <c r="A253" s="46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ht="11.25" customHeight="1">
      <c r="A254" s="46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ht="11.25" customHeight="1">
      <c r="A255" s="46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ht="11.25" customHeight="1">
      <c r="A256" s="46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ht="11.25" customHeight="1">
      <c r="A257" s="46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ht="11.25" customHeight="1">
      <c r="A258" s="46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ht="11.25" customHeight="1">
      <c r="A259" s="46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ht="11.25" customHeight="1">
      <c r="A260" s="46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ht="11.25" customHeight="1">
      <c r="A261" s="46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ht="11.25" customHeight="1">
      <c r="A262" s="46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ht="11.25" customHeight="1">
      <c r="A263" s="46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ht="11.25" customHeight="1">
      <c r="A264" s="46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ht="11.25" customHeight="1">
      <c r="A265" s="46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ht="11.25" customHeight="1">
      <c r="A266" s="46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ht="11.25" customHeight="1">
      <c r="A267" s="46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ht="11.25" customHeight="1">
      <c r="A268" s="46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ht="11.25" customHeight="1">
      <c r="A269" s="46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ht="11.25" customHeight="1">
      <c r="A270" s="46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ht="11.25" customHeight="1">
      <c r="A271" s="46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ht="11.25" customHeight="1">
      <c r="A272" s="46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ht="11.25" customHeight="1">
      <c r="A273" s="46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ht="11.25" customHeight="1">
      <c r="A274" s="46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ht="11.25" customHeight="1">
      <c r="A275" s="46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ht="11.25" customHeight="1">
      <c r="A276" s="46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ht="11.25" customHeight="1">
      <c r="A277" s="46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ht="11.25" customHeight="1">
      <c r="A278" s="46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ht="11.25" customHeight="1">
      <c r="A279" s="46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ht="11.25" customHeight="1">
      <c r="A280" s="46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ht="11.25" customHeight="1">
      <c r="A281" s="46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ht="11.25" customHeight="1">
      <c r="A282" s="46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ht="11.25" customHeight="1">
      <c r="A283" s="46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ht="11.25" customHeight="1">
      <c r="A284" s="46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ht="11.25" customHeight="1">
      <c r="A285" s="46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ht="11.25" customHeight="1">
      <c r="A286" s="46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ht="11.25" customHeight="1">
      <c r="A287" s="46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ht="11.25" customHeight="1">
      <c r="A288" s="46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ht="11.25" customHeight="1">
      <c r="A289" s="46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ht="11.25" customHeight="1">
      <c r="A290" s="46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ht="11.25" customHeight="1">
      <c r="A291" s="46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ht="11.25" customHeight="1">
      <c r="A292" s="46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ht="11.25" customHeight="1">
      <c r="A293" s="46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ht="11.25" customHeight="1">
      <c r="A294" s="46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ht="11.25" customHeight="1">
      <c r="A295" s="46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ht="11.25" customHeight="1">
      <c r="A296" s="46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ht="11.25" customHeight="1">
      <c r="A297" s="46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ht="11.25" customHeight="1">
      <c r="A298" s="46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ht="11.25" customHeight="1">
      <c r="A299" s="46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ht="11.25" customHeight="1">
      <c r="A300" s="46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ht="11.25" customHeight="1">
      <c r="A301" s="46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ht="11.25" customHeight="1">
      <c r="A302" s="46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ht="11.25" customHeight="1">
      <c r="A303" s="46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ht="11.25" customHeight="1">
      <c r="A304" s="46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ht="11.25" customHeight="1">
      <c r="A305" s="46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ht="11.25" customHeight="1">
      <c r="A306" s="46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ht="11.25" customHeight="1">
      <c r="A307" s="46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ht="11.25" customHeight="1">
      <c r="A308" s="46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ht="11.25" customHeight="1">
      <c r="A309" s="46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ht="11.25" customHeight="1">
      <c r="A310" s="46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ht="11.25" customHeight="1">
      <c r="A311" s="46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ht="11.25" customHeight="1">
      <c r="A312" s="46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ht="11.25" customHeight="1">
      <c r="A313" s="46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ht="11.25" customHeight="1">
      <c r="A314" s="46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ht="11.25" customHeight="1">
      <c r="A315" s="46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ht="11.25" customHeight="1">
      <c r="A316" s="46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ht="11.25" customHeight="1">
      <c r="A317" s="46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ht="11.25" customHeight="1">
      <c r="A318" s="46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ht="11.25" customHeight="1">
      <c r="A319" s="46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ht="11.25" customHeight="1">
      <c r="A320" s="46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ht="11.25" customHeight="1">
      <c r="A321" s="46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ht="11.25" customHeight="1">
      <c r="A322" s="46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ht="11.25" customHeight="1">
      <c r="A323" s="46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ht="11.25" customHeight="1">
      <c r="A324" s="46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ht="11.25" customHeight="1">
      <c r="A325" s="46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ht="11.25" customHeight="1">
      <c r="A326" s="46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ht="11.25" customHeight="1">
      <c r="A327" s="46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ht="11.25" customHeight="1">
      <c r="A328" s="46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ht="11.25" customHeight="1">
      <c r="A329" s="46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ht="11.25" customHeight="1">
      <c r="A330" s="46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ht="11.25" customHeight="1">
      <c r="A331" s="46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ht="11.25" customHeight="1">
      <c r="A332" s="46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ht="11.25" customHeight="1">
      <c r="A333" s="46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ht="11.25" customHeight="1">
      <c r="A334" s="46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ht="11.25" customHeight="1">
      <c r="A335" s="46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ht="11.25" customHeight="1">
      <c r="A336" s="46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ht="11.25" customHeight="1">
      <c r="A337" s="46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ht="11.25" customHeight="1">
      <c r="A338" s="46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ht="11.25" customHeight="1">
      <c r="A339" s="46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ht="11.25" customHeight="1">
      <c r="A340" s="46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ht="11.25" customHeight="1">
      <c r="A341" s="46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ht="11.25" customHeight="1">
      <c r="A342" s="46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ht="11.25" customHeight="1">
      <c r="A343" s="46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ht="11.25" customHeight="1">
      <c r="A344" s="46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ht="11.25" customHeight="1">
      <c r="A345" s="46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ht="11.25" customHeight="1">
      <c r="A346" s="46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ht="11.25" customHeight="1">
      <c r="A347" s="46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ht="11.25" customHeight="1">
      <c r="A348" s="46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ht="11.25" customHeight="1">
      <c r="A349" s="46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ht="11.25" customHeight="1">
      <c r="A350" s="46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ht="11.25" customHeight="1">
      <c r="A351" s="46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ht="11.25" customHeight="1">
      <c r="A352" s="46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ht="11.25" customHeight="1">
      <c r="A353" s="46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ht="11.25" customHeight="1">
      <c r="A354" s="46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ht="11.25" customHeight="1">
      <c r="A355" s="46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ht="11.25" customHeight="1">
      <c r="A356" s="46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ht="11.25" customHeight="1">
      <c r="A357" s="46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ht="11.25" customHeight="1">
      <c r="A358" s="46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ht="11.25" customHeight="1">
      <c r="A359" s="46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ht="11.25" customHeight="1">
      <c r="A360" s="46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ht="11.25" customHeight="1">
      <c r="A361" s="46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ht="11.25" customHeight="1">
      <c r="A362" s="46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ht="11.25" customHeight="1">
      <c r="A363" s="46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ht="11.25" customHeight="1">
      <c r="A364" s="46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ht="11.25" customHeight="1">
      <c r="A365" s="46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ht="11.25" customHeight="1">
      <c r="A366" s="46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ht="11.25" customHeight="1">
      <c r="A367" s="46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ht="11.25" customHeight="1">
      <c r="A368" s="46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ht="11.25" customHeight="1">
      <c r="A369" s="46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ht="11.25" customHeight="1">
      <c r="A370" s="46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ht="11.25" customHeight="1">
      <c r="A371" s="46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ht="11.25" customHeight="1">
      <c r="A372" s="46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ht="11.25" customHeight="1">
      <c r="A373" s="46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ht="11.25" customHeight="1">
      <c r="A374" s="46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ht="11.25" customHeight="1">
      <c r="A375" s="46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ht="11.25" customHeight="1">
      <c r="A376" s="46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ht="11.25" customHeight="1">
      <c r="A377" s="46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ht="11.25" customHeight="1">
      <c r="A378" s="46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ht="11.25" customHeight="1">
      <c r="A379" s="46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ht="11.25" customHeight="1">
      <c r="A380" s="46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ht="11.25" customHeight="1">
      <c r="A381" s="46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ht="11.25" customHeight="1">
      <c r="A382" s="46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ht="11.25" customHeight="1">
      <c r="A383" s="46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ht="11.25" customHeight="1">
      <c r="A384" s="46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ht="11.25" customHeight="1">
      <c r="A385" s="46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ht="11.25" customHeight="1">
      <c r="A386" s="46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ht="11.25" customHeight="1">
      <c r="A387" s="46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ht="11.25" customHeight="1">
      <c r="A388" s="46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ht="11.25" customHeight="1">
      <c r="A389" s="46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ht="11.25" customHeight="1">
      <c r="A390" s="46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ht="11.25" customHeight="1">
      <c r="A391" s="46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ht="11.25" customHeight="1">
      <c r="A392" s="46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ht="11.25" customHeight="1">
      <c r="A393" s="46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ht="11.25" customHeight="1">
      <c r="A394" s="46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ht="11.25" customHeight="1">
      <c r="A395" s="46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ht="11.25" customHeight="1">
      <c r="A396" s="46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ht="11.25" customHeight="1">
      <c r="A397" s="46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ht="11.25" customHeight="1">
      <c r="A398" s="46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ht="11.25" customHeight="1">
      <c r="A399" s="46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ht="11.25" customHeight="1">
      <c r="A400" s="46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ht="11.25" customHeight="1">
      <c r="A401" s="46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ht="11.25" customHeight="1">
      <c r="A402" s="46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ht="11.25" customHeight="1">
      <c r="A403" s="46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ht="11.25" customHeight="1">
      <c r="A404" s="46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ht="11.25" customHeight="1">
      <c r="A405" s="46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ht="11.25" customHeight="1">
      <c r="A406" s="46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ht="11.25" customHeight="1">
      <c r="A407" s="46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ht="11.25" customHeight="1">
      <c r="A408" s="46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ht="11.25" customHeight="1">
      <c r="A409" s="46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ht="11.25" customHeight="1">
      <c r="A410" s="46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ht="11.25" customHeight="1">
      <c r="A411" s="46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ht="11.25" customHeight="1">
      <c r="A412" s="46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ht="11.25" customHeight="1">
      <c r="A413" s="46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ht="11.25" customHeight="1">
      <c r="A414" s="46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ht="11.25" customHeight="1">
      <c r="A415" s="46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ht="11.25" customHeight="1">
      <c r="A416" s="46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ht="11.25" customHeight="1">
      <c r="A417" s="46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ht="11.25" customHeight="1">
      <c r="A418" s="46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ht="11.25" customHeight="1">
      <c r="A419" s="46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ht="11.25" customHeight="1">
      <c r="A420" s="46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ht="11.25" customHeight="1">
      <c r="A421" s="46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ht="11.25" customHeight="1">
      <c r="A422" s="46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ht="11.25" customHeight="1">
      <c r="A423" s="46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ht="11.25" customHeight="1">
      <c r="A424" s="46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ht="11.25" customHeight="1">
      <c r="A425" s="46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ht="11.25" customHeight="1">
      <c r="A426" s="46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ht="11.25" customHeight="1">
      <c r="A427" s="46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ht="11.25" customHeight="1">
      <c r="A428" s="46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ht="11.25" customHeight="1">
      <c r="A429" s="46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ht="11.25" customHeight="1">
      <c r="A430" s="46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ht="11.25" customHeight="1">
      <c r="A431" s="46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ht="11.25" customHeight="1">
      <c r="A432" s="46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ht="11.25" customHeight="1">
      <c r="A433" s="46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ht="11.25" customHeight="1">
      <c r="A434" s="46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ht="11.25" customHeight="1">
      <c r="A435" s="46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ht="11.25" customHeight="1">
      <c r="A436" s="46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ht="11.25" customHeight="1">
      <c r="A437" s="46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ht="11.25" customHeight="1">
      <c r="A438" s="46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ht="11.25" customHeight="1">
      <c r="A439" s="46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ht="11.25" customHeight="1">
      <c r="A440" s="46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ht="11.25" customHeight="1">
      <c r="A441" s="46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ht="11.25" customHeight="1">
      <c r="A442" s="46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ht="11.25" customHeight="1">
      <c r="A443" s="46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ht="11.25" customHeight="1">
      <c r="A444" s="46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ht="11.25" customHeight="1">
      <c r="A445" s="46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ht="11.25" customHeight="1">
      <c r="A446" s="46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ht="11.25" customHeight="1">
      <c r="A447" s="46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ht="11.25" customHeight="1">
      <c r="A448" s="46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ht="11.25" customHeight="1">
      <c r="A449" s="46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ht="11.25" customHeight="1">
      <c r="A450" s="46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ht="11.25" customHeight="1">
      <c r="A451" s="46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ht="11.25" customHeight="1">
      <c r="A452" s="46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ht="11.25" customHeight="1">
      <c r="A453" s="46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ht="11.25" customHeight="1">
      <c r="A454" s="46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ht="11.25" customHeight="1">
      <c r="A455" s="46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ht="11.25" customHeight="1">
      <c r="A456" s="46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ht="11.25" customHeight="1">
      <c r="A457" s="46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ht="11.25" customHeight="1">
      <c r="A458" s="46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ht="11.25" customHeight="1">
      <c r="A459" s="46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ht="11.25" customHeight="1">
      <c r="A460" s="46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ht="11.25" customHeight="1">
      <c r="A461" s="46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ht="11.25" customHeight="1">
      <c r="A462" s="46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ht="11.25" customHeight="1">
      <c r="A463" s="46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ht="11.25" customHeight="1">
      <c r="A464" s="46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ht="11.25" customHeight="1">
      <c r="A465" s="46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ht="11.25" customHeight="1">
      <c r="A466" s="46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ht="11.25" customHeight="1">
      <c r="A467" s="46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ht="11.25" customHeight="1">
      <c r="A468" s="46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ht="11.25" customHeight="1">
      <c r="A469" s="46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ht="11.25" customHeight="1">
      <c r="A470" s="46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ht="11.25" customHeight="1">
      <c r="A471" s="46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ht="11.25" customHeight="1">
      <c r="A472" s="46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ht="11.25" customHeight="1">
      <c r="A473" s="46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ht="11.25" customHeight="1">
      <c r="A474" s="46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ht="11.25" customHeight="1">
      <c r="A475" s="46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ht="11.25" customHeight="1">
      <c r="A476" s="46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ht="11.25" customHeight="1">
      <c r="A477" s="46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ht="11.25" customHeight="1">
      <c r="A478" s="46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ht="11.25" customHeight="1">
      <c r="A479" s="46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ht="11.25" customHeight="1">
      <c r="A480" s="46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ht="11.25" customHeight="1">
      <c r="A481" s="46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ht="11.25" customHeight="1">
      <c r="A482" s="46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ht="11.25" customHeight="1">
      <c r="A483" s="46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ht="11.25" customHeight="1">
      <c r="A484" s="46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ht="11.25" customHeight="1">
      <c r="A485" s="46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ht="11.25" customHeight="1">
      <c r="A486" s="46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ht="11.25" customHeight="1">
      <c r="A487" s="46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ht="11.25" customHeight="1">
      <c r="A488" s="46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ht="11.25" customHeight="1">
      <c r="A489" s="46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ht="11.25" customHeight="1">
      <c r="A490" s="46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ht="11.25" customHeight="1">
      <c r="A491" s="46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ht="11.25" customHeight="1">
      <c r="A492" s="46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ht="11.25" customHeight="1">
      <c r="A493" s="46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ht="11.25" customHeight="1">
      <c r="A494" s="46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ht="11.25" customHeight="1">
      <c r="A495" s="46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ht="11.25" customHeight="1">
      <c r="A496" s="46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ht="11.25" customHeight="1">
      <c r="A497" s="46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ht="11.25" customHeight="1">
      <c r="A498" s="46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ht="11.25" customHeight="1">
      <c r="A499" s="46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ht="11.25" customHeight="1">
      <c r="A500" s="46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ht="11.25" customHeight="1">
      <c r="A501" s="46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ht="11.25" customHeight="1">
      <c r="A502" s="46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ht="11.25" customHeight="1">
      <c r="A503" s="46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ht="11.25" customHeight="1">
      <c r="A504" s="46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ht="11.25" customHeight="1">
      <c r="A505" s="46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ht="11.25" customHeight="1">
      <c r="A506" s="46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ht="11.25" customHeight="1">
      <c r="A507" s="46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ht="11.25" customHeight="1">
      <c r="A508" s="46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ht="11.25" customHeight="1">
      <c r="A509" s="46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ht="11.25" customHeight="1">
      <c r="A510" s="46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ht="11.25" customHeight="1">
      <c r="A511" s="46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ht="11.25" customHeight="1">
      <c r="A512" s="46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ht="11.25" customHeight="1">
      <c r="A513" s="46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ht="11.25" customHeight="1">
      <c r="A514" s="46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ht="11.25" customHeight="1">
      <c r="A515" s="46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ht="11.25" customHeight="1">
      <c r="A516" s="46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ht="11.25" customHeight="1">
      <c r="A517" s="46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ht="11.25" customHeight="1">
      <c r="A518" s="46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ht="11.25" customHeight="1">
      <c r="A519" s="46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ht="11.25" customHeight="1">
      <c r="A520" s="46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ht="11.25" customHeight="1">
      <c r="A521" s="46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ht="11.25" customHeight="1">
      <c r="A522" s="46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ht="11.25" customHeight="1">
      <c r="A523" s="46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ht="11.25" customHeight="1">
      <c r="A524" s="46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ht="11.25" customHeight="1">
      <c r="A525" s="46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ht="11.25" customHeight="1">
      <c r="A526" s="46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ht="11.25" customHeight="1">
      <c r="A527" s="46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ht="11.25" customHeight="1">
      <c r="A528" s="46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ht="11.25" customHeight="1">
      <c r="A529" s="46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ht="11.25" customHeight="1">
      <c r="A530" s="46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ht="11.25" customHeight="1">
      <c r="A531" s="46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ht="11.25" customHeight="1">
      <c r="A532" s="46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ht="11.25" customHeight="1">
      <c r="A533" s="46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ht="11.25" customHeight="1">
      <c r="A534" s="46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ht="11.25" customHeight="1">
      <c r="A535" s="46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ht="11.25" customHeight="1">
      <c r="A536" s="46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ht="11.25" customHeight="1">
      <c r="A537" s="46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ht="11.25" customHeight="1">
      <c r="A538" s="46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ht="11.25" customHeight="1">
      <c r="A539" s="46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ht="11.25" customHeight="1">
      <c r="A540" s="46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ht="11.25" customHeight="1">
      <c r="A541" s="46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ht="11.25" customHeight="1">
      <c r="A542" s="46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ht="11.25" customHeight="1">
      <c r="A543" s="46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ht="11.25" customHeight="1">
      <c r="A544" s="46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ht="11.25" customHeight="1">
      <c r="A545" s="46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ht="11.25" customHeight="1">
      <c r="A546" s="46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ht="11.25" customHeight="1">
      <c r="A547" s="46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ht="11.25" customHeight="1">
      <c r="A548" s="46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ht="11.25" customHeight="1">
      <c r="A549" s="46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ht="11.25" customHeight="1">
      <c r="A550" s="46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ht="11.25" customHeight="1">
      <c r="A551" s="46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ht="11.25" customHeight="1">
      <c r="A552" s="46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ht="11.25" customHeight="1">
      <c r="A553" s="46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ht="11.25" customHeight="1">
      <c r="A554" s="46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ht="11.25" customHeight="1">
      <c r="A555" s="46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ht="11.25" customHeight="1">
      <c r="A556" s="46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ht="11.25" customHeight="1">
      <c r="A557" s="46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ht="11.25" customHeight="1">
      <c r="A558" s="46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ht="11.25" customHeight="1">
      <c r="A559" s="46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ht="11.25" customHeight="1">
      <c r="A560" s="46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ht="11.25" customHeight="1">
      <c r="A561" s="46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ht="11.25" customHeight="1">
      <c r="A562" s="46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ht="11.25" customHeight="1">
      <c r="A563" s="46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ht="11.25" customHeight="1">
      <c r="A564" s="46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ht="11.25" customHeight="1">
      <c r="A565" s="46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ht="11.25" customHeight="1">
      <c r="A566" s="46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ht="11.25" customHeight="1">
      <c r="A567" s="46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ht="11.25" customHeight="1">
      <c r="A568" s="46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ht="11.25" customHeight="1">
      <c r="A569" s="46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ht="11.25" customHeight="1">
      <c r="A570" s="46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ht="11.25" customHeight="1">
      <c r="A571" s="46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ht="11.25" customHeight="1">
      <c r="A572" s="46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ht="11.25" customHeight="1">
      <c r="A573" s="46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ht="11.25" customHeight="1">
      <c r="A574" s="46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ht="11.25" customHeight="1">
      <c r="A575" s="46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ht="11.25" customHeight="1">
      <c r="A576" s="46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ht="11.25" customHeight="1">
      <c r="A577" s="46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ht="11.25" customHeight="1">
      <c r="A578" s="46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ht="11.25" customHeight="1">
      <c r="A579" s="46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ht="11.25" customHeight="1">
      <c r="A580" s="46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ht="11.25" customHeight="1">
      <c r="A581" s="46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ht="11.25" customHeight="1">
      <c r="A582" s="46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ht="11.25" customHeight="1">
      <c r="A583" s="46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ht="11.25" customHeight="1">
      <c r="A584" s="46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ht="11.25" customHeight="1">
      <c r="A585" s="46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ht="11.25" customHeight="1">
      <c r="A586" s="46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ht="11.25" customHeight="1">
      <c r="A587" s="46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ht="11.25" customHeight="1">
      <c r="A588" s="46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ht="11.25" customHeight="1">
      <c r="A589" s="46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ht="11.25" customHeight="1">
      <c r="A590" s="46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ht="11.25" customHeight="1">
      <c r="A591" s="46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ht="11.25" customHeight="1">
      <c r="A592" s="46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ht="11.25" customHeight="1">
      <c r="A593" s="46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ht="11.25" customHeight="1">
      <c r="A594" s="46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ht="11.25" customHeight="1">
      <c r="A595" s="46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ht="11.25" customHeight="1">
      <c r="A596" s="46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ht="11.25" customHeight="1">
      <c r="A597" s="46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ht="11.25" customHeight="1">
      <c r="A598" s="46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ht="11.25" customHeight="1">
      <c r="A599" s="46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ht="11.25" customHeight="1">
      <c r="A600" s="46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ht="11.25" customHeight="1">
      <c r="A601" s="46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ht="11.25" customHeight="1">
      <c r="A602" s="46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ht="11.25" customHeight="1">
      <c r="A603" s="46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ht="11.25" customHeight="1">
      <c r="A604" s="46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ht="11.25" customHeight="1">
      <c r="A605" s="46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ht="11.25" customHeight="1">
      <c r="A606" s="46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ht="11.25" customHeight="1">
      <c r="A607" s="46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ht="11.25" customHeight="1">
      <c r="A608" s="46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ht="11.25" customHeight="1">
      <c r="A609" s="46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ht="11.25" customHeight="1">
      <c r="A610" s="46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ht="11.25" customHeight="1">
      <c r="A611" s="46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ht="11.25" customHeight="1">
      <c r="A612" s="46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ht="11.25" customHeight="1">
      <c r="A613" s="46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ht="11.25" customHeight="1">
      <c r="A614" s="46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ht="11.25" customHeight="1">
      <c r="A615" s="46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ht="11.25" customHeight="1">
      <c r="A616" s="46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ht="11.25" customHeight="1">
      <c r="A617" s="46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ht="11.25" customHeight="1">
      <c r="A618" s="46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ht="11.25" customHeight="1">
      <c r="A619" s="46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ht="11.25" customHeight="1">
      <c r="A620" s="46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ht="11.25" customHeight="1">
      <c r="A621" s="46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ht="11.25" customHeight="1">
      <c r="A622" s="46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ht="11.25" customHeight="1">
      <c r="A623" s="46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ht="11.25" customHeight="1">
      <c r="A624" s="46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ht="11.25" customHeight="1">
      <c r="A625" s="46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ht="11.25" customHeight="1">
      <c r="A626" s="46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ht="11.25" customHeight="1">
      <c r="A627" s="46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ht="11.25" customHeight="1">
      <c r="A628" s="46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ht="11.25" customHeight="1">
      <c r="A629" s="46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ht="11.25" customHeight="1">
      <c r="A630" s="46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ht="11.25" customHeight="1">
      <c r="A631" s="46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ht="11.25" customHeight="1">
      <c r="A632" s="46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ht="11.25" customHeight="1">
      <c r="A633" s="46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ht="11.25" customHeight="1">
      <c r="A634" s="46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ht="11.25" customHeight="1">
      <c r="A635" s="46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ht="11.25" customHeight="1">
      <c r="A636" s="46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ht="11.25" customHeight="1">
      <c r="A637" s="46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ht="11.25" customHeight="1">
      <c r="A638" s="46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ht="11.25" customHeight="1">
      <c r="A639" s="46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ht="11.25" customHeight="1">
      <c r="A640" s="46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ht="11.25" customHeight="1">
      <c r="A641" s="46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ht="11.25" customHeight="1">
      <c r="A642" s="46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ht="11.25" customHeight="1">
      <c r="A643" s="46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ht="11.25" customHeight="1">
      <c r="A644" s="46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ht="11.25" customHeight="1">
      <c r="A645" s="46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ht="11.25" customHeight="1">
      <c r="A646" s="46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ht="11.25" customHeight="1">
      <c r="A647" s="46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ht="11.25" customHeight="1">
      <c r="A648" s="46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ht="11.25" customHeight="1">
      <c r="A649" s="46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ht="11.25" customHeight="1">
      <c r="A650" s="46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ht="11.25" customHeight="1">
      <c r="A651" s="46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ht="11.25" customHeight="1">
      <c r="A652" s="46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ht="11.25" customHeight="1">
      <c r="A653" s="46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ht="11.25" customHeight="1">
      <c r="A654" s="46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ht="11.25" customHeight="1">
      <c r="A655" s="46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ht="11.25" customHeight="1">
      <c r="A656" s="46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ht="11.25" customHeight="1">
      <c r="A657" s="46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ht="11.25" customHeight="1">
      <c r="A658" s="46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ht="11.25" customHeight="1">
      <c r="A659" s="46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ht="11.25" customHeight="1">
      <c r="A660" s="46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ht="11.25" customHeight="1">
      <c r="A661" s="46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ht="11.25" customHeight="1">
      <c r="A662" s="46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ht="11.25" customHeight="1">
      <c r="A663" s="46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ht="11.25" customHeight="1">
      <c r="A664" s="46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ht="11.25" customHeight="1">
      <c r="A665" s="46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ht="11.25" customHeight="1">
      <c r="A666" s="46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ht="11.25" customHeight="1">
      <c r="A667" s="46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ht="11.25" customHeight="1">
      <c r="A668" s="46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ht="11.25" customHeight="1">
      <c r="A669" s="46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ht="11.25" customHeight="1">
      <c r="A670" s="46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ht="11.25" customHeight="1">
      <c r="A671" s="46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ht="11.25" customHeight="1">
      <c r="A672" s="46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ht="11.25" customHeight="1">
      <c r="A673" s="46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ht="11.25" customHeight="1">
      <c r="A674" s="46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ht="11.25" customHeight="1">
      <c r="A675" s="46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ht="11.25" customHeight="1">
      <c r="A676" s="46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ht="11.25" customHeight="1">
      <c r="A677" s="46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ht="11.25" customHeight="1">
      <c r="A678" s="46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ht="11.25" customHeight="1">
      <c r="A679" s="46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ht="11.25" customHeight="1">
      <c r="A680" s="46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ht="11.25" customHeight="1">
      <c r="A681" s="46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ht="11.25" customHeight="1">
      <c r="A682" s="46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ht="11.25" customHeight="1">
      <c r="A683" s="46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ht="11.25" customHeight="1">
      <c r="A684" s="46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ht="11.25" customHeight="1">
      <c r="A685" s="46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ht="11.25" customHeight="1">
      <c r="A686" s="46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ht="11.25" customHeight="1">
      <c r="A687" s="46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ht="11.25" customHeight="1">
      <c r="A688" s="46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ht="11.25" customHeight="1">
      <c r="A689" s="46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ht="11.25" customHeight="1">
      <c r="A690" s="46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ht="11.25" customHeight="1">
      <c r="A691" s="46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ht="11.25" customHeight="1">
      <c r="A692" s="46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ht="11.25" customHeight="1">
      <c r="A693" s="46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ht="11.25" customHeight="1">
      <c r="A694" s="46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ht="11.25" customHeight="1">
      <c r="A695" s="46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ht="11.25" customHeight="1">
      <c r="A696" s="46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ht="11.25" customHeight="1">
      <c r="A697" s="46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ht="11.25" customHeight="1">
      <c r="A698" s="46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ht="11.25" customHeight="1">
      <c r="A699" s="46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ht="11.25" customHeight="1">
      <c r="A700" s="46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ht="11.25" customHeight="1">
      <c r="A701" s="46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ht="11.25" customHeight="1">
      <c r="A702" s="46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ht="11.25" customHeight="1">
      <c r="A703" s="46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ht="11.25" customHeight="1">
      <c r="A704" s="46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ht="11.25" customHeight="1">
      <c r="A705" s="46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ht="11.25" customHeight="1">
      <c r="A706" s="46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ht="11.25" customHeight="1">
      <c r="A707" s="46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ht="11.25" customHeight="1">
      <c r="A708" s="46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ht="11.25" customHeight="1">
      <c r="A709" s="46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ht="11.25" customHeight="1">
      <c r="A710" s="46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ht="11.25" customHeight="1">
      <c r="A711" s="46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ht="11.25" customHeight="1">
      <c r="A712" s="46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ht="11.25" customHeight="1">
      <c r="A713" s="46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ht="11.25" customHeight="1">
      <c r="A714" s="46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ht="11.25" customHeight="1">
      <c r="A715" s="46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ht="11.25" customHeight="1">
      <c r="A716" s="46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ht="11.25" customHeight="1">
      <c r="A717" s="46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ht="11.25" customHeight="1">
      <c r="A718" s="46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ht="11.25" customHeight="1">
      <c r="A719" s="46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ht="11.25" customHeight="1">
      <c r="A720" s="46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ht="11.25" customHeight="1">
      <c r="A721" s="46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ht="11.25" customHeight="1">
      <c r="A722" s="46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ht="11.25" customHeight="1">
      <c r="A723" s="46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ht="11.25" customHeight="1">
      <c r="A724" s="46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ht="11.25" customHeight="1">
      <c r="A725" s="46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ht="11.25" customHeight="1">
      <c r="A726" s="46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ht="11.25" customHeight="1">
      <c r="A727" s="46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ht="11.25" customHeight="1">
      <c r="A728" s="46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ht="11.25" customHeight="1">
      <c r="A729" s="46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ht="11.25" customHeight="1">
      <c r="A730" s="46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ht="11.25" customHeight="1">
      <c r="A731" s="46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ht="11.25" customHeight="1">
      <c r="A732" s="46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ht="11.25" customHeight="1">
      <c r="A733" s="46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ht="11.25" customHeight="1">
      <c r="A734" s="46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ht="11.25" customHeight="1">
      <c r="A735" s="46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ht="11.25" customHeight="1">
      <c r="A736" s="46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ht="11.25" customHeight="1">
      <c r="A737" s="46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ht="11.25" customHeight="1">
      <c r="A738" s="46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ht="11.25" customHeight="1">
      <c r="A739" s="46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ht="11.25" customHeight="1">
      <c r="A740" s="46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ht="11.25" customHeight="1">
      <c r="A741" s="46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ht="11.25" customHeight="1">
      <c r="A742" s="46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ht="11.25" customHeight="1">
      <c r="A743" s="46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ht="11.25" customHeight="1">
      <c r="A744" s="46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ht="11.25" customHeight="1">
      <c r="A745" s="46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ht="11.25" customHeight="1">
      <c r="A746" s="46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ht="11.25" customHeight="1">
      <c r="A747" s="46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ht="11.25" customHeight="1">
      <c r="A748" s="46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ht="11.25" customHeight="1">
      <c r="A749" s="46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ht="11.25" customHeight="1">
      <c r="A750" s="46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ht="11.25" customHeight="1">
      <c r="A751" s="46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ht="11.25" customHeight="1">
      <c r="A752" s="46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ht="11.25" customHeight="1">
      <c r="A753" s="46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ht="11.25" customHeight="1">
      <c r="A754" s="46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ht="11.25" customHeight="1">
      <c r="A755" s="46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ht="11.25" customHeight="1">
      <c r="A756" s="46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ht="11.25" customHeight="1">
      <c r="A757" s="46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ht="11.25" customHeight="1">
      <c r="A758" s="46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ht="11.25" customHeight="1">
      <c r="A759" s="46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ht="11.25" customHeight="1">
      <c r="A760" s="46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ht="11.25" customHeight="1">
      <c r="A761" s="46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ht="11.25" customHeight="1">
      <c r="A762" s="46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ht="11.25" customHeight="1">
      <c r="A763" s="46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ht="11.25" customHeight="1">
      <c r="A764" s="46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ht="11.25" customHeight="1">
      <c r="A765" s="46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ht="11.25" customHeight="1">
      <c r="A766" s="46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ht="11.25" customHeight="1">
      <c r="A767" s="46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ht="11.25" customHeight="1">
      <c r="A768" s="46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ht="11.25" customHeight="1">
      <c r="A769" s="46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ht="11.25" customHeight="1">
      <c r="A770" s="46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ht="11.25" customHeight="1">
      <c r="A771" s="46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ht="11.25" customHeight="1">
      <c r="A772" s="46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ht="11.25" customHeight="1">
      <c r="A773" s="46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ht="11.25" customHeight="1">
      <c r="A774" s="46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ht="11.25" customHeight="1">
      <c r="A775" s="46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ht="11.25" customHeight="1">
      <c r="A776" s="46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ht="11.25" customHeight="1">
      <c r="A777" s="46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ht="11.25" customHeight="1">
      <c r="A778" s="46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ht="11.25" customHeight="1">
      <c r="A779" s="46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ht="11.25" customHeight="1">
      <c r="A780" s="46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ht="11.25" customHeight="1">
      <c r="A781" s="46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ht="11.25" customHeight="1">
      <c r="A782" s="46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ht="11.25" customHeight="1">
      <c r="A783" s="46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ht="11.25" customHeight="1">
      <c r="A784" s="46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ht="11.25" customHeight="1">
      <c r="A785" s="46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ht="11.25" customHeight="1">
      <c r="A786" s="46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ht="11.25" customHeight="1">
      <c r="A787" s="46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ht="11.25" customHeight="1">
      <c r="A788" s="46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ht="11.25" customHeight="1">
      <c r="A789" s="46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ht="11.25" customHeight="1">
      <c r="A790" s="46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ht="11.25" customHeight="1">
      <c r="A791" s="46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ht="11.25" customHeight="1">
      <c r="A792" s="46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ht="11.25" customHeight="1">
      <c r="A793" s="46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ht="11.25" customHeight="1">
      <c r="A794" s="46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ht="11.25" customHeight="1">
      <c r="A795" s="46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ht="11.25" customHeight="1">
      <c r="A796" s="46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ht="11.25" customHeight="1">
      <c r="A797" s="46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ht="11.25" customHeight="1">
      <c r="A798" s="46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ht="11.25" customHeight="1">
      <c r="A799" s="46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ht="11.25" customHeight="1">
      <c r="A800" s="46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ht="11.25" customHeight="1">
      <c r="A801" s="46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ht="11.25" customHeight="1">
      <c r="A802" s="46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ht="11.25" customHeight="1">
      <c r="A803" s="46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ht="11.25" customHeight="1">
      <c r="A804" s="46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ht="11.25" customHeight="1">
      <c r="A805" s="46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ht="11.25" customHeight="1">
      <c r="A806" s="46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ht="11.25" customHeight="1">
      <c r="A807" s="46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ht="11.25" customHeight="1">
      <c r="A808" s="46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ht="11.25" customHeight="1">
      <c r="A809" s="46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ht="11.25" customHeight="1">
      <c r="A810" s="46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ht="11.25" customHeight="1">
      <c r="A811" s="46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ht="11.25" customHeight="1">
      <c r="A812" s="46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ht="11.25" customHeight="1">
      <c r="A813" s="46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ht="11.25" customHeight="1">
      <c r="A814" s="46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ht="11.25" customHeight="1">
      <c r="A815" s="46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ht="11.25" customHeight="1">
      <c r="A816" s="46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ht="11.25" customHeight="1">
      <c r="A817" s="46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ht="11.25" customHeight="1">
      <c r="A818" s="46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ht="11.25" customHeight="1">
      <c r="A819" s="46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ht="11.25" customHeight="1">
      <c r="A820" s="46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ht="11.25" customHeight="1">
      <c r="A821" s="46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ht="11.25" customHeight="1">
      <c r="A822" s="46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ht="11.25" customHeight="1">
      <c r="A823" s="46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ht="11.25" customHeight="1">
      <c r="A824" s="46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ht="11.25" customHeight="1">
      <c r="A825" s="46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ht="11.25" customHeight="1">
      <c r="A826" s="46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ht="11.25" customHeight="1">
      <c r="A827" s="46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ht="11.25" customHeight="1">
      <c r="A828" s="46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ht="11.25" customHeight="1">
      <c r="A829" s="46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ht="11.25" customHeight="1">
      <c r="A830" s="46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ht="11.25" customHeight="1">
      <c r="A831" s="46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ht="11.25" customHeight="1">
      <c r="A832" s="46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ht="11.25" customHeight="1">
      <c r="A833" s="46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ht="11.25" customHeight="1">
      <c r="A834" s="46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ht="11.25" customHeight="1">
      <c r="A835" s="46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ht="11.25" customHeight="1">
      <c r="A836" s="46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ht="11.25" customHeight="1">
      <c r="A837" s="46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ht="11.25" customHeight="1">
      <c r="A838" s="46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ht="11.25" customHeight="1">
      <c r="A839" s="46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ht="11.25" customHeight="1">
      <c r="A840" s="46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ht="11.25" customHeight="1">
      <c r="A841" s="46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ht="11.25" customHeight="1">
      <c r="A842" s="46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ht="11.25" customHeight="1">
      <c r="A843" s="46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ht="11.25" customHeight="1">
      <c r="A844" s="46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ht="11.25" customHeight="1">
      <c r="A845" s="46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ht="11.25" customHeight="1">
      <c r="A846" s="46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ht="11.25" customHeight="1">
      <c r="A847" s="46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ht="11.25" customHeight="1">
      <c r="A848" s="46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ht="11.25" customHeight="1">
      <c r="A849" s="46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ht="11.25" customHeight="1">
      <c r="A850" s="46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ht="11.25" customHeight="1">
      <c r="A851" s="46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ht="11.25" customHeight="1">
      <c r="A852" s="46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ht="11.25" customHeight="1">
      <c r="A853" s="46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ht="11.25" customHeight="1">
      <c r="A854" s="46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ht="11.25" customHeight="1">
      <c r="A855" s="46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ht="11.25" customHeight="1">
      <c r="A856" s="46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ht="11.25" customHeight="1">
      <c r="A857" s="46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ht="11.25" customHeight="1">
      <c r="A858" s="46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ht="11.25" customHeight="1">
      <c r="A859" s="46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ht="11.25" customHeight="1">
      <c r="A860" s="46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ht="11.25" customHeight="1">
      <c r="A861" s="46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ht="11.25" customHeight="1">
      <c r="A862" s="46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ht="11.25" customHeight="1">
      <c r="A863" s="46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ht="11.25" customHeight="1">
      <c r="A864" s="46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ht="11.25" customHeight="1">
      <c r="A865" s="46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ht="11.25" customHeight="1">
      <c r="A866" s="46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ht="11.25" customHeight="1">
      <c r="A867" s="46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ht="11.25" customHeight="1">
      <c r="A868" s="46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ht="11.25" customHeight="1">
      <c r="A869" s="46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ht="11.25" customHeight="1">
      <c r="A870" s="46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ht="11.25" customHeight="1">
      <c r="A871" s="46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ht="11.25" customHeight="1">
      <c r="A872" s="46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ht="11.25" customHeight="1">
      <c r="A873" s="46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ht="11.25" customHeight="1">
      <c r="A874" s="46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ht="11.25" customHeight="1">
      <c r="A875" s="46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ht="11.25" customHeight="1">
      <c r="A876" s="46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ht="11.25" customHeight="1">
      <c r="A877" s="46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ht="11.25" customHeight="1">
      <c r="A878" s="46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ht="11.25" customHeight="1">
      <c r="A879" s="46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ht="11.25" customHeight="1">
      <c r="A880" s="46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ht="11.25" customHeight="1">
      <c r="A881" s="46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ht="11.25" customHeight="1">
      <c r="A882" s="46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ht="11.25" customHeight="1">
      <c r="A883" s="46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ht="11.25" customHeight="1">
      <c r="A884" s="46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ht="11.25" customHeight="1">
      <c r="A885" s="46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ht="11.25" customHeight="1">
      <c r="A886" s="46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ht="11.25" customHeight="1">
      <c r="A887" s="46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ht="11.25" customHeight="1">
      <c r="A888" s="46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ht="11.25" customHeight="1">
      <c r="A889" s="46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ht="11.25" customHeight="1">
      <c r="A890" s="46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ht="11.25" customHeight="1">
      <c r="A891" s="46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ht="11.25" customHeight="1">
      <c r="A892" s="46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ht="11.25" customHeight="1">
      <c r="A893" s="46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ht="11.25" customHeight="1">
      <c r="A894" s="46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ht="11.25" customHeight="1">
      <c r="A895" s="46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ht="11.25" customHeight="1">
      <c r="A896" s="46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ht="11.25" customHeight="1">
      <c r="A897" s="46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ht="11.25" customHeight="1">
      <c r="A898" s="46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ht="11.25" customHeight="1">
      <c r="A899" s="46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ht="11.25" customHeight="1">
      <c r="A900" s="46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ht="11.25" customHeight="1">
      <c r="A901" s="46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ht="11.25" customHeight="1">
      <c r="A902" s="46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ht="11.25" customHeight="1">
      <c r="A903" s="46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ht="11.25" customHeight="1">
      <c r="A904" s="46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ht="11.25" customHeight="1">
      <c r="A905" s="46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ht="11.25" customHeight="1">
      <c r="A906" s="46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ht="11.25" customHeight="1">
      <c r="A907" s="46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ht="11.25" customHeight="1">
      <c r="A908" s="46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ht="11.25" customHeight="1">
      <c r="A909" s="46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ht="11.25" customHeight="1">
      <c r="A910" s="46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ht="11.25" customHeight="1">
      <c r="A911" s="46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ht="11.25" customHeight="1">
      <c r="A912" s="46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ht="11.25" customHeight="1">
      <c r="A913" s="46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ht="11.25" customHeight="1">
      <c r="A914" s="46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ht="11.25" customHeight="1">
      <c r="A915" s="46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ht="11.25" customHeight="1">
      <c r="A916" s="46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ht="11.25" customHeight="1">
      <c r="A917" s="46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ht="11.25" customHeight="1">
      <c r="A918" s="46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ht="11.25" customHeight="1">
      <c r="A919" s="46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ht="11.25" customHeight="1">
      <c r="A920" s="46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ht="11.25" customHeight="1">
      <c r="A921" s="46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ht="11.25" customHeight="1">
      <c r="A922" s="46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ht="11.25" customHeight="1">
      <c r="A923" s="46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ht="11.25" customHeight="1">
      <c r="A924" s="46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ht="11.25" customHeight="1">
      <c r="A925" s="46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ht="11.25" customHeight="1">
      <c r="A926" s="46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ht="11.25" customHeight="1">
      <c r="A927" s="46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ht="11.25" customHeight="1">
      <c r="A928" s="46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ht="11.25" customHeight="1">
      <c r="A929" s="46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ht="11.25" customHeight="1">
      <c r="A930" s="46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ht="11.25" customHeight="1">
      <c r="A931" s="46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ht="11.25" customHeight="1">
      <c r="A932" s="46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ht="11.25" customHeight="1">
      <c r="A933" s="46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ht="11.25" customHeight="1">
      <c r="A934" s="46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ht="11.25" customHeight="1">
      <c r="A935" s="46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ht="11.25" customHeight="1">
      <c r="A936" s="46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ht="11.25" customHeight="1">
      <c r="A937" s="46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ht="11.25" customHeight="1">
      <c r="A938" s="46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ht="11.25" customHeight="1">
      <c r="A939" s="46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ht="11.25" customHeight="1">
      <c r="A940" s="46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ht="11.25" customHeight="1">
      <c r="A941" s="46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ht="11.25" customHeight="1">
      <c r="A942" s="46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ht="11.25" customHeight="1">
      <c r="A943" s="46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ht="11.25" customHeight="1">
      <c r="A944" s="46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ht="11.25" customHeight="1">
      <c r="A945" s="46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ht="11.25" customHeight="1">
      <c r="A946" s="46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ht="11.25" customHeight="1">
      <c r="A947" s="46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ht="11.25" customHeight="1">
      <c r="A948" s="46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ht="11.25" customHeight="1">
      <c r="A949" s="46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ht="11.25" customHeight="1">
      <c r="A950" s="46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ht="11.25" customHeight="1">
      <c r="A951" s="46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ht="11.25" customHeight="1">
      <c r="A952" s="46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ht="11.25" customHeight="1">
      <c r="A953" s="46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ht="11.25" customHeight="1">
      <c r="A954" s="46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ht="11.25" customHeight="1">
      <c r="A955" s="46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ht="11.25" customHeight="1">
      <c r="A956" s="46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ht="11.25" customHeight="1">
      <c r="A957" s="46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ht="11.25" customHeight="1">
      <c r="A958" s="46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ht="11.25" customHeight="1">
      <c r="A959" s="46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ht="11.25" customHeight="1">
      <c r="A960" s="46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ht="11.25" customHeight="1">
      <c r="A961" s="46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ht="11.25" customHeight="1">
      <c r="A962" s="46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ht="11.25" customHeight="1">
      <c r="A963" s="46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ht="11.25" customHeight="1">
      <c r="A964" s="46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ht="11.25" customHeight="1">
      <c r="A965" s="46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ht="11.25" customHeight="1">
      <c r="A966" s="46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ht="11.25" customHeight="1">
      <c r="A967" s="46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ht="11.25" customHeight="1">
      <c r="A968" s="46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ht="11.25" customHeight="1">
      <c r="A969" s="46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ht="11.25" customHeight="1">
      <c r="A970" s="46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ht="11.25" customHeight="1">
      <c r="A971" s="46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ht="11.25" customHeight="1">
      <c r="A972" s="46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ht="11.25" customHeight="1">
      <c r="A973" s="46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ht="11.25" customHeight="1">
      <c r="A974" s="46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ht="11.25" customHeight="1">
      <c r="A975" s="46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ht="11.25" customHeight="1">
      <c r="A976" s="46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ht="11.25" customHeight="1">
      <c r="A977" s="46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ht="11.25" customHeight="1">
      <c r="A978" s="46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ht="11.25" customHeight="1">
      <c r="A979" s="46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ht="11.25" customHeight="1">
      <c r="A980" s="46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ht="11.25" customHeight="1">
      <c r="A981" s="46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ht="11.25" customHeight="1">
      <c r="A982" s="46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ht="11.25" customHeight="1">
      <c r="A983" s="46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ht="11.25" customHeight="1">
      <c r="A984" s="46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ht="11.25" customHeight="1">
      <c r="A985" s="46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ht="11.25" customHeight="1">
      <c r="A986" s="46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ht="11.25" customHeight="1">
      <c r="A987" s="46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ht="11.25" customHeight="1">
      <c r="A988" s="46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ht="11.25" customHeight="1">
      <c r="A989" s="46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ht="11.25" customHeight="1">
      <c r="A990" s="46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ht="11.25" customHeight="1">
      <c r="A991" s="46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ht="11.25" customHeight="1">
      <c r="A992" s="46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ht="11.25" customHeight="1">
      <c r="A993" s="46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ht="11.25" customHeight="1">
      <c r="A994" s="46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ht="11.25" customHeight="1">
      <c r="A995" s="46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ht="11.25" customHeight="1">
      <c r="A996" s="46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ht="11.25" customHeight="1">
      <c r="A997" s="46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ht="11.25" customHeight="1">
      <c r="A998" s="46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ht="11.25" customHeight="1">
      <c r="A999" s="46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ht="11.25" customHeight="1">
      <c r="A1000" s="46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100">
    <mergeCell ref="B59:H59"/>
    <mergeCell ref="B65:H65"/>
    <mergeCell ref="B71:C71"/>
    <mergeCell ref="B70:C70"/>
    <mergeCell ref="B90:C90"/>
    <mergeCell ref="B107:C107"/>
    <mergeCell ref="B31:E31"/>
    <mergeCell ref="B33:E33"/>
    <mergeCell ref="B32:E32"/>
    <mergeCell ref="B68:C68"/>
    <mergeCell ref="B69:C69"/>
    <mergeCell ref="B47:E47"/>
    <mergeCell ref="B40:E40"/>
    <mergeCell ref="B39:E39"/>
    <mergeCell ref="B30:E30"/>
    <mergeCell ref="B34:E34"/>
    <mergeCell ref="B35:E35"/>
    <mergeCell ref="B36:E36"/>
    <mergeCell ref="B37:E37"/>
    <mergeCell ref="B38:E38"/>
    <mergeCell ref="B95:H95"/>
    <mergeCell ref="B88:G88"/>
    <mergeCell ref="B121:H121"/>
    <mergeCell ref="B72:C72"/>
    <mergeCell ref="B108:C108"/>
    <mergeCell ref="B84:H84"/>
    <mergeCell ref="B41:F41"/>
    <mergeCell ref="B91:C91"/>
    <mergeCell ref="B110:C110"/>
    <mergeCell ref="B105:C105"/>
    <mergeCell ref="B106:C106"/>
    <mergeCell ref="B109:C109"/>
    <mergeCell ref="B104:C104"/>
    <mergeCell ref="B103:C103"/>
    <mergeCell ref="B53:F53"/>
    <mergeCell ref="B51:F51"/>
    <mergeCell ref="B42:F42"/>
    <mergeCell ref="B46:E46"/>
    <mergeCell ref="B54:G54"/>
    <mergeCell ref="B55:C55"/>
    <mergeCell ref="B89:C89"/>
    <mergeCell ref="B77:C77"/>
    <mergeCell ref="B81:C81"/>
    <mergeCell ref="B78:C78"/>
    <mergeCell ref="B79:C79"/>
    <mergeCell ref="B80:C80"/>
    <mergeCell ref="B82:C82"/>
    <mergeCell ref="B83:C83"/>
    <mergeCell ref="B74:C74"/>
    <mergeCell ref="B73:C73"/>
    <mergeCell ref="B66:C66"/>
    <mergeCell ref="B67:C67"/>
    <mergeCell ref="B25:E25"/>
    <mergeCell ref="B23:E23"/>
    <mergeCell ref="B24:E24"/>
    <mergeCell ref="B29:E29"/>
    <mergeCell ref="B26:E26"/>
    <mergeCell ref="B27:E27"/>
    <mergeCell ref="B6:E6"/>
    <mergeCell ref="B7:E7"/>
    <mergeCell ref="B9:E9"/>
    <mergeCell ref="B8:E8"/>
    <mergeCell ref="B12:E12"/>
    <mergeCell ref="F20:I20"/>
    <mergeCell ref="F19:I19"/>
    <mergeCell ref="F18:I18"/>
    <mergeCell ref="F17:I17"/>
    <mergeCell ref="F15:I15"/>
    <mergeCell ref="F16:I16"/>
    <mergeCell ref="F21:I21"/>
    <mergeCell ref="F22:I22"/>
    <mergeCell ref="F25:I25"/>
    <mergeCell ref="F23:I23"/>
    <mergeCell ref="F24:I24"/>
    <mergeCell ref="F8:I8"/>
    <mergeCell ref="F9:I9"/>
    <mergeCell ref="F12:I12"/>
    <mergeCell ref="F14:I14"/>
    <mergeCell ref="F10:I10"/>
    <mergeCell ref="F11:I11"/>
    <mergeCell ref="F7:I7"/>
    <mergeCell ref="B43:E43"/>
    <mergeCell ref="B44:E44"/>
    <mergeCell ref="B56:C56"/>
    <mergeCell ref="B57:C57"/>
    <mergeCell ref="F26:H26"/>
    <mergeCell ref="F27:I27"/>
    <mergeCell ref="A28:H28"/>
    <mergeCell ref="B11:E11"/>
    <mergeCell ref="B10:E10"/>
    <mergeCell ref="F2:I2"/>
    <mergeCell ref="B2:E2"/>
    <mergeCell ref="B4:E4"/>
    <mergeCell ref="B5:E5"/>
    <mergeCell ref="F6:I6"/>
    <mergeCell ref="F3:I3"/>
    <mergeCell ref="F4:I4"/>
    <mergeCell ref="F5:I5"/>
    <mergeCell ref="A1:I1"/>
    <mergeCell ref="B3:E3"/>
  </mergeCells>
  <dataValidations>
    <dataValidation type="list" allowBlank="1" showInputMessage="1" showErrorMessage="1" prompt=" - " sqref="F9">
      <formula1>$M$14:$M$16</formula1>
    </dataValidation>
    <dataValidation type="list" allowBlank="1" showInputMessage="1" showErrorMessage="1" prompt=" - " sqref="K82">
      <formula1>"Y,N"</formula1>
    </dataValidation>
    <dataValidation type="list" allowBlank="1" showInputMessage="1" showErrorMessage="1" prompt=" - " sqref="K80:K81">
      <formula1>"1.0,0.5"</formula1>
    </dataValidation>
    <dataValidation type="list" allowBlank="1" showInputMessage="1" showErrorMessage="1" prompt=" - " sqref="F6">
      <formula1>$M$7:$M$9</formula1>
    </dataValidation>
    <dataValidation type="list" allowBlank="1" showInputMessage="1" showErrorMessage="1" prompt=" - " sqref="F8">
      <formula1>$L$14:$L$16</formula1>
    </dataValidation>
    <dataValidation type="list" allowBlank="1" showInputMessage="1" showErrorMessage="1" prompt=" - " sqref="F27">
      <formula1>"ORIGINAL,REVISED"</formula1>
    </dataValidation>
  </dataValidation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29" defaultRowHeight="15.0"/>
  <cols>
    <col customWidth="1" min="1" max="1" width="16.57"/>
    <col customWidth="1" min="2" max="6" width="15.71"/>
    <col customWidth="1" min="7" max="26" width="8.0"/>
  </cols>
  <sheetData>
    <row r="1" ht="12.75" customHeight="1">
      <c r="A1" s="1" t="s">
        <v>0</v>
      </c>
      <c r="B1" s="1"/>
      <c r="C1" s="1"/>
      <c r="D1" s="1"/>
      <c r="E1" s="1"/>
      <c r="F1" s="1"/>
    </row>
    <row r="2" ht="63.75" customHeight="1">
      <c r="A2" s="2" t="s">
        <v>1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</row>
    <row r="3" ht="12.75" customHeight="1">
      <c r="A3" s="4"/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</row>
    <row r="4" ht="12.75" customHeight="1">
      <c r="A4" s="6" t="s">
        <v>14</v>
      </c>
      <c r="B4" s="9" t="str">
        <f>+Computation_AY1617!I37</f>
        <v>  -   </v>
      </c>
      <c r="C4" s="9">
        <v>0.0</v>
      </c>
      <c r="D4" s="9">
        <v>0.0</v>
      </c>
      <c r="E4" s="9">
        <v>0.0</v>
      </c>
      <c r="F4" s="9" t="str">
        <f t="shared" ref="F4:F9" si="1">+B4-SUM(C4:E4)</f>
        <v>  -   </v>
      </c>
    </row>
    <row r="5" ht="12.75" customHeight="1">
      <c r="A5" s="6" t="s">
        <v>15</v>
      </c>
      <c r="B5" s="9" t="str">
        <f>+Computation_AY1617!I39</f>
        <v>  -   </v>
      </c>
      <c r="C5" s="9">
        <v>0.0</v>
      </c>
      <c r="D5" s="9">
        <v>0.0</v>
      </c>
      <c r="E5" s="9">
        <v>0.0</v>
      </c>
      <c r="F5" s="9" t="str">
        <f t="shared" si="1"/>
        <v>  -   </v>
      </c>
    </row>
    <row r="6" ht="12.75" customHeight="1">
      <c r="A6" s="6" t="s">
        <v>16</v>
      </c>
      <c r="B6" s="9" t="str">
        <f>+Computation_AY1617!I53</f>
        <v>  -   </v>
      </c>
      <c r="C6" s="9">
        <v>0.0</v>
      </c>
      <c r="D6" s="9">
        <v>0.0</v>
      </c>
      <c r="E6" s="9">
        <v>0.0</v>
      </c>
      <c r="F6" s="9" t="str">
        <f t="shared" si="1"/>
        <v>  -   </v>
      </c>
    </row>
    <row r="7" ht="12.75" customHeight="1">
      <c r="A7" s="6" t="s">
        <v>17</v>
      </c>
      <c r="B7" s="9" t="str">
        <f>ROUND(+Computation_AY1617!G56,0)</f>
        <v>  -   </v>
      </c>
      <c r="C7" s="9">
        <v>0.0</v>
      </c>
      <c r="D7" s="9">
        <v>0.0</v>
      </c>
      <c r="E7" s="9">
        <v>0.0</v>
      </c>
      <c r="F7" s="9" t="str">
        <f t="shared" si="1"/>
        <v>  -   </v>
      </c>
    </row>
    <row r="8" ht="12.75" customHeight="1">
      <c r="A8" s="6" t="s">
        <v>18</v>
      </c>
      <c r="B8" s="9" t="str">
        <f>ROUND(+Computation_AY1617!G57,0)</f>
        <v>  -   </v>
      </c>
      <c r="C8" s="9">
        <v>0.0</v>
      </c>
      <c r="D8" s="9">
        <v>0.0</v>
      </c>
      <c r="E8" s="9">
        <v>0.0</v>
      </c>
      <c r="F8" s="9" t="str">
        <f t="shared" si="1"/>
        <v>  -   </v>
      </c>
    </row>
    <row r="9" ht="12.75" customHeight="1">
      <c r="A9" s="6" t="s">
        <v>19</v>
      </c>
      <c r="B9" s="9" t="str">
        <f>+Computation_AY1617!I62</f>
        <v>  -   </v>
      </c>
      <c r="C9" s="9">
        <v>0.0</v>
      </c>
      <c r="D9" s="9">
        <v>0.0</v>
      </c>
      <c r="E9" s="9">
        <v>0.0</v>
      </c>
      <c r="F9" s="9" t="str">
        <f t="shared" si="1"/>
        <v>  -   </v>
      </c>
    </row>
    <row r="10" ht="12.75" customHeight="1">
      <c r="A10" s="1"/>
      <c r="B10" s="1"/>
      <c r="C10" s="1"/>
      <c r="D10" s="1"/>
      <c r="E10" s="1"/>
      <c r="F10" s="1"/>
    </row>
    <row r="11" ht="12.75" customHeight="1">
      <c r="A11" s="1"/>
      <c r="B11" s="1"/>
      <c r="C11" s="1"/>
      <c r="D11" s="1"/>
      <c r="E11" s="1"/>
      <c r="F11" s="1"/>
    </row>
    <row r="12" ht="12.75" customHeight="1">
      <c r="A12" s="1"/>
      <c r="B12" s="1"/>
      <c r="C12" s="1"/>
      <c r="D12" s="1"/>
      <c r="E12" s="1"/>
      <c r="F12" s="1"/>
    </row>
    <row r="13" ht="12.75" customHeight="1">
      <c r="A13" s="1"/>
      <c r="B13" s="1"/>
      <c r="C13" s="1"/>
      <c r="D13" s="1"/>
      <c r="E13" s="1"/>
      <c r="F13" s="1"/>
    </row>
    <row r="14" ht="12.75" customHeight="1">
      <c r="A14" s="1"/>
      <c r="B14" s="1"/>
      <c r="C14" s="1"/>
      <c r="D14" s="1"/>
      <c r="E14" s="1"/>
      <c r="F14" s="1"/>
    </row>
    <row r="15" ht="12.75" customHeight="1">
      <c r="A15" s="1"/>
      <c r="B15" s="1"/>
      <c r="C15" s="1"/>
      <c r="D15" s="1"/>
      <c r="E15" s="1"/>
      <c r="F15" s="1"/>
    </row>
    <row r="16" ht="12.75" customHeight="1">
      <c r="A16" s="1"/>
      <c r="B16" s="1"/>
      <c r="C16" s="1"/>
      <c r="D16" s="1"/>
      <c r="E16" s="1"/>
      <c r="F16" s="1"/>
    </row>
    <row r="17" ht="12.75" customHeight="1">
      <c r="A17" s="1"/>
      <c r="B17" s="1"/>
      <c r="C17" s="1"/>
      <c r="D17" s="1"/>
      <c r="E17" s="1"/>
      <c r="F17" s="1"/>
    </row>
    <row r="18" ht="12.75" customHeight="1">
      <c r="A18" s="1"/>
      <c r="B18" s="1"/>
      <c r="C18" s="1"/>
      <c r="D18" s="1"/>
      <c r="E18" s="1"/>
      <c r="F18" s="1"/>
    </row>
    <row r="19" ht="12.75" customHeight="1">
      <c r="A19" s="1"/>
      <c r="B19" s="1"/>
      <c r="C19" s="1"/>
      <c r="D19" s="1"/>
      <c r="E19" s="1"/>
      <c r="F19" s="1"/>
    </row>
    <row r="20" ht="12.75" customHeight="1">
      <c r="A20" s="1"/>
      <c r="B20" s="1"/>
      <c r="C20" s="1"/>
      <c r="D20" s="1"/>
      <c r="E20" s="1"/>
      <c r="F20" s="1"/>
    </row>
    <row r="21" ht="12.75" customHeight="1">
      <c r="A21" s="1"/>
      <c r="B21" s="1"/>
      <c r="C21" s="1"/>
      <c r="D21" s="1"/>
      <c r="E21" s="1"/>
      <c r="F21" s="1"/>
    </row>
    <row r="22" ht="12.75" customHeight="1">
      <c r="A22" s="1"/>
      <c r="B22" s="1"/>
      <c r="C22" s="1"/>
      <c r="D22" s="1"/>
      <c r="E22" s="1"/>
      <c r="F22" s="1"/>
    </row>
    <row r="23" ht="12.75" customHeight="1">
      <c r="A23" s="1"/>
      <c r="B23" s="1"/>
      <c r="C23" s="1"/>
      <c r="D23" s="1"/>
      <c r="E23" s="1"/>
      <c r="F23" s="1"/>
    </row>
    <row r="24" ht="12.75" customHeight="1">
      <c r="A24" s="1"/>
      <c r="B24" s="1"/>
      <c r="C24" s="1"/>
      <c r="D24" s="1"/>
      <c r="E24" s="1"/>
      <c r="F24" s="1"/>
    </row>
    <row r="25" ht="12.75" customHeight="1">
      <c r="A25" s="1"/>
      <c r="B25" s="1"/>
      <c r="C25" s="1"/>
      <c r="D25" s="1"/>
      <c r="E25" s="1"/>
      <c r="F25" s="1"/>
    </row>
    <row r="26" ht="12.75" customHeight="1">
      <c r="A26" s="1"/>
      <c r="B26" s="1"/>
      <c r="C26" s="1"/>
      <c r="D26" s="1"/>
      <c r="E26" s="1"/>
      <c r="F26" s="1"/>
    </row>
    <row r="27" ht="12.75" customHeight="1">
      <c r="A27" s="1"/>
      <c r="B27" s="1"/>
      <c r="C27" s="1"/>
      <c r="D27" s="1"/>
      <c r="E27" s="1"/>
      <c r="F27" s="1"/>
    </row>
    <row r="28" ht="12.75" customHeight="1">
      <c r="A28" s="1"/>
      <c r="B28" s="1"/>
      <c r="C28" s="1"/>
      <c r="D28" s="1"/>
      <c r="E28" s="1"/>
      <c r="F28" s="1"/>
    </row>
    <row r="29" ht="12.75" customHeight="1">
      <c r="A29" s="1"/>
      <c r="B29" s="1"/>
      <c r="C29" s="1"/>
      <c r="D29" s="1"/>
      <c r="E29" s="1"/>
      <c r="F29" s="1"/>
    </row>
    <row r="30" ht="12.75" customHeight="1">
      <c r="A30" s="1"/>
      <c r="B30" s="1"/>
      <c r="C30" s="1"/>
      <c r="D30" s="1"/>
      <c r="E30" s="1"/>
      <c r="F30" s="1"/>
    </row>
    <row r="31" ht="12.75" customHeight="1">
      <c r="A31" s="1"/>
      <c r="B31" s="1"/>
      <c r="C31" s="1"/>
      <c r="D31" s="1"/>
      <c r="E31" s="1"/>
      <c r="F31" s="1"/>
    </row>
    <row r="32" ht="12.75" customHeight="1">
      <c r="A32" s="1"/>
      <c r="B32" s="1"/>
      <c r="C32" s="1"/>
      <c r="D32" s="1"/>
      <c r="E32" s="1"/>
      <c r="F32" s="1"/>
    </row>
    <row r="33" ht="12.75" customHeight="1">
      <c r="A33" s="1"/>
      <c r="B33" s="1"/>
      <c r="C33" s="1"/>
      <c r="D33" s="1"/>
      <c r="E33" s="1"/>
      <c r="F33" s="1"/>
    </row>
    <row r="34" ht="12.75" customHeight="1">
      <c r="A34" s="1"/>
      <c r="B34" s="1"/>
      <c r="C34" s="1"/>
      <c r="D34" s="1"/>
      <c r="E34" s="1"/>
      <c r="F34" s="1"/>
    </row>
    <row r="35" ht="12.75" customHeight="1">
      <c r="A35" s="1"/>
      <c r="B35" s="1"/>
      <c r="C35" s="1"/>
      <c r="D35" s="1"/>
      <c r="E35" s="1"/>
      <c r="F35" s="1"/>
    </row>
    <row r="36" ht="12.75" customHeight="1">
      <c r="A36" s="1"/>
      <c r="B36" s="1"/>
      <c r="C36" s="1"/>
      <c r="D36" s="1"/>
      <c r="E36" s="1"/>
      <c r="F36" s="1"/>
    </row>
    <row r="37" ht="12.75" customHeight="1">
      <c r="A37" s="1"/>
      <c r="B37" s="1"/>
      <c r="C37" s="1"/>
      <c r="D37" s="1"/>
      <c r="E37" s="1"/>
      <c r="F37" s="1"/>
    </row>
    <row r="38" ht="12.75" customHeight="1">
      <c r="A38" s="1"/>
      <c r="B38" s="1"/>
      <c r="C38" s="1"/>
      <c r="D38" s="1"/>
      <c r="E38" s="1"/>
      <c r="F38" s="1"/>
    </row>
    <row r="39" ht="12.75" customHeight="1">
      <c r="A39" s="1"/>
      <c r="B39" s="1"/>
      <c r="C39" s="1"/>
      <c r="D39" s="1"/>
      <c r="E39" s="1"/>
      <c r="F39" s="1"/>
    </row>
    <row r="40" ht="12.75" customHeight="1">
      <c r="A40" s="1"/>
      <c r="B40" s="1"/>
      <c r="C40" s="1"/>
      <c r="D40" s="1"/>
      <c r="E40" s="1"/>
      <c r="F40" s="1"/>
    </row>
    <row r="41" ht="12.75" customHeight="1">
      <c r="A41" s="1"/>
      <c r="B41" s="1"/>
      <c r="C41" s="1"/>
      <c r="D41" s="1"/>
      <c r="E41" s="1"/>
      <c r="F41" s="1"/>
    </row>
    <row r="42" ht="12.75" customHeight="1">
      <c r="A42" s="1"/>
      <c r="B42" s="1"/>
      <c r="C42" s="1"/>
      <c r="D42" s="1"/>
      <c r="E42" s="1"/>
      <c r="F42" s="1"/>
    </row>
    <row r="43" ht="12.75" customHeight="1">
      <c r="A43" s="1"/>
      <c r="B43" s="1"/>
      <c r="C43" s="1"/>
      <c r="D43" s="1"/>
      <c r="E43" s="1"/>
      <c r="F43" s="1"/>
    </row>
    <row r="44" ht="12.75" customHeight="1">
      <c r="A44" s="1"/>
      <c r="B44" s="1"/>
      <c r="C44" s="1"/>
      <c r="D44" s="1"/>
      <c r="E44" s="1"/>
      <c r="F44" s="1"/>
    </row>
    <row r="45" ht="12.75" customHeight="1">
      <c r="A45" s="1"/>
      <c r="B45" s="1"/>
      <c r="C45" s="1"/>
      <c r="D45" s="1"/>
      <c r="E45" s="1"/>
      <c r="F45" s="1"/>
    </row>
    <row r="46" ht="12.75" customHeight="1">
      <c r="A46" s="1"/>
      <c r="B46" s="1"/>
      <c r="C46" s="1"/>
      <c r="D46" s="1"/>
      <c r="E46" s="1"/>
      <c r="F46" s="1"/>
    </row>
    <row r="47" ht="12.75" customHeight="1">
      <c r="A47" s="1"/>
      <c r="B47" s="1"/>
      <c r="C47" s="1"/>
      <c r="D47" s="1"/>
      <c r="E47" s="1"/>
      <c r="F47" s="1"/>
    </row>
    <row r="48" ht="12.75" customHeight="1">
      <c r="A48" s="1"/>
      <c r="B48" s="1"/>
      <c r="C48" s="1"/>
      <c r="D48" s="1"/>
      <c r="E48" s="1"/>
      <c r="F48" s="1"/>
    </row>
    <row r="49" ht="12.75" customHeight="1">
      <c r="A49" s="1"/>
      <c r="B49" s="1"/>
      <c r="C49" s="1"/>
      <c r="D49" s="1"/>
      <c r="E49" s="1"/>
      <c r="F49" s="1"/>
    </row>
    <row r="50" ht="12.75" customHeight="1">
      <c r="A50" s="1"/>
      <c r="B50" s="1"/>
      <c r="C50" s="1"/>
      <c r="D50" s="1"/>
      <c r="E50" s="1"/>
      <c r="F50" s="1"/>
    </row>
    <row r="51" ht="12.75" customHeight="1">
      <c r="A51" s="1"/>
      <c r="B51" s="1"/>
      <c r="C51" s="1"/>
      <c r="D51" s="1"/>
      <c r="E51" s="1"/>
      <c r="F51" s="1"/>
    </row>
    <row r="52" ht="12.75" customHeight="1">
      <c r="A52" s="1"/>
      <c r="B52" s="1"/>
      <c r="C52" s="1"/>
      <c r="D52" s="1"/>
      <c r="E52" s="1"/>
      <c r="F52" s="1"/>
    </row>
    <row r="53" ht="12.75" customHeight="1">
      <c r="A53" s="1"/>
      <c r="B53" s="1"/>
      <c r="C53" s="1"/>
      <c r="D53" s="1"/>
      <c r="E53" s="1"/>
      <c r="F53" s="1"/>
    </row>
    <row r="54" ht="12.75" customHeight="1">
      <c r="A54" s="1"/>
      <c r="B54" s="1"/>
      <c r="C54" s="1"/>
      <c r="D54" s="1"/>
      <c r="E54" s="1"/>
      <c r="F54" s="1"/>
    </row>
    <row r="55" ht="12.75" customHeight="1">
      <c r="A55" s="1"/>
      <c r="B55" s="1"/>
      <c r="C55" s="1"/>
      <c r="D55" s="1"/>
      <c r="E55" s="1"/>
      <c r="F55" s="1"/>
    </row>
    <row r="56" ht="12.75" customHeight="1">
      <c r="A56" s="1"/>
      <c r="B56" s="1"/>
      <c r="C56" s="1"/>
      <c r="D56" s="1"/>
      <c r="E56" s="1"/>
      <c r="F56" s="1"/>
    </row>
    <row r="57" ht="12.75" customHeight="1">
      <c r="A57" s="1"/>
      <c r="B57" s="1"/>
      <c r="C57" s="1"/>
      <c r="D57" s="1"/>
      <c r="E57" s="1"/>
      <c r="F57" s="1"/>
    </row>
    <row r="58" ht="12.75" customHeight="1">
      <c r="A58" s="1"/>
      <c r="B58" s="1"/>
      <c r="C58" s="1"/>
      <c r="D58" s="1"/>
      <c r="E58" s="1"/>
      <c r="F58" s="1"/>
    </row>
    <row r="59" ht="12.75" customHeight="1">
      <c r="A59" s="1"/>
      <c r="B59" s="1"/>
      <c r="C59" s="1"/>
      <c r="D59" s="1"/>
      <c r="E59" s="1"/>
      <c r="F59" s="1"/>
    </row>
    <row r="60" ht="12.75" customHeight="1">
      <c r="A60" s="1"/>
      <c r="B60" s="1"/>
      <c r="C60" s="1"/>
      <c r="D60" s="1"/>
      <c r="E60" s="1"/>
      <c r="F60" s="1"/>
    </row>
    <row r="61" ht="12.75" customHeight="1">
      <c r="A61" s="1"/>
      <c r="B61" s="1"/>
      <c r="C61" s="1"/>
      <c r="D61" s="1"/>
      <c r="E61" s="1"/>
      <c r="F61" s="1"/>
    </row>
    <row r="62" ht="12.75" customHeight="1">
      <c r="A62" s="1"/>
      <c r="B62" s="1"/>
      <c r="C62" s="1"/>
      <c r="D62" s="1"/>
      <c r="E62" s="1"/>
      <c r="F62" s="1"/>
    </row>
    <row r="63" ht="12.75" customHeight="1">
      <c r="A63" s="1"/>
      <c r="B63" s="1"/>
      <c r="C63" s="1"/>
      <c r="D63" s="1"/>
      <c r="E63" s="1"/>
      <c r="F63" s="1"/>
    </row>
    <row r="64" ht="12.75" customHeight="1">
      <c r="A64" s="1"/>
      <c r="B64" s="1"/>
      <c r="C64" s="1"/>
      <c r="D64" s="1"/>
      <c r="E64" s="1"/>
      <c r="F64" s="1"/>
    </row>
    <row r="65" ht="12.75" customHeight="1">
      <c r="A65" s="1"/>
      <c r="B65" s="1"/>
      <c r="C65" s="1"/>
      <c r="D65" s="1"/>
      <c r="E65" s="1"/>
      <c r="F65" s="1"/>
    </row>
    <row r="66" ht="12.75" customHeight="1">
      <c r="A66" s="1"/>
      <c r="B66" s="1"/>
      <c r="C66" s="1"/>
      <c r="D66" s="1"/>
      <c r="E66" s="1"/>
      <c r="F66" s="1"/>
    </row>
    <row r="67" ht="12.75" customHeight="1">
      <c r="A67" s="1"/>
      <c r="B67" s="1"/>
      <c r="C67" s="1"/>
      <c r="D67" s="1"/>
      <c r="E67" s="1"/>
      <c r="F67" s="1"/>
    </row>
    <row r="68" ht="12.75" customHeight="1">
      <c r="A68" s="1"/>
      <c r="B68" s="1"/>
      <c r="C68" s="1"/>
      <c r="D68" s="1"/>
      <c r="E68" s="1"/>
      <c r="F68" s="1"/>
    </row>
    <row r="69" ht="12.75" customHeight="1">
      <c r="A69" s="1"/>
      <c r="B69" s="1"/>
      <c r="C69" s="1"/>
      <c r="D69" s="1"/>
      <c r="E69" s="1"/>
      <c r="F69" s="1"/>
    </row>
    <row r="70" ht="12.75" customHeight="1">
      <c r="A70" s="1"/>
      <c r="B70" s="1"/>
      <c r="C70" s="1"/>
      <c r="D70" s="1"/>
      <c r="E70" s="1"/>
      <c r="F70" s="1"/>
    </row>
    <row r="71" ht="12.75" customHeight="1">
      <c r="A71" s="1"/>
      <c r="B71" s="1"/>
      <c r="C71" s="1"/>
      <c r="D71" s="1"/>
      <c r="E71" s="1"/>
      <c r="F71" s="1"/>
    </row>
    <row r="72" ht="12.75" customHeight="1">
      <c r="A72" s="1"/>
      <c r="B72" s="1"/>
      <c r="C72" s="1"/>
      <c r="D72" s="1"/>
      <c r="E72" s="1"/>
      <c r="F72" s="1"/>
    </row>
    <row r="73" ht="12.75" customHeight="1">
      <c r="A73" s="1"/>
      <c r="B73" s="1"/>
      <c r="C73" s="1"/>
      <c r="D73" s="1"/>
      <c r="E73" s="1"/>
      <c r="F73" s="1"/>
    </row>
    <row r="74" ht="12.75" customHeight="1">
      <c r="A74" s="1"/>
      <c r="B74" s="1"/>
      <c r="C74" s="1"/>
      <c r="D74" s="1"/>
      <c r="E74" s="1"/>
      <c r="F74" s="1"/>
    </row>
    <row r="75" ht="12.75" customHeight="1">
      <c r="A75" s="1"/>
      <c r="B75" s="1"/>
      <c r="C75" s="1"/>
      <c r="D75" s="1"/>
      <c r="E75" s="1"/>
      <c r="F75" s="1"/>
    </row>
    <row r="76" ht="12.75" customHeight="1">
      <c r="A76" s="1"/>
      <c r="B76" s="1"/>
      <c r="C76" s="1"/>
      <c r="D76" s="1"/>
      <c r="E76" s="1"/>
      <c r="F76" s="1"/>
    </row>
    <row r="77" ht="12.75" customHeight="1">
      <c r="A77" s="1"/>
      <c r="B77" s="1"/>
      <c r="C77" s="1"/>
      <c r="D77" s="1"/>
      <c r="E77" s="1"/>
      <c r="F77" s="1"/>
    </row>
    <row r="78" ht="12.75" customHeight="1">
      <c r="A78" s="1"/>
      <c r="B78" s="1"/>
      <c r="C78" s="1"/>
      <c r="D78" s="1"/>
      <c r="E78" s="1"/>
      <c r="F78" s="1"/>
    </row>
    <row r="79" ht="12.75" customHeight="1">
      <c r="A79" s="1"/>
      <c r="B79" s="1"/>
      <c r="C79" s="1"/>
      <c r="D79" s="1"/>
      <c r="E79" s="1"/>
      <c r="F79" s="1"/>
    </row>
    <row r="80" ht="12.75" customHeight="1">
      <c r="A80" s="1"/>
      <c r="B80" s="1"/>
      <c r="C80" s="1"/>
      <c r="D80" s="1"/>
      <c r="E80" s="1"/>
      <c r="F80" s="1"/>
    </row>
    <row r="81" ht="12.75" customHeight="1">
      <c r="A81" s="1"/>
      <c r="B81" s="1"/>
      <c r="C81" s="1"/>
      <c r="D81" s="1"/>
      <c r="E81" s="1"/>
      <c r="F81" s="1"/>
    </row>
    <row r="82" ht="12.75" customHeight="1">
      <c r="A82" s="1"/>
      <c r="B82" s="1"/>
      <c r="C82" s="1"/>
      <c r="D82" s="1"/>
      <c r="E82" s="1"/>
      <c r="F82" s="1"/>
    </row>
    <row r="83" ht="12.75" customHeight="1">
      <c r="A83" s="1"/>
      <c r="B83" s="1"/>
      <c r="C83" s="1"/>
      <c r="D83" s="1"/>
      <c r="E83" s="1"/>
      <c r="F83" s="1"/>
    </row>
    <row r="84" ht="12.75" customHeight="1">
      <c r="A84" s="1"/>
      <c r="B84" s="1"/>
      <c r="C84" s="1"/>
      <c r="D84" s="1"/>
      <c r="E84" s="1"/>
      <c r="F84" s="1"/>
    </row>
    <row r="85" ht="12.75" customHeight="1">
      <c r="A85" s="1"/>
      <c r="B85" s="1"/>
      <c r="C85" s="1"/>
      <c r="D85" s="1"/>
      <c r="E85" s="1"/>
      <c r="F85" s="1"/>
    </row>
    <row r="86" ht="12.75" customHeight="1">
      <c r="A86" s="1"/>
      <c r="B86" s="1"/>
      <c r="C86" s="1"/>
      <c r="D86" s="1"/>
      <c r="E86" s="1"/>
      <c r="F86" s="1"/>
    </row>
    <row r="87" ht="12.75" customHeight="1">
      <c r="A87" s="1"/>
      <c r="B87" s="1"/>
      <c r="C87" s="1"/>
      <c r="D87" s="1"/>
      <c r="E87" s="1"/>
      <c r="F87" s="1"/>
    </row>
    <row r="88" ht="12.75" customHeight="1">
      <c r="A88" s="1"/>
      <c r="B88" s="1"/>
      <c r="C88" s="1"/>
      <c r="D88" s="1"/>
      <c r="E88" s="1"/>
      <c r="F88" s="1"/>
    </row>
    <row r="89" ht="12.75" customHeight="1">
      <c r="A89" s="1"/>
      <c r="B89" s="1"/>
      <c r="C89" s="1"/>
      <c r="D89" s="1"/>
      <c r="E89" s="1"/>
      <c r="F89" s="1"/>
    </row>
    <row r="90" ht="12.75" customHeight="1">
      <c r="A90" s="1"/>
      <c r="B90" s="1"/>
      <c r="C90" s="1"/>
      <c r="D90" s="1"/>
      <c r="E90" s="1"/>
      <c r="F90" s="1"/>
    </row>
    <row r="91" ht="12.75" customHeight="1">
      <c r="A91" s="1"/>
      <c r="B91" s="1"/>
      <c r="C91" s="1"/>
      <c r="D91" s="1"/>
      <c r="E91" s="1"/>
      <c r="F91" s="1"/>
    </row>
    <row r="92" ht="12.75" customHeight="1">
      <c r="A92" s="1"/>
      <c r="B92" s="1"/>
      <c r="C92" s="1"/>
      <c r="D92" s="1"/>
      <c r="E92" s="1"/>
      <c r="F92" s="1"/>
    </row>
    <row r="93" ht="12.75" customHeight="1">
      <c r="A93" s="1"/>
      <c r="B93" s="1"/>
      <c r="C93" s="1"/>
      <c r="D93" s="1"/>
      <c r="E93" s="1"/>
      <c r="F93" s="1"/>
    </row>
    <row r="94" ht="12.75" customHeight="1">
      <c r="A94" s="1"/>
      <c r="B94" s="1"/>
      <c r="C94" s="1"/>
      <c r="D94" s="1"/>
      <c r="E94" s="1"/>
      <c r="F94" s="1"/>
    </row>
    <row r="95" ht="12.75" customHeight="1">
      <c r="A95" s="1"/>
      <c r="B95" s="1"/>
      <c r="C95" s="1"/>
      <c r="D95" s="1"/>
      <c r="E95" s="1"/>
      <c r="F95" s="1"/>
    </row>
    <row r="96" ht="12.75" customHeight="1">
      <c r="A96" s="1"/>
      <c r="B96" s="1"/>
      <c r="C96" s="1"/>
      <c r="D96" s="1"/>
      <c r="E96" s="1"/>
      <c r="F96" s="1"/>
    </row>
    <row r="97" ht="12.75" customHeight="1">
      <c r="A97" s="1"/>
      <c r="B97" s="1"/>
      <c r="C97" s="1"/>
      <c r="D97" s="1"/>
      <c r="E97" s="1"/>
      <c r="F97" s="1"/>
    </row>
    <row r="98" ht="12.75" customHeight="1">
      <c r="A98" s="1"/>
      <c r="B98" s="1"/>
      <c r="C98" s="1"/>
      <c r="D98" s="1"/>
      <c r="E98" s="1"/>
      <c r="F98" s="1"/>
    </row>
    <row r="99" ht="12.75" customHeight="1">
      <c r="A99" s="1"/>
      <c r="B99" s="1"/>
      <c r="C99" s="1"/>
      <c r="D99" s="1"/>
      <c r="E99" s="1"/>
      <c r="F99" s="1"/>
    </row>
    <row r="100" ht="12.75" customHeight="1">
      <c r="A100" s="1"/>
      <c r="B100" s="1"/>
      <c r="C100" s="1"/>
      <c r="D100" s="1"/>
      <c r="E100" s="1"/>
      <c r="F100" s="1"/>
    </row>
    <row r="101" ht="12.75" customHeight="1">
      <c r="A101" s="1"/>
      <c r="B101" s="1"/>
      <c r="C101" s="1"/>
      <c r="D101" s="1"/>
      <c r="E101" s="1"/>
      <c r="F101" s="1"/>
    </row>
    <row r="102" ht="12.75" customHeight="1">
      <c r="A102" s="1"/>
      <c r="B102" s="1"/>
      <c r="C102" s="1"/>
      <c r="D102" s="1"/>
      <c r="E102" s="1"/>
      <c r="F102" s="1"/>
    </row>
    <row r="103" ht="12.75" customHeight="1">
      <c r="A103" s="1"/>
      <c r="B103" s="1"/>
      <c r="C103" s="1"/>
      <c r="D103" s="1"/>
      <c r="E103" s="1"/>
      <c r="F103" s="1"/>
    </row>
    <row r="104" ht="12.75" customHeight="1">
      <c r="A104" s="1"/>
      <c r="B104" s="1"/>
      <c r="C104" s="1"/>
      <c r="D104" s="1"/>
      <c r="E104" s="1"/>
      <c r="F104" s="1"/>
    </row>
    <row r="105" ht="12.75" customHeight="1">
      <c r="A105" s="1"/>
      <c r="B105" s="1"/>
      <c r="C105" s="1"/>
      <c r="D105" s="1"/>
      <c r="E105" s="1"/>
      <c r="F105" s="1"/>
    </row>
    <row r="106" ht="12.75" customHeight="1">
      <c r="A106" s="1"/>
      <c r="B106" s="1"/>
      <c r="C106" s="1"/>
      <c r="D106" s="1"/>
      <c r="E106" s="1"/>
      <c r="F106" s="1"/>
    </row>
    <row r="107" ht="12.75" customHeight="1">
      <c r="A107" s="1"/>
      <c r="B107" s="1"/>
      <c r="C107" s="1"/>
      <c r="D107" s="1"/>
      <c r="E107" s="1"/>
      <c r="F107" s="1"/>
    </row>
    <row r="108" ht="12.75" customHeight="1">
      <c r="A108" s="1"/>
      <c r="B108" s="1"/>
      <c r="C108" s="1"/>
      <c r="D108" s="1"/>
      <c r="E108" s="1"/>
      <c r="F108" s="1"/>
    </row>
    <row r="109" ht="12.75" customHeight="1">
      <c r="A109" s="1"/>
      <c r="B109" s="1"/>
      <c r="C109" s="1"/>
      <c r="D109" s="1"/>
      <c r="E109" s="1"/>
      <c r="F109" s="1"/>
    </row>
    <row r="110" ht="12.75" customHeight="1">
      <c r="A110" s="1"/>
      <c r="B110" s="1"/>
      <c r="C110" s="1"/>
      <c r="D110" s="1"/>
      <c r="E110" s="1"/>
      <c r="F110" s="1"/>
    </row>
    <row r="111" ht="12.75" customHeight="1">
      <c r="A111" s="1"/>
      <c r="B111" s="1"/>
      <c r="C111" s="1"/>
      <c r="D111" s="1"/>
      <c r="E111" s="1"/>
      <c r="F111" s="1"/>
    </row>
    <row r="112" ht="12.75" customHeight="1">
      <c r="A112" s="1"/>
      <c r="B112" s="1"/>
      <c r="C112" s="1"/>
      <c r="D112" s="1"/>
      <c r="E112" s="1"/>
      <c r="F112" s="1"/>
    </row>
    <row r="113" ht="12.75" customHeight="1">
      <c r="A113" s="1"/>
      <c r="B113" s="1"/>
      <c r="C113" s="1"/>
      <c r="D113" s="1"/>
      <c r="E113" s="1"/>
      <c r="F113" s="1"/>
    </row>
    <row r="114" ht="12.75" customHeight="1">
      <c r="A114" s="1"/>
      <c r="B114" s="1"/>
      <c r="C114" s="1"/>
      <c r="D114" s="1"/>
      <c r="E114" s="1"/>
      <c r="F114" s="1"/>
    </row>
    <row r="115" ht="12.75" customHeight="1">
      <c r="A115" s="1"/>
      <c r="B115" s="1"/>
      <c r="C115" s="1"/>
      <c r="D115" s="1"/>
      <c r="E115" s="1"/>
      <c r="F115" s="1"/>
    </row>
    <row r="116" ht="12.75" customHeight="1">
      <c r="A116" s="1"/>
      <c r="B116" s="1"/>
      <c r="C116" s="1"/>
      <c r="D116" s="1"/>
      <c r="E116" s="1"/>
      <c r="F116" s="1"/>
    </row>
    <row r="117" ht="12.75" customHeight="1">
      <c r="A117" s="1"/>
      <c r="B117" s="1"/>
      <c r="C117" s="1"/>
      <c r="D117" s="1"/>
      <c r="E117" s="1"/>
      <c r="F117" s="1"/>
    </row>
    <row r="118" ht="12.75" customHeight="1">
      <c r="A118" s="1"/>
      <c r="B118" s="1"/>
      <c r="C118" s="1"/>
      <c r="D118" s="1"/>
      <c r="E118" s="1"/>
      <c r="F118" s="1"/>
    </row>
    <row r="119" ht="12.75" customHeight="1">
      <c r="A119" s="1"/>
      <c r="B119" s="1"/>
      <c r="C119" s="1"/>
      <c r="D119" s="1"/>
      <c r="E119" s="1"/>
      <c r="F119" s="1"/>
    </row>
    <row r="120" ht="12.75" customHeight="1">
      <c r="A120" s="1"/>
      <c r="B120" s="1"/>
      <c r="C120" s="1"/>
      <c r="D120" s="1"/>
      <c r="E120" s="1"/>
      <c r="F120" s="1"/>
    </row>
    <row r="121" ht="12.75" customHeight="1">
      <c r="A121" s="1"/>
      <c r="B121" s="1"/>
      <c r="C121" s="1"/>
      <c r="D121" s="1"/>
      <c r="E121" s="1"/>
      <c r="F121" s="1"/>
    </row>
    <row r="122" ht="12.75" customHeight="1">
      <c r="A122" s="1"/>
      <c r="B122" s="1"/>
      <c r="C122" s="1"/>
      <c r="D122" s="1"/>
      <c r="E122" s="1"/>
      <c r="F122" s="1"/>
    </row>
    <row r="123" ht="12.75" customHeight="1">
      <c r="A123" s="1"/>
      <c r="B123" s="1"/>
      <c r="C123" s="1"/>
      <c r="D123" s="1"/>
      <c r="E123" s="1"/>
      <c r="F123" s="1"/>
    </row>
    <row r="124" ht="12.75" customHeight="1">
      <c r="A124" s="1"/>
      <c r="B124" s="1"/>
      <c r="C124" s="1"/>
      <c r="D124" s="1"/>
      <c r="E124" s="1"/>
      <c r="F124" s="1"/>
    </row>
    <row r="125" ht="12.75" customHeight="1">
      <c r="A125" s="1"/>
      <c r="B125" s="1"/>
      <c r="C125" s="1"/>
      <c r="D125" s="1"/>
      <c r="E125" s="1"/>
      <c r="F125" s="1"/>
    </row>
    <row r="126" ht="12.75" customHeight="1">
      <c r="A126" s="1"/>
      <c r="B126" s="1"/>
      <c r="C126" s="1"/>
      <c r="D126" s="1"/>
      <c r="E126" s="1"/>
      <c r="F126" s="1"/>
    </row>
    <row r="127" ht="12.75" customHeight="1">
      <c r="A127" s="1"/>
      <c r="B127" s="1"/>
      <c r="C127" s="1"/>
      <c r="D127" s="1"/>
      <c r="E127" s="1"/>
      <c r="F127" s="1"/>
    </row>
    <row r="128" ht="12.75" customHeight="1">
      <c r="A128" s="1"/>
      <c r="B128" s="1"/>
      <c r="C128" s="1"/>
      <c r="D128" s="1"/>
      <c r="E128" s="1"/>
      <c r="F128" s="1"/>
    </row>
    <row r="129" ht="12.75" customHeight="1">
      <c r="A129" s="1"/>
      <c r="B129" s="1"/>
      <c r="C129" s="1"/>
      <c r="D129" s="1"/>
      <c r="E129" s="1"/>
      <c r="F129" s="1"/>
    </row>
    <row r="130" ht="12.75" customHeight="1">
      <c r="A130" s="1"/>
      <c r="B130" s="1"/>
      <c r="C130" s="1"/>
      <c r="D130" s="1"/>
      <c r="E130" s="1"/>
      <c r="F130" s="1"/>
    </row>
    <row r="131" ht="12.75" customHeight="1">
      <c r="A131" s="1"/>
      <c r="B131" s="1"/>
      <c r="C131" s="1"/>
      <c r="D131" s="1"/>
      <c r="E131" s="1"/>
      <c r="F131" s="1"/>
    </row>
    <row r="132" ht="12.75" customHeight="1">
      <c r="A132" s="1"/>
      <c r="B132" s="1"/>
      <c r="C132" s="1"/>
      <c r="D132" s="1"/>
      <c r="E132" s="1"/>
      <c r="F132" s="1"/>
    </row>
    <row r="133" ht="12.75" customHeight="1">
      <c r="A133" s="1"/>
      <c r="B133" s="1"/>
      <c r="C133" s="1"/>
      <c r="D133" s="1"/>
      <c r="E133" s="1"/>
      <c r="F133" s="1"/>
    </row>
    <row r="134" ht="12.75" customHeight="1">
      <c r="A134" s="1"/>
      <c r="B134" s="1"/>
      <c r="C134" s="1"/>
      <c r="D134" s="1"/>
      <c r="E134" s="1"/>
      <c r="F134" s="1"/>
    </row>
    <row r="135" ht="12.75" customHeight="1">
      <c r="A135" s="1"/>
      <c r="B135" s="1"/>
      <c r="C135" s="1"/>
      <c r="D135" s="1"/>
      <c r="E135" s="1"/>
      <c r="F135" s="1"/>
    </row>
    <row r="136" ht="12.75" customHeight="1">
      <c r="A136" s="1"/>
      <c r="B136" s="1"/>
      <c r="C136" s="1"/>
      <c r="D136" s="1"/>
      <c r="E136" s="1"/>
      <c r="F136" s="1"/>
    </row>
    <row r="137" ht="12.75" customHeight="1">
      <c r="A137" s="1"/>
      <c r="B137" s="1"/>
      <c r="C137" s="1"/>
      <c r="D137" s="1"/>
      <c r="E137" s="1"/>
      <c r="F137" s="1"/>
    </row>
    <row r="138" ht="12.75" customHeight="1">
      <c r="A138" s="1"/>
      <c r="B138" s="1"/>
      <c r="C138" s="1"/>
      <c r="D138" s="1"/>
      <c r="E138" s="1"/>
      <c r="F138" s="1"/>
    </row>
    <row r="139" ht="12.75" customHeight="1">
      <c r="A139" s="1"/>
      <c r="B139" s="1"/>
      <c r="C139" s="1"/>
      <c r="D139" s="1"/>
      <c r="E139" s="1"/>
      <c r="F139" s="1"/>
    </row>
    <row r="140" ht="12.75" customHeight="1">
      <c r="A140" s="1"/>
      <c r="B140" s="1"/>
      <c r="C140" s="1"/>
      <c r="D140" s="1"/>
      <c r="E140" s="1"/>
      <c r="F140" s="1"/>
    </row>
    <row r="141" ht="12.75" customHeight="1">
      <c r="A141" s="1"/>
      <c r="B141" s="1"/>
      <c r="C141" s="1"/>
      <c r="D141" s="1"/>
      <c r="E141" s="1"/>
      <c r="F141" s="1"/>
    </row>
    <row r="142" ht="12.75" customHeight="1">
      <c r="A142" s="1"/>
      <c r="B142" s="1"/>
      <c r="C142" s="1"/>
      <c r="D142" s="1"/>
      <c r="E142" s="1"/>
      <c r="F142" s="1"/>
    </row>
    <row r="143" ht="12.75" customHeight="1">
      <c r="A143" s="1"/>
      <c r="B143" s="1"/>
      <c r="C143" s="1"/>
      <c r="D143" s="1"/>
      <c r="E143" s="1"/>
      <c r="F143" s="1"/>
    </row>
    <row r="144" ht="12.75" customHeight="1">
      <c r="A144" s="1"/>
      <c r="B144" s="1"/>
      <c r="C144" s="1"/>
      <c r="D144" s="1"/>
      <c r="E144" s="1"/>
      <c r="F144" s="1"/>
    </row>
    <row r="145" ht="12.75" customHeight="1">
      <c r="A145" s="1"/>
      <c r="B145" s="1"/>
      <c r="C145" s="1"/>
      <c r="D145" s="1"/>
      <c r="E145" s="1"/>
      <c r="F145" s="1"/>
    </row>
    <row r="146" ht="12.75" customHeight="1">
      <c r="A146" s="1"/>
      <c r="B146" s="1"/>
      <c r="C146" s="1"/>
      <c r="D146" s="1"/>
      <c r="E146" s="1"/>
      <c r="F146" s="1"/>
    </row>
    <row r="147" ht="12.75" customHeight="1">
      <c r="A147" s="1"/>
      <c r="B147" s="1"/>
      <c r="C147" s="1"/>
      <c r="D147" s="1"/>
      <c r="E147" s="1"/>
      <c r="F147" s="1"/>
    </row>
    <row r="148" ht="12.75" customHeight="1">
      <c r="A148" s="1"/>
      <c r="B148" s="1"/>
      <c r="C148" s="1"/>
      <c r="D148" s="1"/>
      <c r="E148" s="1"/>
      <c r="F148" s="1"/>
    </row>
    <row r="149" ht="12.75" customHeight="1">
      <c r="A149" s="1"/>
      <c r="B149" s="1"/>
      <c r="C149" s="1"/>
      <c r="D149" s="1"/>
      <c r="E149" s="1"/>
      <c r="F149" s="1"/>
    </row>
    <row r="150" ht="12.75" customHeight="1">
      <c r="A150" s="1"/>
      <c r="B150" s="1"/>
      <c r="C150" s="1"/>
      <c r="D150" s="1"/>
      <c r="E150" s="1"/>
      <c r="F150" s="1"/>
    </row>
    <row r="151" ht="12.75" customHeight="1">
      <c r="A151" s="1"/>
      <c r="B151" s="1"/>
      <c r="C151" s="1"/>
      <c r="D151" s="1"/>
      <c r="E151" s="1"/>
      <c r="F151" s="1"/>
    </row>
    <row r="152" ht="12.75" customHeight="1">
      <c r="A152" s="1"/>
      <c r="B152" s="1"/>
      <c r="C152" s="1"/>
      <c r="D152" s="1"/>
      <c r="E152" s="1"/>
      <c r="F152" s="1"/>
    </row>
    <row r="153" ht="12.75" customHeight="1">
      <c r="A153" s="1"/>
      <c r="B153" s="1"/>
      <c r="C153" s="1"/>
      <c r="D153" s="1"/>
      <c r="E153" s="1"/>
      <c r="F153" s="1"/>
    </row>
    <row r="154" ht="12.75" customHeight="1">
      <c r="A154" s="1"/>
      <c r="B154" s="1"/>
      <c r="C154" s="1"/>
      <c r="D154" s="1"/>
      <c r="E154" s="1"/>
      <c r="F154" s="1"/>
    </row>
    <row r="155" ht="12.75" customHeight="1">
      <c r="A155" s="1"/>
      <c r="B155" s="1"/>
      <c r="C155" s="1"/>
      <c r="D155" s="1"/>
      <c r="E155" s="1"/>
      <c r="F155" s="1"/>
    </row>
    <row r="156" ht="12.75" customHeight="1">
      <c r="A156" s="1"/>
      <c r="B156" s="1"/>
      <c r="C156" s="1"/>
      <c r="D156" s="1"/>
      <c r="E156" s="1"/>
      <c r="F156" s="1"/>
    </row>
    <row r="157" ht="12.75" customHeight="1">
      <c r="A157" s="1"/>
      <c r="B157" s="1"/>
      <c r="C157" s="1"/>
      <c r="D157" s="1"/>
      <c r="E157" s="1"/>
      <c r="F157" s="1"/>
    </row>
    <row r="158" ht="12.75" customHeight="1">
      <c r="A158" s="1"/>
      <c r="B158" s="1"/>
      <c r="C158" s="1"/>
      <c r="D158" s="1"/>
      <c r="E158" s="1"/>
      <c r="F158" s="1"/>
    </row>
    <row r="159" ht="12.75" customHeight="1">
      <c r="A159" s="1"/>
      <c r="B159" s="1"/>
      <c r="C159" s="1"/>
      <c r="D159" s="1"/>
      <c r="E159" s="1"/>
      <c r="F159" s="1"/>
    </row>
    <row r="160" ht="12.75" customHeight="1">
      <c r="A160" s="1"/>
      <c r="B160" s="1"/>
      <c r="C160" s="1"/>
      <c r="D160" s="1"/>
      <c r="E160" s="1"/>
      <c r="F160" s="1"/>
    </row>
    <row r="161" ht="12.75" customHeight="1">
      <c r="A161" s="1"/>
      <c r="B161" s="1"/>
      <c r="C161" s="1"/>
      <c r="D161" s="1"/>
      <c r="E161" s="1"/>
      <c r="F161" s="1"/>
    </row>
    <row r="162" ht="12.75" customHeight="1">
      <c r="A162" s="1"/>
      <c r="B162" s="1"/>
      <c r="C162" s="1"/>
      <c r="D162" s="1"/>
      <c r="E162" s="1"/>
      <c r="F162" s="1"/>
    </row>
    <row r="163" ht="12.75" customHeight="1">
      <c r="A163" s="1"/>
      <c r="B163" s="1"/>
      <c r="C163" s="1"/>
      <c r="D163" s="1"/>
      <c r="E163" s="1"/>
      <c r="F163" s="1"/>
    </row>
    <row r="164" ht="12.75" customHeight="1">
      <c r="A164" s="1"/>
      <c r="B164" s="1"/>
      <c r="C164" s="1"/>
      <c r="D164" s="1"/>
      <c r="E164" s="1"/>
      <c r="F164" s="1"/>
    </row>
    <row r="165" ht="12.75" customHeight="1">
      <c r="A165" s="1"/>
      <c r="B165" s="1"/>
      <c r="C165" s="1"/>
      <c r="D165" s="1"/>
      <c r="E165" s="1"/>
      <c r="F165" s="1"/>
    </row>
    <row r="166" ht="12.75" customHeight="1">
      <c r="A166" s="1"/>
      <c r="B166" s="1"/>
      <c r="C166" s="1"/>
      <c r="D166" s="1"/>
      <c r="E166" s="1"/>
      <c r="F166" s="1"/>
    </row>
    <row r="167" ht="12.75" customHeight="1">
      <c r="A167" s="1"/>
      <c r="B167" s="1"/>
      <c r="C167" s="1"/>
      <c r="D167" s="1"/>
      <c r="E167" s="1"/>
      <c r="F167" s="1"/>
    </row>
    <row r="168" ht="12.75" customHeight="1">
      <c r="A168" s="1"/>
      <c r="B168" s="1"/>
      <c r="C168" s="1"/>
      <c r="D168" s="1"/>
      <c r="E168" s="1"/>
      <c r="F168" s="1"/>
    </row>
    <row r="169" ht="12.75" customHeight="1">
      <c r="A169" s="1"/>
      <c r="B169" s="1"/>
      <c r="C169" s="1"/>
      <c r="D169" s="1"/>
      <c r="E169" s="1"/>
      <c r="F169" s="1"/>
    </row>
    <row r="170" ht="12.75" customHeight="1">
      <c r="A170" s="1"/>
      <c r="B170" s="1"/>
      <c r="C170" s="1"/>
      <c r="D170" s="1"/>
      <c r="E170" s="1"/>
      <c r="F170" s="1"/>
    </row>
    <row r="171" ht="12.75" customHeight="1">
      <c r="A171" s="1"/>
      <c r="B171" s="1"/>
      <c r="C171" s="1"/>
      <c r="D171" s="1"/>
      <c r="E171" s="1"/>
      <c r="F171" s="1"/>
    </row>
    <row r="172" ht="12.75" customHeight="1">
      <c r="A172" s="1"/>
      <c r="B172" s="1"/>
      <c r="C172" s="1"/>
      <c r="D172" s="1"/>
      <c r="E172" s="1"/>
      <c r="F172" s="1"/>
    </row>
    <row r="173" ht="12.75" customHeight="1">
      <c r="A173" s="1"/>
      <c r="B173" s="1"/>
      <c r="C173" s="1"/>
      <c r="D173" s="1"/>
      <c r="E173" s="1"/>
      <c r="F173" s="1"/>
    </row>
    <row r="174" ht="12.75" customHeight="1">
      <c r="A174" s="1"/>
      <c r="B174" s="1"/>
      <c r="C174" s="1"/>
      <c r="D174" s="1"/>
      <c r="E174" s="1"/>
      <c r="F174" s="1"/>
    </row>
    <row r="175" ht="12.75" customHeight="1">
      <c r="A175" s="1"/>
      <c r="B175" s="1"/>
      <c r="C175" s="1"/>
      <c r="D175" s="1"/>
      <c r="E175" s="1"/>
      <c r="F175" s="1"/>
    </row>
    <row r="176" ht="12.75" customHeight="1">
      <c r="A176" s="1"/>
      <c r="B176" s="1"/>
      <c r="C176" s="1"/>
      <c r="D176" s="1"/>
      <c r="E176" s="1"/>
      <c r="F176" s="1"/>
    </row>
    <row r="177" ht="12.75" customHeight="1">
      <c r="A177" s="1"/>
      <c r="B177" s="1"/>
      <c r="C177" s="1"/>
      <c r="D177" s="1"/>
      <c r="E177" s="1"/>
      <c r="F177" s="1"/>
    </row>
    <row r="178" ht="12.75" customHeight="1">
      <c r="A178" s="1"/>
      <c r="B178" s="1"/>
      <c r="C178" s="1"/>
      <c r="D178" s="1"/>
      <c r="E178" s="1"/>
      <c r="F178" s="1"/>
    </row>
    <row r="179" ht="12.75" customHeight="1">
      <c r="A179" s="1"/>
      <c r="B179" s="1"/>
      <c r="C179" s="1"/>
      <c r="D179" s="1"/>
      <c r="E179" s="1"/>
      <c r="F179" s="1"/>
    </row>
    <row r="180" ht="12.75" customHeight="1">
      <c r="A180" s="1"/>
      <c r="B180" s="1"/>
      <c r="C180" s="1"/>
      <c r="D180" s="1"/>
      <c r="E180" s="1"/>
      <c r="F180" s="1"/>
    </row>
    <row r="181" ht="12.75" customHeight="1">
      <c r="A181" s="1"/>
      <c r="B181" s="1"/>
      <c r="C181" s="1"/>
      <c r="D181" s="1"/>
      <c r="E181" s="1"/>
      <c r="F181" s="1"/>
    </row>
    <row r="182" ht="12.75" customHeight="1">
      <c r="A182" s="1"/>
      <c r="B182" s="1"/>
      <c r="C182" s="1"/>
      <c r="D182" s="1"/>
      <c r="E182" s="1"/>
      <c r="F182" s="1"/>
    </row>
    <row r="183" ht="12.75" customHeight="1">
      <c r="A183" s="1"/>
      <c r="B183" s="1"/>
      <c r="C183" s="1"/>
      <c r="D183" s="1"/>
      <c r="E183" s="1"/>
      <c r="F183" s="1"/>
    </row>
    <row r="184" ht="12.75" customHeight="1">
      <c r="A184" s="1"/>
      <c r="B184" s="1"/>
      <c r="C184" s="1"/>
      <c r="D184" s="1"/>
      <c r="E184" s="1"/>
      <c r="F184" s="1"/>
    </row>
    <row r="185" ht="12.75" customHeight="1">
      <c r="A185" s="1"/>
      <c r="B185" s="1"/>
      <c r="C185" s="1"/>
      <c r="D185" s="1"/>
      <c r="E185" s="1"/>
      <c r="F185" s="1"/>
    </row>
    <row r="186" ht="12.75" customHeight="1">
      <c r="A186" s="1"/>
      <c r="B186" s="1"/>
      <c r="C186" s="1"/>
      <c r="D186" s="1"/>
      <c r="E186" s="1"/>
      <c r="F186" s="1"/>
    </row>
    <row r="187" ht="12.75" customHeight="1">
      <c r="A187" s="1"/>
      <c r="B187" s="1"/>
      <c r="C187" s="1"/>
      <c r="D187" s="1"/>
      <c r="E187" s="1"/>
      <c r="F187" s="1"/>
    </row>
    <row r="188" ht="12.75" customHeight="1">
      <c r="A188" s="1"/>
      <c r="B188" s="1"/>
      <c r="C188" s="1"/>
      <c r="D188" s="1"/>
      <c r="E188" s="1"/>
      <c r="F188" s="1"/>
    </row>
    <row r="189" ht="12.75" customHeight="1">
      <c r="A189" s="1"/>
      <c r="B189" s="1"/>
      <c r="C189" s="1"/>
      <c r="D189" s="1"/>
      <c r="E189" s="1"/>
      <c r="F189" s="1"/>
    </row>
    <row r="190" ht="12.75" customHeight="1">
      <c r="A190" s="1"/>
      <c r="B190" s="1"/>
      <c r="C190" s="1"/>
      <c r="D190" s="1"/>
      <c r="E190" s="1"/>
      <c r="F190" s="1"/>
    </row>
    <row r="191" ht="12.75" customHeight="1">
      <c r="A191" s="1"/>
      <c r="B191" s="1"/>
      <c r="C191" s="1"/>
      <c r="D191" s="1"/>
      <c r="E191" s="1"/>
      <c r="F191" s="1"/>
    </row>
    <row r="192" ht="12.75" customHeight="1">
      <c r="A192" s="1"/>
      <c r="B192" s="1"/>
      <c r="C192" s="1"/>
      <c r="D192" s="1"/>
      <c r="E192" s="1"/>
      <c r="F192" s="1"/>
    </row>
    <row r="193" ht="12.75" customHeight="1">
      <c r="A193" s="1"/>
      <c r="B193" s="1"/>
      <c r="C193" s="1"/>
      <c r="D193" s="1"/>
      <c r="E193" s="1"/>
      <c r="F193" s="1"/>
    </row>
    <row r="194" ht="12.75" customHeight="1">
      <c r="A194" s="1"/>
      <c r="B194" s="1"/>
      <c r="C194" s="1"/>
      <c r="D194" s="1"/>
      <c r="E194" s="1"/>
      <c r="F194" s="1"/>
    </row>
    <row r="195" ht="12.75" customHeight="1">
      <c r="A195" s="1"/>
      <c r="B195" s="1"/>
      <c r="C195" s="1"/>
      <c r="D195" s="1"/>
      <c r="E195" s="1"/>
      <c r="F195" s="1"/>
    </row>
    <row r="196" ht="12.75" customHeight="1">
      <c r="A196" s="1"/>
      <c r="B196" s="1"/>
      <c r="C196" s="1"/>
      <c r="D196" s="1"/>
      <c r="E196" s="1"/>
      <c r="F196" s="1"/>
    </row>
    <row r="197" ht="12.75" customHeight="1">
      <c r="A197" s="1"/>
      <c r="B197" s="1"/>
      <c r="C197" s="1"/>
      <c r="D197" s="1"/>
      <c r="E197" s="1"/>
      <c r="F197" s="1"/>
    </row>
    <row r="198" ht="12.75" customHeight="1">
      <c r="A198" s="1"/>
      <c r="B198" s="1"/>
      <c r="C198" s="1"/>
      <c r="D198" s="1"/>
      <c r="E198" s="1"/>
      <c r="F198" s="1"/>
    </row>
    <row r="199" ht="12.75" customHeight="1">
      <c r="A199" s="1"/>
      <c r="B199" s="1"/>
      <c r="C199" s="1"/>
      <c r="D199" s="1"/>
      <c r="E199" s="1"/>
      <c r="F199" s="1"/>
    </row>
    <row r="200" ht="12.75" customHeight="1">
      <c r="A200" s="1"/>
      <c r="B200" s="1"/>
      <c r="C200" s="1"/>
      <c r="D200" s="1"/>
      <c r="E200" s="1"/>
      <c r="F200" s="1"/>
    </row>
    <row r="201" ht="12.75" customHeight="1">
      <c r="A201" s="1"/>
      <c r="B201" s="1"/>
      <c r="C201" s="1"/>
      <c r="D201" s="1"/>
      <c r="E201" s="1"/>
      <c r="F201" s="1"/>
    </row>
    <row r="202" ht="12.75" customHeight="1">
      <c r="A202" s="1"/>
      <c r="B202" s="1"/>
      <c r="C202" s="1"/>
      <c r="D202" s="1"/>
      <c r="E202" s="1"/>
      <c r="F202" s="1"/>
    </row>
    <row r="203" ht="12.75" customHeight="1">
      <c r="A203" s="1"/>
      <c r="B203" s="1"/>
      <c r="C203" s="1"/>
      <c r="D203" s="1"/>
      <c r="E203" s="1"/>
      <c r="F203" s="1"/>
    </row>
    <row r="204" ht="12.75" customHeight="1">
      <c r="A204" s="1"/>
      <c r="B204" s="1"/>
      <c r="C204" s="1"/>
      <c r="D204" s="1"/>
      <c r="E204" s="1"/>
      <c r="F204" s="1"/>
    </row>
    <row r="205" ht="12.75" customHeight="1">
      <c r="A205" s="1"/>
      <c r="B205" s="1"/>
      <c r="C205" s="1"/>
      <c r="D205" s="1"/>
      <c r="E205" s="1"/>
      <c r="F205" s="1"/>
    </row>
    <row r="206" ht="12.75" customHeight="1">
      <c r="A206" s="1"/>
      <c r="B206" s="1"/>
      <c r="C206" s="1"/>
      <c r="D206" s="1"/>
      <c r="E206" s="1"/>
      <c r="F206" s="1"/>
    </row>
    <row r="207" ht="12.75" customHeight="1">
      <c r="A207" s="1"/>
      <c r="B207" s="1"/>
      <c r="C207" s="1"/>
      <c r="D207" s="1"/>
      <c r="E207" s="1"/>
      <c r="F207" s="1"/>
    </row>
    <row r="208" ht="12.75" customHeight="1">
      <c r="A208" s="1"/>
      <c r="B208" s="1"/>
      <c r="C208" s="1"/>
      <c r="D208" s="1"/>
      <c r="E208" s="1"/>
      <c r="F208" s="1"/>
    </row>
    <row r="209" ht="12.75" customHeight="1">
      <c r="A209" s="1"/>
      <c r="B209" s="1"/>
      <c r="C209" s="1"/>
      <c r="D209" s="1"/>
      <c r="E209" s="1"/>
      <c r="F209" s="1"/>
    </row>
    <row r="210" ht="12.75" customHeight="1">
      <c r="A210" s="1"/>
      <c r="B210" s="1"/>
      <c r="C210" s="1"/>
      <c r="D210" s="1"/>
      <c r="E210" s="1"/>
      <c r="F210" s="1"/>
    </row>
    <row r="211" ht="12.75" customHeight="1">
      <c r="A211" s="1"/>
      <c r="B211" s="1"/>
      <c r="C211" s="1"/>
      <c r="D211" s="1"/>
      <c r="E211" s="1"/>
      <c r="F211" s="1"/>
    </row>
    <row r="212" ht="12.75" customHeight="1">
      <c r="A212" s="1"/>
      <c r="B212" s="1"/>
      <c r="C212" s="1"/>
      <c r="D212" s="1"/>
      <c r="E212" s="1"/>
      <c r="F212" s="1"/>
    </row>
    <row r="213" ht="12.75" customHeight="1">
      <c r="A213" s="1"/>
      <c r="B213" s="1"/>
      <c r="C213" s="1"/>
      <c r="D213" s="1"/>
      <c r="E213" s="1"/>
      <c r="F213" s="1"/>
    </row>
    <row r="214" ht="12.75" customHeight="1">
      <c r="A214" s="1"/>
      <c r="B214" s="1"/>
      <c r="C214" s="1"/>
      <c r="D214" s="1"/>
      <c r="E214" s="1"/>
      <c r="F214" s="1"/>
    </row>
    <row r="215" ht="12.75" customHeight="1">
      <c r="A215" s="1"/>
      <c r="B215" s="1"/>
      <c r="C215" s="1"/>
      <c r="D215" s="1"/>
      <c r="E215" s="1"/>
      <c r="F215" s="1"/>
    </row>
    <row r="216" ht="12.75" customHeight="1">
      <c r="A216" s="1"/>
      <c r="B216" s="1"/>
      <c r="C216" s="1"/>
      <c r="D216" s="1"/>
      <c r="E216" s="1"/>
      <c r="F216" s="1"/>
    </row>
    <row r="217" ht="12.75" customHeight="1">
      <c r="A217" s="1"/>
      <c r="B217" s="1"/>
      <c r="C217" s="1"/>
      <c r="D217" s="1"/>
      <c r="E217" s="1"/>
      <c r="F217" s="1"/>
    </row>
    <row r="218" ht="12.75" customHeight="1">
      <c r="A218" s="1"/>
      <c r="B218" s="1"/>
      <c r="C218" s="1"/>
      <c r="D218" s="1"/>
      <c r="E218" s="1"/>
      <c r="F218" s="1"/>
    </row>
    <row r="219" ht="12.75" customHeight="1">
      <c r="A219" s="1"/>
      <c r="B219" s="1"/>
      <c r="C219" s="1"/>
      <c r="D219" s="1"/>
      <c r="E219" s="1"/>
      <c r="F219" s="1"/>
    </row>
    <row r="220" ht="12.75" customHeight="1">
      <c r="A220" s="1"/>
      <c r="B220" s="1"/>
      <c r="C220" s="1"/>
      <c r="D220" s="1"/>
      <c r="E220" s="1"/>
      <c r="F220" s="1"/>
    </row>
    <row r="221" ht="12.75" customHeight="1">
      <c r="A221" s="1"/>
      <c r="B221" s="1"/>
      <c r="C221" s="1"/>
      <c r="D221" s="1"/>
      <c r="E221" s="1"/>
      <c r="F221" s="1"/>
    </row>
    <row r="222" ht="12.75" customHeight="1">
      <c r="A222" s="1"/>
      <c r="B222" s="1"/>
      <c r="C222" s="1"/>
      <c r="D222" s="1"/>
      <c r="E222" s="1"/>
      <c r="F222" s="1"/>
    </row>
    <row r="223" ht="12.75" customHeight="1">
      <c r="A223" s="1"/>
      <c r="B223" s="1"/>
      <c r="C223" s="1"/>
      <c r="D223" s="1"/>
      <c r="E223" s="1"/>
      <c r="F223" s="1"/>
    </row>
    <row r="224" ht="12.75" customHeight="1">
      <c r="A224" s="1"/>
      <c r="B224" s="1"/>
      <c r="C224" s="1"/>
      <c r="D224" s="1"/>
      <c r="E224" s="1"/>
      <c r="F224" s="1"/>
    </row>
    <row r="225" ht="12.75" customHeight="1">
      <c r="A225" s="1"/>
      <c r="B225" s="1"/>
      <c r="C225" s="1"/>
      <c r="D225" s="1"/>
      <c r="E225" s="1"/>
      <c r="F225" s="1"/>
    </row>
    <row r="226" ht="12.75" customHeight="1">
      <c r="A226" s="1"/>
      <c r="B226" s="1"/>
      <c r="C226" s="1"/>
      <c r="D226" s="1"/>
      <c r="E226" s="1"/>
      <c r="F226" s="1"/>
    </row>
    <row r="227" ht="12.75" customHeight="1">
      <c r="A227" s="1"/>
      <c r="B227" s="1"/>
      <c r="C227" s="1"/>
      <c r="D227" s="1"/>
      <c r="E227" s="1"/>
      <c r="F227" s="1"/>
    </row>
    <row r="228" ht="12.75" customHeight="1">
      <c r="A228" s="1"/>
      <c r="B228" s="1"/>
      <c r="C228" s="1"/>
      <c r="D228" s="1"/>
      <c r="E228" s="1"/>
      <c r="F228" s="1"/>
    </row>
    <row r="229" ht="12.75" customHeight="1">
      <c r="A229" s="1"/>
      <c r="B229" s="1"/>
      <c r="C229" s="1"/>
      <c r="D229" s="1"/>
      <c r="E229" s="1"/>
      <c r="F229" s="1"/>
    </row>
    <row r="230" ht="12.75" customHeight="1">
      <c r="A230" s="1"/>
      <c r="B230" s="1"/>
      <c r="C230" s="1"/>
      <c r="D230" s="1"/>
      <c r="E230" s="1"/>
      <c r="F230" s="1"/>
    </row>
    <row r="231" ht="12.75" customHeight="1">
      <c r="A231" s="1"/>
      <c r="B231" s="1"/>
      <c r="C231" s="1"/>
      <c r="D231" s="1"/>
      <c r="E231" s="1"/>
      <c r="F231" s="1"/>
    </row>
    <row r="232" ht="12.75" customHeight="1">
      <c r="A232" s="1"/>
      <c r="B232" s="1"/>
      <c r="C232" s="1"/>
      <c r="D232" s="1"/>
      <c r="E232" s="1"/>
      <c r="F232" s="1"/>
    </row>
    <row r="233" ht="12.75" customHeight="1">
      <c r="A233" s="1"/>
      <c r="B233" s="1"/>
      <c r="C233" s="1"/>
      <c r="D233" s="1"/>
      <c r="E233" s="1"/>
      <c r="F233" s="1"/>
    </row>
    <row r="234" ht="12.75" customHeight="1">
      <c r="A234" s="1"/>
      <c r="B234" s="1"/>
      <c r="C234" s="1"/>
      <c r="D234" s="1"/>
      <c r="E234" s="1"/>
      <c r="F234" s="1"/>
    </row>
    <row r="235" ht="12.75" customHeight="1">
      <c r="A235" s="1"/>
      <c r="B235" s="1"/>
      <c r="C235" s="1"/>
      <c r="D235" s="1"/>
      <c r="E235" s="1"/>
      <c r="F235" s="1"/>
    </row>
    <row r="236" ht="12.75" customHeight="1">
      <c r="A236" s="1"/>
      <c r="B236" s="1"/>
      <c r="C236" s="1"/>
      <c r="D236" s="1"/>
      <c r="E236" s="1"/>
      <c r="F236" s="1"/>
    </row>
    <row r="237" ht="12.75" customHeight="1">
      <c r="A237" s="1"/>
      <c r="B237" s="1"/>
      <c r="C237" s="1"/>
      <c r="D237" s="1"/>
      <c r="E237" s="1"/>
      <c r="F237" s="1"/>
    </row>
    <row r="238" ht="12.75" customHeight="1">
      <c r="A238" s="1"/>
      <c r="B238" s="1"/>
      <c r="C238" s="1"/>
      <c r="D238" s="1"/>
      <c r="E238" s="1"/>
      <c r="F238" s="1"/>
    </row>
    <row r="239" ht="12.75" customHeight="1">
      <c r="A239" s="1"/>
      <c r="B239" s="1"/>
      <c r="C239" s="1"/>
      <c r="D239" s="1"/>
      <c r="E239" s="1"/>
      <c r="F239" s="1"/>
    </row>
    <row r="240" ht="12.75" customHeight="1">
      <c r="A240" s="1"/>
      <c r="B240" s="1"/>
      <c r="C240" s="1"/>
      <c r="D240" s="1"/>
      <c r="E240" s="1"/>
      <c r="F240" s="1"/>
    </row>
    <row r="241" ht="12.75" customHeight="1">
      <c r="A241" s="1"/>
      <c r="B241" s="1"/>
      <c r="C241" s="1"/>
      <c r="D241" s="1"/>
      <c r="E241" s="1"/>
      <c r="F241" s="1"/>
    </row>
    <row r="242" ht="12.75" customHeight="1">
      <c r="A242" s="1"/>
      <c r="B242" s="1"/>
      <c r="C242" s="1"/>
      <c r="D242" s="1"/>
      <c r="E242" s="1"/>
      <c r="F242" s="1"/>
    </row>
    <row r="243" ht="12.75" customHeight="1">
      <c r="A243" s="1"/>
      <c r="B243" s="1"/>
      <c r="C243" s="1"/>
      <c r="D243" s="1"/>
      <c r="E243" s="1"/>
      <c r="F243" s="1"/>
    </row>
    <row r="244" ht="12.75" customHeight="1">
      <c r="A244" s="1"/>
      <c r="B244" s="1"/>
      <c r="C244" s="1"/>
      <c r="D244" s="1"/>
      <c r="E244" s="1"/>
      <c r="F244" s="1"/>
    </row>
    <row r="245" ht="12.75" customHeight="1">
      <c r="A245" s="1"/>
      <c r="B245" s="1"/>
      <c r="C245" s="1"/>
      <c r="D245" s="1"/>
      <c r="E245" s="1"/>
      <c r="F245" s="1"/>
    </row>
    <row r="246" ht="12.75" customHeight="1">
      <c r="A246" s="1"/>
      <c r="B246" s="1"/>
      <c r="C246" s="1"/>
      <c r="D246" s="1"/>
      <c r="E246" s="1"/>
      <c r="F246" s="1"/>
    </row>
    <row r="247" ht="12.75" customHeight="1">
      <c r="A247" s="1"/>
      <c r="B247" s="1"/>
      <c r="C247" s="1"/>
      <c r="D247" s="1"/>
      <c r="E247" s="1"/>
      <c r="F247" s="1"/>
    </row>
    <row r="248" ht="12.75" customHeight="1">
      <c r="A248" s="1"/>
      <c r="B248" s="1"/>
      <c r="C248" s="1"/>
      <c r="D248" s="1"/>
      <c r="E248" s="1"/>
      <c r="F248" s="1"/>
    </row>
    <row r="249" ht="12.75" customHeight="1">
      <c r="A249" s="1"/>
      <c r="B249" s="1"/>
      <c r="C249" s="1"/>
      <c r="D249" s="1"/>
      <c r="E249" s="1"/>
      <c r="F249" s="1"/>
    </row>
    <row r="250" ht="12.75" customHeight="1">
      <c r="A250" s="1"/>
      <c r="B250" s="1"/>
      <c r="C250" s="1"/>
      <c r="D250" s="1"/>
      <c r="E250" s="1"/>
      <c r="F250" s="1"/>
    </row>
    <row r="251" ht="12.75" customHeight="1">
      <c r="A251" s="1"/>
      <c r="B251" s="1"/>
      <c r="C251" s="1"/>
      <c r="D251" s="1"/>
      <c r="E251" s="1"/>
      <c r="F251" s="1"/>
    </row>
    <row r="252" ht="12.75" customHeight="1">
      <c r="A252" s="1"/>
      <c r="B252" s="1"/>
      <c r="C252" s="1"/>
      <c r="D252" s="1"/>
      <c r="E252" s="1"/>
      <c r="F252" s="1"/>
    </row>
    <row r="253" ht="12.75" customHeight="1">
      <c r="A253" s="1"/>
      <c r="B253" s="1"/>
      <c r="C253" s="1"/>
      <c r="D253" s="1"/>
      <c r="E253" s="1"/>
      <c r="F253" s="1"/>
    </row>
    <row r="254" ht="12.75" customHeight="1">
      <c r="A254" s="1"/>
      <c r="B254" s="1"/>
      <c r="C254" s="1"/>
      <c r="D254" s="1"/>
      <c r="E254" s="1"/>
      <c r="F254" s="1"/>
    </row>
    <row r="255" ht="12.75" customHeight="1">
      <c r="A255" s="1"/>
      <c r="B255" s="1"/>
      <c r="C255" s="1"/>
      <c r="D255" s="1"/>
      <c r="E255" s="1"/>
      <c r="F255" s="1"/>
    </row>
    <row r="256" ht="12.75" customHeight="1">
      <c r="A256" s="1"/>
      <c r="B256" s="1"/>
      <c r="C256" s="1"/>
      <c r="D256" s="1"/>
      <c r="E256" s="1"/>
      <c r="F256" s="1"/>
    </row>
    <row r="257" ht="12.75" customHeight="1">
      <c r="A257" s="1"/>
      <c r="B257" s="1"/>
      <c r="C257" s="1"/>
      <c r="D257" s="1"/>
      <c r="E257" s="1"/>
      <c r="F257" s="1"/>
    </row>
    <row r="258" ht="12.75" customHeight="1">
      <c r="A258" s="1"/>
      <c r="B258" s="1"/>
      <c r="C258" s="1"/>
      <c r="D258" s="1"/>
      <c r="E258" s="1"/>
      <c r="F258" s="1"/>
    </row>
    <row r="259" ht="12.75" customHeight="1">
      <c r="A259" s="1"/>
      <c r="B259" s="1"/>
      <c r="C259" s="1"/>
      <c r="D259" s="1"/>
      <c r="E259" s="1"/>
      <c r="F259" s="1"/>
    </row>
    <row r="260" ht="12.75" customHeight="1">
      <c r="A260" s="1"/>
      <c r="B260" s="1"/>
      <c r="C260" s="1"/>
      <c r="D260" s="1"/>
      <c r="E260" s="1"/>
      <c r="F260" s="1"/>
    </row>
    <row r="261" ht="12.75" customHeight="1">
      <c r="A261" s="1"/>
      <c r="B261" s="1"/>
      <c r="C261" s="1"/>
      <c r="D261" s="1"/>
      <c r="E261" s="1"/>
      <c r="F261" s="1"/>
    </row>
    <row r="262" ht="12.75" customHeight="1">
      <c r="A262" s="1"/>
      <c r="B262" s="1"/>
      <c r="C262" s="1"/>
      <c r="D262" s="1"/>
      <c r="E262" s="1"/>
      <c r="F262" s="1"/>
    </row>
    <row r="263" ht="12.75" customHeight="1">
      <c r="A263" s="1"/>
      <c r="B263" s="1"/>
      <c r="C263" s="1"/>
      <c r="D263" s="1"/>
      <c r="E263" s="1"/>
      <c r="F263" s="1"/>
    </row>
    <row r="264" ht="12.75" customHeight="1">
      <c r="A264" s="1"/>
      <c r="B264" s="1"/>
      <c r="C264" s="1"/>
      <c r="D264" s="1"/>
      <c r="E264" s="1"/>
      <c r="F264" s="1"/>
    </row>
    <row r="265" ht="12.75" customHeight="1">
      <c r="A265" s="1"/>
      <c r="B265" s="1"/>
      <c r="C265" s="1"/>
      <c r="D265" s="1"/>
      <c r="E265" s="1"/>
      <c r="F265" s="1"/>
    </row>
    <row r="266" ht="12.75" customHeight="1">
      <c r="A266" s="1"/>
      <c r="B266" s="1"/>
      <c r="C266" s="1"/>
      <c r="D266" s="1"/>
      <c r="E266" s="1"/>
      <c r="F266" s="1"/>
    </row>
    <row r="267" ht="12.75" customHeight="1">
      <c r="A267" s="1"/>
      <c r="B267" s="1"/>
      <c r="C267" s="1"/>
      <c r="D267" s="1"/>
      <c r="E267" s="1"/>
      <c r="F267" s="1"/>
    </row>
    <row r="268" ht="12.75" customHeight="1">
      <c r="A268" s="1"/>
      <c r="B268" s="1"/>
      <c r="C268" s="1"/>
      <c r="D268" s="1"/>
      <c r="E268" s="1"/>
      <c r="F268" s="1"/>
    </row>
    <row r="269" ht="12.75" customHeight="1">
      <c r="A269" s="1"/>
      <c r="B269" s="1"/>
      <c r="C269" s="1"/>
      <c r="D269" s="1"/>
      <c r="E269" s="1"/>
      <c r="F269" s="1"/>
    </row>
    <row r="270" ht="12.75" customHeight="1">
      <c r="A270" s="1"/>
      <c r="B270" s="1"/>
      <c r="C270" s="1"/>
      <c r="D270" s="1"/>
      <c r="E270" s="1"/>
      <c r="F270" s="1"/>
    </row>
    <row r="271" ht="12.75" customHeight="1">
      <c r="A271" s="1"/>
      <c r="B271" s="1"/>
      <c r="C271" s="1"/>
      <c r="D271" s="1"/>
      <c r="E271" s="1"/>
      <c r="F271" s="1"/>
    </row>
    <row r="272" ht="12.75" customHeight="1">
      <c r="A272" s="1"/>
      <c r="B272" s="1"/>
      <c r="C272" s="1"/>
      <c r="D272" s="1"/>
      <c r="E272" s="1"/>
      <c r="F272" s="1"/>
    </row>
    <row r="273" ht="12.75" customHeight="1">
      <c r="A273" s="1"/>
      <c r="B273" s="1"/>
      <c r="C273" s="1"/>
      <c r="D273" s="1"/>
      <c r="E273" s="1"/>
      <c r="F273" s="1"/>
    </row>
    <row r="274" ht="12.75" customHeight="1">
      <c r="A274" s="1"/>
      <c r="B274" s="1"/>
      <c r="C274" s="1"/>
      <c r="D274" s="1"/>
      <c r="E274" s="1"/>
      <c r="F274" s="1"/>
    </row>
    <row r="275" ht="12.75" customHeight="1">
      <c r="A275" s="1"/>
      <c r="B275" s="1"/>
      <c r="C275" s="1"/>
      <c r="D275" s="1"/>
      <c r="E275" s="1"/>
      <c r="F275" s="1"/>
    </row>
    <row r="276" ht="12.75" customHeight="1">
      <c r="A276" s="1"/>
      <c r="B276" s="1"/>
      <c r="C276" s="1"/>
      <c r="D276" s="1"/>
      <c r="E276" s="1"/>
      <c r="F276" s="1"/>
    </row>
    <row r="277" ht="12.75" customHeight="1">
      <c r="A277" s="1"/>
      <c r="B277" s="1"/>
      <c r="C277" s="1"/>
      <c r="D277" s="1"/>
      <c r="E277" s="1"/>
      <c r="F277" s="1"/>
    </row>
    <row r="278" ht="12.75" customHeight="1">
      <c r="A278" s="1"/>
      <c r="B278" s="1"/>
      <c r="C278" s="1"/>
      <c r="D278" s="1"/>
      <c r="E278" s="1"/>
      <c r="F278" s="1"/>
    </row>
    <row r="279" ht="12.75" customHeight="1">
      <c r="A279" s="1"/>
      <c r="B279" s="1"/>
      <c r="C279" s="1"/>
      <c r="D279" s="1"/>
      <c r="E279" s="1"/>
      <c r="F279" s="1"/>
    </row>
    <row r="280" ht="12.75" customHeight="1">
      <c r="A280" s="1"/>
      <c r="B280" s="1"/>
      <c r="C280" s="1"/>
      <c r="D280" s="1"/>
      <c r="E280" s="1"/>
      <c r="F280" s="1"/>
    </row>
    <row r="281" ht="12.75" customHeight="1">
      <c r="A281" s="1"/>
      <c r="B281" s="1"/>
      <c r="C281" s="1"/>
      <c r="D281" s="1"/>
      <c r="E281" s="1"/>
      <c r="F281" s="1"/>
    </row>
    <row r="282" ht="12.75" customHeight="1">
      <c r="A282" s="1"/>
      <c r="B282" s="1"/>
      <c r="C282" s="1"/>
      <c r="D282" s="1"/>
      <c r="E282" s="1"/>
      <c r="F282" s="1"/>
    </row>
    <row r="283" ht="12.75" customHeight="1">
      <c r="A283" s="1"/>
      <c r="B283" s="1"/>
      <c r="C283" s="1"/>
      <c r="D283" s="1"/>
      <c r="E283" s="1"/>
      <c r="F283" s="1"/>
    </row>
    <row r="284" ht="12.75" customHeight="1">
      <c r="A284" s="1"/>
      <c r="B284" s="1"/>
      <c r="C284" s="1"/>
      <c r="D284" s="1"/>
      <c r="E284" s="1"/>
      <c r="F284" s="1"/>
    </row>
    <row r="285" ht="12.75" customHeight="1">
      <c r="A285" s="1"/>
      <c r="B285" s="1"/>
      <c r="C285" s="1"/>
      <c r="D285" s="1"/>
      <c r="E285" s="1"/>
      <c r="F285" s="1"/>
    </row>
    <row r="286" ht="12.75" customHeight="1">
      <c r="A286" s="1"/>
      <c r="B286" s="1"/>
      <c r="C286" s="1"/>
      <c r="D286" s="1"/>
      <c r="E286" s="1"/>
      <c r="F286" s="1"/>
    </row>
    <row r="287" ht="12.75" customHeight="1">
      <c r="A287" s="1"/>
      <c r="B287" s="1"/>
      <c r="C287" s="1"/>
      <c r="D287" s="1"/>
      <c r="E287" s="1"/>
      <c r="F287" s="1"/>
    </row>
    <row r="288" ht="12.75" customHeight="1">
      <c r="A288" s="1"/>
      <c r="B288" s="1"/>
      <c r="C288" s="1"/>
      <c r="D288" s="1"/>
      <c r="E288" s="1"/>
      <c r="F288" s="1"/>
    </row>
    <row r="289" ht="12.75" customHeight="1">
      <c r="A289" s="1"/>
      <c r="B289" s="1"/>
      <c r="C289" s="1"/>
      <c r="D289" s="1"/>
      <c r="E289" s="1"/>
      <c r="F289" s="1"/>
    </row>
    <row r="290" ht="12.75" customHeight="1">
      <c r="A290" s="1"/>
      <c r="B290" s="1"/>
      <c r="C290" s="1"/>
      <c r="D290" s="1"/>
      <c r="E290" s="1"/>
      <c r="F290" s="1"/>
    </row>
    <row r="291" ht="12.75" customHeight="1">
      <c r="A291" s="1"/>
      <c r="B291" s="1"/>
      <c r="C291" s="1"/>
      <c r="D291" s="1"/>
      <c r="E291" s="1"/>
      <c r="F291" s="1"/>
    </row>
    <row r="292" ht="12.75" customHeight="1">
      <c r="A292" s="1"/>
      <c r="B292" s="1"/>
      <c r="C292" s="1"/>
      <c r="D292" s="1"/>
      <c r="E292" s="1"/>
      <c r="F292" s="1"/>
    </row>
    <row r="293" ht="12.75" customHeight="1">
      <c r="A293" s="1"/>
      <c r="B293" s="1"/>
      <c r="C293" s="1"/>
      <c r="D293" s="1"/>
      <c r="E293" s="1"/>
      <c r="F293" s="1"/>
    </row>
    <row r="294" ht="12.75" customHeight="1">
      <c r="A294" s="1"/>
      <c r="B294" s="1"/>
      <c r="C294" s="1"/>
      <c r="D294" s="1"/>
      <c r="E294" s="1"/>
      <c r="F294" s="1"/>
    </row>
    <row r="295" ht="12.75" customHeight="1">
      <c r="A295" s="1"/>
      <c r="B295" s="1"/>
      <c r="C295" s="1"/>
      <c r="D295" s="1"/>
      <c r="E295" s="1"/>
      <c r="F295" s="1"/>
    </row>
    <row r="296" ht="12.75" customHeight="1">
      <c r="A296" s="1"/>
      <c r="B296" s="1"/>
      <c r="C296" s="1"/>
      <c r="D296" s="1"/>
      <c r="E296" s="1"/>
      <c r="F296" s="1"/>
    </row>
    <row r="297" ht="12.75" customHeight="1">
      <c r="A297" s="1"/>
      <c r="B297" s="1"/>
      <c r="C297" s="1"/>
      <c r="D297" s="1"/>
      <c r="E297" s="1"/>
      <c r="F297" s="1"/>
    </row>
    <row r="298" ht="12.75" customHeight="1">
      <c r="A298" s="1"/>
      <c r="B298" s="1"/>
      <c r="C298" s="1"/>
      <c r="D298" s="1"/>
      <c r="E298" s="1"/>
      <c r="F298" s="1"/>
    </row>
    <row r="299" ht="12.75" customHeight="1">
      <c r="A299" s="1"/>
      <c r="B299" s="1"/>
      <c r="C299" s="1"/>
      <c r="D299" s="1"/>
      <c r="E299" s="1"/>
      <c r="F299" s="1"/>
    </row>
    <row r="300" ht="12.75" customHeight="1">
      <c r="A300" s="1"/>
      <c r="B300" s="1"/>
      <c r="C300" s="1"/>
      <c r="D300" s="1"/>
      <c r="E300" s="1"/>
      <c r="F300" s="1"/>
    </row>
    <row r="301" ht="12.75" customHeight="1">
      <c r="A301" s="1"/>
      <c r="B301" s="1"/>
      <c r="C301" s="1"/>
      <c r="D301" s="1"/>
      <c r="E301" s="1"/>
      <c r="F301" s="1"/>
    </row>
    <row r="302" ht="12.75" customHeight="1">
      <c r="A302" s="1"/>
      <c r="B302" s="1"/>
      <c r="C302" s="1"/>
      <c r="D302" s="1"/>
      <c r="E302" s="1"/>
      <c r="F302" s="1"/>
    </row>
    <row r="303" ht="12.75" customHeight="1">
      <c r="A303" s="1"/>
      <c r="B303" s="1"/>
      <c r="C303" s="1"/>
      <c r="D303" s="1"/>
      <c r="E303" s="1"/>
      <c r="F303" s="1"/>
    </row>
    <row r="304" ht="12.75" customHeight="1">
      <c r="A304" s="1"/>
      <c r="B304" s="1"/>
      <c r="C304" s="1"/>
      <c r="D304" s="1"/>
      <c r="E304" s="1"/>
      <c r="F304" s="1"/>
    </row>
    <row r="305" ht="12.75" customHeight="1">
      <c r="A305" s="1"/>
      <c r="B305" s="1"/>
      <c r="C305" s="1"/>
      <c r="D305" s="1"/>
      <c r="E305" s="1"/>
      <c r="F305" s="1"/>
    </row>
    <row r="306" ht="12.75" customHeight="1">
      <c r="A306" s="1"/>
      <c r="B306" s="1"/>
      <c r="C306" s="1"/>
      <c r="D306" s="1"/>
      <c r="E306" s="1"/>
      <c r="F306" s="1"/>
    </row>
    <row r="307" ht="12.75" customHeight="1">
      <c r="A307" s="1"/>
      <c r="B307" s="1"/>
      <c r="C307" s="1"/>
      <c r="D307" s="1"/>
      <c r="E307" s="1"/>
      <c r="F307" s="1"/>
    </row>
    <row r="308" ht="12.75" customHeight="1">
      <c r="A308" s="1"/>
      <c r="B308" s="1"/>
      <c r="C308" s="1"/>
      <c r="D308" s="1"/>
      <c r="E308" s="1"/>
      <c r="F308" s="1"/>
    </row>
    <row r="309" ht="12.75" customHeight="1">
      <c r="A309" s="1"/>
      <c r="B309" s="1"/>
      <c r="C309" s="1"/>
      <c r="D309" s="1"/>
      <c r="E309" s="1"/>
      <c r="F309" s="1"/>
    </row>
    <row r="310" ht="12.75" customHeight="1">
      <c r="A310" s="1"/>
      <c r="B310" s="1"/>
      <c r="C310" s="1"/>
      <c r="D310" s="1"/>
      <c r="E310" s="1"/>
      <c r="F310" s="1"/>
    </row>
    <row r="311" ht="12.75" customHeight="1">
      <c r="A311" s="1"/>
      <c r="B311" s="1"/>
      <c r="C311" s="1"/>
      <c r="D311" s="1"/>
      <c r="E311" s="1"/>
      <c r="F311" s="1"/>
    </row>
    <row r="312" ht="12.75" customHeight="1">
      <c r="A312" s="1"/>
      <c r="B312" s="1"/>
      <c r="C312" s="1"/>
      <c r="D312" s="1"/>
      <c r="E312" s="1"/>
      <c r="F312" s="1"/>
    </row>
    <row r="313" ht="12.75" customHeight="1">
      <c r="A313" s="1"/>
      <c r="B313" s="1"/>
      <c r="C313" s="1"/>
      <c r="D313" s="1"/>
      <c r="E313" s="1"/>
      <c r="F313" s="1"/>
    </row>
    <row r="314" ht="12.75" customHeight="1">
      <c r="A314" s="1"/>
      <c r="B314" s="1"/>
      <c r="C314" s="1"/>
      <c r="D314" s="1"/>
      <c r="E314" s="1"/>
      <c r="F314" s="1"/>
    </row>
    <row r="315" ht="12.75" customHeight="1">
      <c r="A315" s="1"/>
      <c r="B315" s="1"/>
      <c r="C315" s="1"/>
      <c r="D315" s="1"/>
      <c r="E315" s="1"/>
      <c r="F315" s="1"/>
    </row>
    <row r="316" ht="12.75" customHeight="1">
      <c r="A316" s="1"/>
      <c r="B316" s="1"/>
      <c r="C316" s="1"/>
      <c r="D316" s="1"/>
      <c r="E316" s="1"/>
      <c r="F316" s="1"/>
    </row>
    <row r="317" ht="12.75" customHeight="1">
      <c r="A317" s="1"/>
      <c r="B317" s="1"/>
      <c r="C317" s="1"/>
      <c r="D317" s="1"/>
      <c r="E317" s="1"/>
      <c r="F317" s="1"/>
    </row>
    <row r="318" ht="12.75" customHeight="1">
      <c r="A318" s="1"/>
      <c r="B318" s="1"/>
      <c r="C318" s="1"/>
      <c r="D318" s="1"/>
      <c r="E318" s="1"/>
      <c r="F318" s="1"/>
    </row>
    <row r="319" ht="12.75" customHeight="1">
      <c r="A319" s="1"/>
      <c r="B319" s="1"/>
      <c r="C319" s="1"/>
      <c r="D319" s="1"/>
      <c r="E319" s="1"/>
      <c r="F319" s="1"/>
    </row>
    <row r="320" ht="12.75" customHeight="1">
      <c r="A320" s="1"/>
      <c r="B320" s="1"/>
      <c r="C320" s="1"/>
      <c r="D320" s="1"/>
      <c r="E320" s="1"/>
      <c r="F320" s="1"/>
    </row>
    <row r="321" ht="12.75" customHeight="1">
      <c r="A321" s="1"/>
      <c r="B321" s="1"/>
      <c r="C321" s="1"/>
      <c r="D321" s="1"/>
      <c r="E321" s="1"/>
      <c r="F321" s="1"/>
    </row>
    <row r="322" ht="12.75" customHeight="1">
      <c r="A322" s="1"/>
      <c r="B322" s="1"/>
      <c r="C322" s="1"/>
      <c r="D322" s="1"/>
      <c r="E322" s="1"/>
      <c r="F322" s="1"/>
    </row>
    <row r="323" ht="12.75" customHeight="1">
      <c r="A323" s="1"/>
      <c r="B323" s="1"/>
      <c r="C323" s="1"/>
      <c r="D323" s="1"/>
      <c r="E323" s="1"/>
      <c r="F323" s="1"/>
    </row>
    <row r="324" ht="12.75" customHeight="1">
      <c r="A324" s="1"/>
      <c r="B324" s="1"/>
      <c r="C324" s="1"/>
      <c r="D324" s="1"/>
      <c r="E324" s="1"/>
      <c r="F324" s="1"/>
    </row>
    <row r="325" ht="12.75" customHeight="1">
      <c r="A325" s="1"/>
      <c r="B325" s="1"/>
      <c r="C325" s="1"/>
      <c r="D325" s="1"/>
      <c r="E325" s="1"/>
      <c r="F325" s="1"/>
    </row>
    <row r="326" ht="12.75" customHeight="1">
      <c r="A326" s="1"/>
      <c r="B326" s="1"/>
      <c r="C326" s="1"/>
      <c r="D326" s="1"/>
      <c r="E326" s="1"/>
      <c r="F326" s="1"/>
    </row>
    <row r="327" ht="12.75" customHeight="1">
      <c r="A327" s="1"/>
      <c r="B327" s="1"/>
      <c r="C327" s="1"/>
      <c r="D327" s="1"/>
      <c r="E327" s="1"/>
      <c r="F327" s="1"/>
    </row>
    <row r="328" ht="12.75" customHeight="1">
      <c r="A328" s="1"/>
      <c r="B328" s="1"/>
      <c r="C328" s="1"/>
      <c r="D328" s="1"/>
      <c r="E328" s="1"/>
      <c r="F328" s="1"/>
    </row>
    <row r="329" ht="12.75" customHeight="1">
      <c r="A329" s="1"/>
      <c r="B329" s="1"/>
      <c r="C329" s="1"/>
      <c r="D329" s="1"/>
      <c r="E329" s="1"/>
      <c r="F329" s="1"/>
    </row>
    <row r="330" ht="12.75" customHeight="1">
      <c r="A330" s="1"/>
      <c r="B330" s="1"/>
      <c r="C330" s="1"/>
      <c r="D330" s="1"/>
      <c r="E330" s="1"/>
      <c r="F330" s="1"/>
    </row>
    <row r="331" ht="12.75" customHeight="1">
      <c r="A331" s="1"/>
      <c r="B331" s="1"/>
      <c r="C331" s="1"/>
      <c r="D331" s="1"/>
      <c r="E331" s="1"/>
      <c r="F331" s="1"/>
    </row>
    <row r="332" ht="12.75" customHeight="1">
      <c r="A332" s="1"/>
      <c r="B332" s="1"/>
      <c r="C332" s="1"/>
      <c r="D332" s="1"/>
      <c r="E332" s="1"/>
      <c r="F332" s="1"/>
    </row>
    <row r="333" ht="12.75" customHeight="1">
      <c r="A333" s="1"/>
      <c r="B333" s="1"/>
      <c r="C333" s="1"/>
      <c r="D333" s="1"/>
      <c r="E333" s="1"/>
      <c r="F333" s="1"/>
    </row>
    <row r="334" ht="12.75" customHeight="1">
      <c r="A334" s="1"/>
      <c r="B334" s="1"/>
      <c r="C334" s="1"/>
      <c r="D334" s="1"/>
      <c r="E334" s="1"/>
      <c r="F334" s="1"/>
    </row>
    <row r="335" ht="12.75" customHeight="1">
      <c r="A335" s="1"/>
      <c r="B335" s="1"/>
      <c r="C335" s="1"/>
      <c r="D335" s="1"/>
      <c r="E335" s="1"/>
      <c r="F335" s="1"/>
    </row>
    <row r="336" ht="12.75" customHeight="1">
      <c r="A336" s="1"/>
      <c r="B336" s="1"/>
      <c r="C336" s="1"/>
      <c r="D336" s="1"/>
      <c r="E336" s="1"/>
      <c r="F336" s="1"/>
    </row>
    <row r="337" ht="12.75" customHeight="1">
      <c r="A337" s="1"/>
      <c r="B337" s="1"/>
      <c r="C337" s="1"/>
      <c r="D337" s="1"/>
      <c r="E337" s="1"/>
      <c r="F337" s="1"/>
    </row>
    <row r="338" ht="12.75" customHeight="1">
      <c r="A338" s="1"/>
      <c r="B338" s="1"/>
      <c r="C338" s="1"/>
      <c r="D338" s="1"/>
      <c r="E338" s="1"/>
      <c r="F338" s="1"/>
    </row>
    <row r="339" ht="12.75" customHeight="1">
      <c r="A339" s="1"/>
      <c r="B339" s="1"/>
      <c r="C339" s="1"/>
      <c r="D339" s="1"/>
      <c r="E339" s="1"/>
      <c r="F339" s="1"/>
    </row>
    <row r="340" ht="12.75" customHeight="1">
      <c r="A340" s="1"/>
      <c r="B340" s="1"/>
      <c r="C340" s="1"/>
      <c r="D340" s="1"/>
      <c r="E340" s="1"/>
      <c r="F340" s="1"/>
    </row>
    <row r="341" ht="12.75" customHeight="1">
      <c r="A341" s="1"/>
      <c r="B341" s="1"/>
      <c r="C341" s="1"/>
      <c r="D341" s="1"/>
      <c r="E341" s="1"/>
      <c r="F341" s="1"/>
    </row>
    <row r="342" ht="12.75" customHeight="1">
      <c r="A342" s="1"/>
      <c r="B342" s="1"/>
      <c r="C342" s="1"/>
      <c r="D342" s="1"/>
      <c r="E342" s="1"/>
      <c r="F342" s="1"/>
    </row>
    <row r="343" ht="12.75" customHeight="1">
      <c r="A343" s="1"/>
      <c r="B343" s="1"/>
      <c r="C343" s="1"/>
      <c r="D343" s="1"/>
      <c r="E343" s="1"/>
      <c r="F343" s="1"/>
    </row>
    <row r="344" ht="12.75" customHeight="1">
      <c r="A344" s="1"/>
      <c r="B344" s="1"/>
      <c r="C344" s="1"/>
      <c r="D344" s="1"/>
      <c r="E344" s="1"/>
      <c r="F344" s="1"/>
    </row>
    <row r="345" ht="12.75" customHeight="1">
      <c r="A345" s="1"/>
      <c r="B345" s="1"/>
      <c r="C345" s="1"/>
      <c r="D345" s="1"/>
      <c r="E345" s="1"/>
      <c r="F345" s="1"/>
    </row>
    <row r="346" ht="12.75" customHeight="1">
      <c r="A346" s="1"/>
      <c r="B346" s="1"/>
      <c r="C346" s="1"/>
      <c r="D346" s="1"/>
      <c r="E346" s="1"/>
      <c r="F346" s="1"/>
    </row>
    <row r="347" ht="12.75" customHeight="1">
      <c r="A347" s="1"/>
      <c r="B347" s="1"/>
      <c r="C347" s="1"/>
      <c r="D347" s="1"/>
      <c r="E347" s="1"/>
      <c r="F347" s="1"/>
    </row>
    <row r="348" ht="12.75" customHeight="1">
      <c r="A348" s="1"/>
      <c r="B348" s="1"/>
      <c r="C348" s="1"/>
      <c r="D348" s="1"/>
      <c r="E348" s="1"/>
      <c r="F348" s="1"/>
    </row>
    <row r="349" ht="12.75" customHeight="1">
      <c r="A349" s="1"/>
      <c r="B349" s="1"/>
      <c r="C349" s="1"/>
      <c r="D349" s="1"/>
      <c r="E349" s="1"/>
      <c r="F349" s="1"/>
    </row>
    <row r="350" ht="12.75" customHeight="1">
      <c r="A350" s="1"/>
      <c r="B350" s="1"/>
      <c r="C350" s="1"/>
      <c r="D350" s="1"/>
      <c r="E350" s="1"/>
      <c r="F350" s="1"/>
    </row>
    <row r="351" ht="12.75" customHeight="1">
      <c r="A351" s="1"/>
      <c r="B351" s="1"/>
      <c r="C351" s="1"/>
      <c r="D351" s="1"/>
      <c r="E351" s="1"/>
      <c r="F351" s="1"/>
    </row>
    <row r="352" ht="12.75" customHeight="1">
      <c r="A352" s="1"/>
      <c r="B352" s="1"/>
      <c r="C352" s="1"/>
      <c r="D352" s="1"/>
      <c r="E352" s="1"/>
      <c r="F352" s="1"/>
    </row>
    <row r="353" ht="12.75" customHeight="1">
      <c r="A353" s="1"/>
      <c r="B353" s="1"/>
      <c r="C353" s="1"/>
      <c r="D353" s="1"/>
      <c r="E353" s="1"/>
      <c r="F353" s="1"/>
    </row>
    <row r="354" ht="12.75" customHeight="1">
      <c r="A354" s="1"/>
      <c r="B354" s="1"/>
      <c r="C354" s="1"/>
      <c r="D354" s="1"/>
      <c r="E354" s="1"/>
      <c r="F354" s="1"/>
    </row>
    <row r="355" ht="12.75" customHeight="1">
      <c r="A355" s="1"/>
      <c r="B355" s="1"/>
      <c r="C355" s="1"/>
      <c r="D355" s="1"/>
      <c r="E355" s="1"/>
      <c r="F355" s="1"/>
    </row>
    <row r="356" ht="12.75" customHeight="1">
      <c r="A356" s="1"/>
      <c r="B356" s="1"/>
      <c r="C356" s="1"/>
      <c r="D356" s="1"/>
      <c r="E356" s="1"/>
      <c r="F356" s="1"/>
    </row>
    <row r="357" ht="12.75" customHeight="1">
      <c r="A357" s="1"/>
      <c r="B357" s="1"/>
      <c r="C357" s="1"/>
      <c r="D357" s="1"/>
      <c r="E357" s="1"/>
      <c r="F357" s="1"/>
    </row>
    <row r="358" ht="12.75" customHeight="1">
      <c r="A358" s="1"/>
      <c r="B358" s="1"/>
      <c r="C358" s="1"/>
      <c r="D358" s="1"/>
      <c r="E358" s="1"/>
      <c r="F358" s="1"/>
    </row>
    <row r="359" ht="12.75" customHeight="1">
      <c r="A359" s="1"/>
      <c r="B359" s="1"/>
      <c r="C359" s="1"/>
      <c r="D359" s="1"/>
      <c r="E359" s="1"/>
      <c r="F359" s="1"/>
    </row>
    <row r="360" ht="12.75" customHeight="1">
      <c r="A360" s="1"/>
      <c r="B360" s="1"/>
      <c r="C360" s="1"/>
      <c r="D360" s="1"/>
      <c r="E360" s="1"/>
      <c r="F360" s="1"/>
    </row>
    <row r="361" ht="12.75" customHeight="1">
      <c r="A361" s="1"/>
      <c r="B361" s="1"/>
      <c r="C361" s="1"/>
      <c r="D361" s="1"/>
      <c r="E361" s="1"/>
      <c r="F361" s="1"/>
    </row>
    <row r="362" ht="12.75" customHeight="1">
      <c r="A362" s="1"/>
      <c r="B362" s="1"/>
      <c r="C362" s="1"/>
      <c r="D362" s="1"/>
      <c r="E362" s="1"/>
      <c r="F362" s="1"/>
    </row>
    <row r="363" ht="12.75" customHeight="1">
      <c r="A363" s="1"/>
      <c r="B363" s="1"/>
      <c r="C363" s="1"/>
      <c r="D363" s="1"/>
      <c r="E363" s="1"/>
      <c r="F363" s="1"/>
    </row>
    <row r="364" ht="12.75" customHeight="1">
      <c r="A364" s="1"/>
      <c r="B364" s="1"/>
      <c r="C364" s="1"/>
      <c r="D364" s="1"/>
      <c r="E364" s="1"/>
      <c r="F364" s="1"/>
    </row>
    <row r="365" ht="12.75" customHeight="1">
      <c r="A365" s="1"/>
      <c r="B365" s="1"/>
      <c r="C365" s="1"/>
      <c r="D365" s="1"/>
      <c r="E365" s="1"/>
      <c r="F365" s="1"/>
    </row>
    <row r="366" ht="12.75" customHeight="1">
      <c r="A366" s="1"/>
      <c r="B366" s="1"/>
      <c r="C366" s="1"/>
      <c r="D366" s="1"/>
      <c r="E366" s="1"/>
      <c r="F366" s="1"/>
    </row>
    <row r="367" ht="12.75" customHeight="1">
      <c r="A367" s="1"/>
      <c r="B367" s="1"/>
      <c r="C367" s="1"/>
      <c r="D367" s="1"/>
      <c r="E367" s="1"/>
      <c r="F367" s="1"/>
    </row>
    <row r="368" ht="12.75" customHeight="1">
      <c r="A368" s="1"/>
      <c r="B368" s="1"/>
      <c r="C368" s="1"/>
      <c r="D368" s="1"/>
      <c r="E368" s="1"/>
      <c r="F368" s="1"/>
    </row>
    <row r="369" ht="12.75" customHeight="1">
      <c r="A369" s="1"/>
      <c r="B369" s="1"/>
      <c r="C369" s="1"/>
      <c r="D369" s="1"/>
      <c r="E369" s="1"/>
      <c r="F369" s="1"/>
    </row>
    <row r="370" ht="12.75" customHeight="1">
      <c r="A370" s="1"/>
      <c r="B370" s="1"/>
      <c r="C370" s="1"/>
      <c r="D370" s="1"/>
      <c r="E370" s="1"/>
      <c r="F370" s="1"/>
    </row>
    <row r="371" ht="12.75" customHeight="1">
      <c r="A371" s="1"/>
      <c r="B371" s="1"/>
      <c r="C371" s="1"/>
      <c r="D371" s="1"/>
      <c r="E371" s="1"/>
      <c r="F371" s="1"/>
    </row>
    <row r="372" ht="12.75" customHeight="1">
      <c r="A372" s="1"/>
      <c r="B372" s="1"/>
      <c r="C372" s="1"/>
      <c r="D372" s="1"/>
      <c r="E372" s="1"/>
      <c r="F372" s="1"/>
    </row>
    <row r="373" ht="12.75" customHeight="1">
      <c r="A373" s="1"/>
      <c r="B373" s="1"/>
      <c r="C373" s="1"/>
      <c r="D373" s="1"/>
      <c r="E373" s="1"/>
      <c r="F373" s="1"/>
    </row>
    <row r="374" ht="12.75" customHeight="1">
      <c r="A374" s="1"/>
      <c r="B374" s="1"/>
      <c r="C374" s="1"/>
      <c r="D374" s="1"/>
      <c r="E374" s="1"/>
      <c r="F374" s="1"/>
    </row>
    <row r="375" ht="12.75" customHeight="1">
      <c r="A375" s="1"/>
      <c r="B375" s="1"/>
      <c r="C375" s="1"/>
      <c r="D375" s="1"/>
      <c r="E375" s="1"/>
      <c r="F375" s="1"/>
    </row>
    <row r="376" ht="12.75" customHeight="1">
      <c r="A376" s="1"/>
      <c r="B376" s="1"/>
      <c r="C376" s="1"/>
      <c r="D376" s="1"/>
      <c r="E376" s="1"/>
      <c r="F376" s="1"/>
    </row>
    <row r="377" ht="12.75" customHeight="1">
      <c r="A377" s="1"/>
      <c r="B377" s="1"/>
      <c r="C377" s="1"/>
      <c r="D377" s="1"/>
      <c r="E377" s="1"/>
      <c r="F377" s="1"/>
    </row>
    <row r="378" ht="12.75" customHeight="1">
      <c r="A378" s="1"/>
      <c r="B378" s="1"/>
      <c r="C378" s="1"/>
      <c r="D378" s="1"/>
      <c r="E378" s="1"/>
      <c r="F378" s="1"/>
    </row>
    <row r="379" ht="12.75" customHeight="1">
      <c r="A379" s="1"/>
      <c r="B379" s="1"/>
      <c r="C379" s="1"/>
      <c r="D379" s="1"/>
      <c r="E379" s="1"/>
      <c r="F379" s="1"/>
    </row>
    <row r="380" ht="12.75" customHeight="1">
      <c r="A380" s="1"/>
      <c r="B380" s="1"/>
      <c r="C380" s="1"/>
      <c r="D380" s="1"/>
      <c r="E380" s="1"/>
      <c r="F380" s="1"/>
    </row>
    <row r="381" ht="12.75" customHeight="1">
      <c r="A381" s="1"/>
      <c r="B381" s="1"/>
      <c r="C381" s="1"/>
      <c r="D381" s="1"/>
      <c r="E381" s="1"/>
      <c r="F381" s="1"/>
    </row>
    <row r="382" ht="12.75" customHeight="1">
      <c r="A382" s="1"/>
      <c r="B382" s="1"/>
      <c r="C382" s="1"/>
      <c r="D382" s="1"/>
      <c r="E382" s="1"/>
      <c r="F382" s="1"/>
    </row>
    <row r="383" ht="12.75" customHeight="1">
      <c r="A383" s="1"/>
      <c r="B383" s="1"/>
      <c r="C383" s="1"/>
      <c r="D383" s="1"/>
      <c r="E383" s="1"/>
      <c r="F383" s="1"/>
    </row>
    <row r="384" ht="12.75" customHeight="1">
      <c r="A384" s="1"/>
      <c r="B384" s="1"/>
      <c r="C384" s="1"/>
      <c r="D384" s="1"/>
      <c r="E384" s="1"/>
      <c r="F384" s="1"/>
    </row>
    <row r="385" ht="12.75" customHeight="1">
      <c r="A385" s="1"/>
      <c r="B385" s="1"/>
      <c r="C385" s="1"/>
      <c r="D385" s="1"/>
      <c r="E385" s="1"/>
      <c r="F385" s="1"/>
    </row>
    <row r="386" ht="12.75" customHeight="1">
      <c r="A386" s="1"/>
      <c r="B386" s="1"/>
      <c r="C386" s="1"/>
      <c r="D386" s="1"/>
      <c r="E386" s="1"/>
      <c r="F386" s="1"/>
    </row>
    <row r="387" ht="12.75" customHeight="1">
      <c r="A387" s="1"/>
      <c r="B387" s="1"/>
      <c r="C387" s="1"/>
      <c r="D387" s="1"/>
      <c r="E387" s="1"/>
      <c r="F387" s="1"/>
    </row>
    <row r="388" ht="12.75" customHeight="1">
      <c r="A388" s="1"/>
      <c r="B388" s="1"/>
      <c r="C388" s="1"/>
      <c r="D388" s="1"/>
      <c r="E388" s="1"/>
      <c r="F388" s="1"/>
    </row>
    <row r="389" ht="12.75" customHeight="1">
      <c r="A389" s="1"/>
      <c r="B389" s="1"/>
      <c r="C389" s="1"/>
      <c r="D389" s="1"/>
      <c r="E389" s="1"/>
      <c r="F389" s="1"/>
    </row>
    <row r="390" ht="12.75" customHeight="1">
      <c r="A390" s="1"/>
      <c r="B390" s="1"/>
      <c r="C390" s="1"/>
      <c r="D390" s="1"/>
      <c r="E390" s="1"/>
      <c r="F390" s="1"/>
    </row>
    <row r="391" ht="12.75" customHeight="1">
      <c r="A391" s="1"/>
      <c r="B391" s="1"/>
      <c r="C391" s="1"/>
      <c r="D391" s="1"/>
      <c r="E391" s="1"/>
      <c r="F391" s="1"/>
    </row>
    <row r="392" ht="12.75" customHeight="1">
      <c r="A392" s="1"/>
      <c r="B392" s="1"/>
      <c r="C392" s="1"/>
      <c r="D392" s="1"/>
      <c r="E392" s="1"/>
      <c r="F392" s="1"/>
    </row>
    <row r="393" ht="12.75" customHeight="1">
      <c r="A393" s="1"/>
      <c r="B393" s="1"/>
      <c r="C393" s="1"/>
      <c r="D393" s="1"/>
      <c r="E393" s="1"/>
      <c r="F393" s="1"/>
    </row>
    <row r="394" ht="12.75" customHeight="1">
      <c r="A394" s="1"/>
      <c r="B394" s="1"/>
      <c r="C394" s="1"/>
      <c r="D394" s="1"/>
      <c r="E394" s="1"/>
      <c r="F394" s="1"/>
    </row>
    <row r="395" ht="12.75" customHeight="1">
      <c r="A395" s="1"/>
      <c r="B395" s="1"/>
      <c r="C395" s="1"/>
      <c r="D395" s="1"/>
      <c r="E395" s="1"/>
      <c r="F395" s="1"/>
    </row>
    <row r="396" ht="12.75" customHeight="1">
      <c r="A396" s="1"/>
      <c r="B396" s="1"/>
      <c r="C396" s="1"/>
      <c r="D396" s="1"/>
      <c r="E396" s="1"/>
      <c r="F396" s="1"/>
    </row>
    <row r="397" ht="12.75" customHeight="1">
      <c r="A397" s="1"/>
      <c r="B397" s="1"/>
      <c r="C397" s="1"/>
      <c r="D397" s="1"/>
      <c r="E397" s="1"/>
      <c r="F397" s="1"/>
    </row>
    <row r="398" ht="12.75" customHeight="1">
      <c r="A398" s="1"/>
      <c r="B398" s="1"/>
      <c r="C398" s="1"/>
      <c r="D398" s="1"/>
      <c r="E398" s="1"/>
      <c r="F398" s="1"/>
    </row>
    <row r="399" ht="12.75" customHeight="1">
      <c r="A399" s="1"/>
      <c r="B399" s="1"/>
      <c r="C399" s="1"/>
      <c r="D399" s="1"/>
      <c r="E399" s="1"/>
      <c r="F399" s="1"/>
    </row>
    <row r="400" ht="12.75" customHeight="1">
      <c r="A400" s="1"/>
      <c r="B400" s="1"/>
      <c r="C400" s="1"/>
      <c r="D400" s="1"/>
      <c r="E400" s="1"/>
      <c r="F400" s="1"/>
    </row>
    <row r="401" ht="12.75" customHeight="1">
      <c r="A401" s="1"/>
      <c r="B401" s="1"/>
      <c r="C401" s="1"/>
      <c r="D401" s="1"/>
      <c r="E401" s="1"/>
      <c r="F401" s="1"/>
    </row>
    <row r="402" ht="12.75" customHeight="1">
      <c r="A402" s="1"/>
      <c r="B402" s="1"/>
      <c r="C402" s="1"/>
      <c r="D402" s="1"/>
      <c r="E402" s="1"/>
      <c r="F402" s="1"/>
    </row>
    <row r="403" ht="12.75" customHeight="1">
      <c r="A403" s="1"/>
      <c r="B403" s="1"/>
      <c r="C403" s="1"/>
      <c r="D403" s="1"/>
      <c r="E403" s="1"/>
      <c r="F403" s="1"/>
    </row>
    <row r="404" ht="12.75" customHeight="1">
      <c r="A404" s="1"/>
      <c r="B404" s="1"/>
      <c r="C404" s="1"/>
      <c r="D404" s="1"/>
      <c r="E404" s="1"/>
      <c r="F404" s="1"/>
    </row>
    <row r="405" ht="12.75" customHeight="1">
      <c r="A405" s="1"/>
      <c r="B405" s="1"/>
      <c r="C405" s="1"/>
      <c r="D405" s="1"/>
      <c r="E405" s="1"/>
      <c r="F405" s="1"/>
    </row>
    <row r="406" ht="12.75" customHeight="1">
      <c r="A406" s="1"/>
      <c r="B406" s="1"/>
      <c r="C406" s="1"/>
      <c r="D406" s="1"/>
      <c r="E406" s="1"/>
      <c r="F406" s="1"/>
    </row>
    <row r="407" ht="12.75" customHeight="1">
      <c r="A407" s="1"/>
      <c r="B407" s="1"/>
      <c r="C407" s="1"/>
      <c r="D407" s="1"/>
      <c r="E407" s="1"/>
      <c r="F407" s="1"/>
    </row>
    <row r="408" ht="12.75" customHeight="1">
      <c r="A408" s="1"/>
      <c r="B408" s="1"/>
      <c r="C408" s="1"/>
      <c r="D408" s="1"/>
      <c r="E408" s="1"/>
      <c r="F408" s="1"/>
    </row>
    <row r="409" ht="12.75" customHeight="1">
      <c r="A409" s="1"/>
      <c r="B409" s="1"/>
      <c r="C409" s="1"/>
      <c r="D409" s="1"/>
      <c r="E409" s="1"/>
      <c r="F409" s="1"/>
    </row>
    <row r="410" ht="12.75" customHeight="1">
      <c r="A410" s="1"/>
      <c r="B410" s="1"/>
      <c r="C410" s="1"/>
      <c r="D410" s="1"/>
      <c r="E410" s="1"/>
      <c r="F410" s="1"/>
    </row>
    <row r="411" ht="12.75" customHeight="1">
      <c r="A411" s="1"/>
      <c r="B411" s="1"/>
      <c r="C411" s="1"/>
      <c r="D411" s="1"/>
      <c r="E411" s="1"/>
      <c r="F411" s="1"/>
    </row>
    <row r="412" ht="12.75" customHeight="1">
      <c r="A412" s="1"/>
      <c r="B412" s="1"/>
      <c r="C412" s="1"/>
      <c r="D412" s="1"/>
      <c r="E412" s="1"/>
      <c r="F412" s="1"/>
    </row>
    <row r="413" ht="12.75" customHeight="1">
      <c r="A413" s="1"/>
      <c r="B413" s="1"/>
      <c r="C413" s="1"/>
      <c r="D413" s="1"/>
      <c r="E413" s="1"/>
      <c r="F413" s="1"/>
    </row>
    <row r="414" ht="12.75" customHeight="1">
      <c r="A414" s="1"/>
      <c r="B414" s="1"/>
      <c r="C414" s="1"/>
      <c r="D414" s="1"/>
      <c r="E414" s="1"/>
      <c r="F414" s="1"/>
    </row>
    <row r="415" ht="12.75" customHeight="1">
      <c r="A415" s="1"/>
      <c r="B415" s="1"/>
      <c r="C415" s="1"/>
      <c r="D415" s="1"/>
      <c r="E415" s="1"/>
      <c r="F415" s="1"/>
    </row>
    <row r="416" ht="12.75" customHeight="1">
      <c r="A416" s="1"/>
      <c r="B416" s="1"/>
      <c r="C416" s="1"/>
      <c r="D416" s="1"/>
      <c r="E416" s="1"/>
      <c r="F416" s="1"/>
    </row>
    <row r="417" ht="12.75" customHeight="1">
      <c r="A417" s="1"/>
      <c r="B417" s="1"/>
      <c r="C417" s="1"/>
      <c r="D417" s="1"/>
      <c r="E417" s="1"/>
      <c r="F417" s="1"/>
    </row>
    <row r="418" ht="12.75" customHeight="1">
      <c r="A418" s="1"/>
      <c r="B418" s="1"/>
      <c r="C418" s="1"/>
      <c r="D418" s="1"/>
      <c r="E418" s="1"/>
      <c r="F418" s="1"/>
    </row>
    <row r="419" ht="12.75" customHeight="1">
      <c r="A419" s="1"/>
      <c r="B419" s="1"/>
      <c r="C419" s="1"/>
      <c r="D419" s="1"/>
      <c r="E419" s="1"/>
      <c r="F419" s="1"/>
    </row>
    <row r="420" ht="12.75" customHeight="1">
      <c r="A420" s="1"/>
      <c r="B420" s="1"/>
      <c r="C420" s="1"/>
      <c r="D420" s="1"/>
      <c r="E420" s="1"/>
      <c r="F420" s="1"/>
    </row>
    <row r="421" ht="12.75" customHeight="1">
      <c r="A421" s="1"/>
      <c r="B421" s="1"/>
      <c r="C421" s="1"/>
      <c r="D421" s="1"/>
      <c r="E421" s="1"/>
      <c r="F421" s="1"/>
    </row>
    <row r="422" ht="12.75" customHeight="1">
      <c r="A422" s="1"/>
      <c r="B422" s="1"/>
      <c r="C422" s="1"/>
      <c r="D422" s="1"/>
      <c r="E422" s="1"/>
      <c r="F422" s="1"/>
    </row>
    <row r="423" ht="12.75" customHeight="1">
      <c r="A423" s="1"/>
      <c r="B423" s="1"/>
      <c r="C423" s="1"/>
      <c r="D423" s="1"/>
      <c r="E423" s="1"/>
      <c r="F423" s="1"/>
    </row>
    <row r="424" ht="12.75" customHeight="1">
      <c r="A424" s="1"/>
      <c r="B424" s="1"/>
      <c r="C424" s="1"/>
      <c r="D424" s="1"/>
      <c r="E424" s="1"/>
      <c r="F424" s="1"/>
    </row>
    <row r="425" ht="12.75" customHeight="1">
      <c r="A425" s="1"/>
      <c r="B425" s="1"/>
      <c r="C425" s="1"/>
      <c r="D425" s="1"/>
      <c r="E425" s="1"/>
      <c r="F425" s="1"/>
    </row>
    <row r="426" ht="12.75" customHeight="1">
      <c r="A426" s="1"/>
      <c r="B426" s="1"/>
      <c r="C426" s="1"/>
      <c r="D426" s="1"/>
      <c r="E426" s="1"/>
      <c r="F426" s="1"/>
    </row>
    <row r="427" ht="12.75" customHeight="1">
      <c r="A427" s="1"/>
      <c r="B427" s="1"/>
      <c r="C427" s="1"/>
      <c r="D427" s="1"/>
      <c r="E427" s="1"/>
      <c r="F427" s="1"/>
    </row>
    <row r="428" ht="12.75" customHeight="1">
      <c r="A428" s="1"/>
      <c r="B428" s="1"/>
      <c r="C428" s="1"/>
      <c r="D428" s="1"/>
      <c r="E428" s="1"/>
      <c r="F428" s="1"/>
    </row>
    <row r="429" ht="12.75" customHeight="1">
      <c r="A429" s="1"/>
      <c r="B429" s="1"/>
      <c r="C429" s="1"/>
      <c r="D429" s="1"/>
      <c r="E429" s="1"/>
      <c r="F429" s="1"/>
    </row>
    <row r="430" ht="12.75" customHeight="1">
      <c r="A430" s="1"/>
      <c r="B430" s="1"/>
      <c r="C430" s="1"/>
      <c r="D430" s="1"/>
      <c r="E430" s="1"/>
      <c r="F430" s="1"/>
    </row>
    <row r="431" ht="12.75" customHeight="1">
      <c r="A431" s="1"/>
      <c r="B431" s="1"/>
      <c r="C431" s="1"/>
      <c r="D431" s="1"/>
      <c r="E431" s="1"/>
      <c r="F431" s="1"/>
    </row>
    <row r="432" ht="12.75" customHeight="1">
      <c r="A432" s="1"/>
      <c r="B432" s="1"/>
      <c r="C432" s="1"/>
      <c r="D432" s="1"/>
      <c r="E432" s="1"/>
      <c r="F432" s="1"/>
    </row>
    <row r="433" ht="12.75" customHeight="1">
      <c r="A433" s="1"/>
      <c r="B433" s="1"/>
      <c r="C433" s="1"/>
      <c r="D433" s="1"/>
      <c r="E433" s="1"/>
      <c r="F433" s="1"/>
    </row>
    <row r="434" ht="12.75" customHeight="1">
      <c r="A434" s="1"/>
      <c r="B434" s="1"/>
      <c r="C434" s="1"/>
      <c r="D434" s="1"/>
      <c r="E434" s="1"/>
      <c r="F434" s="1"/>
    </row>
    <row r="435" ht="12.75" customHeight="1">
      <c r="A435" s="1"/>
      <c r="B435" s="1"/>
      <c r="C435" s="1"/>
      <c r="D435" s="1"/>
      <c r="E435" s="1"/>
      <c r="F435" s="1"/>
    </row>
    <row r="436" ht="12.75" customHeight="1">
      <c r="A436" s="1"/>
      <c r="B436" s="1"/>
      <c r="C436" s="1"/>
      <c r="D436" s="1"/>
      <c r="E436" s="1"/>
      <c r="F436" s="1"/>
    </row>
    <row r="437" ht="12.75" customHeight="1">
      <c r="A437" s="1"/>
      <c r="B437" s="1"/>
      <c r="C437" s="1"/>
      <c r="D437" s="1"/>
      <c r="E437" s="1"/>
      <c r="F437" s="1"/>
    </row>
    <row r="438" ht="12.75" customHeight="1">
      <c r="A438" s="1"/>
      <c r="B438" s="1"/>
      <c r="C438" s="1"/>
      <c r="D438" s="1"/>
      <c r="E438" s="1"/>
      <c r="F438" s="1"/>
    </row>
    <row r="439" ht="12.75" customHeight="1">
      <c r="A439" s="1"/>
      <c r="B439" s="1"/>
      <c r="C439" s="1"/>
      <c r="D439" s="1"/>
      <c r="E439" s="1"/>
      <c r="F439" s="1"/>
    </row>
    <row r="440" ht="12.75" customHeight="1">
      <c r="A440" s="1"/>
      <c r="B440" s="1"/>
      <c r="C440" s="1"/>
      <c r="D440" s="1"/>
      <c r="E440" s="1"/>
      <c r="F440" s="1"/>
    </row>
    <row r="441" ht="12.75" customHeight="1">
      <c r="A441" s="1"/>
      <c r="B441" s="1"/>
      <c r="C441" s="1"/>
      <c r="D441" s="1"/>
      <c r="E441" s="1"/>
      <c r="F441" s="1"/>
    </row>
    <row r="442" ht="12.75" customHeight="1">
      <c r="A442" s="1"/>
      <c r="B442" s="1"/>
      <c r="C442" s="1"/>
      <c r="D442" s="1"/>
      <c r="E442" s="1"/>
      <c r="F442" s="1"/>
    </row>
    <row r="443" ht="12.75" customHeight="1">
      <c r="A443" s="1"/>
      <c r="B443" s="1"/>
      <c r="C443" s="1"/>
      <c r="D443" s="1"/>
      <c r="E443" s="1"/>
      <c r="F443" s="1"/>
    </row>
    <row r="444" ht="12.75" customHeight="1">
      <c r="A444" s="1"/>
      <c r="B444" s="1"/>
      <c r="C444" s="1"/>
      <c r="D444" s="1"/>
      <c r="E444" s="1"/>
      <c r="F444" s="1"/>
    </row>
    <row r="445" ht="12.75" customHeight="1">
      <c r="A445" s="1"/>
      <c r="B445" s="1"/>
      <c r="C445" s="1"/>
      <c r="D445" s="1"/>
      <c r="E445" s="1"/>
      <c r="F445" s="1"/>
    </row>
    <row r="446" ht="12.75" customHeight="1">
      <c r="A446" s="1"/>
      <c r="B446" s="1"/>
      <c r="C446" s="1"/>
      <c r="D446" s="1"/>
      <c r="E446" s="1"/>
      <c r="F446" s="1"/>
    </row>
    <row r="447" ht="12.75" customHeight="1">
      <c r="A447" s="1"/>
      <c r="B447" s="1"/>
      <c r="C447" s="1"/>
      <c r="D447" s="1"/>
      <c r="E447" s="1"/>
      <c r="F447" s="1"/>
    </row>
    <row r="448" ht="12.75" customHeight="1">
      <c r="A448" s="1"/>
      <c r="B448" s="1"/>
      <c r="C448" s="1"/>
      <c r="D448" s="1"/>
      <c r="E448" s="1"/>
      <c r="F448" s="1"/>
    </row>
    <row r="449" ht="12.75" customHeight="1">
      <c r="A449" s="1"/>
      <c r="B449" s="1"/>
      <c r="C449" s="1"/>
      <c r="D449" s="1"/>
      <c r="E449" s="1"/>
      <c r="F449" s="1"/>
    </row>
    <row r="450" ht="12.75" customHeight="1">
      <c r="A450" s="1"/>
      <c r="B450" s="1"/>
      <c r="C450" s="1"/>
      <c r="D450" s="1"/>
      <c r="E450" s="1"/>
      <c r="F450" s="1"/>
    </row>
    <row r="451" ht="12.75" customHeight="1">
      <c r="A451" s="1"/>
      <c r="B451" s="1"/>
      <c r="C451" s="1"/>
      <c r="D451" s="1"/>
      <c r="E451" s="1"/>
      <c r="F451" s="1"/>
    </row>
    <row r="452" ht="12.75" customHeight="1">
      <c r="A452" s="1"/>
      <c r="B452" s="1"/>
      <c r="C452" s="1"/>
      <c r="D452" s="1"/>
      <c r="E452" s="1"/>
      <c r="F452" s="1"/>
    </row>
    <row r="453" ht="12.75" customHeight="1">
      <c r="A453" s="1"/>
      <c r="B453" s="1"/>
      <c r="C453" s="1"/>
      <c r="D453" s="1"/>
      <c r="E453" s="1"/>
      <c r="F453" s="1"/>
    </row>
    <row r="454" ht="12.75" customHeight="1">
      <c r="A454" s="1"/>
      <c r="B454" s="1"/>
      <c r="C454" s="1"/>
      <c r="D454" s="1"/>
      <c r="E454" s="1"/>
      <c r="F454" s="1"/>
    </row>
    <row r="455" ht="12.75" customHeight="1">
      <c r="A455" s="1"/>
      <c r="B455" s="1"/>
      <c r="C455" s="1"/>
      <c r="D455" s="1"/>
      <c r="E455" s="1"/>
      <c r="F455" s="1"/>
    </row>
    <row r="456" ht="12.75" customHeight="1">
      <c r="A456" s="1"/>
      <c r="B456" s="1"/>
      <c r="C456" s="1"/>
      <c r="D456" s="1"/>
      <c r="E456" s="1"/>
      <c r="F456" s="1"/>
    </row>
    <row r="457" ht="12.75" customHeight="1">
      <c r="A457" s="1"/>
      <c r="B457" s="1"/>
      <c r="C457" s="1"/>
      <c r="D457" s="1"/>
      <c r="E457" s="1"/>
      <c r="F457" s="1"/>
    </row>
    <row r="458" ht="12.75" customHeight="1">
      <c r="A458" s="1"/>
      <c r="B458" s="1"/>
      <c r="C458" s="1"/>
      <c r="D458" s="1"/>
      <c r="E458" s="1"/>
      <c r="F458" s="1"/>
    </row>
    <row r="459" ht="12.75" customHeight="1">
      <c r="A459" s="1"/>
      <c r="B459" s="1"/>
      <c r="C459" s="1"/>
      <c r="D459" s="1"/>
      <c r="E459" s="1"/>
      <c r="F459" s="1"/>
    </row>
    <row r="460" ht="12.75" customHeight="1">
      <c r="A460" s="1"/>
      <c r="B460" s="1"/>
      <c r="C460" s="1"/>
      <c r="D460" s="1"/>
      <c r="E460" s="1"/>
      <c r="F460" s="1"/>
    </row>
    <row r="461" ht="12.75" customHeight="1">
      <c r="A461" s="1"/>
      <c r="B461" s="1"/>
      <c r="C461" s="1"/>
      <c r="D461" s="1"/>
      <c r="E461" s="1"/>
      <c r="F461" s="1"/>
    </row>
    <row r="462" ht="12.75" customHeight="1">
      <c r="A462" s="1"/>
      <c r="B462" s="1"/>
      <c r="C462" s="1"/>
      <c r="D462" s="1"/>
      <c r="E462" s="1"/>
      <c r="F462" s="1"/>
    </row>
    <row r="463" ht="12.75" customHeight="1">
      <c r="A463" s="1"/>
      <c r="B463" s="1"/>
      <c r="C463" s="1"/>
      <c r="D463" s="1"/>
      <c r="E463" s="1"/>
      <c r="F463" s="1"/>
    </row>
    <row r="464" ht="12.75" customHeight="1">
      <c r="A464" s="1"/>
      <c r="B464" s="1"/>
      <c r="C464" s="1"/>
      <c r="D464" s="1"/>
      <c r="E464" s="1"/>
      <c r="F464" s="1"/>
    </row>
    <row r="465" ht="12.75" customHeight="1">
      <c r="A465" s="1"/>
      <c r="B465" s="1"/>
      <c r="C465" s="1"/>
      <c r="D465" s="1"/>
      <c r="E465" s="1"/>
      <c r="F465" s="1"/>
    </row>
    <row r="466" ht="12.75" customHeight="1">
      <c r="A466" s="1"/>
      <c r="B466" s="1"/>
      <c r="C466" s="1"/>
      <c r="D466" s="1"/>
      <c r="E466" s="1"/>
      <c r="F466" s="1"/>
    </row>
    <row r="467" ht="12.75" customHeight="1">
      <c r="A467" s="1"/>
      <c r="B467" s="1"/>
      <c r="C467" s="1"/>
      <c r="D467" s="1"/>
      <c r="E467" s="1"/>
      <c r="F467" s="1"/>
    </row>
    <row r="468" ht="12.75" customHeight="1">
      <c r="A468" s="1"/>
      <c r="B468" s="1"/>
      <c r="C468" s="1"/>
      <c r="D468" s="1"/>
      <c r="E468" s="1"/>
      <c r="F468" s="1"/>
    </row>
    <row r="469" ht="12.75" customHeight="1">
      <c r="A469" s="1"/>
      <c r="B469" s="1"/>
      <c r="C469" s="1"/>
      <c r="D469" s="1"/>
      <c r="E469" s="1"/>
      <c r="F469" s="1"/>
    </row>
    <row r="470" ht="12.75" customHeight="1">
      <c r="A470" s="1"/>
      <c r="B470" s="1"/>
      <c r="C470" s="1"/>
      <c r="D470" s="1"/>
      <c r="E470" s="1"/>
      <c r="F470" s="1"/>
    </row>
    <row r="471" ht="12.75" customHeight="1">
      <c r="A471" s="1"/>
      <c r="B471" s="1"/>
      <c r="C471" s="1"/>
      <c r="D471" s="1"/>
      <c r="E471" s="1"/>
      <c r="F471" s="1"/>
    </row>
    <row r="472" ht="12.75" customHeight="1">
      <c r="A472" s="1"/>
      <c r="B472" s="1"/>
      <c r="C472" s="1"/>
      <c r="D472" s="1"/>
      <c r="E472" s="1"/>
      <c r="F472" s="1"/>
    </row>
    <row r="473" ht="12.75" customHeight="1">
      <c r="A473" s="1"/>
      <c r="B473" s="1"/>
      <c r="C473" s="1"/>
      <c r="D473" s="1"/>
      <c r="E473" s="1"/>
      <c r="F473" s="1"/>
    </row>
    <row r="474" ht="12.75" customHeight="1">
      <c r="A474" s="1"/>
      <c r="B474" s="1"/>
      <c r="C474" s="1"/>
      <c r="D474" s="1"/>
      <c r="E474" s="1"/>
      <c r="F474" s="1"/>
    </row>
    <row r="475" ht="12.75" customHeight="1">
      <c r="A475" s="1"/>
      <c r="B475" s="1"/>
      <c r="C475" s="1"/>
      <c r="D475" s="1"/>
      <c r="E475" s="1"/>
      <c r="F475" s="1"/>
    </row>
    <row r="476" ht="12.75" customHeight="1">
      <c r="A476" s="1"/>
      <c r="B476" s="1"/>
      <c r="C476" s="1"/>
      <c r="D476" s="1"/>
      <c r="E476" s="1"/>
      <c r="F476" s="1"/>
    </row>
    <row r="477" ht="12.75" customHeight="1">
      <c r="A477" s="1"/>
      <c r="B477" s="1"/>
      <c r="C477" s="1"/>
      <c r="D477" s="1"/>
      <c r="E477" s="1"/>
      <c r="F477" s="1"/>
    </row>
    <row r="478" ht="12.75" customHeight="1">
      <c r="A478" s="1"/>
      <c r="B478" s="1"/>
      <c r="C478" s="1"/>
      <c r="D478" s="1"/>
      <c r="E478" s="1"/>
      <c r="F478" s="1"/>
    </row>
    <row r="479" ht="12.75" customHeight="1">
      <c r="A479" s="1"/>
      <c r="B479" s="1"/>
      <c r="C479" s="1"/>
      <c r="D479" s="1"/>
      <c r="E479" s="1"/>
      <c r="F479" s="1"/>
    </row>
    <row r="480" ht="12.75" customHeight="1">
      <c r="A480" s="1"/>
      <c r="B480" s="1"/>
      <c r="C480" s="1"/>
      <c r="D480" s="1"/>
      <c r="E480" s="1"/>
      <c r="F480" s="1"/>
    </row>
    <row r="481" ht="12.75" customHeight="1">
      <c r="A481" s="1"/>
      <c r="B481" s="1"/>
      <c r="C481" s="1"/>
      <c r="D481" s="1"/>
      <c r="E481" s="1"/>
      <c r="F481" s="1"/>
    </row>
    <row r="482" ht="12.75" customHeight="1">
      <c r="A482" s="1"/>
      <c r="B482" s="1"/>
      <c r="C482" s="1"/>
      <c r="D482" s="1"/>
      <c r="E482" s="1"/>
      <c r="F482" s="1"/>
    </row>
    <row r="483" ht="12.75" customHeight="1">
      <c r="A483" s="1"/>
      <c r="B483" s="1"/>
      <c r="C483" s="1"/>
      <c r="D483" s="1"/>
      <c r="E483" s="1"/>
      <c r="F483" s="1"/>
    </row>
    <row r="484" ht="12.75" customHeight="1">
      <c r="A484" s="1"/>
      <c r="B484" s="1"/>
      <c r="C484" s="1"/>
      <c r="D484" s="1"/>
      <c r="E484" s="1"/>
      <c r="F484" s="1"/>
    </row>
    <row r="485" ht="12.75" customHeight="1">
      <c r="A485" s="1"/>
      <c r="B485" s="1"/>
      <c r="C485" s="1"/>
      <c r="D485" s="1"/>
      <c r="E485" s="1"/>
      <c r="F485" s="1"/>
    </row>
    <row r="486" ht="12.75" customHeight="1">
      <c r="A486" s="1"/>
      <c r="B486" s="1"/>
      <c r="C486" s="1"/>
      <c r="D486" s="1"/>
      <c r="E486" s="1"/>
      <c r="F486" s="1"/>
    </row>
    <row r="487" ht="12.75" customHeight="1">
      <c r="A487" s="1"/>
      <c r="B487" s="1"/>
      <c r="C487" s="1"/>
      <c r="D487" s="1"/>
      <c r="E487" s="1"/>
      <c r="F487" s="1"/>
    </row>
    <row r="488" ht="12.75" customHeight="1">
      <c r="A488" s="1"/>
      <c r="B488" s="1"/>
      <c r="C488" s="1"/>
      <c r="D488" s="1"/>
      <c r="E488" s="1"/>
      <c r="F488" s="1"/>
    </row>
    <row r="489" ht="12.75" customHeight="1">
      <c r="A489" s="1"/>
      <c r="B489" s="1"/>
      <c r="C489" s="1"/>
      <c r="D489" s="1"/>
      <c r="E489" s="1"/>
      <c r="F489" s="1"/>
    </row>
    <row r="490" ht="12.75" customHeight="1">
      <c r="A490" s="1"/>
      <c r="B490" s="1"/>
      <c r="C490" s="1"/>
      <c r="D490" s="1"/>
      <c r="E490" s="1"/>
      <c r="F490" s="1"/>
    </row>
    <row r="491" ht="12.75" customHeight="1">
      <c r="A491" s="1"/>
      <c r="B491" s="1"/>
      <c r="C491" s="1"/>
      <c r="D491" s="1"/>
      <c r="E491" s="1"/>
      <c r="F491" s="1"/>
    </row>
    <row r="492" ht="12.75" customHeight="1">
      <c r="A492" s="1"/>
      <c r="B492" s="1"/>
      <c r="C492" s="1"/>
      <c r="D492" s="1"/>
      <c r="E492" s="1"/>
      <c r="F492" s="1"/>
    </row>
    <row r="493" ht="12.75" customHeight="1">
      <c r="A493" s="1"/>
      <c r="B493" s="1"/>
      <c r="C493" s="1"/>
      <c r="D493" s="1"/>
      <c r="E493" s="1"/>
      <c r="F493" s="1"/>
    </row>
    <row r="494" ht="12.75" customHeight="1">
      <c r="A494" s="1"/>
      <c r="B494" s="1"/>
      <c r="C494" s="1"/>
      <c r="D494" s="1"/>
      <c r="E494" s="1"/>
      <c r="F494" s="1"/>
    </row>
    <row r="495" ht="12.75" customHeight="1">
      <c r="A495" s="1"/>
      <c r="B495" s="1"/>
      <c r="C495" s="1"/>
      <c r="D495" s="1"/>
      <c r="E495" s="1"/>
      <c r="F495" s="1"/>
    </row>
    <row r="496" ht="12.75" customHeight="1">
      <c r="A496" s="1"/>
      <c r="B496" s="1"/>
      <c r="C496" s="1"/>
      <c r="D496" s="1"/>
      <c r="E496" s="1"/>
      <c r="F496" s="1"/>
    </row>
    <row r="497" ht="12.75" customHeight="1">
      <c r="A497" s="1"/>
      <c r="B497" s="1"/>
      <c r="C497" s="1"/>
      <c r="D497" s="1"/>
      <c r="E497" s="1"/>
      <c r="F497" s="1"/>
    </row>
    <row r="498" ht="12.75" customHeight="1">
      <c r="A498" s="1"/>
      <c r="B498" s="1"/>
      <c r="C498" s="1"/>
      <c r="D498" s="1"/>
      <c r="E498" s="1"/>
      <c r="F498" s="1"/>
    </row>
    <row r="499" ht="12.75" customHeight="1">
      <c r="A499" s="1"/>
      <c r="B499" s="1"/>
      <c r="C499" s="1"/>
      <c r="D499" s="1"/>
      <c r="E499" s="1"/>
      <c r="F499" s="1"/>
    </row>
    <row r="500" ht="12.75" customHeight="1">
      <c r="A500" s="1"/>
      <c r="B500" s="1"/>
      <c r="C500" s="1"/>
      <c r="D500" s="1"/>
      <c r="E500" s="1"/>
      <c r="F500" s="1"/>
    </row>
    <row r="501" ht="12.75" customHeight="1">
      <c r="A501" s="1"/>
      <c r="B501" s="1"/>
      <c r="C501" s="1"/>
      <c r="D501" s="1"/>
      <c r="E501" s="1"/>
      <c r="F501" s="1"/>
    </row>
    <row r="502" ht="12.75" customHeight="1">
      <c r="A502" s="1"/>
      <c r="B502" s="1"/>
      <c r="C502" s="1"/>
      <c r="D502" s="1"/>
      <c r="E502" s="1"/>
      <c r="F502" s="1"/>
    </row>
    <row r="503" ht="12.75" customHeight="1">
      <c r="A503" s="1"/>
      <c r="B503" s="1"/>
      <c r="C503" s="1"/>
      <c r="D503" s="1"/>
      <c r="E503" s="1"/>
      <c r="F503" s="1"/>
    </row>
    <row r="504" ht="12.75" customHeight="1">
      <c r="A504" s="1"/>
      <c r="B504" s="1"/>
      <c r="C504" s="1"/>
      <c r="D504" s="1"/>
      <c r="E504" s="1"/>
      <c r="F504" s="1"/>
    </row>
    <row r="505" ht="12.75" customHeight="1">
      <c r="A505" s="1"/>
      <c r="B505" s="1"/>
      <c r="C505" s="1"/>
      <c r="D505" s="1"/>
      <c r="E505" s="1"/>
      <c r="F505" s="1"/>
    </row>
    <row r="506" ht="12.75" customHeight="1">
      <c r="A506" s="1"/>
      <c r="B506" s="1"/>
      <c r="C506" s="1"/>
      <c r="D506" s="1"/>
      <c r="E506" s="1"/>
      <c r="F506" s="1"/>
    </row>
    <row r="507" ht="12.75" customHeight="1">
      <c r="A507" s="1"/>
      <c r="B507" s="1"/>
      <c r="C507" s="1"/>
      <c r="D507" s="1"/>
      <c r="E507" s="1"/>
      <c r="F507" s="1"/>
    </row>
    <row r="508" ht="12.75" customHeight="1">
      <c r="A508" s="1"/>
      <c r="B508" s="1"/>
      <c r="C508" s="1"/>
      <c r="D508" s="1"/>
      <c r="E508" s="1"/>
      <c r="F508" s="1"/>
    </row>
    <row r="509" ht="12.75" customHeight="1">
      <c r="A509" s="1"/>
      <c r="B509" s="1"/>
      <c r="C509" s="1"/>
      <c r="D509" s="1"/>
      <c r="E509" s="1"/>
      <c r="F509" s="1"/>
    </row>
    <row r="510" ht="12.75" customHeight="1">
      <c r="A510" s="1"/>
      <c r="B510" s="1"/>
      <c r="C510" s="1"/>
      <c r="D510" s="1"/>
      <c r="E510" s="1"/>
      <c r="F510" s="1"/>
    </row>
    <row r="511" ht="12.75" customHeight="1">
      <c r="A511" s="1"/>
      <c r="B511" s="1"/>
      <c r="C511" s="1"/>
      <c r="D511" s="1"/>
      <c r="E511" s="1"/>
      <c r="F511" s="1"/>
    </row>
    <row r="512" ht="12.75" customHeight="1">
      <c r="A512" s="1"/>
      <c r="B512" s="1"/>
      <c r="C512" s="1"/>
      <c r="D512" s="1"/>
      <c r="E512" s="1"/>
      <c r="F512" s="1"/>
    </row>
    <row r="513" ht="12.75" customHeight="1">
      <c r="A513" s="1"/>
      <c r="B513" s="1"/>
      <c r="C513" s="1"/>
      <c r="D513" s="1"/>
      <c r="E513" s="1"/>
      <c r="F513" s="1"/>
    </row>
    <row r="514" ht="12.75" customHeight="1">
      <c r="A514" s="1"/>
      <c r="B514" s="1"/>
      <c r="C514" s="1"/>
      <c r="D514" s="1"/>
      <c r="E514" s="1"/>
      <c r="F514" s="1"/>
    </row>
    <row r="515" ht="12.75" customHeight="1">
      <c r="A515" s="1"/>
      <c r="B515" s="1"/>
      <c r="C515" s="1"/>
      <c r="D515" s="1"/>
      <c r="E515" s="1"/>
      <c r="F515" s="1"/>
    </row>
    <row r="516" ht="12.75" customHeight="1">
      <c r="A516" s="1"/>
      <c r="B516" s="1"/>
      <c r="C516" s="1"/>
      <c r="D516" s="1"/>
      <c r="E516" s="1"/>
      <c r="F516" s="1"/>
    </row>
    <row r="517" ht="12.75" customHeight="1">
      <c r="A517" s="1"/>
      <c r="B517" s="1"/>
      <c r="C517" s="1"/>
      <c r="D517" s="1"/>
      <c r="E517" s="1"/>
      <c r="F517" s="1"/>
    </row>
    <row r="518" ht="12.75" customHeight="1">
      <c r="A518" s="1"/>
      <c r="B518" s="1"/>
      <c r="C518" s="1"/>
      <c r="D518" s="1"/>
      <c r="E518" s="1"/>
      <c r="F518" s="1"/>
    </row>
    <row r="519" ht="12.75" customHeight="1">
      <c r="A519" s="1"/>
      <c r="B519" s="1"/>
      <c r="C519" s="1"/>
      <c r="D519" s="1"/>
      <c r="E519" s="1"/>
      <c r="F519" s="1"/>
    </row>
    <row r="520" ht="12.75" customHeight="1">
      <c r="A520" s="1"/>
      <c r="B520" s="1"/>
      <c r="C520" s="1"/>
      <c r="D520" s="1"/>
      <c r="E520" s="1"/>
      <c r="F520" s="1"/>
    </row>
    <row r="521" ht="12.75" customHeight="1">
      <c r="A521" s="1"/>
      <c r="B521" s="1"/>
      <c r="C521" s="1"/>
      <c r="D521" s="1"/>
      <c r="E521" s="1"/>
      <c r="F521" s="1"/>
    </row>
    <row r="522" ht="12.75" customHeight="1">
      <c r="A522" s="1"/>
      <c r="B522" s="1"/>
      <c r="C522" s="1"/>
      <c r="D522" s="1"/>
      <c r="E522" s="1"/>
      <c r="F522" s="1"/>
    </row>
    <row r="523" ht="12.75" customHeight="1">
      <c r="A523" s="1"/>
      <c r="B523" s="1"/>
      <c r="C523" s="1"/>
      <c r="D523" s="1"/>
      <c r="E523" s="1"/>
      <c r="F523" s="1"/>
    </row>
    <row r="524" ht="12.75" customHeight="1">
      <c r="A524" s="1"/>
      <c r="B524" s="1"/>
      <c r="C524" s="1"/>
      <c r="D524" s="1"/>
      <c r="E524" s="1"/>
      <c r="F524" s="1"/>
    </row>
    <row r="525" ht="12.75" customHeight="1">
      <c r="A525" s="1"/>
      <c r="B525" s="1"/>
      <c r="C525" s="1"/>
      <c r="D525" s="1"/>
      <c r="E525" s="1"/>
      <c r="F525" s="1"/>
    </row>
    <row r="526" ht="12.75" customHeight="1">
      <c r="A526" s="1"/>
      <c r="B526" s="1"/>
      <c r="C526" s="1"/>
      <c r="D526" s="1"/>
      <c r="E526" s="1"/>
      <c r="F526" s="1"/>
    </row>
    <row r="527" ht="12.75" customHeight="1">
      <c r="A527" s="1"/>
      <c r="B527" s="1"/>
      <c r="C527" s="1"/>
      <c r="D527" s="1"/>
      <c r="E527" s="1"/>
      <c r="F527" s="1"/>
    </row>
    <row r="528" ht="12.75" customHeight="1">
      <c r="A528" s="1"/>
      <c r="B528" s="1"/>
      <c r="C528" s="1"/>
      <c r="D528" s="1"/>
      <c r="E528" s="1"/>
      <c r="F528" s="1"/>
    </row>
    <row r="529" ht="12.75" customHeight="1">
      <c r="A529" s="1"/>
      <c r="B529" s="1"/>
      <c r="C529" s="1"/>
      <c r="D529" s="1"/>
      <c r="E529" s="1"/>
      <c r="F529" s="1"/>
    </row>
    <row r="530" ht="12.75" customHeight="1">
      <c r="A530" s="1"/>
      <c r="B530" s="1"/>
      <c r="C530" s="1"/>
      <c r="D530" s="1"/>
      <c r="E530" s="1"/>
      <c r="F530" s="1"/>
    </row>
    <row r="531" ht="12.75" customHeight="1">
      <c r="A531" s="1"/>
      <c r="B531" s="1"/>
      <c r="C531" s="1"/>
      <c r="D531" s="1"/>
      <c r="E531" s="1"/>
      <c r="F531" s="1"/>
    </row>
    <row r="532" ht="12.75" customHeight="1">
      <c r="A532" s="1"/>
      <c r="B532" s="1"/>
      <c r="C532" s="1"/>
      <c r="D532" s="1"/>
      <c r="E532" s="1"/>
      <c r="F532" s="1"/>
    </row>
    <row r="533" ht="12.75" customHeight="1">
      <c r="A533" s="1"/>
      <c r="B533" s="1"/>
      <c r="C533" s="1"/>
      <c r="D533" s="1"/>
      <c r="E533" s="1"/>
      <c r="F533" s="1"/>
    </row>
    <row r="534" ht="12.75" customHeight="1">
      <c r="A534" s="1"/>
      <c r="B534" s="1"/>
      <c r="C534" s="1"/>
      <c r="D534" s="1"/>
      <c r="E534" s="1"/>
      <c r="F534" s="1"/>
    </row>
    <row r="535" ht="12.75" customHeight="1">
      <c r="A535" s="1"/>
      <c r="B535" s="1"/>
      <c r="C535" s="1"/>
      <c r="D535" s="1"/>
      <c r="E535" s="1"/>
      <c r="F535" s="1"/>
    </row>
    <row r="536" ht="12.75" customHeight="1">
      <c r="A536" s="1"/>
      <c r="B536" s="1"/>
      <c r="C536" s="1"/>
      <c r="D536" s="1"/>
      <c r="E536" s="1"/>
      <c r="F536" s="1"/>
    </row>
    <row r="537" ht="12.75" customHeight="1">
      <c r="A537" s="1"/>
      <c r="B537" s="1"/>
      <c r="C537" s="1"/>
      <c r="D537" s="1"/>
      <c r="E537" s="1"/>
      <c r="F537" s="1"/>
    </row>
    <row r="538" ht="12.75" customHeight="1">
      <c r="A538" s="1"/>
      <c r="B538" s="1"/>
      <c r="C538" s="1"/>
      <c r="D538" s="1"/>
      <c r="E538" s="1"/>
      <c r="F538" s="1"/>
    </row>
    <row r="539" ht="12.75" customHeight="1">
      <c r="A539" s="1"/>
      <c r="B539" s="1"/>
      <c r="C539" s="1"/>
      <c r="D539" s="1"/>
      <c r="E539" s="1"/>
      <c r="F539" s="1"/>
    </row>
    <row r="540" ht="12.75" customHeight="1">
      <c r="A540" s="1"/>
      <c r="B540" s="1"/>
      <c r="C540" s="1"/>
      <c r="D540" s="1"/>
      <c r="E540" s="1"/>
      <c r="F540" s="1"/>
    </row>
    <row r="541" ht="12.75" customHeight="1">
      <c r="A541" s="1"/>
      <c r="B541" s="1"/>
      <c r="C541" s="1"/>
      <c r="D541" s="1"/>
      <c r="E541" s="1"/>
      <c r="F541" s="1"/>
    </row>
    <row r="542" ht="12.75" customHeight="1">
      <c r="A542" s="1"/>
      <c r="B542" s="1"/>
      <c r="C542" s="1"/>
      <c r="D542" s="1"/>
      <c r="E542" s="1"/>
      <c r="F542" s="1"/>
    </row>
    <row r="543" ht="12.75" customHeight="1">
      <c r="A543" s="1"/>
      <c r="B543" s="1"/>
      <c r="C543" s="1"/>
      <c r="D543" s="1"/>
      <c r="E543" s="1"/>
      <c r="F543" s="1"/>
    </row>
    <row r="544" ht="12.75" customHeight="1">
      <c r="A544" s="1"/>
      <c r="B544" s="1"/>
      <c r="C544" s="1"/>
      <c r="D544" s="1"/>
      <c r="E544" s="1"/>
      <c r="F544" s="1"/>
    </row>
    <row r="545" ht="12.75" customHeight="1">
      <c r="A545" s="1"/>
      <c r="B545" s="1"/>
      <c r="C545" s="1"/>
      <c r="D545" s="1"/>
      <c r="E545" s="1"/>
      <c r="F545" s="1"/>
    </row>
    <row r="546" ht="12.75" customHeight="1">
      <c r="A546" s="1"/>
      <c r="B546" s="1"/>
      <c r="C546" s="1"/>
      <c r="D546" s="1"/>
      <c r="E546" s="1"/>
      <c r="F546" s="1"/>
    </row>
    <row r="547" ht="12.75" customHeight="1">
      <c r="A547" s="1"/>
      <c r="B547" s="1"/>
      <c r="C547" s="1"/>
      <c r="D547" s="1"/>
      <c r="E547" s="1"/>
      <c r="F547" s="1"/>
    </row>
    <row r="548" ht="12.75" customHeight="1">
      <c r="A548" s="1"/>
      <c r="B548" s="1"/>
      <c r="C548" s="1"/>
      <c r="D548" s="1"/>
      <c r="E548" s="1"/>
      <c r="F548" s="1"/>
    </row>
    <row r="549" ht="12.75" customHeight="1">
      <c r="A549" s="1"/>
      <c r="B549" s="1"/>
      <c r="C549" s="1"/>
      <c r="D549" s="1"/>
      <c r="E549" s="1"/>
      <c r="F549" s="1"/>
    </row>
    <row r="550" ht="12.75" customHeight="1">
      <c r="A550" s="1"/>
      <c r="B550" s="1"/>
      <c r="C550" s="1"/>
      <c r="D550" s="1"/>
      <c r="E550" s="1"/>
      <c r="F550" s="1"/>
    </row>
    <row r="551" ht="12.75" customHeight="1">
      <c r="A551" s="1"/>
      <c r="B551" s="1"/>
      <c r="C551" s="1"/>
      <c r="D551" s="1"/>
      <c r="E551" s="1"/>
      <c r="F551" s="1"/>
    </row>
    <row r="552" ht="12.75" customHeight="1">
      <c r="A552" s="1"/>
      <c r="B552" s="1"/>
      <c r="C552" s="1"/>
      <c r="D552" s="1"/>
      <c r="E552" s="1"/>
      <c r="F552" s="1"/>
    </row>
    <row r="553" ht="12.75" customHeight="1">
      <c r="A553" s="1"/>
      <c r="B553" s="1"/>
      <c r="C553" s="1"/>
      <c r="D553" s="1"/>
      <c r="E553" s="1"/>
      <c r="F553" s="1"/>
    </row>
    <row r="554" ht="12.75" customHeight="1">
      <c r="A554" s="1"/>
      <c r="B554" s="1"/>
      <c r="C554" s="1"/>
      <c r="D554" s="1"/>
      <c r="E554" s="1"/>
      <c r="F554" s="1"/>
    </row>
    <row r="555" ht="12.75" customHeight="1">
      <c r="A555" s="1"/>
      <c r="B555" s="1"/>
      <c r="C555" s="1"/>
      <c r="D555" s="1"/>
      <c r="E555" s="1"/>
      <c r="F555" s="1"/>
    </row>
    <row r="556" ht="12.75" customHeight="1">
      <c r="A556" s="1"/>
      <c r="B556" s="1"/>
      <c r="C556" s="1"/>
      <c r="D556" s="1"/>
      <c r="E556" s="1"/>
      <c r="F556" s="1"/>
    </row>
    <row r="557" ht="12.75" customHeight="1">
      <c r="A557" s="1"/>
      <c r="B557" s="1"/>
      <c r="C557" s="1"/>
      <c r="D557" s="1"/>
      <c r="E557" s="1"/>
      <c r="F557" s="1"/>
    </row>
    <row r="558" ht="12.75" customHeight="1">
      <c r="A558" s="1"/>
      <c r="B558" s="1"/>
      <c r="C558" s="1"/>
      <c r="D558" s="1"/>
      <c r="E558" s="1"/>
      <c r="F558" s="1"/>
    </row>
    <row r="559" ht="12.75" customHeight="1">
      <c r="A559" s="1"/>
      <c r="B559" s="1"/>
      <c r="C559" s="1"/>
      <c r="D559" s="1"/>
      <c r="E559" s="1"/>
      <c r="F559" s="1"/>
    </row>
    <row r="560" ht="12.75" customHeight="1">
      <c r="A560" s="1"/>
      <c r="B560" s="1"/>
      <c r="C560" s="1"/>
      <c r="D560" s="1"/>
      <c r="E560" s="1"/>
      <c r="F560" s="1"/>
    </row>
    <row r="561" ht="12.75" customHeight="1">
      <c r="A561" s="1"/>
      <c r="B561" s="1"/>
      <c r="C561" s="1"/>
      <c r="D561" s="1"/>
      <c r="E561" s="1"/>
      <c r="F561" s="1"/>
    </row>
    <row r="562" ht="12.75" customHeight="1">
      <c r="A562" s="1"/>
      <c r="B562" s="1"/>
      <c r="C562" s="1"/>
      <c r="D562" s="1"/>
      <c r="E562" s="1"/>
      <c r="F562" s="1"/>
    </row>
    <row r="563" ht="12.75" customHeight="1">
      <c r="A563" s="1"/>
      <c r="B563" s="1"/>
      <c r="C563" s="1"/>
      <c r="D563" s="1"/>
      <c r="E563" s="1"/>
      <c r="F563" s="1"/>
    </row>
    <row r="564" ht="12.75" customHeight="1">
      <c r="A564" s="1"/>
      <c r="B564" s="1"/>
      <c r="C564" s="1"/>
      <c r="D564" s="1"/>
      <c r="E564" s="1"/>
      <c r="F564" s="1"/>
    </row>
    <row r="565" ht="12.75" customHeight="1">
      <c r="A565" s="1"/>
      <c r="B565" s="1"/>
      <c r="C565" s="1"/>
      <c r="D565" s="1"/>
      <c r="E565" s="1"/>
      <c r="F565" s="1"/>
    </row>
    <row r="566" ht="12.75" customHeight="1">
      <c r="A566" s="1"/>
      <c r="B566" s="1"/>
      <c r="C566" s="1"/>
      <c r="D566" s="1"/>
      <c r="E566" s="1"/>
      <c r="F566" s="1"/>
    </row>
    <row r="567" ht="12.75" customHeight="1">
      <c r="A567" s="1"/>
      <c r="B567" s="1"/>
      <c r="C567" s="1"/>
      <c r="D567" s="1"/>
      <c r="E567" s="1"/>
      <c r="F567" s="1"/>
    </row>
    <row r="568" ht="12.75" customHeight="1">
      <c r="A568" s="1"/>
      <c r="B568" s="1"/>
      <c r="C568" s="1"/>
      <c r="D568" s="1"/>
      <c r="E568" s="1"/>
      <c r="F568" s="1"/>
    </row>
    <row r="569" ht="12.75" customHeight="1">
      <c r="A569" s="1"/>
      <c r="B569" s="1"/>
      <c r="C569" s="1"/>
      <c r="D569" s="1"/>
      <c r="E569" s="1"/>
      <c r="F569" s="1"/>
    </row>
    <row r="570" ht="12.75" customHeight="1">
      <c r="A570" s="1"/>
      <c r="B570" s="1"/>
      <c r="C570" s="1"/>
      <c r="D570" s="1"/>
      <c r="E570" s="1"/>
      <c r="F570" s="1"/>
    </row>
    <row r="571" ht="12.75" customHeight="1">
      <c r="A571" s="1"/>
      <c r="B571" s="1"/>
      <c r="C571" s="1"/>
      <c r="D571" s="1"/>
      <c r="E571" s="1"/>
      <c r="F571" s="1"/>
    </row>
    <row r="572" ht="12.75" customHeight="1">
      <c r="A572" s="1"/>
      <c r="B572" s="1"/>
      <c r="C572" s="1"/>
      <c r="D572" s="1"/>
      <c r="E572" s="1"/>
      <c r="F572" s="1"/>
    </row>
    <row r="573" ht="12.75" customHeight="1">
      <c r="A573" s="1"/>
      <c r="B573" s="1"/>
      <c r="C573" s="1"/>
      <c r="D573" s="1"/>
      <c r="E573" s="1"/>
      <c r="F573" s="1"/>
    </row>
    <row r="574" ht="12.75" customHeight="1">
      <c r="A574" s="1"/>
      <c r="B574" s="1"/>
      <c r="C574" s="1"/>
      <c r="D574" s="1"/>
      <c r="E574" s="1"/>
      <c r="F574" s="1"/>
    </row>
    <row r="575" ht="12.75" customHeight="1">
      <c r="A575" s="1"/>
      <c r="B575" s="1"/>
      <c r="C575" s="1"/>
      <c r="D575" s="1"/>
      <c r="E575" s="1"/>
      <c r="F575" s="1"/>
    </row>
    <row r="576" ht="12.75" customHeight="1">
      <c r="A576" s="1"/>
      <c r="B576" s="1"/>
      <c r="C576" s="1"/>
      <c r="D576" s="1"/>
      <c r="E576" s="1"/>
      <c r="F576" s="1"/>
    </row>
    <row r="577" ht="12.75" customHeight="1">
      <c r="A577" s="1"/>
      <c r="B577" s="1"/>
      <c r="C577" s="1"/>
      <c r="D577" s="1"/>
      <c r="E577" s="1"/>
      <c r="F577" s="1"/>
    </row>
    <row r="578" ht="12.75" customHeight="1">
      <c r="A578" s="1"/>
      <c r="B578" s="1"/>
      <c r="C578" s="1"/>
      <c r="D578" s="1"/>
      <c r="E578" s="1"/>
      <c r="F578" s="1"/>
    </row>
    <row r="579" ht="12.75" customHeight="1">
      <c r="A579" s="1"/>
      <c r="B579" s="1"/>
      <c r="C579" s="1"/>
      <c r="D579" s="1"/>
      <c r="E579" s="1"/>
      <c r="F579" s="1"/>
    </row>
    <row r="580" ht="12.75" customHeight="1">
      <c r="A580" s="1"/>
      <c r="B580" s="1"/>
      <c r="C580" s="1"/>
      <c r="D580" s="1"/>
      <c r="E580" s="1"/>
      <c r="F580" s="1"/>
    </row>
    <row r="581" ht="12.75" customHeight="1">
      <c r="A581" s="1"/>
      <c r="B581" s="1"/>
      <c r="C581" s="1"/>
      <c r="D581" s="1"/>
      <c r="E581" s="1"/>
      <c r="F581" s="1"/>
    </row>
    <row r="582" ht="12.75" customHeight="1">
      <c r="A582" s="1"/>
      <c r="B582" s="1"/>
      <c r="C582" s="1"/>
      <c r="D582" s="1"/>
      <c r="E582" s="1"/>
      <c r="F582" s="1"/>
    </row>
    <row r="583" ht="12.75" customHeight="1">
      <c r="A583" s="1"/>
      <c r="B583" s="1"/>
      <c r="C583" s="1"/>
      <c r="D583" s="1"/>
      <c r="E583" s="1"/>
      <c r="F583" s="1"/>
    </row>
    <row r="584" ht="12.75" customHeight="1">
      <c r="A584" s="1"/>
      <c r="B584" s="1"/>
      <c r="C584" s="1"/>
      <c r="D584" s="1"/>
      <c r="E584" s="1"/>
      <c r="F584" s="1"/>
    </row>
    <row r="585" ht="12.75" customHeight="1">
      <c r="A585" s="1"/>
      <c r="B585" s="1"/>
      <c r="C585" s="1"/>
      <c r="D585" s="1"/>
      <c r="E585" s="1"/>
      <c r="F585" s="1"/>
    </row>
    <row r="586" ht="12.75" customHeight="1">
      <c r="A586" s="1"/>
      <c r="B586" s="1"/>
      <c r="C586" s="1"/>
      <c r="D586" s="1"/>
      <c r="E586" s="1"/>
      <c r="F586" s="1"/>
    </row>
    <row r="587" ht="12.75" customHeight="1">
      <c r="A587" s="1"/>
      <c r="B587" s="1"/>
      <c r="C587" s="1"/>
      <c r="D587" s="1"/>
      <c r="E587" s="1"/>
      <c r="F587" s="1"/>
    </row>
    <row r="588" ht="12.75" customHeight="1">
      <c r="A588" s="1"/>
      <c r="B588" s="1"/>
      <c r="C588" s="1"/>
      <c r="D588" s="1"/>
      <c r="E588" s="1"/>
      <c r="F588" s="1"/>
    </row>
    <row r="589" ht="12.75" customHeight="1">
      <c r="A589" s="1"/>
      <c r="B589" s="1"/>
      <c r="C589" s="1"/>
      <c r="D589" s="1"/>
      <c r="E589" s="1"/>
      <c r="F589" s="1"/>
    </row>
    <row r="590" ht="12.75" customHeight="1">
      <c r="A590" s="1"/>
      <c r="B590" s="1"/>
      <c r="C590" s="1"/>
      <c r="D590" s="1"/>
      <c r="E590" s="1"/>
      <c r="F590" s="1"/>
    </row>
    <row r="591" ht="12.75" customHeight="1">
      <c r="A591" s="1"/>
      <c r="B591" s="1"/>
      <c r="C591" s="1"/>
      <c r="D591" s="1"/>
      <c r="E591" s="1"/>
      <c r="F591" s="1"/>
    </row>
    <row r="592" ht="12.75" customHeight="1">
      <c r="A592" s="1"/>
      <c r="B592" s="1"/>
      <c r="C592" s="1"/>
      <c r="D592" s="1"/>
      <c r="E592" s="1"/>
      <c r="F592" s="1"/>
    </row>
    <row r="593" ht="12.75" customHeight="1">
      <c r="A593" s="1"/>
      <c r="B593" s="1"/>
      <c r="C593" s="1"/>
      <c r="D593" s="1"/>
      <c r="E593" s="1"/>
      <c r="F593" s="1"/>
    </row>
    <row r="594" ht="12.75" customHeight="1">
      <c r="A594" s="1"/>
      <c r="B594" s="1"/>
      <c r="C594" s="1"/>
      <c r="D594" s="1"/>
      <c r="E594" s="1"/>
      <c r="F594" s="1"/>
    </row>
    <row r="595" ht="12.75" customHeight="1">
      <c r="A595" s="1"/>
      <c r="B595" s="1"/>
      <c r="C595" s="1"/>
      <c r="D595" s="1"/>
      <c r="E595" s="1"/>
      <c r="F595" s="1"/>
    </row>
    <row r="596" ht="12.75" customHeight="1">
      <c r="A596" s="1"/>
      <c r="B596" s="1"/>
      <c r="C596" s="1"/>
      <c r="D596" s="1"/>
      <c r="E596" s="1"/>
      <c r="F596" s="1"/>
    </row>
    <row r="597" ht="12.75" customHeight="1">
      <c r="A597" s="1"/>
      <c r="B597" s="1"/>
      <c r="C597" s="1"/>
      <c r="D597" s="1"/>
      <c r="E597" s="1"/>
      <c r="F597" s="1"/>
    </row>
    <row r="598" ht="12.75" customHeight="1">
      <c r="A598" s="1"/>
      <c r="B598" s="1"/>
      <c r="C598" s="1"/>
      <c r="D598" s="1"/>
      <c r="E598" s="1"/>
      <c r="F598" s="1"/>
    </row>
    <row r="599" ht="12.75" customHeight="1">
      <c r="A599" s="1"/>
      <c r="B599" s="1"/>
      <c r="C599" s="1"/>
      <c r="D599" s="1"/>
      <c r="E599" s="1"/>
      <c r="F599" s="1"/>
    </row>
    <row r="600" ht="12.75" customHeight="1">
      <c r="A600" s="1"/>
      <c r="B600" s="1"/>
      <c r="C600" s="1"/>
      <c r="D600" s="1"/>
      <c r="E600" s="1"/>
      <c r="F600" s="1"/>
    </row>
    <row r="601" ht="12.75" customHeight="1">
      <c r="A601" s="1"/>
      <c r="B601" s="1"/>
      <c r="C601" s="1"/>
      <c r="D601" s="1"/>
      <c r="E601" s="1"/>
      <c r="F601" s="1"/>
    </row>
    <row r="602" ht="12.75" customHeight="1">
      <c r="A602" s="1"/>
      <c r="B602" s="1"/>
      <c r="C602" s="1"/>
      <c r="D602" s="1"/>
      <c r="E602" s="1"/>
      <c r="F602" s="1"/>
    </row>
    <row r="603" ht="12.75" customHeight="1">
      <c r="A603" s="1"/>
      <c r="B603" s="1"/>
      <c r="C603" s="1"/>
      <c r="D603" s="1"/>
      <c r="E603" s="1"/>
      <c r="F603" s="1"/>
    </row>
    <row r="604" ht="12.75" customHeight="1">
      <c r="A604" s="1"/>
      <c r="B604" s="1"/>
      <c r="C604" s="1"/>
      <c r="D604" s="1"/>
      <c r="E604" s="1"/>
      <c r="F604" s="1"/>
    </row>
    <row r="605" ht="12.75" customHeight="1">
      <c r="A605" s="1"/>
      <c r="B605" s="1"/>
      <c r="C605" s="1"/>
      <c r="D605" s="1"/>
      <c r="E605" s="1"/>
      <c r="F605" s="1"/>
    </row>
    <row r="606" ht="12.75" customHeight="1">
      <c r="A606" s="1"/>
      <c r="B606" s="1"/>
      <c r="C606" s="1"/>
      <c r="D606" s="1"/>
      <c r="E606" s="1"/>
      <c r="F606" s="1"/>
    </row>
    <row r="607" ht="12.75" customHeight="1">
      <c r="A607" s="1"/>
      <c r="B607" s="1"/>
      <c r="C607" s="1"/>
      <c r="D607" s="1"/>
      <c r="E607" s="1"/>
      <c r="F607" s="1"/>
    </row>
    <row r="608" ht="12.75" customHeight="1">
      <c r="A608" s="1"/>
      <c r="B608" s="1"/>
      <c r="C608" s="1"/>
      <c r="D608" s="1"/>
      <c r="E608" s="1"/>
      <c r="F608" s="1"/>
    </row>
    <row r="609" ht="12.75" customHeight="1">
      <c r="A609" s="1"/>
      <c r="B609" s="1"/>
      <c r="C609" s="1"/>
      <c r="D609" s="1"/>
      <c r="E609" s="1"/>
      <c r="F609" s="1"/>
    </row>
    <row r="610" ht="12.75" customHeight="1">
      <c r="A610" s="1"/>
      <c r="B610" s="1"/>
      <c r="C610" s="1"/>
      <c r="D610" s="1"/>
      <c r="E610" s="1"/>
      <c r="F610" s="1"/>
    </row>
    <row r="611" ht="12.75" customHeight="1">
      <c r="A611" s="1"/>
      <c r="B611" s="1"/>
      <c r="C611" s="1"/>
      <c r="D611" s="1"/>
      <c r="E611" s="1"/>
      <c r="F611" s="1"/>
    </row>
    <row r="612" ht="12.75" customHeight="1">
      <c r="A612" s="1"/>
      <c r="B612" s="1"/>
      <c r="C612" s="1"/>
      <c r="D612" s="1"/>
      <c r="E612" s="1"/>
      <c r="F612" s="1"/>
    </row>
    <row r="613" ht="12.75" customHeight="1">
      <c r="A613" s="1"/>
      <c r="B613" s="1"/>
      <c r="C613" s="1"/>
      <c r="D613" s="1"/>
      <c r="E613" s="1"/>
      <c r="F613" s="1"/>
    </row>
    <row r="614" ht="12.75" customHeight="1">
      <c r="A614" s="1"/>
      <c r="B614" s="1"/>
      <c r="C614" s="1"/>
      <c r="D614" s="1"/>
      <c r="E614" s="1"/>
      <c r="F614" s="1"/>
    </row>
    <row r="615" ht="12.75" customHeight="1">
      <c r="A615" s="1"/>
      <c r="B615" s="1"/>
      <c r="C615" s="1"/>
      <c r="D615" s="1"/>
      <c r="E615" s="1"/>
      <c r="F615" s="1"/>
    </row>
    <row r="616" ht="12.75" customHeight="1">
      <c r="A616" s="1"/>
      <c r="B616" s="1"/>
      <c r="C616" s="1"/>
      <c r="D616" s="1"/>
      <c r="E616" s="1"/>
      <c r="F616" s="1"/>
    </row>
    <row r="617" ht="12.75" customHeight="1">
      <c r="A617" s="1"/>
      <c r="B617" s="1"/>
      <c r="C617" s="1"/>
      <c r="D617" s="1"/>
      <c r="E617" s="1"/>
      <c r="F617" s="1"/>
    </row>
    <row r="618" ht="12.75" customHeight="1">
      <c r="A618" s="1"/>
      <c r="B618" s="1"/>
      <c r="C618" s="1"/>
      <c r="D618" s="1"/>
      <c r="E618" s="1"/>
      <c r="F618" s="1"/>
    </row>
    <row r="619" ht="12.75" customHeight="1">
      <c r="A619" s="1"/>
      <c r="B619" s="1"/>
      <c r="C619" s="1"/>
      <c r="D619" s="1"/>
      <c r="E619" s="1"/>
      <c r="F619" s="1"/>
    </row>
    <row r="620" ht="12.75" customHeight="1">
      <c r="A620" s="1"/>
      <c r="B620" s="1"/>
      <c r="C620" s="1"/>
      <c r="D620" s="1"/>
      <c r="E620" s="1"/>
      <c r="F620" s="1"/>
    </row>
    <row r="621" ht="12.75" customHeight="1">
      <c r="A621" s="1"/>
      <c r="B621" s="1"/>
      <c r="C621" s="1"/>
      <c r="D621" s="1"/>
      <c r="E621" s="1"/>
      <c r="F621" s="1"/>
    </row>
    <row r="622" ht="12.75" customHeight="1">
      <c r="A622" s="1"/>
      <c r="B622" s="1"/>
      <c r="C622" s="1"/>
      <c r="D622" s="1"/>
      <c r="E622" s="1"/>
      <c r="F622" s="1"/>
    </row>
    <row r="623" ht="12.75" customHeight="1">
      <c r="A623" s="1"/>
      <c r="B623" s="1"/>
      <c r="C623" s="1"/>
      <c r="D623" s="1"/>
      <c r="E623" s="1"/>
      <c r="F623" s="1"/>
    </row>
    <row r="624" ht="12.75" customHeight="1">
      <c r="A624" s="1"/>
      <c r="B624" s="1"/>
      <c r="C624" s="1"/>
      <c r="D624" s="1"/>
      <c r="E624" s="1"/>
      <c r="F624" s="1"/>
    </row>
    <row r="625" ht="12.75" customHeight="1">
      <c r="A625" s="1"/>
      <c r="B625" s="1"/>
      <c r="C625" s="1"/>
      <c r="D625" s="1"/>
      <c r="E625" s="1"/>
      <c r="F625" s="1"/>
    </row>
    <row r="626" ht="12.75" customHeight="1">
      <c r="A626" s="1"/>
      <c r="B626" s="1"/>
      <c r="C626" s="1"/>
      <c r="D626" s="1"/>
      <c r="E626" s="1"/>
      <c r="F626" s="1"/>
    </row>
    <row r="627" ht="12.75" customHeight="1">
      <c r="A627" s="1"/>
      <c r="B627" s="1"/>
      <c r="C627" s="1"/>
      <c r="D627" s="1"/>
      <c r="E627" s="1"/>
      <c r="F627" s="1"/>
    </row>
    <row r="628" ht="12.75" customHeight="1">
      <c r="A628" s="1"/>
      <c r="B628" s="1"/>
      <c r="C628" s="1"/>
      <c r="D628" s="1"/>
      <c r="E628" s="1"/>
      <c r="F628" s="1"/>
    </row>
    <row r="629" ht="12.75" customHeight="1">
      <c r="A629" s="1"/>
      <c r="B629" s="1"/>
      <c r="C629" s="1"/>
      <c r="D629" s="1"/>
      <c r="E629" s="1"/>
      <c r="F629" s="1"/>
    </row>
    <row r="630" ht="12.75" customHeight="1">
      <c r="A630" s="1"/>
      <c r="B630" s="1"/>
      <c r="C630" s="1"/>
      <c r="D630" s="1"/>
      <c r="E630" s="1"/>
      <c r="F630" s="1"/>
    </row>
    <row r="631" ht="12.75" customHeight="1">
      <c r="A631" s="1"/>
      <c r="B631" s="1"/>
      <c r="C631" s="1"/>
      <c r="D631" s="1"/>
      <c r="E631" s="1"/>
      <c r="F631" s="1"/>
    </row>
    <row r="632" ht="12.75" customHeight="1">
      <c r="A632" s="1"/>
      <c r="B632" s="1"/>
      <c r="C632" s="1"/>
      <c r="D632" s="1"/>
      <c r="E632" s="1"/>
      <c r="F632" s="1"/>
    </row>
    <row r="633" ht="12.75" customHeight="1">
      <c r="A633" s="1"/>
      <c r="B633" s="1"/>
      <c r="C633" s="1"/>
      <c r="D633" s="1"/>
      <c r="E633" s="1"/>
      <c r="F633" s="1"/>
    </row>
    <row r="634" ht="12.75" customHeight="1">
      <c r="A634" s="1"/>
      <c r="B634" s="1"/>
      <c r="C634" s="1"/>
      <c r="D634" s="1"/>
      <c r="E634" s="1"/>
      <c r="F634" s="1"/>
    </row>
    <row r="635" ht="12.75" customHeight="1">
      <c r="A635" s="1"/>
      <c r="B635" s="1"/>
      <c r="C635" s="1"/>
      <c r="D635" s="1"/>
      <c r="E635" s="1"/>
      <c r="F635" s="1"/>
    </row>
    <row r="636" ht="12.75" customHeight="1">
      <c r="A636" s="1"/>
      <c r="B636" s="1"/>
      <c r="C636" s="1"/>
      <c r="D636" s="1"/>
      <c r="E636" s="1"/>
      <c r="F636" s="1"/>
    </row>
    <row r="637" ht="12.75" customHeight="1">
      <c r="A637" s="1"/>
      <c r="B637" s="1"/>
      <c r="C637" s="1"/>
      <c r="D637" s="1"/>
      <c r="E637" s="1"/>
      <c r="F637" s="1"/>
    </row>
    <row r="638" ht="12.75" customHeight="1">
      <c r="A638" s="1"/>
      <c r="B638" s="1"/>
      <c r="C638" s="1"/>
      <c r="D638" s="1"/>
      <c r="E638" s="1"/>
      <c r="F638" s="1"/>
    </row>
    <row r="639" ht="12.75" customHeight="1">
      <c r="A639" s="1"/>
      <c r="B639" s="1"/>
      <c r="C639" s="1"/>
      <c r="D639" s="1"/>
      <c r="E639" s="1"/>
      <c r="F639" s="1"/>
    </row>
    <row r="640" ht="12.75" customHeight="1">
      <c r="A640" s="1"/>
      <c r="B640" s="1"/>
      <c r="C640" s="1"/>
      <c r="D640" s="1"/>
      <c r="E640" s="1"/>
      <c r="F640" s="1"/>
    </row>
    <row r="641" ht="12.75" customHeight="1">
      <c r="A641" s="1"/>
      <c r="B641" s="1"/>
      <c r="C641" s="1"/>
      <c r="D641" s="1"/>
      <c r="E641" s="1"/>
      <c r="F641" s="1"/>
    </row>
    <row r="642" ht="12.75" customHeight="1">
      <c r="A642" s="1"/>
      <c r="B642" s="1"/>
      <c r="C642" s="1"/>
      <c r="D642" s="1"/>
      <c r="E642" s="1"/>
      <c r="F642" s="1"/>
    </row>
    <row r="643" ht="12.75" customHeight="1">
      <c r="A643" s="1"/>
      <c r="B643" s="1"/>
      <c r="C643" s="1"/>
      <c r="D643" s="1"/>
      <c r="E643" s="1"/>
      <c r="F643" s="1"/>
    </row>
    <row r="644" ht="12.75" customHeight="1">
      <c r="A644" s="1"/>
      <c r="B644" s="1"/>
      <c r="C644" s="1"/>
      <c r="D644" s="1"/>
      <c r="E644" s="1"/>
      <c r="F644" s="1"/>
    </row>
    <row r="645" ht="12.75" customHeight="1">
      <c r="A645" s="1"/>
      <c r="B645" s="1"/>
      <c r="C645" s="1"/>
      <c r="D645" s="1"/>
      <c r="E645" s="1"/>
      <c r="F645" s="1"/>
    </row>
    <row r="646" ht="12.75" customHeight="1">
      <c r="A646" s="1"/>
      <c r="B646" s="1"/>
      <c r="C646" s="1"/>
      <c r="D646" s="1"/>
      <c r="E646" s="1"/>
      <c r="F646" s="1"/>
    </row>
    <row r="647" ht="12.75" customHeight="1">
      <c r="A647" s="1"/>
      <c r="B647" s="1"/>
      <c r="C647" s="1"/>
      <c r="D647" s="1"/>
      <c r="E647" s="1"/>
      <c r="F647" s="1"/>
    </row>
    <row r="648" ht="12.75" customHeight="1">
      <c r="A648" s="1"/>
      <c r="B648" s="1"/>
      <c r="C648" s="1"/>
      <c r="D648" s="1"/>
      <c r="E648" s="1"/>
      <c r="F648" s="1"/>
    </row>
    <row r="649" ht="12.75" customHeight="1">
      <c r="A649" s="1"/>
      <c r="B649" s="1"/>
      <c r="C649" s="1"/>
      <c r="D649" s="1"/>
      <c r="E649" s="1"/>
      <c r="F649" s="1"/>
    </row>
    <row r="650" ht="12.75" customHeight="1">
      <c r="A650" s="1"/>
      <c r="B650" s="1"/>
      <c r="C650" s="1"/>
      <c r="D650" s="1"/>
      <c r="E650" s="1"/>
      <c r="F650" s="1"/>
    </row>
    <row r="651" ht="12.75" customHeight="1">
      <c r="A651" s="1"/>
      <c r="B651" s="1"/>
      <c r="C651" s="1"/>
      <c r="D651" s="1"/>
      <c r="E651" s="1"/>
      <c r="F651" s="1"/>
    </row>
    <row r="652" ht="12.75" customHeight="1">
      <c r="A652" s="1"/>
      <c r="B652" s="1"/>
      <c r="C652" s="1"/>
      <c r="D652" s="1"/>
      <c r="E652" s="1"/>
      <c r="F652" s="1"/>
    </row>
    <row r="653" ht="12.75" customHeight="1">
      <c r="A653" s="1"/>
      <c r="B653" s="1"/>
      <c r="C653" s="1"/>
      <c r="D653" s="1"/>
      <c r="E653" s="1"/>
      <c r="F653" s="1"/>
    </row>
    <row r="654" ht="12.75" customHeight="1">
      <c r="A654" s="1"/>
      <c r="B654" s="1"/>
      <c r="C654" s="1"/>
      <c r="D654" s="1"/>
      <c r="E654" s="1"/>
      <c r="F654" s="1"/>
    </row>
    <row r="655" ht="12.75" customHeight="1">
      <c r="A655" s="1"/>
      <c r="B655" s="1"/>
      <c r="C655" s="1"/>
      <c r="D655" s="1"/>
      <c r="E655" s="1"/>
      <c r="F655" s="1"/>
    </row>
    <row r="656" ht="12.75" customHeight="1">
      <c r="A656" s="1"/>
      <c r="B656" s="1"/>
      <c r="C656" s="1"/>
      <c r="D656" s="1"/>
      <c r="E656" s="1"/>
      <c r="F656" s="1"/>
    </row>
    <row r="657" ht="12.75" customHeight="1">
      <c r="A657" s="1"/>
      <c r="B657" s="1"/>
      <c r="C657" s="1"/>
      <c r="D657" s="1"/>
      <c r="E657" s="1"/>
      <c r="F657" s="1"/>
    </row>
    <row r="658" ht="12.75" customHeight="1">
      <c r="A658" s="1"/>
      <c r="B658" s="1"/>
      <c r="C658" s="1"/>
      <c r="D658" s="1"/>
      <c r="E658" s="1"/>
      <c r="F658" s="1"/>
    </row>
    <row r="659" ht="12.75" customHeight="1">
      <c r="A659" s="1"/>
      <c r="B659" s="1"/>
      <c r="C659" s="1"/>
      <c r="D659" s="1"/>
      <c r="E659" s="1"/>
      <c r="F659" s="1"/>
    </row>
    <row r="660" ht="12.75" customHeight="1">
      <c r="A660" s="1"/>
      <c r="B660" s="1"/>
      <c r="C660" s="1"/>
      <c r="D660" s="1"/>
      <c r="E660" s="1"/>
      <c r="F660" s="1"/>
    </row>
    <row r="661" ht="12.75" customHeight="1">
      <c r="A661" s="1"/>
      <c r="B661" s="1"/>
      <c r="C661" s="1"/>
      <c r="D661" s="1"/>
      <c r="E661" s="1"/>
      <c r="F661" s="1"/>
    </row>
    <row r="662" ht="12.75" customHeight="1">
      <c r="A662" s="1"/>
      <c r="B662" s="1"/>
      <c r="C662" s="1"/>
      <c r="D662" s="1"/>
      <c r="E662" s="1"/>
      <c r="F662" s="1"/>
    </row>
    <row r="663" ht="12.75" customHeight="1">
      <c r="A663" s="1"/>
      <c r="B663" s="1"/>
      <c r="C663" s="1"/>
      <c r="D663" s="1"/>
      <c r="E663" s="1"/>
      <c r="F663" s="1"/>
    </row>
    <row r="664" ht="12.75" customHeight="1">
      <c r="A664" s="1"/>
      <c r="B664" s="1"/>
      <c r="C664" s="1"/>
      <c r="D664" s="1"/>
      <c r="E664" s="1"/>
      <c r="F664" s="1"/>
    </row>
    <row r="665" ht="12.75" customHeight="1">
      <c r="A665" s="1"/>
      <c r="B665" s="1"/>
      <c r="C665" s="1"/>
      <c r="D665" s="1"/>
      <c r="E665" s="1"/>
      <c r="F665" s="1"/>
    </row>
    <row r="666" ht="12.75" customHeight="1">
      <c r="A666" s="1"/>
      <c r="B666" s="1"/>
      <c r="C666" s="1"/>
      <c r="D666" s="1"/>
      <c r="E666" s="1"/>
      <c r="F666" s="1"/>
    </row>
    <row r="667" ht="12.75" customHeight="1">
      <c r="A667" s="1"/>
      <c r="B667" s="1"/>
      <c r="C667" s="1"/>
      <c r="D667" s="1"/>
      <c r="E667" s="1"/>
      <c r="F667" s="1"/>
    </row>
    <row r="668" ht="12.75" customHeight="1">
      <c r="A668" s="1"/>
      <c r="B668" s="1"/>
      <c r="C668" s="1"/>
      <c r="D668" s="1"/>
      <c r="E668" s="1"/>
      <c r="F668" s="1"/>
    </row>
    <row r="669" ht="12.75" customHeight="1">
      <c r="A669" s="1"/>
      <c r="B669" s="1"/>
      <c r="C669" s="1"/>
      <c r="D669" s="1"/>
      <c r="E669" s="1"/>
      <c r="F669" s="1"/>
    </row>
    <row r="670" ht="12.75" customHeight="1">
      <c r="A670" s="1"/>
      <c r="B670" s="1"/>
      <c r="C670" s="1"/>
      <c r="D670" s="1"/>
      <c r="E670" s="1"/>
      <c r="F670" s="1"/>
    </row>
    <row r="671" ht="12.75" customHeight="1">
      <c r="A671" s="1"/>
      <c r="B671" s="1"/>
      <c r="C671" s="1"/>
      <c r="D671" s="1"/>
      <c r="E671" s="1"/>
      <c r="F671" s="1"/>
    </row>
    <row r="672" ht="12.75" customHeight="1">
      <c r="A672" s="1"/>
      <c r="B672" s="1"/>
      <c r="C672" s="1"/>
      <c r="D672" s="1"/>
      <c r="E672" s="1"/>
      <c r="F672" s="1"/>
    </row>
    <row r="673" ht="12.75" customHeight="1">
      <c r="A673" s="1"/>
      <c r="B673" s="1"/>
      <c r="C673" s="1"/>
      <c r="D673" s="1"/>
      <c r="E673" s="1"/>
      <c r="F673" s="1"/>
    </row>
    <row r="674" ht="12.75" customHeight="1">
      <c r="A674" s="1"/>
      <c r="B674" s="1"/>
      <c r="C674" s="1"/>
      <c r="D674" s="1"/>
      <c r="E674" s="1"/>
      <c r="F674" s="1"/>
    </row>
    <row r="675" ht="12.75" customHeight="1">
      <c r="A675" s="1"/>
      <c r="B675" s="1"/>
      <c r="C675" s="1"/>
      <c r="D675" s="1"/>
      <c r="E675" s="1"/>
      <c r="F675" s="1"/>
    </row>
    <row r="676" ht="12.75" customHeight="1">
      <c r="A676" s="1"/>
      <c r="B676" s="1"/>
      <c r="C676" s="1"/>
      <c r="D676" s="1"/>
      <c r="E676" s="1"/>
      <c r="F676" s="1"/>
    </row>
    <row r="677" ht="12.75" customHeight="1">
      <c r="A677" s="1"/>
      <c r="B677" s="1"/>
      <c r="C677" s="1"/>
      <c r="D677" s="1"/>
      <c r="E677" s="1"/>
      <c r="F677" s="1"/>
    </row>
    <row r="678" ht="12.75" customHeight="1">
      <c r="A678" s="1"/>
      <c r="B678" s="1"/>
      <c r="C678" s="1"/>
      <c r="D678" s="1"/>
      <c r="E678" s="1"/>
      <c r="F678" s="1"/>
    </row>
    <row r="679" ht="12.75" customHeight="1">
      <c r="A679" s="1"/>
      <c r="B679" s="1"/>
      <c r="C679" s="1"/>
      <c r="D679" s="1"/>
      <c r="E679" s="1"/>
      <c r="F679" s="1"/>
    </row>
    <row r="680" ht="12.75" customHeight="1">
      <c r="A680" s="1"/>
      <c r="B680" s="1"/>
      <c r="C680" s="1"/>
      <c r="D680" s="1"/>
      <c r="E680" s="1"/>
      <c r="F680" s="1"/>
    </row>
    <row r="681" ht="12.75" customHeight="1">
      <c r="A681" s="1"/>
      <c r="B681" s="1"/>
      <c r="C681" s="1"/>
      <c r="D681" s="1"/>
      <c r="E681" s="1"/>
      <c r="F681" s="1"/>
    </row>
    <row r="682" ht="12.75" customHeight="1">
      <c r="A682" s="1"/>
      <c r="B682" s="1"/>
      <c r="C682" s="1"/>
      <c r="D682" s="1"/>
      <c r="E682" s="1"/>
      <c r="F682" s="1"/>
    </row>
    <row r="683" ht="12.75" customHeight="1">
      <c r="A683" s="1"/>
      <c r="B683" s="1"/>
      <c r="C683" s="1"/>
      <c r="D683" s="1"/>
      <c r="E683" s="1"/>
      <c r="F683" s="1"/>
    </row>
    <row r="684" ht="12.75" customHeight="1">
      <c r="A684" s="1"/>
      <c r="B684" s="1"/>
      <c r="C684" s="1"/>
      <c r="D684" s="1"/>
      <c r="E684" s="1"/>
      <c r="F684" s="1"/>
    </row>
    <row r="685" ht="12.75" customHeight="1">
      <c r="A685" s="1"/>
      <c r="B685" s="1"/>
      <c r="C685" s="1"/>
      <c r="D685" s="1"/>
      <c r="E685" s="1"/>
      <c r="F685" s="1"/>
    </row>
    <row r="686" ht="12.75" customHeight="1">
      <c r="A686" s="1"/>
      <c r="B686" s="1"/>
      <c r="C686" s="1"/>
      <c r="D686" s="1"/>
      <c r="E686" s="1"/>
      <c r="F686" s="1"/>
    </row>
    <row r="687" ht="12.75" customHeight="1">
      <c r="A687" s="1"/>
      <c r="B687" s="1"/>
      <c r="C687" s="1"/>
      <c r="D687" s="1"/>
      <c r="E687" s="1"/>
      <c r="F687" s="1"/>
    </row>
    <row r="688" ht="12.75" customHeight="1">
      <c r="A688" s="1"/>
      <c r="B688" s="1"/>
      <c r="C688" s="1"/>
      <c r="D688" s="1"/>
      <c r="E688" s="1"/>
      <c r="F688" s="1"/>
    </row>
    <row r="689" ht="12.75" customHeight="1">
      <c r="A689" s="1"/>
      <c r="B689" s="1"/>
      <c r="C689" s="1"/>
      <c r="D689" s="1"/>
      <c r="E689" s="1"/>
      <c r="F689" s="1"/>
    </row>
    <row r="690" ht="12.75" customHeight="1">
      <c r="A690" s="1"/>
      <c r="B690" s="1"/>
      <c r="C690" s="1"/>
      <c r="D690" s="1"/>
      <c r="E690" s="1"/>
      <c r="F690" s="1"/>
    </row>
    <row r="691" ht="12.75" customHeight="1">
      <c r="A691" s="1"/>
      <c r="B691" s="1"/>
      <c r="C691" s="1"/>
      <c r="D691" s="1"/>
      <c r="E691" s="1"/>
      <c r="F691" s="1"/>
    </row>
    <row r="692" ht="12.75" customHeight="1">
      <c r="A692" s="1"/>
      <c r="B692" s="1"/>
      <c r="C692" s="1"/>
      <c r="D692" s="1"/>
      <c r="E692" s="1"/>
      <c r="F692" s="1"/>
    </row>
    <row r="693" ht="12.75" customHeight="1">
      <c r="A693" s="1"/>
      <c r="B693" s="1"/>
      <c r="C693" s="1"/>
      <c r="D693" s="1"/>
      <c r="E693" s="1"/>
      <c r="F693" s="1"/>
    </row>
    <row r="694" ht="12.75" customHeight="1">
      <c r="A694" s="1"/>
      <c r="B694" s="1"/>
      <c r="C694" s="1"/>
      <c r="D694" s="1"/>
      <c r="E694" s="1"/>
      <c r="F694" s="1"/>
    </row>
    <row r="695" ht="12.75" customHeight="1">
      <c r="A695" s="1"/>
      <c r="B695" s="1"/>
      <c r="C695" s="1"/>
      <c r="D695" s="1"/>
      <c r="E695" s="1"/>
      <c r="F695" s="1"/>
    </row>
    <row r="696" ht="12.75" customHeight="1">
      <c r="A696" s="1"/>
      <c r="B696" s="1"/>
      <c r="C696" s="1"/>
      <c r="D696" s="1"/>
      <c r="E696" s="1"/>
      <c r="F696" s="1"/>
    </row>
    <row r="697" ht="12.75" customHeight="1">
      <c r="A697" s="1"/>
      <c r="B697" s="1"/>
      <c r="C697" s="1"/>
      <c r="D697" s="1"/>
      <c r="E697" s="1"/>
      <c r="F697" s="1"/>
    </row>
    <row r="698" ht="12.75" customHeight="1">
      <c r="A698" s="1"/>
      <c r="B698" s="1"/>
      <c r="C698" s="1"/>
      <c r="D698" s="1"/>
      <c r="E698" s="1"/>
      <c r="F698" s="1"/>
    </row>
    <row r="699" ht="12.75" customHeight="1">
      <c r="A699" s="1"/>
      <c r="B699" s="1"/>
      <c r="C699" s="1"/>
      <c r="D699" s="1"/>
      <c r="E699" s="1"/>
      <c r="F699" s="1"/>
    </row>
    <row r="700" ht="12.75" customHeight="1">
      <c r="A700" s="1"/>
      <c r="B700" s="1"/>
      <c r="C700" s="1"/>
      <c r="D700" s="1"/>
      <c r="E700" s="1"/>
      <c r="F700" s="1"/>
    </row>
    <row r="701" ht="12.75" customHeight="1">
      <c r="A701" s="1"/>
      <c r="B701" s="1"/>
      <c r="C701" s="1"/>
      <c r="D701" s="1"/>
      <c r="E701" s="1"/>
      <c r="F701" s="1"/>
    </row>
    <row r="702" ht="12.75" customHeight="1">
      <c r="A702" s="1"/>
      <c r="B702" s="1"/>
      <c r="C702" s="1"/>
      <c r="D702" s="1"/>
      <c r="E702" s="1"/>
      <c r="F702" s="1"/>
    </row>
    <row r="703" ht="12.75" customHeight="1">
      <c r="A703" s="1"/>
      <c r="B703" s="1"/>
      <c r="C703" s="1"/>
      <c r="D703" s="1"/>
      <c r="E703" s="1"/>
      <c r="F703" s="1"/>
    </row>
    <row r="704" ht="12.75" customHeight="1">
      <c r="A704" s="1"/>
      <c r="B704" s="1"/>
      <c r="C704" s="1"/>
      <c r="D704" s="1"/>
      <c r="E704" s="1"/>
      <c r="F704" s="1"/>
    </row>
    <row r="705" ht="12.75" customHeight="1">
      <c r="A705" s="1"/>
      <c r="B705" s="1"/>
      <c r="C705" s="1"/>
      <c r="D705" s="1"/>
      <c r="E705" s="1"/>
      <c r="F705" s="1"/>
    </row>
    <row r="706" ht="12.75" customHeight="1">
      <c r="A706" s="1"/>
      <c r="B706" s="1"/>
      <c r="C706" s="1"/>
      <c r="D706" s="1"/>
      <c r="E706" s="1"/>
      <c r="F706" s="1"/>
    </row>
    <row r="707" ht="12.75" customHeight="1">
      <c r="A707" s="1"/>
      <c r="B707" s="1"/>
      <c r="C707" s="1"/>
      <c r="D707" s="1"/>
      <c r="E707" s="1"/>
      <c r="F707" s="1"/>
    </row>
    <row r="708" ht="12.75" customHeight="1">
      <c r="A708" s="1"/>
      <c r="B708" s="1"/>
      <c r="C708" s="1"/>
      <c r="D708" s="1"/>
      <c r="E708" s="1"/>
      <c r="F708" s="1"/>
    </row>
    <row r="709" ht="12.75" customHeight="1">
      <c r="A709" s="1"/>
      <c r="B709" s="1"/>
      <c r="C709" s="1"/>
      <c r="D709" s="1"/>
      <c r="E709" s="1"/>
      <c r="F709" s="1"/>
    </row>
    <row r="710" ht="12.75" customHeight="1">
      <c r="A710" s="1"/>
      <c r="B710" s="1"/>
      <c r="C710" s="1"/>
      <c r="D710" s="1"/>
      <c r="E710" s="1"/>
      <c r="F710" s="1"/>
    </row>
    <row r="711" ht="12.75" customHeight="1">
      <c r="A711" s="1"/>
      <c r="B711" s="1"/>
      <c r="C711" s="1"/>
      <c r="D711" s="1"/>
      <c r="E711" s="1"/>
      <c r="F711" s="1"/>
    </row>
    <row r="712" ht="12.75" customHeight="1">
      <c r="A712" s="1"/>
      <c r="B712" s="1"/>
      <c r="C712" s="1"/>
      <c r="D712" s="1"/>
      <c r="E712" s="1"/>
      <c r="F712" s="1"/>
    </row>
    <row r="713" ht="12.75" customHeight="1">
      <c r="A713" s="1"/>
      <c r="B713" s="1"/>
      <c r="C713" s="1"/>
      <c r="D713" s="1"/>
      <c r="E713" s="1"/>
      <c r="F713" s="1"/>
    </row>
    <row r="714" ht="12.75" customHeight="1">
      <c r="A714" s="1"/>
      <c r="B714" s="1"/>
      <c r="C714" s="1"/>
      <c r="D714" s="1"/>
      <c r="E714" s="1"/>
      <c r="F714" s="1"/>
    </row>
    <row r="715" ht="12.75" customHeight="1">
      <c r="A715" s="1"/>
      <c r="B715" s="1"/>
      <c r="C715" s="1"/>
      <c r="D715" s="1"/>
      <c r="E715" s="1"/>
      <c r="F715" s="1"/>
    </row>
    <row r="716" ht="12.75" customHeight="1">
      <c r="A716" s="1"/>
      <c r="B716" s="1"/>
      <c r="C716" s="1"/>
      <c r="D716" s="1"/>
      <c r="E716" s="1"/>
      <c r="F716" s="1"/>
    </row>
    <row r="717" ht="12.75" customHeight="1">
      <c r="A717" s="1"/>
      <c r="B717" s="1"/>
      <c r="C717" s="1"/>
      <c r="D717" s="1"/>
      <c r="E717" s="1"/>
      <c r="F717" s="1"/>
    </row>
    <row r="718" ht="12.75" customHeight="1">
      <c r="A718" s="1"/>
      <c r="B718" s="1"/>
      <c r="C718" s="1"/>
      <c r="D718" s="1"/>
      <c r="E718" s="1"/>
      <c r="F718" s="1"/>
    </row>
    <row r="719" ht="12.75" customHeight="1">
      <c r="A719" s="1"/>
      <c r="B719" s="1"/>
      <c r="C719" s="1"/>
      <c r="D719" s="1"/>
      <c r="E719" s="1"/>
      <c r="F719" s="1"/>
    </row>
    <row r="720" ht="12.75" customHeight="1">
      <c r="A720" s="1"/>
      <c r="B720" s="1"/>
      <c r="C720" s="1"/>
      <c r="D720" s="1"/>
      <c r="E720" s="1"/>
      <c r="F720" s="1"/>
    </row>
    <row r="721" ht="12.75" customHeight="1">
      <c r="A721" s="1"/>
      <c r="B721" s="1"/>
      <c r="C721" s="1"/>
      <c r="D721" s="1"/>
      <c r="E721" s="1"/>
      <c r="F721" s="1"/>
    </row>
    <row r="722" ht="12.75" customHeight="1">
      <c r="A722" s="1"/>
      <c r="B722" s="1"/>
      <c r="C722" s="1"/>
      <c r="D722" s="1"/>
      <c r="E722" s="1"/>
      <c r="F722" s="1"/>
    </row>
    <row r="723" ht="12.75" customHeight="1">
      <c r="A723" s="1"/>
      <c r="B723" s="1"/>
      <c r="C723" s="1"/>
      <c r="D723" s="1"/>
      <c r="E723" s="1"/>
      <c r="F723" s="1"/>
    </row>
    <row r="724" ht="12.75" customHeight="1">
      <c r="A724" s="1"/>
      <c r="B724" s="1"/>
      <c r="C724" s="1"/>
      <c r="D724" s="1"/>
      <c r="E724" s="1"/>
      <c r="F724" s="1"/>
    </row>
    <row r="725" ht="12.75" customHeight="1">
      <c r="A725" s="1"/>
      <c r="B725" s="1"/>
      <c r="C725" s="1"/>
      <c r="D725" s="1"/>
      <c r="E725" s="1"/>
      <c r="F725" s="1"/>
    </row>
    <row r="726" ht="12.75" customHeight="1">
      <c r="A726" s="1"/>
      <c r="B726" s="1"/>
      <c r="C726" s="1"/>
      <c r="D726" s="1"/>
      <c r="E726" s="1"/>
      <c r="F726" s="1"/>
    </row>
    <row r="727" ht="12.75" customHeight="1">
      <c r="A727" s="1"/>
      <c r="B727" s="1"/>
      <c r="C727" s="1"/>
      <c r="D727" s="1"/>
      <c r="E727" s="1"/>
      <c r="F727" s="1"/>
    </row>
    <row r="728" ht="12.75" customHeight="1">
      <c r="A728" s="1"/>
      <c r="B728" s="1"/>
      <c r="C728" s="1"/>
      <c r="D728" s="1"/>
      <c r="E728" s="1"/>
      <c r="F728" s="1"/>
    </row>
    <row r="729" ht="12.75" customHeight="1">
      <c r="A729" s="1"/>
      <c r="B729" s="1"/>
      <c r="C729" s="1"/>
      <c r="D729" s="1"/>
      <c r="E729" s="1"/>
      <c r="F729" s="1"/>
    </row>
    <row r="730" ht="12.75" customHeight="1">
      <c r="A730" s="1"/>
      <c r="B730" s="1"/>
      <c r="C730" s="1"/>
      <c r="D730" s="1"/>
      <c r="E730" s="1"/>
      <c r="F730" s="1"/>
    </row>
    <row r="731" ht="12.75" customHeight="1">
      <c r="A731" s="1"/>
      <c r="B731" s="1"/>
      <c r="C731" s="1"/>
      <c r="D731" s="1"/>
      <c r="E731" s="1"/>
      <c r="F731" s="1"/>
    </row>
    <row r="732" ht="12.75" customHeight="1">
      <c r="A732" s="1"/>
      <c r="B732" s="1"/>
      <c r="C732" s="1"/>
      <c r="D732" s="1"/>
      <c r="E732" s="1"/>
      <c r="F732" s="1"/>
    </row>
    <row r="733" ht="12.75" customHeight="1">
      <c r="A733" s="1"/>
      <c r="B733" s="1"/>
      <c r="C733" s="1"/>
      <c r="D733" s="1"/>
      <c r="E733" s="1"/>
      <c r="F733" s="1"/>
    </row>
    <row r="734" ht="12.75" customHeight="1">
      <c r="A734" s="1"/>
      <c r="B734" s="1"/>
      <c r="C734" s="1"/>
      <c r="D734" s="1"/>
      <c r="E734" s="1"/>
      <c r="F734" s="1"/>
    </row>
    <row r="735" ht="12.75" customHeight="1">
      <c r="A735" s="1"/>
      <c r="B735" s="1"/>
      <c r="C735" s="1"/>
      <c r="D735" s="1"/>
      <c r="E735" s="1"/>
      <c r="F735" s="1"/>
    </row>
    <row r="736" ht="12.75" customHeight="1">
      <c r="A736" s="1"/>
      <c r="B736" s="1"/>
      <c r="C736" s="1"/>
      <c r="D736" s="1"/>
      <c r="E736" s="1"/>
      <c r="F736" s="1"/>
    </row>
    <row r="737" ht="12.75" customHeight="1">
      <c r="A737" s="1"/>
      <c r="B737" s="1"/>
      <c r="C737" s="1"/>
      <c r="D737" s="1"/>
      <c r="E737" s="1"/>
      <c r="F737" s="1"/>
    </row>
    <row r="738" ht="12.75" customHeight="1">
      <c r="A738" s="1"/>
      <c r="B738" s="1"/>
      <c r="C738" s="1"/>
      <c r="D738" s="1"/>
      <c r="E738" s="1"/>
      <c r="F738" s="1"/>
    </row>
    <row r="739" ht="12.75" customHeight="1">
      <c r="A739" s="1"/>
      <c r="B739" s="1"/>
      <c r="C739" s="1"/>
      <c r="D739" s="1"/>
      <c r="E739" s="1"/>
      <c r="F739" s="1"/>
    </row>
    <row r="740" ht="12.75" customHeight="1">
      <c r="A740" s="1"/>
      <c r="B740" s="1"/>
      <c r="C740" s="1"/>
      <c r="D740" s="1"/>
      <c r="E740" s="1"/>
      <c r="F740" s="1"/>
    </row>
    <row r="741" ht="12.75" customHeight="1">
      <c r="A741" s="1"/>
      <c r="B741" s="1"/>
      <c r="C741" s="1"/>
      <c r="D741" s="1"/>
      <c r="E741" s="1"/>
      <c r="F741" s="1"/>
    </row>
    <row r="742" ht="12.75" customHeight="1">
      <c r="A742" s="1"/>
      <c r="B742" s="1"/>
      <c r="C742" s="1"/>
      <c r="D742" s="1"/>
      <c r="E742" s="1"/>
      <c r="F742" s="1"/>
    </row>
    <row r="743" ht="12.75" customHeight="1">
      <c r="A743" s="1"/>
      <c r="B743" s="1"/>
      <c r="C743" s="1"/>
      <c r="D743" s="1"/>
      <c r="E743" s="1"/>
      <c r="F743" s="1"/>
    </row>
    <row r="744" ht="12.75" customHeight="1">
      <c r="A744" s="1"/>
      <c r="B744" s="1"/>
      <c r="C744" s="1"/>
      <c r="D744" s="1"/>
      <c r="E744" s="1"/>
      <c r="F744" s="1"/>
    </row>
    <row r="745" ht="12.75" customHeight="1">
      <c r="A745" s="1"/>
      <c r="B745" s="1"/>
      <c r="C745" s="1"/>
      <c r="D745" s="1"/>
      <c r="E745" s="1"/>
      <c r="F745" s="1"/>
    </row>
    <row r="746" ht="12.75" customHeight="1">
      <c r="A746" s="1"/>
      <c r="B746" s="1"/>
      <c r="C746" s="1"/>
      <c r="D746" s="1"/>
      <c r="E746" s="1"/>
      <c r="F746" s="1"/>
    </row>
    <row r="747" ht="12.75" customHeight="1">
      <c r="A747" s="1"/>
      <c r="B747" s="1"/>
      <c r="C747" s="1"/>
      <c r="D747" s="1"/>
      <c r="E747" s="1"/>
      <c r="F747" s="1"/>
    </row>
    <row r="748" ht="12.75" customHeight="1">
      <c r="A748" s="1"/>
      <c r="B748" s="1"/>
      <c r="C748" s="1"/>
      <c r="D748" s="1"/>
      <c r="E748" s="1"/>
      <c r="F748" s="1"/>
    </row>
    <row r="749" ht="12.75" customHeight="1">
      <c r="A749" s="1"/>
      <c r="B749" s="1"/>
      <c r="C749" s="1"/>
      <c r="D749" s="1"/>
      <c r="E749" s="1"/>
      <c r="F749" s="1"/>
    </row>
    <row r="750" ht="12.75" customHeight="1">
      <c r="A750" s="1"/>
      <c r="B750" s="1"/>
      <c r="C750" s="1"/>
      <c r="D750" s="1"/>
      <c r="E750" s="1"/>
      <c r="F750" s="1"/>
    </row>
    <row r="751" ht="12.75" customHeight="1">
      <c r="A751" s="1"/>
      <c r="B751" s="1"/>
      <c r="C751" s="1"/>
      <c r="D751" s="1"/>
      <c r="E751" s="1"/>
      <c r="F751" s="1"/>
    </row>
    <row r="752" ht="12.75" customHeight="1">
      <c r="A752" s="1"/>
      <c r="B752" s="1"/>
      <c r="C752" s="1"/>
      <c r="D752" s="1"/>
      <c r="E752" s="1"/>
      <c r="F752" s="1"/>
    </row>
    <row r="753" ht="12.75" customHeight="1">
      <c r="A753" s="1"/>
      <c r="B753" s="1"/>
      <c r="C753" s="1"/>
      <c r="D753" s="1"/>
      <c r="E753" s="1"/>
      <c r="F753" s="1"/>
    </row>
    <row r="754" ht="12.75" customHeight="1">
      <c r="A754" s="1"/>
      <c r="B754" s="1"/>
      <c r="C754" s="1"/>
      <c r="D754" s="1"/>
      <c r="E754" s="1"/>
      <c r="F754" s="1"/>
    </row>
    <row r="755" ht="12.75" customHeight="1">
      <c r="A755" s="1"/>
      <c r="B755" s="1"/>
      <c r="C755" s="1"/>
      <c r="D755" s="1"/>
      <c r="E755" s="1"/>
      <c r="F755" s="1"/>
    </row>
    <row r="756" ht="12.75" customHeight="1">
      <c r="A756" s="1"/>
      <c r="B756" s="1"/>
      <c r="C756" s="1"/>
      <c r="D756" s="1"/>
      <c r="E756" s="1"/>
      <c r="F756" s="1"/>
    </row>
    <row r="757" ht="12.75" customHeight="1">
      <c r="A757" s="1"/>
      <c r="B757" s="1"/>
      <c r="C757" s="1"/>
      <c r="D757" s="1"/>
      <c r="E757" s="1"/>
      <c r="F757" s="1"/>
    </row>
    <row r="758" ht="12.75" customHeight="1">
      <c r="A758" s="1"/>
      <c r="B758" s="1"/>
      <c r="C758" s="1"/>
      <c r="D758" s="1"/>
      <c r="E758" s="1"/>
      <c r="F758" s="1"/>
    </row>
    <row r="759" ht="12.75" customHeight="1">
      <c r="A759" s="1"/>
      <c r="B759" s="1"/>
      <c r="C759" s="1"/>
      <c r="D759" s="1"/>
      <c r="E759" s="1"/>
      <c r="F759" s="1"/>
    </row>
    <row r="760" ht="12.75" customHeight="1">
      <c r="A760" s="1"/>
      <c r="B760" s="1"/>
      <c r="C760" s="1"/>
      <c r="D760" s="1"/>
      <c r="E760" s="1"/>
      <c r="F760" s="1"/>
    </row>
    <row r="761" ht="12.75" customHeight="1">
      <c r="A761" s="1"/>
      <c r="B761" s="1"/>
      <c r="C761" s="1"/>
      <c r="D761" s="1"/>
      <c r="E761" s="1"/>
      <c r="F761" s="1"/>
    </row>
    <row r="762" ht="12.75" customHeight="1">
      <c r="A762" s="1"/>
      <c r="B762" s="1"/>
      <c r="C762" s="1"/>
      <c r="D762" s="1"/>
      <c r="E762" s="1"/>
      <c r="F762" s="1"/>
    </row>
    <row r="763" ht="12.75" customHeight="1">
      <c r="A763" s="1"/>
      <c r="B763" s="1"/>
      <c r="C763" s="1"/>
      <c r="D763" s="1"/>
      <c r="E763" s="1"/>
      <c r="F763" s="1"/>
    </row>
    <row r="764" ht="12.75" customHeight="1">
      <c r="A764" s="1"/>
      <c r="B764" s="1"/>
      <c r="C764" s="1"/>
      <c r="D764" s="1"/>
      <c r="E764" s="1"/>
      <c r="F764" s="1"/>
    </row>
    <row r="765" ht="12.75" customHeight="1">
      <c r="A765" s="1"/>
      <c r="B765" s="1"/>
      <c r="C765" s="1"/>
      <c r="D765" s="1"/>
      <c r="E765" s="1"/>
      <c r="F765" s="1"/>
    </row>
    <row r="766" ht="12.75" customHeight="1">
      <c r="A766" s="1"/>
      <c r="B766" s="1"/>
      <c r="C766" s="1"/>
      <c r="D766" s="1"/>
      <c r="E766" s="1"/>
      <c r="F766" s="1"/>
    </row>
    <row r="767" ht="12.75" customHeight="1">
      <c r="A767" s="1"/>
      <c r="B767" s="1"/>
      <c r="C767" s="1"/>
      <c r="D767" s="1"/>
      <c r="E767" s="1"/>
      <c r="F767" s="1"/>
    </row>
    <row r="768" ht="12.75" customHeight="1">
      <c r="A768" s="1"/>
      <c r="B768" s="1"/>
      <c r="C768" s="1"/>
      <c r="D768" s="1"/>
      <c r="E768" s="1"/>
      <c r="F768" s="1"/>
    </row>
    <row r="769" ht="12.75" customHeight="1">
      <c r="A769" s="1"/>
      <c r="B769" s="1"/>
      <c r="C769" s="1"/>
      <c r="D769" s="1"/>
      <c r="E769" s="1"/>
      <c r="F769" s="1"/>
    </row>
    <row r="770" ht="12.75" customHeight="1">
      <c r="A770" s="1"/>
      <c r="B770" s="1"/>
      <c r="C770" s="1"/>
      <c r="D770" s="1"/>
      <c r="E770" s="1"/>
      <c r="F770" s="1"/>
    </row>
    <row r="771" ht="12.75" customHeight="1">
      <c r="A771" s="1"/>
      <c r="B771" s="1"/>
      <c r="C771" s="1"/>
      <c r="D771" s="1"/>
      <c r="E771" s="1"/>
      <c r="F771" s="1"/>
    </row>
    <row r="772" ht="12.75" customHeight="1">
      <c r="A772" s="1"/>
      <c r="B772" s="1"/>
      <c r="C772" s="1"/>
      <c r="D772" s="1"/>
      <c r="E772" s="1"/>
      <c r="F772" s="1"/>
    </row>
    <row r="773" ht="12.75" customHeight="1">
      <c r="A773" s="1"/>
      <c r="B773" s="1"/>
      <c r="C773" s="1"/>
      <c r="D773" s="1"/>
      <c r="E773" s="1"/>
      <c r="F773" s="1"/>
    </row>
    <row r="774" ht="12.75" customHeight="1">
      <c r="A774" s="1"/>
      <c r="B774" s="1"/>
      <c r="C774" s="1"/>
      <c r="D774" s="1"/>
      <c r="E774" s="1"/>
      <c r="F774" s="1"/>
    </row>
    <row r="775" ht="12.75" customHeight="1">
      <c r="A775" s="1"/>
      <c r="B775" s="1"/>
      <c r="C775" s="1"/>
      <c r="D775" s="1"/>
      <c r="E775" s="1"/>
      <c r="F775" s="1"/>
    </row>
    <row r="776" ht="12.75" customHeight="1">
      <c r="A776" s="1"/>
      <c r="B776" s="1"/>
      <c r="C776" s="1"/>
      <c r="D776" s="1"/>
      <c r="E776" s="1"/>
      <c r="F776" s="1"/>
    </row>
    <row r="777" ht="12.75" customHeight="1">
      <c r="A777" s="1"/>
      <c r="B777" s="1"/>
      <c r="C777" s="1"/>
      <c r="D777" s="1"/>
      <c r="E777" s="1"/>
      <c r="F777" s="1"/>
    </row>
    <row r="778" ht="12.75" customHeight="1">
      <c r="A778" s="1"/>
      <c r="B778" s="1"/>
      <c r="C778" s="1"/>
      <c r="D778" s="1"/>
      <c r="E778" s="1"/>
      <c r="F778" s="1"/>
    </row>
    <row r="779" ht="12.75" customHeight="1">
      <c r="A779" s="1"/>
      <c r="B779" s="1"/>
      <c r="C779" s="1"/>
      <c r="D779" s="1"/>
      <c r="E779" s="1"/>
      <c r="F779" s="1"/>
    </row>
    <row r="780" ht="12.75" customHeight="1">
      <c r="A780" s="1"/>
      <c r="B780" s="1"/>
      <c r="C780" s="1"/>
      <c r="D780" s="1"/>
      <c r="E780" s="1"/>
      <c r="F780" s="1"/>
    </row>
    <row r="781" ht="12.75" customHeight="1">
      <c r="A781" s="1"/>
      <c r="B781" s="1"/>
      <c r="C781" s="1"/>
      <c r="D781" s="1"/>
      <c r="E781" s="1"/>
      <c r="F781" s="1"/>
    </row>
    <row r="782" ht="12.75" customHeight="1">
      <c r="A782" s="1"/>
      <c r="B782" s="1"/>
      <c r="C782" s="1"/>
      <c r="D782" s="1"/>
      <c r="E782" s="1"/>
      <c r="F782" s="1"/>
    </row>
    <row r="783" ht="12.75" customHeight="1">
      <c r="A783" s="1"/>
      <c r="B783" s="1"/>
      <c r="C783" s="1"/>
      <c r="D783" s="1"/>
      <c r="E783" s="1"/>
      <c r="F783" s="1"/>
    </row>
    <row r="784" ht="12.75" customHeight="1">
      <c r="A784" s="1"/>
      <c r="B784" s="1"/>
      <c r="C784" s="1"/>
      <c r="D784" s="1"/>
      <c r="E784" s="1"/>
      <c r="F784" s="1"/>
    </row>
    <row r="785" ht="12.75" customHeight="1">
      <c r="A785" s="1"/>
      <c r="B785" s="1"/>
      <c r="C785" s="1"/>
      <c r="D785" s="1"/>
      <c r="E785" s="1"/>
      <c r="F785" s="1"/>
    </row>
    <row r="786" ht="12.75" customHeight="1">
      <c r="A786" s="1"/>
      <c r="B786" s="1"/>
      <c r="C786" s="1"/>
      <c r="D786" s="1"/>
      <c r="E786" s="1"/>
      <c r="F786" s="1"/>
    </row>
    <row r="787" ht="12.75" customHeight="1">
      <c r="A787" s="1"/>
      <c r="B787" s="1"/>
      <c r="C787" s="1"/>
      <c r="D787" s="1"/>
      <c r="E787" s="1"/>
      <c r="F787" s="1"/>
    </row>
    <row r="788" ht="12.75" customHeight="1">
      <c r="A788" s="1"/>
      <c r="B788" s="1"/>
      <c r="C788" s="1"/>
      <c r="D788" s="1"/>
      <c r="E788" s="1"/>
      <c r="F788" s="1"/>
    </row>
    <row r="789" ht="12.75" customHeight="1">
      <c r="A789" s="1"/>
      <c r="B789" s="1"/>
      <c r="C789" s="1"/>
      <c r="D789" s="1"/>
      <c r="E789" s="1"/>
      <c r="F789" s="1"/>
    </row>
    <row r="790" ht="12.75" customHeight="1">
      <c r="A790" s="1"/>
      <c r="B790" s="1"/>
      <c r="C790" s="1"/>
      <c r="D790" s="1"/>
      <c r="E790" s="1"/>
      <c r="F790" s="1"/>
    </row>
    <row r="791" ht="12.75" customHeight="1">
      <c r="A791" s="1"/>
      <c r="B791" s="1"/>
      <c r="C791" s="1"/>
      <c r="D791" s="1"/>
      <c r="E791" s="1"/>
      <c r="F791" s="1"/>
    </row>
    <row r="792" ht="12.75" customHeight="1">
      <c r="A792" s="1"/>
      <c r="B792" s="1"/>
      <c r="C792" s="1"/>
      <c r="D792" s="1"/>
      <c r="E792" s="1"/>
      <c r="F792" s="1"/>
    </row>
    <row r="793" ht="12.75" customHeight="1">
      <c r="A793" s="1"/>
      <c r="B793" s="1"/>
      <c r="C793" s="1"/>
      <c r="D793" s="1"/>
      <c r="E793" s="1"/>
      <c r="F793" s="1"/>
    </row>
    <row r="794" ht="12.75" customHeight="1">
      <c r="A794" s="1"/>
      <c r="B794" s="1"/>
      <c r="C794" s="1"/>
      <c r="D794" s="1"/>
      <c r="E794" s="1"/>
      <c r="F794" s="1"/>
    </row>
    <row r="795" ht="12.75" customHeight="1">
      <c r="A795" s="1"/>
      <c r="B795" s="1"/>
      <c r="C795" s="1"/>
      <c r="D795" s="1"/>
      <c r="E795" s="1"/>
      <c r="F795" s="1"/>
    </row>
    <row r="796" ht="12.75" customHeight="1">
      <c r="A796" s="1"/>
      <c r="B796" s="1"/>
      <c r="C796" s="1"/>
      <c r="D796" s="1"/>
      <c r="E796" s="1"/>
      <c r="F796" s="1"/>
    </row>
    <row r="797" ht="12.75" customHeight="1">
      <c r="A797" s="1"/>
      <c r="B797" s="1"/>
      <c r="C797" s="1"/>
      <c r="D797" s="1"/>
      <c r="E797" s="1"/>
      <c r="F797" s="1"/>
    </row>
    <row r="798" ht="12.75" customHeight="1">
      <c r="A798" s="1"/>
      <c r="B798" s="1"/>
      <c r="C798" s="1"/>
      <c r="D798" s="1"/>
      <c r="E798" s="1"/>
      <c r="F798" s="1"/>
    </row>
    <row r="799" ht="12.75" customHeight="1">
      <c r="A799" s="1"/>
      <c r="B799" s="1"/>
      <c r="C799" s="1"/>
      <c r="D799" s="1"/>
      <c r="E799" s="1"/>
      <c r="F799" s="1"/>
    </row>
    <row r="800" ht="12.75" customHeight="1">
      <c r="A800" s="1"/>
      <c r="B800" s="1"/>
      <c r="C800" s="1"/>
      <c r="D800" s="1"/>
      <c r="E800" s="1"/>
      <c r="F800" s="1"/>
    </row>
    <row r="801" ht="12.75" customHeight="1">
      <c r="A801" s="1"/>
      <c r="B801" s="1"/>
      <c r="C801" s="1"/>
      <c r="D801" s="1"/>
      <c r="E801" s="1"/>
      <c r="F801" s="1"/>
    </row>
    <row r="802" ht="12.75" customHeight="1">
      <c r="A802" s="1"/>
      <c r="B802" s="1"/>
      <c r="C802" s="1"/>
      <c r="D802" s="1"/>
      <c r="E802" s="1"/>
      <c r="F802" s="1"/>
    </row>
    <row r="803" ht="12.75" customHeight="1">
      <c r="A803" s="1"/>
      <c r="B803" s="1"/>
      <c r="C803" s="1"/>
      <c r="D803" s="1"/>
      <c r="E803" s="1"/>
      <c r="F803" s="1"/>
    </row>
    <row r="804" ht="12.75" customHeight="1">
      <c r="A804" s="1"/>
      <c r="B804" s="1"/>
      <c r="C804" s="1"/>
      <c r="D804" s="1"/>
      <c r="E804" s="1"/>
      <c r="F804" s="1"/>
    </row>
    <row r="805" ht="12.75" customHeight="1">
      <c r="A805" s="1"/>
      <c r="B805" s="1"/>
      <c r="C805" s="1"/>
      <c r="D805" s="1"/>
      <c r="E805" s="1"/>
      <c r="F805" s="1"/>
    </row>
    <row r="806" ht="12.75" customHeight="1">
      <c r="A806" s="1"/>
      <c r="B806" s="1"/>
      <c r="C806" s="1"/>
      <c r="D806" s="1"/>
      <c r="E806" s="1"/>
      <c r="F806" s="1"/>
    </row>
    <row r="807" ht="12.75" customHeight="1">
      <c r="A807" s="1"/>
      <c r="B807" s="1"/>
      <c r="C807" s="1"/>
      <c r="D807" s="1"/>
      <c r="E807" s="1"/>
      <c r="F807" s="1"/>
    </row>
    <row r="808" ht="12.75" customHeight="1">
      <c r="A808" s="1"/>
      <c r="B808" s="1"/>
      <c r="C808" s="1"/>
      <c r="D808" s="1"/>
      <c r="E808" s="1"/>
      <c r="F808" s="1"/>
    </row>
    <row r="809" ht="12.75" customHeight="1">
      <c r="A809" s="1"/>
      <c r="B809" s="1"/>
      <c r="C809" s="1"/>
      <c r="D809" s="1"/>
      <c r="E809" s="1"/>
      <c r="F809" s="1"/>
    </row>
    <row r="810" ht="12.75" customHeight="1">
      <c r="A810" s="1"/>
      <c r="B810" s="1"/>
      <c r="C810" s="1"/>
      <c r="D810" s="1"/>
      <c r="E810" s="1"/>
      <c r="F810" s="1"/>
    </row>
    <row r="811" ht="12.75" customHeight="1">
      <c r="A811" s="1"/>
      <c r="B811" s="1"/>
      <c r="C811" s="1"/>
      <c r="D811" s="1"/>
      <c r="E811" s="1"/>
      <c r="F811" s="1"/>
    </row>
    <row r="812" ht="12.75" customHeight="1">
      <c r="A812" s="1"/>
      <c r="B812" s="1"/>
      <c r="C812" s="1"/>
      <c r="D812" s="1"/>
      <c r="E812" s="1"/>
      <c r="F812" s="1"/>
    </row>
    <row r="813" ht="12.75" customHeight="1">
      <c r="A813" s="1"/>
      <c r="B813" s="1"/>
      <c r="C813" s="1"/>
      <c r="D813" s="1"/>
      <c r="E813" s="1"/>
      <c r="F813" s="1"/>
    </row>
    <row r="814" ht="12.75" customHeight="1">
      <c r="A814" s="1"/>
      <c r="B814" s="1"/>
      <c r="C814" s="1"/>
      <c r="D814" s="1"/>
      <c r="E814" s="1"/>
      <c r="F814" s="1"/>
    </row>
    <row r="815" ht="12.75" customHeight="1">
      <c r="A815" s="1"/>
      <c r="B815" s="1"/>
      <c r="C815" s="1"/>
      <c r="D815" s="1"/>
      <c r="E815" s="1"/>
      <c r="F815" s="1"/>
    </row>
    <row r="816" ht="12.75" customHeight="1">
      <c r="A816" s="1"/>
      <c r="B816" s="1"/>
      <c r="C816" s="1"/>
      <c r="D816" s="1"/>
      <c r="E816" s="1"/>
      <c r="F816" s="1"/>
    </row>
    <row r="817" ht="12.75" customHeight="1">
      <c r="A817" s="1"/>
      <c r="B817" s="1"/>
      <c r="C817" s="1"/>
      <c r="D817" s="1"/>
      <c r="E817" s="1"/>
      <c r="F817" s="1"/>
    </row>
    <row r="818" ht="12.75" customHeight="1">
      <c r="A818" s="1"/>
      <c r="B818" s="1"/>
      <c r="C818" s="1"/>
      <c r="D818" s="1"/>
      <c r="E818" s="1"/>
      <c r="F818" s="1"/>
    </row>
    <row r="819" ht="12.75" customHeight="1">
      <c r="A819" s="1"/>
      <c r="B819" s="1"/>
      <c r="C819" s="1"/>
      <c r="D819" s="1"/>
      <c r="E819" s="1"/>
      <c r="F819" s="1"/>
    </row>
    <row r="820" ht="12.75" customHeight="1">
      <c r="A820" s="1"/>
      <c r="B820" s="1"/>
      <c r="C820" s="1"/>
      <c r="D820" s="1"/>
      <c r="E820" s="1"/>
      <c r="F820" s="1"/>
    </row>
    <row r="821" ht="12.75" customHeight="1">
      <c r="A821" s="1"/>
      <c r="B821" s="1"/>
      <c r="C821" s="1"/>
      <c r="D821" s="1"/>
      <c r="E821" s="1"/>
      <c r="F821" s="1"/>
    </row>
    <row r="822" ht="12.75" customHeight="1">
      <c r="A822" s="1"/>
      <c r="B822" s="1"/>
      <c r="C822" s="1"/>
      <c r="D822" s="1"/>
      <c r="E822" s="1"/>
      <c r="F822" s="1"/>
    </row>
    <row r="823" ht="12.75" customHeight="1">
      <c r="A823" s="1"/>
      <c r="B823" s="1"/>
      <c r="C823" s="1"/>
      <c r="D823" s="1"/>
      <c r="E823" s="1"/>
      <c r="F823" s="1"/>
    </row>
    <row r="824" ht="12.75" customHeight="1">
      <c r="A824" s="1"/>
      <c r="B824" s="1"/>
      <c r="C824" s="1"/>
      <c r="D824" s="1"/>
      <c r="E824" s="1"/>
      <c r="F824" s="1"/>
    </row>
    <row r="825" ht="12.75" customHeight="1">
      <c r="A825" s="1"/>
      <c r="B825" s="1"/>
      <c r="C825" s="1"/>
      <c r="D825" s="1"/>
      <c r="E825" s="1"/>
      <c r="F825" s="1"/>
    </row>
    <row r="826" ht="12.75" customHeight="1">
      <c r="A826" s="1"/>
      <c r="B826" s="1"/>
      <c r="C826" s="1"/>
      <c r="D826" s="1"/>
      <c r="E826" s="1"/>
      <c r="F826" s="1"/>
    </row>
    <row r="827" ht="12.75" customHeight="1">
      <c r="A827" s="1"/>
      <c r="B827" s="1"/>
      <c r="C827" s="1"/>
      <c r="D827" s="1"/>
      <c r="E827" s="1"/>
      <c r="F827" s="1"/>
    </row>
    <row r="828" ht="12.75" customHeight="1">
      <c r="A828" s="1"/>
      <c r="B828" s="1"/>
      <c r="C828" s="1"/>
      <c r="D828" s="1"/>
      <c r="E828" s="1"/>
      <c r="F828" s="1"/>
    </row>
    <row r="829" ht="12.75" customHeight="1">
      <c r="A829" s="1"/>
      <c r="B829" s="1"/>
      <c r="C829" s="1"/>
      <c r="D829" s="1"/>
      <c r="E829" s="1"/>
      <c r="F829" s="1"/>
    </row>
    <row r="830" ht="12.75" customHeight="1">
      <c r="A830" s="1"/>
      <c r="B830" s="1"/>
      <c r="C830" s="1"/>
      <c r="D830" s="1"/>
      <c r="E830" s="1"/>
      <c r="F830" s="1"/>
    </row>
    <row r="831" ht="12.75" customHeight="1">
      <c r="A831" s="1"/>
      <c r="B831" s="1"/>
      <c r="C831" s="1"/>
      <c r="D831" s="1"/>
      <c r="E831" s="1"/>
      <c r="F831" s="1"/>
    </row>
    <row r="832" ht="12.75" customHeight="1">
      <c r="A832" s="1"/>
      <c r="B832" s="1"/>
      <c r="C832" s="1"/>
      <c r="D832" s="1"/>
      <c r="E832" s="1"/>
      <c r="F832" s="1"/>
    </row>
    <row r="833" ht="12.75" customHeight="1">
      <c r="A833" s="1"/>
      <c r="B833" s="1"/>
      <c r="C833" s="1"/>
      <c r="D833" s="1"/>
      <c r="E833" s="1"/>
      <c r="F833" s="1"/>
    </row>
    <row r="834" ht="12.75" customHeight="1">
      <c r="A834" s="1"/>
      <c r="B834" s="1"/>
      <c r="C834" s="1"/>
      <c r="D834" s="1"/>
      <c r="E834" s="1"/>
      <c r="F834" s="1"/>
    </row>
    <row r="835" ht="12.75" customHeight="1">
      <c r="A835" s="1"/>
      <c r="B835" s="1"/>
      <c r="C835" s="1"/>
      <c r="D835" s="1"/>
      <c r="E835" s="1"/>
      <c r="F835" s="1"/>
    </row>
    <row r="836" ht="12.75" customHeight="1">
      <c r="A836" s="1"/>
      <c r="B836" s="1"/>
      <c r="C836" s="1"/>
      <c r="D836" s="1"/>
      <c r="E836" s="1"/>
      <c r="F836" s="1"/>
    </row>
    <row r="837" ht="12.75" customHeight="1">
      <c r="A837" s="1"/>
      <c r="B837" s="1"/>
      <c r="C837" s="1"/>
      <c r="D837" s="1"/>
      <c r="E837" s="1"/>
      <c r="F837" s="1"/>
    </row>
    <row r="838" ht="12.75" customHeight="1">
      <c r="A838" s="1"/>
      <c r="B838" s="1"/>
      <c r="C838" s="1"/>
      <c r="D838" s="1"/>
      <c r="E838" s="1"/>
      <c r="F838" s="1"/>
    </row>
    <row r="839" ht="12.75" customHeight="1">
      <c r="A839" s="1"/>
      <c r="B839" s="1"/>
      <c r="C839" s="1"/>
      <c r="D839" s="1"/>
      <c r="E839" s="1"/>
      <c r="F839" s="1"/>
    </row>
    <row r="840" ht="12.75" customHeight="1">
      <c r="A840" s="1"/>
      <c r="B840" s="1"/>
      <c r="C840" s="1"/>
      <c r="D840" s="1"/>
      <c r="E840" s="1"/>
      <c r="F840" s="1"/>
    </row>
    <row r="841" ht="12.75" customHeight="1">
      <c r="A841" s="1"/>
      <c r="B841" s="1"/>
      <c r="C841" s="1"/>
      <c r="D841" s="1"/>
      <c r="E841" s="1"/>
      <c r="F841" s="1"/>
    </row>
    <row r="842" ht="12.75" customHeight="1">
      <c r="A842" s="1"/>
      <c r="B842" s="1"/>
      <c r="C842" s="1"/>
      <c r="D842" s="1"/>
      <c r="E842" s="1"/>
      <c r="F842" s="1"/>
    </row>
    <row r="843" ht="12.75" customHeight="1">
      <c r="A843" s="1"/>
      <c r="B843" s="1"/>
      <c r="C843" s="1"/>
      <c r="D843" s="1"/>
      <c r="E843" s="1"/>
      <c r="F843" s="1"/>
    </row>
    <row r="844" ht="12.75" customHeight="1">
      <c r="A844" s="1"/>
      <c r="B844" s="1"/>
      <c r="C844" s="1"/>
      <c r="D844" s="1"/>
      <c r="E844" s="1"/>
      <c r="F844" s="1"/>
    </row>
    <row r="845" ht="12.75" customHeight="1">
      <c r="A845" s="1"/>
      <c r="B845" s="1"/>
      <c r="C845" s="1"/>
      <c r="D845" s="1"/>
      <c r="E845" s="1"/>
      <c r="F845" s="1"/>
    </row>
    <row r="846" ht="12.75" customHeight="1">
      <c r="A846" s="1"/>
      <c r="B846" s="1"/>
      <c r="C846" s="1"/>
      <c r="D846" s="1"/>
      <c r="E846" s="1"/>
      <c r="F846" s="1"/>
    </row>
    <row r="847" ht="12.75" customHeight="1">
      <c r="A847" s="1"/>
      <c r="B847" s="1"/>
      <c r="C847" s="1"/>
      <c r="D847" s="1"/>
      <c r="E847" s="1"/>
      <c r="F847" s="1"/>
    </row>
    <row r="848" ht="12.75" customHeight="1">
      <c r="A848" s="1"/>
      <c r="B848" s="1"/>
      <c r="C848" s="1"/>
      <c r="D848" s="1"/>
      <c r="E848" s="1"/>
      <c r="F848" s="1"/>
    </row>
    <row r="849" ht="12.75" customHeight="1">
      <c r="A849" s="1"/>
      <c r="B849" s="1"/>
      <c r="C849" s="1"/>
      <c r="D849" s="1"/>
      <c r="E849" s="1"/>
      <c r="F849" s="1"/>
    </row>
    <row r="850" ht="12.75" customHeight="1">
      <c r="A850" s="1"/>
      <c r="B850" s="1"/>
      <c r="C850" s="1"/>
      <c r="D850" s="1"/>
      <c r="E850" s="1"/>
      <c r="F850" s="1"/>
    </row>
    <row r="851" ht="12.75" customHeight="1">
      <c r="A851" s="1"/>
      <c r="B851" s="1"/>
      <c r="C851" s="1"/>
      <c r="D851" s="1"/>
      <c r="E851" s="1"/>
      <c r="F851" s="1"/>
    </row>
    <row r="852" ht="12.75" customHeight="1">
      <c r="A852" s="1"/>
      <c r="B852" s="1"/>
      <c r="C852" s="1"/>
      <c r="D852" s="1"/>
      <c r="E852" s="1"/>
      <c r="F852" s="1"/>
    </row>
    <row r="853" ht="12.75" customHeight="1">
      <c r="A853" s="1"/>
      <c r="B853" s="1"/>
      <c r="C853" s="1"/>
      <c r="D853" s="1"/>
      <c r="E853" s="1"/>
      <c r="F853" s="1"/>
    </row>
    <row r="854" ht="12.75" customHeight="1">
      <c r="A854" s="1"/>
      <c r="B854" s="1"/>
      <c r="C854" s="1"/>
      <c r="D854" s="1"/>
      <c r="E854" s="1"/>
      <c r="F854" s="1"/>
    </row>
    <row r="855" ht="12.75" customHeight="1">
      <c r="A855" s="1"/>
      <c r="B855" s="1"/>
      <c r="C855" s="1"/>
      <c r="D855" s="1"/>
      <c r="E855" s="1"/>
      <c r="F855" s="1"/>
    </row>
    <row r="856" ht="12.75" customHeight="1">
      <c r="A856" s="1"/>
      <c r="B856" s="1"/>
      <c r="C856" s="1"/>
      <c r="D856" s="1"/>
      <c r="E856" s="1"/>
      <c r="F856" s="1"/>
    </row>
    <row r="857" ht="12.75" customHeight="1">
      <c r="A857" s="1"/>
      <c r="B857" s="1"/>
      <c r="C857" s="1"/>
      <c r="D857" s="1"/>
      <c r="E857" s="1"/>
      <c r="F857" s="1"/>
    </row>
    <row r="858" ht="12.75" customHeight="1">
      <c r="A858" s="1"/>
      <c r="B858" s="1"/>
      <c r="C858" s="1"/>
      <c r="D858" s="1"/>
      <c r="E858" s="1"/>
      <c r="F858" s="1"/>
    </row>
    <row r="859" ht="12.75" customHeight="1">
      <c r="A859" s="1"/>
      <c r="B859" s="1"/>
      <c r="C859" s="1"/>
      <c r="D859" s="1"/>
      <c r="E859" s="1"/>
      <c r="F859" s="1"/>
    </row>
    <row r="860" ht="12.75" customHeight="1">
      <c r="A860" s="1"/>
      <c r="B860" s="1"/>
      <c r="C860" s="1"/>
      <c r="D860" s="1"/>
      <c r="E860" s="1"/>
      <c r="F860" s="1"/>
    </row>
    <row r="861" ht="12.75" customHeight="1">
      <c r="A861" s="1"/>
      <c r="B861" s="1"/>
      <c r="C861" s="1"/>
      <c r="D861" s="1"/>
      <c r="E861" s="1"/>
      <c r="F861" s="1"/>
    </row>
    <row r="862" ht="12.75" customHeight="1">
      <c r="A862" s="1"/>
      <c r="B862" s="1"/>
      <c r="C862" s="1"/>
      <c r="D862" s="1"/>
      <c r="E862" s="1"/>
      <c r="F862" s="1"/>
    </row>
    <row r="863" ht="12.75" customHeight="1">
      <c r="A863" s="1"/>
      <c r="B863" s="1"/>
      <c r="C863" s="1"/>
      <c r="D863" s="1"/>
      <c r="E863" s="1"/>
      <c r="F863" s="1"/>
    </row>
    <row r="864" ht="12.75" customHeight="1">
      <c r="A864" s="1"/>
      <c r="B864" s="1"/>
      <c r="C864" s="1"/>
      <c r="D864" s="1"/>
      <c r="E864" s="1"/>
      <c r="F864" s="1"/>
    </row>
    <row r="865" ht="12.75" customHeight="1">
      <c r="A865" s="1"/>
      <c r="B865" s="1"/>
      <c r="C865" s="1"/>
      <c r="D865" s="1"/>
      <c r="E865" s="1"/>
      <c r="F865" s="1"/>
    </row>
    <row r="866" ht="12.75" customHeight="1">
      <c r="A866" s="1"/>
      <c r="B866" s="1"/>
      <c r="C866" s="1"/>
      <c r="D866" s="1"/>
      <c r="E866" s="1"/>
      <c r="F866" s="1"/>
    </row>
    <row r="867" ht="12.75" customHeight="1">
      <c r="A867" s="1"/>
      <c r="B867" s="1"/>
      <c r="C867" s="1"/>
      <c r="D867" s="1"/>
      <c r="E867" s="1"/>
      <c r="F867" s="1"/>
    </row>
    <row r="868" ht="12.75" customHeight="1">
      <c r="A868" s="1"/>
      <c r="B868" s="1"/>
      <c r="C868" s="1"/>
      <c r="D868" s="1"/>
      <c r="E868" s="1"/>
      <c r="F868" s="1"/>
    </row>
    <row r="869" ht="12.75" customHeight="1">
      <c r="A869" s="1"/>
      <c r="B869" s="1"/>
      <c r="C869" s="1"/>
      <c r="D869" s="1"/>
      <c r="E869" s="1"/>
      <c r="F869" s="1"/>
    </row>
    <row r="870" ht="12.75" customHeight="1">
      <c r="A870" s="1"/>
      <c r="B870" s="1"/>
      <c r="C870" s="1"/>
      <c r="D870" s="1"/>
      <c r="E870" s="1"/>
      <c r="F870" s="1"/>
    </row>
    <row r="871" ht="12.75" customHeight="1">
      <c r="A871" s="1"/>
      <c r="B871" s="1"/>
      <c r="C871" s="1"/>
      <c r="D871" s="1"/>
      <c r="E871" s="1"/>
      <c r="F871" s="1"/>
    </row>
    <row r="872" ht="12.75" customHeight="1">
      <c r="A872" s="1"/>
      <c r="B872" s="1"/>
      <c r="C872" s="1"/>
      <c r="D872" s="1"/>
      <c r="E872" s="1"/>
      <c r="F872" s="1"/>
    </row>
    <row r="873" ht="12.75" customHeight="1">
      <c r="A873" s="1"/>
      <c r="B873" s="1"/>
      <c r="C873" s="1"/>
      <c r="D873" s="1"/>
      <c r="E873" s="1"/>
      <c r="F873" s="1"/>
    </row>
    <row r="874" ht="12.75" customHeight="1">
      <c r="A874" s="1"/>
      <c r="B874" s="1"/>
      <c r="C874" s="1"/>
      <c r="D874" s="1"/>
      <c r="E874" s="1"/>
      <c r="F874" s="1"/>
    </row>
    <row r="875" ht="12.75" customHeight="1">
      <c r="A875" s="1"/>
      <c r="B875" s="1"/>
      <c r="C875" s="1"/>
      <c r="D875" s="1"/>
      <c r="E875" s="1"/>
      <c r="F875" s="1"/>
    </row>
    <row r="876" ht="12.75" customHeight="1">
      <c r="A876" s="1"/>
      <c r="B876" s="1"/>
      <c r="C876" s="1"/>
      <c r="D876" s="1"/>
      <c r="E876" s="1"/>
      <c r="F876" s="1"/>
    </row>
    <row r="877" ht="12.75" customHeight="1">
      <c r="A877" s="1"/>
      <c r="B877" s="1"/>
      <c r="C877" s="1"/>
      <c r="D877" s="1"/>
      <c r="E877" s="1"/>
      <c r="F877" s="1"/>
    </row>
    <row r="878" ht="12.75" customHeight="1">
      <c r="A878" s="1"/>
      <c r="B878" s="1"/>
      <c r="C878" s="1"/>
      <c r="D878" s="1"/>
      <c r="E878" s="1"/>
      <c r="F878" s="1"/>
    </row>
    <row r="879" ht="12.75" customHeight="1">
      <c r="A879" s="1"/>
      <c r="B879" s="1"/>
      <c r="C879" s="1"/>
      <c r="D879" s="1"/>
      <c r="E879" s="1"/>
      <c r="F879" s="1"/>
    </row>
    <row r="880" ht="12.75" customHeight="1">
      <c r="A880" s="1"/>
      <c r="B880" s="1"/>
      <c r="C880" s="1"/>
      <c r="D880" s="1"/>
      <c r="E880" s="1"/>
      <c r="F880" s="1"/>
    </row>
    <row r="881" ht="12.75" customHeight="1">
      <c r="A881" s="1"/>
      <c r="B881" s="1"/>
      <c r="C881" s="1"/>
      <c r="D881" s="1"/>
      <c r="E881" s="1"/>
      <c r="F881" s="1"/>
    </row>
    <row r="882" ht="12.75" customHeight="1">
      <c r="A882" s="1"/>
      <c r="B882" s="1"/>
      <c r="C882" s="1"/>
      <c r="D882" s="1"/>
      <c r="E882" s="1"/>
      <c r="F882" s="1"/>
    </row>
    <row r="883" ht="12.75" customHeight="1">
      <c r="A883" s="1"/>
      <c r="B883" s="1"/>
      <c r="C883" s="1"/>
      <c r="D883" s="1"/>
      <c r="E883" s="1"/>
      <c r="F883" s="1"/>
    </row>
    <row r="884" ht="12.75" customHeight="1">
      <c r="A884" s="1"/>
      <c r="B884" s="1"/>
      <c r="C884" s="1"/>
      <c r="D884" s="1"/>
      <c r="E884" s="1"/>
      <c r="F884" s="1"/>
    </row>
    <row r="885" ht="12.75" customHeight="1">
      <c r="A885" s="1"/>
      <c r="B885" s="1"/>
      <c r="C885" s="1"/>
      <c r="D885" s="1"/>
      <c r="E885" s="1"/>
      <c r="F885" s="1"/>
    </row>
    <row r="886" ht="12.75" customHeight="1">
      <c r="A886" s="1"/>
      <c r="B886" s="1"/>
      <c r="C886" s="1"/>
      <c r="D886" s="1"/>
      <c r="E886" s="1"/>
      <c r="F886" s="1"/>
    </row>
    <row r="887" ht="12.75" customHeight="1">
      <c r="A887" s="1"/>
      <c r="B887" s="1"/>
      <c r="C887" s="1"/>
      <c r="D887" s="1"/>
      <c r="E887" s="1"/>
      <c r="F887" s="1"/>
    </row>
    <row r="888" ht="12.75" customHeight="1">
      <c r="A888" s="1"/>
      <c r="B888" s="1"/>
      <c r="C888" s="1"/>
      <c r="D888" s="1"/>
      <c r="E888" s="1"/>
      <c r="F888" s="1"/>
    </row>
    <row r="889" ht="12.75" customHeight="1">
      <c r="A889" s="1"/>
      <c r="B889" s="1"/>
      <c r="C889" s="1"/>
      <c r="D889" s="1"/>
      <c r="E889" s="1"/>
      <c r="F889" s="1"/>
    </row>
    <row r="890" ht="12.75" customHeight="1">
      <c r="A890" s="1"/>
      <c r="B890" s="1"/>
      <c r="C890" s="1"/>
      <c r="D890" s="1"/>
      <c r="E890" s="1"/>
      <c r="F890" s="1"/>
    </row>
    <row r="891" ht="12.75" customHeight="1">
      <c r="A891" s="1"/>
      <c r="B891" s="1"/>
      <c r="C891" s="1"/>
      <c r="D891" s="1"/>
      <c r="E891" s="1"/>
      <c r="F891" s="1"/>
    </row>
    <row r="892" ht="12.75" customHeight="1">
      <c r="A892" s="1"/>
      <c r="B892" s="1"/>
      <c r="C892" s="1"/>
      <c r="D892" s="1"/>
      <c r="E892" s="1"/>
      <c r="F892" s="1"/>
    </row>
    <row r="893" ht="12.75" customHeight="1">
      <c r="A893" s="1"/>
      <c r="B893" s="1"/>
      <c r="C893" s="1"/>
      <c r="D893" s="1"/>
      <c r="E893" s="1"/>
      <c r="F893" s="1"/>
    </row>
    <row r="894" ht="12.75" customHeight="1">
      <c r="A894" s="1"/>
      <c r="B894" s="1"/>
      <c r="C894" s="1"/>
      <c r="D894" s="1"/>
      <c r="E894" s="1"/>
      <c r="F894" s="1"/>
    </row>
    <row r="895" ht="12.75" customHeight="1">
      <c r="A895" s="1"/>
      <c r="B895" s="1"/>
      <c r="C895" s="1"/>
      <c r="D895" s="1"/>
      <c r="E895" s="1"/>
      <c r="F895" s="1"/>
    </row>
    <row r="896" ht="12.75" customHeight="1">
      <c r="A896" s="1"/>
      <c r="B896" s="1"/>
      <c r="C896" s="1"/>
      <c r="D896" s="1"/>
      <c r="E896" s="1"/>
      <c r="F896" s="1"/>
    </row>
    <row r="897" ht="12.75" customHeight="1">
      <c r="A897" s="1"/>
      <c r="B897" s="1"/>
      <c r="C897" s="1"/>
      <c r="D897" s="1"/>
      <c r="E897" s="1"/>
      <c r="F897" s="1"/>
    </row>
    <row r="898" ht="12.75" customHeight="1">
      <c r="A898" s="1"/>
      <c r="B898" s="1"/>
      <c r="C898" s="1"/>
      <c r="D898" s="1"/>
      <c r="E898" s="1"/>
      <c r="F898" s="1"/>
    </row>
    <row r="899" ht="12.75" customHeight="1">
      <c r="A899" s="1"/>
      <c r="B899" s="1"/>
      <c r="C899" s="1"/>
      <c r="D899" s="1"/>
      <c r="E899" s="1"/>
      <c r="F899" s="1"/>
    </row>
    <row r="900" ht="12.75" customHeight="1">
      <c r="A900" s="1"/>
      <c r="B900" s="1"/>
      <c r="C900" s="1"/>
      <c r="D900" s="1"/>
      <c r="E900" s="1"/>
      <c r="F900" s="1"/>
    </row>
    <row r="901" ht="12.75" customHeight="1">
      <c r="A901" s="1"/>
      <c r="B901" s="1"/>
      <c r="C901" s="1"/>
      <c r="D901" s="1"/>
      <c r="E901" s="1"/>
      <c r="F901" s="1"/>
    </row>
    <row r="902" ht="12.75" customHeight="1">
      <c r="A902" s="1"/>
      <c r="B902" s="1"/>
      <c r="C902" s="1"/>
      <c r="D902" s="1"/>
      <c r="E902" s="1"/>
      <c r="F902" s="1"/>
    </row>
    <row r="903" ht="12.75" customHeight="1">
      <c r="A903" s="1"/>
      <c r="B903" s="1"/>
      <c r="C903" s="1"/>
      <c r="D903" s="1"/>
      <c r="E903" s="1"/>
      <c r="F903" s="1"/>
    </row>
    <row r="904" ht="12.75" customHeight="1">
      <c r="A904" s="1"/>
      <c r="B904" s="1"/>
      <c r="C904" s="1"/>
      <c r="D904" s="1"/>
      <c r="E904" s="1"/>
      <c r="F904" s="1"/>
    </row>
    <row r="905" ht="12.75" customHeight="1">
      <c r="A905" s="1"/>
      <c r="B905" s="1"/>
      <c r="C905" s="1"/>
      <c r="D905" s="1"/>
      <c r="E905" s="1"/>
      <c r="F905" s="1"/>
    </row>
    <row r="906" ht="12.75" customHeight="1">
      <c r="A906" s="1"/>
      <c r="B906" s="1"/>
      <c r="C906" s="1"/>
      <c r="D906" s="1"/>
      <c r="E906" s="1"/>
      <c r="F906" s="1"/>
    </row>
    <row r="907" ht="12.75" customHeight="1">
      <c r="A907" s="1"/>
      <c r="B907" s="1"/>
      <c r="C907" s="1"/>
      <c r="D907" s="1"/>
      <c r="E907" s="1"/>
      <c r="F907" s="1"/>
    </row>
    <row r="908" ht="12.75" customHeight="1">
      <c r="A908" s="1"/>
      <c r="B908" s="1"/>
      <c r="C908" s="1"/>
      <c r="D908" s="1"/>
      <c r="E908" s="1"/>
      <c r="F908" s="1"/>
    </row>
    <row r="909" ht="12.75" customHeight="1">
      <c r="A909" s="1"/>
      <c r="B909" s="1"/>
      <c r="C909" s="1"/>
      <c r="D909" s="1"/>
      <c r="E909" s="1"/>
      <c r="F909" s="1"/>
    </row>
    <row r="910" ht="12.75" customHeight="1">
      <c r="A910" s="1"/>
      <c r="B910" s="1"/>
      <c r="C910" s="1"/>
      <c r="D910" s="1"/>
      <c r="E910" s="1"/>
      <c r="F910" s="1"/>
    </row>
    <row r="911" ht="12.75" customHeight="1">
      <c r="A911" s="1"/>
      <c r="B911" s="1"/>
      <c r="C911" s="1"/>
      <c r="D911" s="1"/>
      <c r="E911" s="1"/>
      <c r="F911" s="1"/>
    </row>
    <row r="912" ht="12.75" customHeight="1">
      <c r="A912" s="1"/>
      <c r="B912" s="1"/>
      <c r="C912" s="1"/>
      <c r="D912" s="1"/>
      <c r="E912" s="1"/>
      <c r="F912" s="1"/>
    </row>
    <row r="913" ht="12.75" customHeight="1">
      <c r="A913" s="1"/>
      <c r="B913" s="1"/>
      <c r="C913" s="1"/>
      <c r="D913" s="1"/>
      <c r="E913" s="1"/>
      <c r="F913" s="1"/>
    </row>
    <row r="914" ht="12.75" customHeight="1">
      <c r="A914" s="1"/>
      <c r="B914" s="1"/>
      <c r="C914" s="1"/>
      <c r="D914" s="1"/>
      <c r="E914" s="1"/>
      <c r="F914" s="1"/>
    </row>
    <row r="915" ht="12.75" customHeight="1">
      <c r="A915" s="1"/>
      <c r="B915" s="1"/>
      <c r="C915" s="1"/>
      <c r="D915" s="1"/>
      <c r="E915" s="1"/>
      <c r="F915" s="1"/>
    </row>
    <row r="916" ht="12.75" customHeight="1">
      <c r="A916" s="1"/>
      <c r="B916" s="1"/>
      <c r="C916" s="1"/>
      <c r="D916" s="1"/>
      <c r="E916" s="1"/>
      <c r="F916" s="1"/>
    </row>
    <row r="917" ht="12.75" customHeight="1">
      <c r="A917" s="1"/>
      <c r="B917" s="1"/>
      <c r="C917" s="1"/>
      <c r="D917" s="1"/>
      <c r="E917" s="1"/>
      <c r="F917" s="1"/>
    </row>
    <row r="918" ht="12.75" customHeight="1">
      <c r="A918" s="1"/>
      <c r="B918" s="1"/>
      <c r="C918" s="1"/>
      <c r="D918" s="1"/>
      <c r="E918" s="1"/>
      <c r="F918" s="1"/>
    </row>
    <row r="919" ht="12.75" customHeight="1">
      <c r="A919" s="1"/>
      <c r="B919" s="1"/>
      <c r="C919" s="1"/>
      <c r="D919" s="1"/>
      <c r="E919" s="1"/>
      <c r="F919" s="1"/>
    </row>
    <row r="920" ht="12.75" customHeight="1">
      <c r="A920" s="1"/>
      <c r="B920" s="1"/>
      <c r="C920" s="1"/>
      <c r="D920" s="1"/>
      <c r="E920" s="1"/>
      <c r="F920" s="1"/>
    </row>
    <row r="921" ht="12.75" customHeight="1">
      <c r="A921" s="1"/>
      <c r="B921" s="1"/>
      <c r="C921" s="1"/>
      <c r="D921" s="1"/>
      <c r="E921" s="1"/>
      <c r="F921" s="1"/>
    </row>
    <row r="922" ht="12.75" customHeight="1">
      <c r="A922" s="1"/>
      <c r="B922" s="1"/>
      <c r="C922" s="1"/>
      <c r="D922" s="1"/>
      <c r="E922" s="1"/>
      <c r="F922" s="1"/>
    </row>
    <row r="923" ht="12.75" customHeight="1">
      <c r="A923" s="1"/>
      <c r="B923" s="1"/>
      <c r="C923" s="1"/>
      <c r="D923" s="1"/>
      <c r="E923" s="1"/>
      <c r="F923" s="1"/>
    </row>
    <row r="924" ht="12.75" customHeight="1">
      <c r="A924" s="1"/>
      <c r="B924" s="1"/>
      <c r="C924" s="1"/>
      <c r="D924" s="1"/>
      <c r="E924" s="1"/>
      <c r="F924" s="1"/>
    </row>
    <row r="925" ht="12.75" customHeight="1">
      <c r="A925" s="1"/>
      <c r="B925" s="1"/>
      <c r="C925" s="1"/>
      <c r="D925" s="1"/>
      <c r="E925" s="1"/>
      <c r="F925" s="1"/>
    </row>
    <row r="926" ht="12.75" customHeight="1">
      <c r="A926" s="1"/>
      <c r="B926" s="1"/>
      <c r="C926" s="1"/>
      <c r="D926" s="1"/>
      <c r="E926" s="1"/>
      <c r="F926" s="1"/>
    </row>
    <row r="927" ht="12.75" customHeight="1">
      <c r="A927" s="1"/>
      <c r="B927" s="1"/>
      <c r="C927" s="1"/>
      <c r="D927" s="1"/>
      <c r="E927" s="1"/>
      <c r="F927" s="1"/>
    </row>
    <row r="928" ht="12.75" customHeight="1">
      <c r="A928" s="1"/>
      <c r="B928" s="1"/>
      <c r="C928" s="1"/>
      <c r="D928" s="1"/>
      <c r="E928" s="1"/>
      <c r="F928" s="1"/>
    </row>
    <row r="929" ht="12.75" customHeight="1">
      <c r="A929" s="1"/>
      <c r="B929" s="1"/>
      <c r="C929" s="1"/>
      <c r="D929" s="1"/>
      <c r="E929" s="1"/>
      <c r="F929" s="1"/>
    </row>
    <row r="930" ht="12.75" customHeight="1">
      <c r="A930" s="1"/>
      <c r="B930" s="1"/>
      <c r="C930" s="1"/>
      <c r="D930" s="1"/>
      <c r="E930" s="1"/>
      <c r="F930" s="1"/>
    </row>
    <row r="931" ht="12.75" customHeight="1">
      <c r="A931" s="1"/>
      <c r="B931" s="1"/>
      <c r="C931" s="1"/>
      <c r="D931" s="1"/>
      <c r="E931" s="1"/>
      <c r="F931" s="1"/>
    </row>
    <row r="932" ht="12.75" customHeight="1">
      <c r="A932" s="1"/>
      <c r="B932" s="1"/>
      <c r="C932" s="1"/>
      <c r="D932" s="1"/>
      <c r="E932" s="1"/>
      <c r="F932" s="1"/>
    </row>
    <row r="933" ht="12.75" customHeight="1">
      <c r="A933" s="1"/>
      <c r="B933" s="1"/>
      <c r="C933" s="1"/>
      <c r="D933" s="1"/>
      <c r="E933" s="1"/>
      <c r="F933" s="1"/>
    </row>
    <row r="934" ht="12.75" customHeight="1">
      <c r="A934" s="1"/>
      <c r="B934" s="1"/>
      <c r="C934" s="1"/>
      <c r="D934" s="1"/>
      <c r="E934" s="1"/>
      <c r="F934" s="1"/>
    </row>
    <row r="935" ht="12.75" customHeight="1">
      <c r="A935" s="1"/>
      <c r="B935" s="1"/>
      <c r="C935" s="1"/>
      <c r="D935" s="1"/>
      <c r="E935" s="1"/>
      <c r="F935" s="1"/>
    </row>
    <row r="936" ht="12.75" customHeight="1">
      <c r="A936" s="1"/>
      <c r="B936" s="1"/>
      <c r="C936" s="1"/>
      <c r="D936" s="1"/>
      <c r="E936" s="1"/>
      <c r="F936" s="1"/>
    </row>
    <row r="937" ht="12.75" customHeight="1">
      <c r="A937" s="1"/>
      <c r="B937" s="1"/>
      <c r="C937" s="1"/>
      <c r="D937" s="1"/>
      <c r="E937" s="1"/>
      <c r="F937" s="1"/>
    </row>
    <row r="938" ht="12.75" customHeight="1">
      <c r="A938" s="1"/>
      <c r="B938" s="1"/>
      <c r="C938" s="1"/>
      <c r="D938" s="1"/>
      <c r="E938" s="1"/>
      <c r="F938" s="1"/>
    </row>
    <row r="939" ht="12.75" customHeight="1">
      <c r="A939" s="1"/>
      <c r="B939" s="1"/>
      <c r="C939" s="1"/>
      <c r="D939" s="1"/>
      <c r="E939" s="1"/>
      <c r="F939" s="1"/>
    </row>
    <row r="940" ht="12.75" customHeight="1">
      <c r="A940" s="1"/>
      <c r="B940" s="1"/>
      <c r="C940" s="1"/>
      <c r="D940" s="1"/>
      <c r="E940" s="1"/>
      <c r="F940" s="1"/>
    </row>
    <row r="941" ht="12.75" customHeight="1">
      <c r="A941" s="1"/>
      <c r="B941" s="1"/>
      <c r="C941" s="1"/>
      <c r="D941" s="1"/>
      <c r="E941" s="1"/>
      <c r="F941" s="1"/>
    </row>
    <row r="942" ht="12.75" customHeight="1">
      <c r="A942" s="1"/>
      <c r="B942" s="1"/>
      <c r="C942" s="1"/>
      <c r="D942" s="1"/>
      <c r="E942" s="1"/>
      <c r="F942" s="1"/>
    </row>
    <row r="943" ht="12.75" customHeight="1">
      <c r="A943" s="1"/>
      <c r="B943" s="1"/>
      <c r="C943" s="1"/>
      <c r="D943" s="1"/>
      <c r="E943" s="1"/>
      <c r="F943" s="1"/>
    </row>
    <row r="944" ht="12.75" customHeight="1">
      <c r="A944" s="1"/>
      <c r="B944" s="1"/>
      <c r="C944" s="1"/>
      <c r="D944" s="1"/>
      <c r="E944" s="1"/>
      <c r="F944" s="1"/>
    </row>
    <row r="945" ht="12.75" customHeight="1">
      <c r="A945" s="1"/>
      <c r="B945" s="1"/>
      <c r="C945" s="1"/>
      <c r="D945" s="1"/>
      <c r="E945" s="1"/>
      <c r="F945" s="1"/>
    </row>
    <row r="946" ht="12.75" customHeight="1">
      <c r="A946" s="1"/>
      <c r="B946" s="1"/>
      <c r="C946" s="1"/>
      <c r="D946" s="1"/>
      <c r="E946" s="1"/>
      <c r="F946" s="1"/>
    </row>
    <row r="947" ht="12.75" customHeight="1">
      <c r="A947" s="1"/>
      <c r="B947" s="1"/>
      <c r="C947" s="1"/>
      <c r="D947" s="1"/>
      <c r="E947" s="1"/>
      <c r="F947" s="1"/>
    </row>
    <row r="948" ht="12.75" customHeight="1">
      <c r="A948" s="1"/>
      <c r="B948" s="1"/>
      <c r="C948" s="1"/>
      <c r="D948" s="1"/>
      <c r="E948" s="1"/>
      <c r="F948" s="1"/>
    </row>
    <row r="949" ht="12.75" customHeight="1">
      <c r="A949" s="1"/>
      <c r="B949" s="1"/>
      <c r="C949" s="1"/>
      <c r="D949" s="1"/>
      <c r="E949" s="1"/>
      <c r="F949" s="1"/>
    </row>
    <row r="950" ht="12.75" customHeight="1">
      <c r="A950" s="1"/>
      <c r="B950" s="1"/>
      <c r="C950" s="1"/>
      <c r="D950" s="1"/>
      <c r="E950" s="1"/>
      <c r="F950" s="1"/>
    </row>
    <row r="951" ht="12.75" customHeight="1">
      <c r="A951" s="1"/>
      <c r="B951" s="1"/>
      <c r="C951" s="1"/>
      <c r="D951" s="1"/>
      <c r="E951" s="1"/>
      <c r="F951" s="1"/>
    </row>
    <row r="952" ht="12.75" customHeight="1">
      <c r="A952" s="1"/>
      <c r="B952" s="1"/>
      <c r="C952" s="1"/>
      <c r="D952" s="1"/>
      <c r="E952" s="1"/>
      <c r="F952" s="1"/>
    </row>
    <row r="953" ht="12.75" customHeight="1">
      <c r="A953" s="1"/>
      <c r="B953" s="1"/>
      <c r="C953" s="1"/>
      <c r="D953" s="1"/>
      <c r="E953" s="1"/>
      <c r="F953" s="1"/>
    </row>
    <row r="954" ht="12.75" customHeight="1">
      <c r="A954" s="1"/>
      <c r="B954" s="1"/>
      <c r="C954" s="1"/>
      <c r="D954" s="1"/>
      <c r="E954" s="1"/>
      <c r="F954" s="1"/>
    </row>
    <row r="955" ht="12.75" customHeight="1">
      <c r="A955" s="1"/>
      <c r="B955" s="1"/>
      <c r="C955" s="1"/>
      <c r="D955" s="1"/>
      <c r="E955" s="1"/>
      <c r="F955" s="1"/>
    </row>
    <row r="956" ht="12.75" customHeight="1">
      <c r="A956" s="1"/>
      <c r="B956" s="1"/>
      <c r="C956" s="1"/>
      <c r="D956" s="1"/>
      <c r="E956" s="1"/>
      <c r="F956" s="1"/>
    </row>
    <row r="957" ht="12.75" customHeight="1">
      <c r="A957" s="1"/>
      <c r="B957" s="1"/>
      <c r="C957" s="1"/>
      <c r="D957" s="1"/>
      <c r="E957" s="1"/>
      <c r="F957" s="1"/>
    </row>
    <row r="958" ht="12.75" customHeight="1">
      <c r="A958" s="1"/>
      <c r="B958" s="1"/>
      <c r="C958" s="1"/>
      <c r="D958" s="1"/>
      <c r="E958" s="1"/>
      <c r="F958" s="1"/>
    </row>
    <row r="959" ht="12.75" customHeight="1">
      <c r="A959" s="1"/>
      <c r="B959" s="1"/>
      <c r="C959" s="1"/>
      <c r="D959" s="1"/>
      <c r="E959" s="1"/>
      <c r="F959" s="1"/>
    </row>
    <row r="960" ht="12.75" customHeight="1">
      <c r="A960" s="1"/>
      <c r="B960" s="1"/>
      <c r="C960" s="1"/>
      <c r="D960" s="1"/>
      <c r="E960" s="1"/>
      <c r="F960" s="1"/>
    </row>
    <row r="961" ht="12.75" customHeight="1">
      <c r="A961" s="1"/>
      <c r="B961" s="1"/>
      <c r="C961" s="1"/>
      <c r="D961" s="1"/>
      <c r="E961" s="1"/>
      <c r="F961" s="1"/>
    </row>
    <row r="962" ht="12.75" customHeight="1">
      <c r="A962" s="1"/>
      <c r="B962" s="1"/>
      <c r="C962" s="1"/>
      <c r="D962" s="1"/>
      <c r="E962" s="1"/>
      <c r="F962" s="1"/>
    </row>
    <row r="963" ht="12.75" customHeight="1">
      <c r="A963" s="1"/>
      <c r="B963" s="1"/>
      <c r="C963" s="1"/>
      <c r="D963" s="1"/>
      <c r="E963" s="1"/>
      <c r="F963" s="1"/>
    </row>
    <row r="964" ht="12.75" customHeight="1">
      <c r="A964" s="1"/>
      <c r="B964" s="1"/>
      <c r="C964" s="1"/>
      <c r="D964" s="1"/>
      <c r="E964" s="1"/>
      <c r="F964" s="1"/>
    </row>
    <row r="965" ht="12.75" customHeight="1">
      <c r="A965" s="1"/>
      <c r="B965" s="1"/>
      <c r="C965" s="1"/>
      <c r="D965" s="1"/>
      <c r="E965" s="1"/>
      <c r="F965" s="1"/>
    </row>
    <row r="966" ht="12.75" customHeight="1">
      <c r="A966" s="1"/>
      <c r="B966" s="1"/>
      <c r="C966" s="1"/>
      <c r="D966" s="1"/>
      <c r="E966" s="1"/>
      <c r="F966" s="1"/>
    </row>
    <row r="967" ht="12.75" customHeight="1">
      <c r="A967" s="1"/>
      <c r="B967" s="1"/>
      <c r="C967" s="1"/>
      <c r="D967" s="1"/>
      <c r="E967" s="1"/>
      <c r="F967" s="1"/>
    </row>
    <row r="968" ht="12.75" customHeight="1">
      <c r="A968" s="1"/>
      <c r="B968" s="1"/>
      <c r="C968" s="1"/>
      <c r="D968" s="1"/>
      <c r="E968" s="1"/>
      <c r="F968" s="1"/>
    </row>
    <row r="969" ht="12.75" customHeight="1">
      <c r="A969" s="1"/>
      <c r="B969" s="1"/>
      <c r="C969" s="1"/>
      <c r="D969" s="1"/>
      <c r="E969" s="1"/>
      <c r="F969" s="1"/>
    </row>
    <row r="970" ht="12.75" customHeight="1">
      <c r="A970" s="1"/>
      <c r="B970" s="1"/>
      <c r="C970" s="1"/>
      <c r="D970" s="1"/>
      <c r="E970" s="1"/>
      <c r="F970" s="1"/>
    </row>
    <row r="971" ht="12.75" customHeight="1">
      <c r="A971" s="1"/>
      <c r="B971" s="1"/>
      <c r="C971" s="1"/>
      <c r="D971" s="1"/>
      <c r="E971" s="1"/>
      <c r="F971" s="1"/>
    </row>
    <row r="972" ht="12.75" customHeight="1">
      <c r="A972" s="1"/>
      <c r="B972" s="1"/>
      <c r="C972" s="1"/>
      <c r="D972" s="1"/>
      <c r="E972" s="1"/>
      <c r="F972" s="1"/>
    </row>
    <row r="973" ht="12.75" customHeight="1">
      <c r="A973" s="1"/>
      <c r="B973" s="1"/>
      <c r="C973" s="1"/>
      <c r="D973" s="1"/>
      <c r="E973" s="1"/>
      <c r="F973" s="1"/>
    </row>
    <row r="974" ht="12.75" customHeight="1">
      <c r="A974" s="1"/>
      <c r="B974" s="1"/>
      <c r="C974" s="1"/>
      <c r="D974" s="1"/>
      <c r="E974" s="1"/>
      <c r="F974" s="1"/>
    </row>
    <row r="975" ht="12.75" customHeight="1">
      <c r="A975" s="1"/>
      <c r="B975" s="1"/>
      <c r="C975" s="1"/>
      <c r="D975" s="1"/>
      <c r="E975" s="1"/>
      <c r="F975" s="1"/>
    </row>
    <row r="976" ht="12.75" customHeight="1">
      <c r="A976" s="1"/>
      <c r="B976" s="1"/>
      <c r="C976" s="1"/>
      <c r="D976" s="1"/>
      <c r="E976" s="1"/>
      <c r="F976" s="1"/>
    </row>
    <row r="977" ht="12.75" customHeight="1">
      <c r="A977" s="1"/>
      <c r="B977" s="1"/>
      <c r="C977" s="1"/>
      <c r="D977" s="1"/>
      <c r="E977" s="1"/>
      <c r="F977" s="1"/>
    </row>
    <row r="978" ht="12.75" customHeight="1">
      <c r="A978" s="1"/>
      <c r="B978" s="1"/>
      <c r="C978" s="1"/>
      <c r="D978" s="1"/>
      <c r="E978" s="1"/>
      <c r="F978" s="1"/>
    </row>
    <row r="979" ht="12.75" customHeight="1">
      <c r="A979" s="1"/>
      <c r="B979" s="1"/>
      <c r="C979" s="1"/>
      <c r="D979" s="1"/>
      <c r="E979" s="1"/>
      <c r="F979" s="1"/>
    </row>
    <row r="980" ht="12.75" customHeight="1">
      <c r="A980" s="1"/>
      <c r="B980" s="1"/>
      <c r="C980" s="1"/>
      <c r="D980" s="1"/>
      <c r="E980" s="1"/>
      <c r="F980" s="1"/>
    </row>
    <row r="981" ht="12.75" customHeight="1">
      <c r="A981" s="1"/>
      <c r="B981" s="1"/>
      <c r="C981" s="1"/>
      <c r="D981" s="1"/>
      <c r="E981" s="1"/>
      <c r="F981" s="1"/>
    </row>
    <row r="982" ht="12.75" customHeight="1">
      <c r="A982" s="1"/>
      <c r="B982" s="1"/>
      <c r="C982" s="1"/>
      <c r="D982" s="1"/>
      <c r="E982" s="1"/>
      <c r="F982" s="1"/>
    </row>
    <row r="983" ht="12.75" customHeight="1">
      <c r="A983" s="1"/>
      <c r="B983" s="1"/>
      <c r="C983" s="1"/>
      <c r="D983" s="1"/>
      <c r="E983" s="1"/>
      <c r="F983" s="1"/>
    </row>
    <row r="984" ht="12.75" customHeight="1">
      <c r="A984" s="1"/>
      <c r="B984" s="1"/>
      <c r="C984" s="1"/>
      <c r="D984" s="1"/>
      <c r="E984" s="1"/>
      <c r="F984" s="1"/>
    </row>
    <row r="985" ht="12.75" customHeight="1">
      <c r="A985" s="1"/>
      <c r="B985" s="1"/>
      <c r="C985" s="1"/>
      <c r="D985" s="1"/>
      <c r="E985" s="1"/>
      <c r="F985" s="1"/>
    </row>
    <row r="986" ht="12.75" customHeight="1">
      <c r="A986" s="1"/>
      <c r="B986" s="1"/>
      <c r="C986" s="1"/>
      <c r="D986" s="1"/>
      <c r="E986" s="1"/>
      <c r="F986" s="1"/>
    </row>
    <row r="987" ht="12.75" customHeight="1">
      <c r="A987" s="1"/>
      <c r="B987" s="1"/>
      <c r="C987" s="1"/>
      <c r="D987" s="1"/>
      <c r="E987" s="1"/>
      <c r="F987" s="1"/>
    </row>
    <row r="988" ht="12.75" customHeight="1">
      <c r="A988" s="1"/>
      <c r="B988" s="1"/>
      <c r="C988" s="1"/>
      <c r="D988" s="1"/>
      <c r="E988" s="1"/>
      <c r="F988" s="1"/>
    </row>
    <row r="989" ht="12.75" customHeight="1">
      <c r="A989" s="1"/>
      <c r="B989" s="1"/>
      <c r="C989" s="1"/>
      <c r="D989" s="1"/>
      <c r="E989" s="1"/>
      <c r="F989" s="1"/>
    </row>
    <row r="990" ht="12.75" customHeight="1">
      <c r="A990" s="1"/>
      <c r="B990" s="1"/>
      <c r="C990" s="1"/>
      <c r="D990" s="1"/>
      <c r="E990" s="1"/>
      <c r="F990" s="1"/>
    </row>
    <row r="991" ht="12.75" customHeight="1">
      <c r="A991" s="1"/>
      <c r="B991" s="1"/>
      <c r="C991" s="1"/>
      <c r="D991" s="1"/>
      <c r="E991" s="1"/>
      <c r="F991" s="1"/>
    </row>
    <row r="992" ht="12.75" customHeight="1">
      <c r="A992" s="1"/>
      <c r="B992" s="1"/>
      <c r="C992" s="1"/>
      <c r="D992" s="1"/>
      <c r="E992" s="1"/>
      <c r="F992" s="1"/>
    </row>
    <row r="993" ht="12.75" customHeight="1">
      <c r="A993" s="1"/>
      <c r="B993" s="1"/>
      <c r="C993" s="1"/>
      <c r="D993" s="1"/>
      <c r="E993" s="1"/>
      <c r="F993" s="1"/>
    </row>
    <row r="994" ht="12.75" customHeight="1">
      <c r="A994" s="1"/>
      <c r="B994" s="1"/>
      <c r="C994" s="1"/>
      <c r="D994" s="1"/>
      <c r="E994" s="1"/>
      <c r="F994" s="1"/>
    </row>
    <row r="995" ht="12.75" customHeight="1">
      <c r="A995" s="1"/>
      <c r="B995" s="1"/>
      <c r="C995" s="1"/>
      <c r="D995" s="1"/>
      <c r="E995" s="1"/>
      <c r="F995" s="1"/>
    </row>
    <row r="996" ht="12.75" customHeight="1">
      <c r="A996" s="1"/>
      <c r="B996" s="1"/>
      <c r="C996" s="1"/>
      <c r="D996" s="1"/>
      <c r="E996" s="1"/>
      <c r="F996" s="1"/>
    </row>
    <row r="997" ht="12.75" customHeight="1">
      <c r="A997" s="1"/>
      <c r="B997" s="1"/>
      <c r="C997" s="1"/>
      <c r="D997" s="1"/>
      <c r="E997" s="1"/>
      <c r="F997" s="1"/>
    </row>
    <row r="998" ht="12.75" customHeight="1">
      <c r="A998" s="1"/>
      <c r="B998" s="1"/>
      <c r="C998" s="1"/>
      <c r="D998" s="1"/>
      <c r="E998" s="1"/>
      <c r="F998" s="1"/>
    </row>
    <row r="999" ht="12.75" customHeight="1">
      <c r="A999" s="1"/>
      <c r="B999" s="1"/>
      <c r="C999" s="1"/>
      <c r="D999" s="1"/>
      <c r="E999" s="1"/>
      <c r="F999" s="1"/>
    </row>
    <row r="1000" ht="12.75" customHeight="1">
      <c r="A1000" s="1"/>
      <c r="B1000" s="1"/>
      <c r="C1000" s="1"/>
      <c r="D1000" s="1"/>
      <c r="E1000" s="1"/>
      <c r="F1000" s="1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4.14"/>
    <col customWidth="1" min="2" max="2" width="41.0"/>
    <col customWidth="1" min="3" max="4" width="19.57"/>
    <col customWidth="1" min="5" max="5" width="15.43"/>
    <col customWidth="1" min="6" max="6" width="13.57"/>
    <col customWidth="1" min="7" max="7" width="12.0"/>
    <col customWidth="1" min="8" max="8" width="11.14"/>
    <col customWidth="1" min="9" max="9" width="10.0"/>
    <col customWidth="1" min="10" max="10" width="11.0"/>
    <col customWidth="1" min="11" max="11" width="9.29"/>
    <col customWidth="1" min="12" max="17" width="7.29"/>
    <col customWidth="1" min="18" max="26" width="8.0"/>
  </cols>
  <sheetData>
    <row r="1" ht="12.75" customHeight="1">
      <c r="A1" s="5" t="s">
        <v>2</v>
      </c>
      <c r="B1" s="7"/>
      <c r="C1" s="8"/>
      <c r="D1" s="11" t="str">
        <f>"Annual Accounts for the FYE:"&amp;TEXT((E5-1),"@")&amp;"-"&amp;TEXT(E5,"@")</f>
        <v>Annual Accounts for the FYE:2015-2016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ht="12.75" customHeight="1">
      <c r="A2" s="15"/>
      <c r="B2" s="15"/>
      <c r="C2" s="15"/>
      <c r="D2" s="15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ht="12.75" customHeight="1">
      <c r="A3" s="18" t="str">
        <f>IF(G5=0,"PROVISIONAL ","")&amp;"BALANCE SHEET AS AT 31ST MARCH "&amp;TEXT(E5,"@")&amp;"."</f>
        <v>BALANCE SHEET AS AT 31ST MARCH 2016.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ht="12.75" customHeight="1">
      <c r="A4" s="20"/>
      <c r="B4" s="21"/>
      <c r="C4" s="21"/>
      <c r="D4" s="21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ht="12.75" customHeight="1">
      <c r="A5" s="20" t="s">
        <v>22</v>
      </c>
      <c r="B5" s="21"/>
      <c r="C5" s="21"/>
      <c r="D5" s="24" t="str">
        <f>DATE(E5,3,31)</f>
        <v>3/31/2016</v>
      </c>
      <c r="E5" s="13">
        <v>2016.0</v>
      </c>
      <c r="F5" s="26" t="str">
        <f>NOW()</f>
        <v>8/14/2016</v>
      </c>
      <c r="G5" s="13" t="str">
        <f>F5&gt;=D5</f>
        <v>TRUE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ht="12.75" customHeight="1">
      <c r="A6" s="20" t="s">
        <v>24</v>
      </c>
      <c r="B6" s="18" t="s">
        <v>25</v>
      </c>
      <c r="C6" s="20"/>
      <c r="D6" s="28" t="s">
        <v>26</v>
      </c>
      <c r="E6" s="13" t="s">
        <v>27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ht="12.75" customHeight="1">
      <c r="A7" s="20"/>
      <c r="B7" s="21"/>
      <c r="C7" s="21"/>
      <c r="D7" s="21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ht="12.75" customHeight="1">
      <c r="A8" s="20"/>
      <c r="B8" s="21"/>
      <c r="C8" s="21"/>
      <c r="D8" s="21"/>
      <c r="E8" s="15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ht="12.75" customHeight="1">
      <c r="A9" s="20" t="s">
        <v>28</v>
      </c>
      <c r="B9" s="20" t="s">
        <v>29</v>
      </c>
      <c r="C9" s="21"/>
      <c r="D9" s="21"/>
      <c r="E9" s="15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ht="12.75" customHeight="1">
      <c r="A10" s="30"/>
      <c r="B10" s="15"/>
      <c r="C10" s="15"/>
      <c r="D10" s="15"/>
      <c r="E10" s="15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ht="12.75" customHeight="1">
      <c r="A11" s="20"/>
      <c r="B11" s="20" t="s">
        <v>31</v>
      </c>
      <c r="C11" s="15"/>
      <c r="D11" s="15"/>
      <c r="E11" s="15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ht="12.75" customHeight="1">
      <c r="A12" s="30"/>
      <c r="B12" s="30" t="s">
        <v>32</v>
      </c>
      <c r="C12" s="31"/>
      <c r="D12" s="33" t="str">
        <f>D123</f>
        <v>  -   </v>
      </c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ht="12.75" customHeight="1">
      <c r="A13" s="30"/>
      <c r="B13" s="30"/>
      <c r="C13" s="31"/>
      <c r="D13" s="33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ht="12.75" customHeight="1">
      <c r="A14" s="30"/>
      <c r="B14" s="20" t="s">
        <v>33</v>
      </c>
      <c r="C14" s="31"/>
      <c r="D14" s="33"/>
      <c r="E14" s="1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ht="12.75" customHeight="1">
      <c r="A15" s="30"/>
      <c r="B15" s="30" t="s">
        <v>34</v>
      </c>
      <c r="C15" s="31"/>
      <c r="D15" s="33" t="str">
        <f>D133</f>
        <v>  -   </v>
      </c>
      <c r="E15" s="15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ht="12.75" customHeight="1">
      <c r="A16" s="30"/>
      <c r="B16" s="30" t="s">
        <v>35</v>
      </c>
      <c r="C16" s="31"/>
      <c r="D16" s="33" t="str">
        <f>D145</f>
        <v>  -   </v>
      </c>
      <c r="E16" s="15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ht="12.75" customHeight="1">
      <c r="A17" s="30"/>
      <c r="B17" s="15"/>
      <c r="C17" s="15"/>
      <c r="D17" s="31" t="s">
        <v>37</v>
      </c>
      <c r="E17" s="15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ht="12.75" customHeight="1">
      <c r="A18" s="30"/>
      <c r="B18" s="15"/>
      <c r="C18" s="15"/>
      <c r="D18" s="33" t="str">
        <f>SUM(D13:D17)</f>
        <v>  -   </v>
      </c>
      <c r="E18" s="15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ht="12.75" customHeight="1">
      <c r="A19" s="30"/>
      <c r="B19" s="15"/>
      <c r="C19" s="15"/>
      <c r="D19" s="31" t="s">
        <v>37</v>
      </c>
      <c r="E19" s="15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ht="12.75" customHeight="1">
      <c r="A20" s="30"/>
      <c r="B20" s="36" t="s">
        <v>39</v>
      </c>
      <c r="C20" s="15"/>
      <c r="D20" s="33" t="str">
        <f>D18+D12</f>
        <v>  -   </v>
      </c>
      <c r="E20" s="15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ht="12.75" customHeight="1">
      <c r="A21" s="30"/>
      <c r="B21" s="15"/>
      <c r="C21" s="15"/>
      <c r="D21" s="31" t="s">
        <v>40</v>
      </c>
      <c r="E21" s="15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ht="12.75" customHeight="1">
      <c r="A22" s="30"/>
      <c r="B22" s="15"/>
      <c r="C22" s="15"/>
      <c r="D22" s="15"/>
      <c r="E22" s="15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ht="12.75" customHeight="1">
      <c r="A23" s="20" t="s">
        <v>41</v>
      </c>
      <c r="B23" s="20" t="s">
        <v>42</v>
      </c>
      <c r="C23" s="15"/>
      <c r="D23" s="15"/>
      <c r="E23" s="15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ht="12.75" customHeight="1">
      <c r="A24" s="30"/>
      <c r="B24" s="15"/>
      <c r="C24" s="15"/>
      <c r="D24" s="15"/>
      <c r="E24" s="15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ht="12.75" customHeight="1">
      <c r="A25" s="30">
        <v>1.0</v>
      </c>
      <c r="B25" s="20" t="s">
        <v>43</v>
      </c>
      <c r="C25" s="31"/>
      <c r="D25" s="15"/>
      <c r="E25" s="15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ht="12.75" customHeight="1">
      <c r="A26" s="30"/>
      <c r="B26" s="30" t="s">
        <v>44</v>
      </c>
      <c r="C26" s="15"/>
      <c r="D26" s="33" t="str">
        <f>FADEPR1314!I39</f>
        <v>  -   </v>
      </c>
      <c r="E26" s="15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ht="12.75" customHeight="1">
      <c r="A27" s="30"/>
      <c r="B27" s="30" t="s">
        <v>46</v>
      </c>
      <c r="C27" s="15"/>
      <c r="D27" s="33" t="str">
        <f>FADEPR1314!J39</f>
        <v>  -   </v>
      </c>
      <c r="E27" s="15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ht="12.75" customHeight="1">
      <c r="A28" s="30"/>
      <c r="B28" s="15"/>
      <c r="C28" s="15"/>
      <c r="D28" s="31" t="s">
        <v>37</v>
      </c>
      <c r="E28" s="15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ht="12.75" customHeight="1">
      <c r="A29" s="30"/>
      <c r="B29" s="30" t="s">
        <v>47</v>
      </c>
      <c r="C29" s="15"/>
      <c r="D29" s="33" t="str">
        <f>+D26-D27</f>
        <v>  -   </v>
      </c>
      <c r="E29" s="15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ht="12.75" customHeight="1">
      <c r="A30" s="30"/>
      <c r="B30" s="15"/>
      <c r="C30" s="15"/>
      <c r="D30" s="15"/>
      <c r="E30" s="15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ht="12.75" customHeight="1">
      <c r="A31" s="30">
        <v>2.0</v>
      </c>
      <c r="B31" s="21" t="s">
        <v>48</v>
      </c>
      <c r="C31" s="15"/>
      <c r="D31" s="33" t="str">
        <f>D161</f>
        <v>  -   </v>
      </c>
      <c r="E31" s="15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ht="12.75" customHeight="1">
      <c r="A32" s="30"/>
      <c r="B32" s="15"/>
      <c r="C32" s="15"/>
      <c r="D32" s="15"/>
      <c r="E32" s="15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ht="12.75" customHeight="1">
      <c r="A33" s="30"/>
      <c r="B33" s="20" t="s">
        <v>49</v>
      </c>
      <c r="C33" s="31"/>
      <c r="D33" s="15"/>
      <c r="E33" s="15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ht="12.75" customHeight="1">
      <c r="A34" s="30"/>
      <c r="B34" s="20" t="s">
        <v>50</v>
      </c>
      <c r="C34" s="15"/>
      <c r="D34" s="15"/>
      <c r="E34" s="15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ht="12.75" customHeight="1">
      <c r="A35" s="30"/>
      <c r="B35" s="30" t="s">
        <v>51</v>
      </c>
      <c r="C35" s="15"/>
      <c r="D35" s="33" t="str">
        <f>D173</f>
        <v>  -   </v>
      </c>
      <c r="E35" s="15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ht="12.75" customHeight="1">
      <c r="A36" s="30"/>
      <c r="B36" s="30" t="s">
        <v>54</v>
      </c>
      <c r="C36" s="15"/>
      <c r="D36" s="33" t="str">
        <f>D179</f>
        <v>  -   </v>
      </c>
      <c r="E36" s="15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ht="12.75" customHeight="1">
      <c r="A37" s="30"/>
      <c r="B37" s="30" t="s">
        <v>56</v>
      </c>
      <c r="C37" s="15"/>
      <c r="D37" s="33" t="str">
        <f>D187</f>
        <v>  -   </v>
      </c>
      <c r="E37" s="15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ht="12.75" customHeight="1">
      <c r="A38" s="30"/>
      <c r="B38" s="15"/>
      <c r="C38" s="15"/>
      <c r="D38" s="31" t="s">
        <v>37</v>
      </c>
      <c r="E38" s="15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ht="12.75" customHeight="1">
      <c r="A39" s="30"/>
      <c r="B39" s="36" t="s">
        <v>59</v>
      </c>
      <c r="C39" s="15"/>
      <c r="D39" s="33" t="str">
        <f>+D35+D36+D37</f>
        <v>  -   </v>
      </c>
      <c r="E39" s="15"/>
      <c r="F39" s="13"/>
      <c r="G39" s="3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ht="12.75" customHeight="1">
      <c r="A40" s="30"/>
      <c r="B40" s="15"/>
      <c r="C40" s="15"/>
      <c r="D40" s="31" t="s">
        <v>37</v>
      </c>
      <c r="E40" s="15"/>
      <c r="F40" s="13"/>
      <c r="G40" s="3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ht="12.75" customHeight="1">
      <c r="A41" s="30"/>
      <c r="B41" s="20" t="s">
        <v>61</v>
      </c>
      <c r="C41" s="15"/>
      <c r="D41" s="15"/>
      <c r="E41" s="15"/>
      <c r="F41" s="13"/>
      <c r="G41" s="3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ht="12.75" customHeight="1">
      <c r="A42" s="30"/>
      <c r="B42" s="20" t="s">
        <v>62</v>
      </c>
      <c r="C42" s="31"/>
      <c r="D42" s="15"/>
      <c r="E42" s="15"/>
      <c r="F42" s="13"/>
      <c r="G42" s="3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ht="12.75" customHeight="1">
      <c r="A43" s="30"/>
      <c r="B43" s="30" t="s">
        <v>63</v>
      </c>
      <c r="C43" s="15"/>
      <c r="D43" s="33" t="str">
        <f>D198</f>
        <v>  -   </v>
      </c>
      <c r="E43" s="15"/>
      <c r="F43" s="13"/>
      <c r="G43" s="3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ht="12.75" customHeight="1">
      <c r="A44" s="30"/>
      <c r="B44" s="15"/>
      <c r="C44" s="15"/>
      <c r="D44" s="31" t="s">
        <v>37</v>
      </c>
      <c r="E44" s="15"/>
      <c r="F44" s="13"/>
      <c r="G44" s="3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ht="12.75" customHeight="1">
      <c r="A45" s="30"/>
      <c r="B45" s="36" t="s">
        <v>66</v>
      </c>
      <c r="C45" s="15"/>
      <c r="D45" s="33" t="str">
        <f>SUM(D43)</f>
        <v>  -   </v>
      </c>
      <c r="E45" s="15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ht="12.75" customHeight="1">
      <c r="A46" s="30"/>
      <c r="B46" s="15"/>
      <c r="C46" s="15"/>
      <c r="D46" s="31" t="s">
        <v>37</v>
      </c>
      <c r="E46" s="15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ht="12.75" customHeight="1">
      <c r="A47" s="30"/>
      <c r="B47" s="15"/>
      <c r="C47" s="15"/>
      <c r="D47" s="15"/>
      <c r="E47" s="15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ht="12.75" customHeight="1">
      <c r="A48" s="30"/>
      <c r="B48" s="20" t="s">
        <v>68</v>
      </c>
      <c r="C48" s="15"/>
      <c r="D48" s="33" t="str">
        <f>SUM(D39-D45)</f>
        <v>  -   </v>
      </c>
      <c r="E48" s="15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ht="12.75" customHeight="1">
      <c r="A49" s="30"/>
      <c r="B49" s="15"/>
      <c r="C49" s="15"/>
      <c r="D49" s="31" t="s">
        <v>37</v>
      </c>
      <c r="E49" s="15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ht="12.75" customHeight="1">
      <c r="A50" s="30"/>
      <c r="B50" s="36" t="s">
        <v>39</v>
      </c>
      <c r="C50" s="15"/>
      <c r="D50" s="33" t="str">
        <f>D29+D48+D31</f>
        <v>  -   </v>
      </c>
      <c r="E50" s="15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ht="12.75" customHeight="1">
      <c r="A51" s="30"/>
      <c r="B51" s="15"/>
      <c r="C51" s="15"/>
      <c r="D51" s="31" t="s">
        <v>40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ht="12.75" customHeight="1">
      <c r="A52" s="30"/>
      <c r="B52" s="15"/>
      <c r="C52" s="36" t="str">
        <f>IF(D52&lt;&gt;0,"Difference = ","")</f>
        <v>Difference = </v>
      </c>
      <c r="D52" s="33" t="str">
        <f>IF(ROUND(D50,2)&lt;&gt;ROUND(D20,2),ROUND(D50-D20,2)," ")</f>
        <v>   </v>
      </c>
      <c r="E52" s="15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ht="12.75" customHeight="1">
      <c r="A53" s="30"/>
      <c r="B53" s="21"/>
      <c r="C53" s="20" t="str">
        <f>+"For "&amp;A1</f>
        <v>For NAME OF THE ASSESSEE</v>
      </c>
      <c r="D53" s="15"/>
      <c r="E53" s="15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ht="12.75" customHeight="1">
      <c r="A54" s="41"/>
      <c r="B54" s="15"/>
      <c r="C54" s="15"/>
      <c r="D54" s="15"/>
      <c r="E54" s="30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ht="12.75" customHeight="1">
      <c r="A55" s="42"/>
      <c r="B55" s="13"/>
      <c r="C55" s="13"/>
      <c r="D55" s="13"/>
      <c r="E55" s="30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ht="12.75" customHeight="1">
      <c r="A56" s="30"/>
      <c r="B56" s="31"/>
      <c r="C56" s="43" t="s">
        <v>37</v>
      </c>
      <c r="E56" s="15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ht="12.75" customHeight="1">
      <c r="A57" s="30"/>
      <c r="B57" s="21"/>
      <c r="C57" s="20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ht="12.75" customHeight="1">
      <c r="A58" s="30"/>
      <c r="B58" s="30"/>
      <c r="C58" s="30" t="s">
        <v>84</v>
      </c>
      <c r="D58" s="20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ht="12.75" customHeight="1">
      <c r="A59" s="30"/>
      <c r="B59" s="30"/>
      <c r="C59" s="42" t="s">
        <v>86</v>
      </c>
      <c r="D59" s="15"/>
      <c r="E59" s="15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ht="12.75" customHeight="1">
      <c r="A60" s="30"/>
      <c r="B60" s="30"/>
      <c r="C60" s="42" t="s">
        <v>87</v>
      </c>
      <c r="D60" s="15"/>
      <c r="E60" s="15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ht="12.75" customHeight="1">
      <c r="A61" s="30"/>
      <c r="B61" s="15"/>
      <c r="C61" s="30" t="s">
        <v>88</v>
      </c>
      <c r="D61" s="15"/>
      <c r="E61" s="15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ht="12.75" customHeight="1">
      <c r="A62" s="30"/>
      <c r="B62" s="15"/>
      <c r="C62" s="30"/>
      <c r="D62" s="15"/>
      <c r="E62" s="15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ht="12.75" customHeight="1">
      <c r="A63" s="13"/>
      <c r="B63" s="13"/>
      <c r="C63" s="13"/>
      <c r="D63" s="13"/>
      <c r="E63" s="15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ht="12.75" customHeight="1">
      <c r="A64" s="18" t="str">
        <f>IF(G5=0,"PROVISIONAL ","")&amp;"PROFIT  &amp;  LOSS  ACCOUNT "</f>
        <v>PROFIT  &amp;  LOSS  ACCOUNT </v>
      </c>
      <c r="E64" s="15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ht="12.75" customHeight="1">
      <c r="A65" s="18" t="str">
        <f>"FOR  THE  YEAR  ENDED  ON  31ST  MARCH  "&amp;TEXT(E5,"@")&amp;"."</f>
        <v>FOR  THE  YEAR  ENDED  ON  31ST  MARCH  2016.</v>
      </c>
      <c r="E65" s="15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ht="12.75" customHeight="1">
      <c r="A66" s="30"/>
      <c r="B66" s="15"/>
      <c r="C66" s="15"/>
      <c r="D66" s="15"/>
      <c r="E66" s="15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ht="12.75" customHeight="1">
      <c r="A67" s="20" t="s">
        <v>22</v>
      </c>
      <c r="B67" s="21"/>
      <c r="C67" s="21"/>
      <c r="D67" s="24" t="str">
        <f>$D$5</f>
        <v>3/31/2016</v>
      </c>
      <c r="E67" s="15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ht="12.75" customHeight="1">
      <c r="A68" s="20" t="s">
        <v>24</v>
      </c>
      <c r="B68" s="18" t="s">
        <v>25</v>
      </c>
      <c r="C68" s="20"/>
      <c r="D68" s="28" t="s">
        <v>26</v>
      </c>
      <c r="E68" s="15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ht="12.75" customHeight="1">
      <c r="A69" s="30"/>
      <c r="B69" s="15"/>
      <c r="C69" s="15"/>
      <c r="D69" s="15"/>
      <c r="E69" s="15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ht="12.75" customHeight="1">
      <c r="A70" s="30"/>
      <c r="B70" s="15"/>
      <c r="C70" s="15"/>
      <c r="D70" s="15"/>
      <c r="E70" s="15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ht="12.75" customHeight="1">
      <c r="A71" s="20" t="s">
        <v>94</v>
      </c>
      <c r="B71" s="20" t="s">
        <v>95</v>
      </c>
      <c r="C71" s="15"/>
      <c r="D71" s="15"/>
      <c r="E71" s="15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ht="12.75" customHeight="1">
      <c r="A72" s="30"/>
      <c r="B72" s="15"/>
      <c r="C72" s="15"/>
      <c r="D72" s="15"/>
      <c r="E72" s="15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ht="12.75" customHeight="1">
      <c r="A73" s="30"/>
      <c r="B73" s="15" t="s">
        <v>96</v>
      </c>
      <c r="C73" s="15"/>
      <c r="D73" s="33" t="str">
        <f>D209</f>
        <v>  -   </v>
      </c>
      <c r="E73" s="15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ht="12.75" customHeight="1">
      <c r="A74" s="30"/>
      <c r="B74" s="30" t="s">
        <v>97</v>
      </c>
      <c r="C74" s="31"/>
      <c r="D74" s="33" t="str">
        <f>D219</f>
        <v>  -   </v>
      </c>
      <c r="E74" s="15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ht="12.75" customHeight="1">
      <c r="A75" s="30"/>
      <c r="B75" s="30" t="s">
        <v>99</v>
      </c>
      <c r="C75" s="31"/>
      <c r="D75" s="33" t="str">
        <f>D229</f>
        <v>  -   </v>
      </c>
      <c r="E75" s="15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ht="12.75" customHeight="1">
      <c r="A76" s="30"/>
      <c r="B76" s="15"/>
      <c r="C76" s="15"/>
      <c r="D76" s="31" t="s">
        <v>37</v>
      </c>
      <c r="E76" s="15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ht="12.75" customHeight="1">
      <c r="A77" s="30"/>
      <c r="B77" s="36" t="s">
        <v>101</v>
      </c>
      <c r="C77" s="15"/>
      <c r="D77" s="33" t="str">
        <f>SUM(D73:D75)</f>
        <v>  -   </v>
      </c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ht="12.75" customHeight="1">
      <c r="A78" s="30"/>
      <c r="B78" s="15"/>
      <c r="C78" s="15"/>
      <c r="D78" s="31" t="s">
        <v>40</v>
      </c>
      <c r="E78" s="15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ht="12.75" customHeight="1">
      <c r="A79" s="30"/>
      <c r="B79" s="15"/>
      <c r="C79" s="15"/>
      <c r="D79" s="15"/>
      <c r="E79" s="15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ht="12.75" customHeight="1">
      <c r="A80" s="20" t="s">
        <v>103</v>
      </c>
      <c r="B80" s="20" t="s">
        <v>104</v>
      </c>
      <c r="C80" s="15"/>
      <c r="D80" s="15"/>
      <c r="E80" s="15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ht="12.75" customHeight="1">
      <c r="A81" s="30"/>
      <c r="B81" s="15"/>
      <c r="C81" s="15"/>
      <c r="D81" s="15"/>
      <c r="E81" s="15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ht="12.75" customHeight="1">
      <c r="A82" s="30"/>
      <c r="B82" s="15" t="s">
        <v>105</v>
      </c>
      <c r="C82" s="15"/>
      <c r="D82" s="33" t="str">
        <f>D239</f>
        <v>  -   </v>
      </c>
      <c r="E82" s="15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ht="12.75" customHeight="1">
      <c r="A83" s="30"/>
      <c r="B83" s="30" t="s">
        <v>106</v>
      </c>
      <c r="C83" s="31"/>
      <c r="D83" s="33" t="str">
        <f>D259</f>
        <v>  -   </v>
      </c>
      <c r="E83" s="15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ht="12.75" customHeight="1">
      <c r="A84" s="30"/>
      <c r="B84" s="30" t="s">
        <v>108</v>
      </c>
      <c r="C84" s="15"/>
      <c r="D84" s="33" t="str">
        <f>FADEPR1314!J39</f>
        <v>  -   </v>
      </c>
      <c r="E84" s="15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ht="12.75" customHeight="1">
      <c r="A85" s="30"/>
      <c r="B85" s="15"/>
      <c r="C85" s="15"/>
      <c r="D85" s="31" t="s">
        <v>37</v>
      </c>
      <c r="E85" s="15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ht="12.75" customHeight="1">
      <c r="A86" s="30"/>
      <c r="B86" s="36" t="s">
        <v>109</v>
      </c>
      <c r="C86" s="15"/>
      <c r="D86" s="33" t="str">
        <f>SUM(D82:D84)</f>
        <v>  -   </v>
      </c>
      <c r="E86" s="15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ht="12.75" customHeight="1">
      <c r="A87" s="30"/>
      <c r="B87" s="15"/>
      <c r="C87" s="15"/>
      <c r="D87" s="31" t="s">
        <v>40</v>
      </c>
      <c r="E87" s="15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ht="12.75" customHeight="1">
      <c r="A88" s="30"/>
      <c r="B88" s="15"/>
      <c r="C88" s="15"/>
      <c r="D88" s="15"/>
      <c r="E88" s="15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ht="12.75" customHeight="1">
      <c r="A89" s="30"/>
      <c r="B89" s="30" t="s">
        <v>111</v>
      </c>
      <c r="C89" s="15"/>
      <c r="D89" s="33" t="str">
        <f>D77-D86</f>
        <v>  -   </v>
      </c>
      <c r="E89" s="15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ht="12.75" customHeight="1">
      <c r="A90" s="30"/>
      <c r="B90" s="15"/>
      <c r="C90" s="15"/>
      <c r="D90" s="15"/>
      <c r="E90" s="15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ht="12.75" customHeight="1">
      <c r="A91" s="30"/>
      <c r="B91" s="30" t="s">
        <v>112</v>
      </c>
      <c r="C91" s="15"/>
      <c r="D91" s="33">
        <v>0.0</v>
      </c>
      <c r="E91" s="15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ht="12.75" customHeight="1">
      <c r="A92" s="30"/>
      <c r="B92" s="15"/>
      <c r="C92" s="15"/>
      <c r="D92" s="31" t="s">
        <v>37</v>
      </c>
      <c r="E92" s="15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ht="12.75" customHeight="1">
      <c r="A93" s="30"/>
      <c r="B93" s="30" t="s">
        <v>113</v>
      </c>
      <c r="C93" s="15"/>
      <c r="D93" s="33" t="str">
        <f>D89-D91</f>
        <v>  -   </v>
      </c>
      <c r="E93" s="15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ht="12.75" customHeight="1">
      <c r="A94" s="30"/>
      <c r="B94" s="15"/>
      <c r="C94" s="15"/>
      <c r="D94" s="31" t="s">
        <v>37</v>
      </c>
      <c r="E94" s="15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ht="12.75" customHeight="1">
      <c r="A95" s="30"/>
      <c r="B95" s="30" t="s">
        <v>114</v>
      </c>
      <c r="C95" s="15"/>
      <c r="D95" s="33" t="str">
        <f>+D93</f>
        <v>  -   </v>
      </c>
      <c r="E95" s="15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ht="12.75" customHeight="1">
      <c r="A96" s="30"/>
      <c r="B96" s="15"/>
      <c r="C96" s="15"/>
      <c r="D96" s="31" t="s">
        <v>40</v>
      </c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ht="12.75" customHeight="1">
      <c r="A97" s="30"/>
      <c r="B97" s="15"/>
      <c r="C97" s="31"/>
      <c r="D97" s="15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ht="12.75" customHeight="1">
      <c r="A98" s="30"/>
      <c r="B98" s="15"/>
      <c r="C98" s="15"/>
      <c r="D98" s="15"/>
      <c r="E98" s="15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ht="12.75" customHeight="1">
      <c r="A99" s="30"/>
      <c r="B99" s="21"/>
      <c r="C99" s="20" t="str">
        <f>+C53</f>
        <v>For NAME OF THE ASSESSEE</v>
      </c>
      <c r="D99" s="15"/>
      <c r="E99" s="15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ht="12.75" customHeight="1">
      <c r="A100" s="41"/>
      <c r="B100" s="15"/>
      <c r="C100" s="15"/>
      <c r="D100" s="15"/>
      <c r="E100" s="15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ht="12.75" customHeight="1">
      <c r="A101" s="30"/>
      <c r="B101" s="13"/>
      <c r="C101" s="15"/>
      <c r="D101" s="15"/>
      <c r="E101" s="15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ht="12.75" customHeight="1">
      <c r="A102" s="30"/>
      <c r="B102" s="31"/>
      <c r="C102" s="43" t="s">
        <v>37</v>
      </c>
      <c r="D102" s="31" t="s">
        <v>37</v>
      </c>
      <c r="E102" s="15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ht="12.75" customHeight="1">
      <c r="A103" s="30"/>
      <c r="B103" s="21"/>
      <c r="C103" s="20" t="str">
        <f>+C57</f>
        <v/>
      </c>
      <c r="E103" s="15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ht="12.75" customHeight="1">
      <c r="A104" s="30"/>
      <c r="B104" s="30"/>
      <c r="C104" s="42" t="s">
        <v>116</v>
      </c>
      <c r="E104" s="15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ht="12.75" customHeight="1">
      <c r="A105" s="30"/>
      <c r="B105" s="15"/>
      <c r="C105" s="15"/>
      <c r="D105" s="15"/>
      <c r="E105" s="15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ht="12.75" customHeight="1">
      <c r="A106" s="30"/>
      <c r="B106" s="15"/>
      <c r="C106" s="15"/>
      <c r="D106" s="15"/>
      <c r="E106" s="15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ht="12.75" customHeight="1">
      <c r="A107" s="30"/>
      <c r="B107" s="15"/>
      <c r="C107" s="30" t="s">
        <v>88</v>
      </c>
      <c r="D107" s="15"/>
      <c r="E107" s="15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ht="12.75" customHeight="1">
      <c r="A108" s="30"/>
      <c r="B108" s="15"/>
      <c r="C108" s="30" t="s">
        <v>117</v>
      </c>
      <c r="D108" s="15"/>
      <c r="E108" s="15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ht="12.75" customHeight="1">
      <c r="A109" s="30"/>
      <c r="B109" s="15"/>
      <c r="C109" s="15"/>
      <c r="D109" s="15"/>
      <c r="E109" s="15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ht="12.75" customHeight="1">
      <c r="A110" s="30"/>
      <c r="B110" s="15"/>
      <c r="C110" s="15"/>
      <c r="D110" s="15"/>
      <c r="E110" s="15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ht="12.75" customHeight="1">
      <c r="A111" s="20" t="s">
        <v>118</v>
      </c>
      <c r="B111" s="15"/>
      <c r="C111" s="15"/>
      <c r="D111" s="21"/>
      <c r="E111" s="15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ht="12.75" customHeight="1">
      <c r="A112" s="30"/>
      <c r="B112" s="15"/>
      <c r="C112" s="15"/>
      <c r="D112" s="21"/>
      <c r="E112" s="15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ht="12.75" customHeight="1">
      <c r="A113" s="20" t="s">
        <v>22</v>
      </c>
      <c r="B113" s="21"/>
      <c r="C113" s="15"/>
      <c r="D113" s="24" t="str">
        <f>$D$5</f>
        <v>3/31/2016</v>
      </c>
      <c r="E113" s="15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ht="12.75" customHeight="1">
      <c r="A114" s="20" t="s">
        <v>24</v>
      </c>
      <c r="B114" s="18" t="s">
        <v>25</v>
      </c>
      <c r="C114" s="15"/>
      <c r="D114" s="28" t="s">
        <v>26</v>
      </c>
      <c r="E114" s="15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ht="12.75" customHeight="1">
      <c r="A115" s="30"/>
      <c r="B115" s="15"/>
      <c r="C115" s="15"/>
      <c r="D115" s="15"/>
      <c r="E115" s="15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ht="12.75" customHeight="1">
      <c r="A116" s="30"/>
      <c r="B116" s="15"/>
      <c r="C116" s="15"/>
      <c r="D116" s="15"/>
      <c r="E116" s="15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ht="12.75" customHeight="1">
      <c r="A117" s="30"/>
      <c r="B117" s="30"/>
      <c r="C117" s="33">
        <v>0.0</v>
      </c>
      <c r="D117" s="31" t="s">
        <v>120</v>
      </c>
      <c r="E117" s="15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ht="12.75" customHeight="1">
      <c r="A118" s="30"/>
      <c r="B118" s="15" t="s">
        <v>121</v>
      </c>
      <c r="C118" s="33">
        <v>0.0</v>
      </c>
      <c r="D118" s="15"/>
      <c r="E118" s="15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ht="12.75" customHeight="1">
      <c r="A119" s="30"/>
      <c r="B119" s="30" t="s">
        <v>122</v>
      </c>
      <c r="C119" s="33">
        <v>0.0</v>
      </c>
      <c r="D119" s="15"/>
      <c r="E119" s="15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ht="12.75" customHeight="1">
      <c r="A120" s="30"/>
      <c r="B120" s="15" t="s">
        <v>123</v>
      </c>
      <c r="C120" s="33" t="str">
        <f>D95</f>
        <v>  -   </v>
      </c>
      <c r="D120" s="15"/>
      <c r="E120" s="15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ht="12.75" customHeight="1">
      <c r="A121" s="30"/>
      <c r="B121" s="15" t="s">
        <v>124</v>
      </c>
      <c r="C121" s="15"/>
      <c r="D121" s="33" t="str">
        <f>+C118+C119+C120+C117</f>
        <v>  -   </v>
      </c>
      <c r="E121" s="15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ht="12.75" customHeight="1">
      <c r="A122" s="30"/>
      <c r="B122" s="15"/>
      <c r="C122" s="15"/>
      <c r="D122" s="31" t="s">
        <v>37</v>
      </c>
      <c r="E122" s="15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ht="12.75" customHeight="1">
      <c r="A123" s="30"/>
      <c r="B123" s="31" t="s">
        <v>126</v>
      </c>
      <c r="C123" s="15"/>
      <c r="D123" s="33" t="str">
        <f>SUM(D117:D122)</f>
        <v>  -   </v>
      </c>
      <c r="E123" s="15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ht="12.75" customHeight="1">
      <c r="A124" s="30"/>
      <c r="B124" s="15"/>
      <c r="C124" s="15"/>
      <c r="D124" s="31" t="s">
        <v>40</v>
      </c>
      <c r="E124" s="15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ht="12.75" customHeight="1">
      <c r="A125" s="30"/>
      <c r="B125" s="15"/>
      <c r="C125" s="15"/>
      <c r="D125" s="31"/>
      <c r="E125" s="15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ht="12.75" customHeight="1">
      <c r="A126" s="20" t="s">
        <v>128</v>
      </c>
      <c r="B126" s="15"/>
      <c r="C126" s="15"/>
      <c r="D126" s="31"/>
      <c r="E126" s="15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ht="12.75" customHeight="1">
      <c r="A127" s="30"/>
      <c r="B127" s="15"/>
      <c r="C127" s="15"/>
      <c r="D127" s="31"/>
      <c r="E127" s="15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ht="12.75" customHeight="1">
      <c r="A128" s="20" t="s">
        <v>22</v>
      </c>
      <c r="B128" s="21"/>
      <c r="C128" s="21"/>
      <c r="D128" s="24" t="str">
        <f>$D$5</f>
        <v>3/31/2016</v>
      </c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ht="12.75" customHeight="1">
      <c r="A129" s="20" t="s">
        <v>24</v>
      </c>
      <c r="B129" s="18" t="s">
        <v>25</v>
      </c>
      <c r="C129" s="21"/>
      <c r="D129" s="28" t="s">
        <v>26</v>
      </c>
      <c r="E129" s="15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ht="12.75" customHeight="1">
      <c r="A130" s="30"/>
      <c r="B130" s="15"/>
      <c r="C130" s="15"/>
      <c r="D130" s="31"/>
      <c r="E130" s="15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ht="12.75" customHeight="1">
      <c r="A131" s="30">
        <v>1.0</v>
      </c>
      <c r="B131" s="30" t="s">
        <v>130</v>
      </c>
      <c r="C131" s="15"/>
      <c r="D131" s="33">
        <v>0.0</v>
      </c>
      <c r="E131" s="15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ht="12.75" customHeight="1">
      <c r="A132" s="30"/>
      <c r="B132" s="15"/>
      <c r="C132" s="15"/>
      <c r="D132" s="31" t="s">
        <v>37</v>
      </c>
      <c r="E132" s="15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ht="12.75" customHeight="1">
      <c r="A133" s="30"/>
      <c r="B133" s="15"/>
      <c r="C133" s="15"/>
      <c r="D133" s="33" t="str">
        <f>SUM(D130:D132)</f>
        <v>  -   </v>
      </c>
      <c r="E133" s="15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ht="12.75" customHeight="1">
      <c r="A134" s="30"/>
      <c r="B134" s="15"/>
      <c r="C134" s="15"/>
      <c r="D134" s="31" t="s">
        <v>40</v>
      </c>
      <c r="E134" s="15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ht="12.75" customHeight="1">
      <c r="A135" s="30"/>
      <c r="B135" s="15"/>
      <c r="C135" s="15"/>
      <c r="D135" s="31"/>
      <c r="E135" s="15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ht="12.75" customHeight="1">
      <c r="A136" s="20" t="s">
        <v>133</v>
      </c>
      <c r="B136" s="15"/>
      <c r="C136" s="15"/>
      <c r="D136" s="31"/>
      <c r="E136" s="15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ht="12.75" customHeight="1">
      <c r="A137" s="30"/>
      <c r="B137" s="15"/>
      <c r="C137" s="15"/>
      <c r="D137" s="31"/>
      <c r="E137" s="15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ht="12.75" customHeight="1">
      <c r="A138" s="20" t="s">
        <v>22</v>
      </c>
      <c r="B138" s="21"/>
      <c r="C138" s="21"/>
      <c r="D138" s="24" t="str">
        <f>$D$5</f>
        <v>3/31/2016</v>
      </c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ht="12.75" customHeight="1">
      <c r="A139" s="20" t="s">
        <v>24</v>
      </c>
      <c r="B139" s="18" t="s">
        <v>25</v>
      </c>
      <c r="C139" s="21"/>
      <c r="D139" s="28" t="s">
        <v>26</v>
      </c>
      <c r="E139" s="15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ht="12.75" customHeight="1">
      <c r="A140" s="30"/>
      <c r="B140" s="15"/>
      <c r="C140" s="15"/>
      <c r="D140" s="31"/>
      <c r="E140" s="15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ht="12.75" customHeight="1">
      <c r="A141" s="30">
        <v>1.0</v>
      </c>
      <c r="B141" s="30" t="s">
        <v>137</v>
      </c>
      <c r="C141" s="15"/>
      <c r="D141" s="33"/>
      <c r="E141" s="15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ht="12.75" customHeight="1">
      <c r="A142" s="30">
        <v>2.0</v>
      </c>
      <c r="B142" s="30" t="s">
        <v>138</v>
      </c>
      <c r="C142" s="15"/>
      <c r="D142" s="33"/>
      <c r="E142" s="15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ht="12.75" customHeight="1">
      <c r="A143" s="30">
        <v>3.0</v>
      </c>
      <c r="B143" s="30" t="s">
        <v>141</v>
      </c>
      <c r="C143" s="15"/>
      <c r="D143" s="33"/>
      <c r="E143" s="15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ht="12.75" customHeight="1">
      <c r="A144" s="30"/>
      <c r="B144" s="15"/>
      <c r="C144" s="15"/>
      <c r="D144" s="31" t="s">
        <v>37</v>
      </c>
      <c r="E144" s="15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ht="12.75" customHeight="1">
      <c r="A145" s="30"/>
      <c r="B145" s="15"/>
      <c r="C145" s="15"/>
      <c r="D145" s="33" t="str">
        <f>SUM(D140:D144)</f>
        <v>  -   </v>
      </c>
      <c r="E145" s="15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ht="12.75" customHeight="1">
      <c r="A146" s="30"/>
      <c r="B146" s="15"/>
      <c r="C146" s="15"/>
      <c r="D146" s="31" t="s">
        <v>40</v>
      </c>
      <c r="E146" s="15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ht="12.75" customHeight="1">
      <c r="A147" s="30"/>
      <c r="B147" s="15"/>
      <c r="C147" s="15"/>
      <c r="D147" s="31"/>
      <c r="E147" s="15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ht="12.75" customHeight="1">
      <c r="A148" s="20" t="s">
        <v>48</v>
      </c>
      <c r="B148" s="21"/>
      <c r="C148" s="21"/>
      <c r="D148" s="21"/>
      <c r="E148" s="15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ht="12.75" customHeight="1">
      <c r="A149" s="20"/>
      <c r="B149" s="21"/>
      <c r="C149" s="21"/>
      <c r="D149" s="21"/>
      <c r="E149" s="15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ht="12.75" customHeight="1">
      <c r="A150" s="20" t="s">
        <v>22</v>
      </c>
      <c r="B150" s="21"/>
      <c r="C150" s="21"/>
      <c r="D150" s="24" t="str">
        <f>$D$5</f>
        <v>3/31/2016</v>
      </c>
      <c r="E150" s="15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ht="12.75" customHeight="1">
      <c r="A151" s="20" t="s">
        <v>24</v>
      </c>
      <c r="B151" s="18" t="s">
        <v>25</v>
      </c>
      <c r="C151" s="21"/>
      <c r="D151" s="28" t="s">
        <v>26</v>
      </c>
      <c r="E151" s="15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ht="12.75" customHeight="1">
      <c r="A152" s="30"/>
      <c r="B152" s="15"/>
      <c r="C152" s="15"/>
      <c r="D152" s="15"/>
      <c r="E152" s="15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ht="12.75" customHeight="1">
      <c r="A153" s="30" t="s">
        <v>147</v>
      </c>
      <c r="B153" s="30" t="s">
        <v>148</v>
      </c>
      <c r="C153" s="15"/>
      <c r="D153" s="15"/>
      <c r="E153" s="15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ht="12.75" customHeight="1">
      <c r="A154" s="30"/>
      <c r="B154" s="30"/>
      <c r="C154" s="15"/>
      <c r="D154" s="15"/>
      <c r="E154" s="15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ht="12.75" customHeight="1">
      <c r="A155" s="30">
        <v>1.0</v>
      </c>
      <c r="B155" s="13" t="s">
        <v>149</v>
      </c>
      <c r="C155" s="13"/>
      <c r="D155" s="33"/>
      <c r="E155" s="15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ht="12.75" customHeight="1">
      <c r="A156" s="30">
        <v>2.0</v>
      </c>
      <c r="B156" s="13" t="s">
        <v>150</v>
      </c>
      <c r="C156" s="13"/>
      <c r="D156" s="33"/>
      <c r="E156" s="15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ht="12.75" customHeight="1">
      <c r="A157" s="30">
        <v>3.0</v>
      </c>
      <c r="B157" s="13" t="s">
        <v>151</v>
      </c>
      <c r="C157" s="13"/>
      <c r="D157" s="33"/>
      <c r="E157" s="15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ht="12.75" customHeight="1">
      <c r="A158" s="30">
        <v>4.0</v>
      </c>
      <c r="B158" s="13" t="s">
        <v>152</v>
      </c>
      <c r="C158" s="13"/>
      <c r="D158" s="33"/>
      <c r="E158" s="15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ht="12.75" customHeight="1">
      <c r="A159" s="30">
        <v>5.0</v>
      </c>
      <c r="B159" s="13" t="s">
        <v>153</v>
      </c>
      <c r="C159" s="13"/>
      <c r="D159" s="33"/>
      <c r="E159" s="15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ht="12.75" customHeight="1">
      <c r="A160" s="30"/>
      <c r="B160" s="15"/>
      <c r="C160" s="15"/>
      <c r="D160" s="31" t="s">
        <v>37</v>
      </c>
      <c r="E160" s="15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ht="12.75" customHeight="1">
      <c r="A161" s="30"/>
      <c r="B161" s="15"/>
      <c r="C161" s="15"/>
      <c r="D161" s="33" t="str">
        <f>SUM(D153:D160)</f>
        <v>  -   </v>
      </c>
      <c r="E161" s="15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ht="12.75" customHeight="1">
      <c r="A162" s="30"/>
      <c r="B162" s="15"/>
      <c r="C162" s="15"/>
      <c r="D162" s="31" t="s">
        <v>40</v>
      </c>
      <c r="E162" s="15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ht="12.75" customHeight="1">
      <c r="A163" s="30"/>
      <c r="B163" s="15"/>
      <c r="C163" s="15"/>
      <c r="D163" s="31"/>
      <c r="E163" s="15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ht="12.75" customHeight="1">
      <c r="A164" s="20" t="s">
        <v>156</v>
      </c>
      <c r="B164" s="21"/>
      <c r="C164" s="21"/>
      <c r="D164" s="21"/>
      <c r="E164" s="15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ht="12.75" customHeight="1">
      <c r="A165" s="20"/>
      <c r="B165" s="21"/>
      <c r="C165" s="21"/>
      <c r="D165" s="21"/>
      <c r="E165" s="15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ht="12.75" customHeight="1">
      <c r="A166" s="20" t="s">
        <v>22</v>
      </c>
      <c r="B166" s="21"/>
      <c r="C166" s="21"/>
      <c r="D166" s="24" t="str">
        <f>D5</f>
        <v>3/31/2016</v>
      </c>
      <c r="E166" s="15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ht="12.75" customHeight="1">
      <c r="A167" s="20" t="s">
        <v>24</v>
      </c>
      <c r="B167" s="18" t="s">
        <v>25</v>
      </c>
      <c r="C167" s="21"/>
      <c r="D167" s="28" t="s">
        <v>26</v>
      </c>
      <c r="E167" s="15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ht="12.75" customHeight="1">
      <c r="A168" s="30"/>
      <c r="B168" s="15"/>
      <c r="C168" s="15"/>
      <c r="D168" s="15"/>
      <c r="E168" s="15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ht="12.75" customHeight="1">
      <c r="A169" s="30" t="s">
        <v>147</v>
      </c>
      <c r="B169" s="30" t="s">
        <v>160</v>
      </c>
      <c r="C169" s="15"/>
      <c r="D169" s="15"/>
      <c r="E169" s="15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ht="12.75" customHeight="1">
      <c r="A170" s="30"/>
      <c r="B170" s="30"/>
      <c r="C170" s="15"/>
      <c r="D170" s="33"/>
      <c r="E170" s="15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ht="12.75" customHeight="1">
      <c r="A171" s="30">
        <v>1.0</v>
      </c>
      <c r="B171" s="13" t="s">
        <v>164</v>
      </c>
      <c r="C171" s="13"/>
      <c r="D171" s="33"/>
      <c r="E171" s="15"/>
      <c r="F171" s="3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ht="12.75" customHeight="1">
      <c r="A172" s="30"/>
      <c r="B172" s="15"/>
      <c r="C172" s="15"/>
      <c r="D172" s="31" t="s">
        <v>37</v>
      </c>
      <c r="E172" s="15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ht="12.75" customHeight="1">
      <c r="A173" s="30"/>
      <c r="B173" s="15"/>
      <c r="C173" s="15"/>
      <c r="D173" s="33" t="str">
        <f>SUM(D169:D172)</f>
        <v>  -   </v>
      </c>
      <c r="E173" s="15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ht="12.75" customHeight="1">
      <c r="A174" s="30"/>
      <c r="B174" s="15"/>
      <c r="C174" s="15"/>
      <c r="D174" s="31" t="s">
        <v>40</v>
      </c>
      <c r="E174" s="15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ht="12.75" customHeight="1">
      <c r="A175" s="30" t="s">
        <v>168</v>
      </c>
      <c r="B175" s="30" t="s">
        <v>169</v>
      </c>
      <c r="C175" s="15"/>
      <c r="D175" s="15"/>
      <c r="E175" s="15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ht="12.75" customHeight="1">
      <c r="A176" s="30" t="s">
        <v>170</v>
      </c>
      <c r="B176" s="30" t="s">
        <v>171</v>
      </c>
      <c r="C176" s="15"/>
      <c r="D176" s="33"/>
      <c r="E176" s="15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ht="12.75" customHeight="1">
      <c r="A177" s="30">
        <v>2.0</v>
      </c>
      <c r="B177" s="30" t="s">
        <v>172</v>
      </c>
      <c r="C177" s="15"/>
      <c r="D177" s="33"/>
      <c r="E177" s="15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ht="12.75" customHeight="1">
      <c r="A178" s="30"/>
      <c r="B178" s="15"/>
      <c r="C178" s="15"/>
      <c r="D178" s="31" t="s">
        <v>37</v>
      </c>
      <c r="E178" s="15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ht="12.75" customHeight="1">
      <c r="A179" s="30"/>
      <c r="B179" s="31" t="s">
        <v>126</v>
      </c>
      <c r="C179" s="15"/>
      <c r="D179" s="33" t="str">
        <f>SUM(D174:D178)</f>
        <v>  -   </v>
      </c>
      <c r="E179" s="15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ht="12.75" customHeight="1">
      <c r="A180" s="30"/>
      <c r="B180" s="15"/>
      <c r="C180" s="15"/>
      <c r="D180" s="31" t="s">
        <v>40</v>
      </c>
      <c r="E180" s="15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ht="12.75" customHeight="1">
      <c r="A181" s="30" t="s">
        <v>173</v>
      </c>
      <c r="B181" s="15" t="s">
        <v>174</v>
      </c>
      <c r="C181" s="15"/>
      <c r="D181" s="31"/>
      <c r="E181" s="15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ht="12.75" customHeight="1">
      <c r="A182" s="30">
        <v>1.0</v>
      </c>
      <c r="B182" s="15" t="s">
        <v>175</v>
      </c>
      <c r="C182" s="15"/>
      <c r="D182" s="87"/>
      <c r="E182" s="15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ht="12.75" customHeight="1">
      <c r="A183" s="30">
        <v>2.0</v>
      </c>
      <c r="B183" s="15" t="s">
        <v>177</v>
      </c>
      <c r="C183" s="15"/>
      <c r="D183" s="87"/>
      <c r="E183" s="15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ht="12.75" customHeight="1">
      <c r="A184" s="30">
        <v>3.0</v>
      </c>
      <c r="B184" s="15" t="s">
        <v>178</v>
      </c>
      <c r="C184" s="15"/>
      <c r="D184" s="87"/>
      <c r="E184" s="15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ht="12.75" customHeight="1">
      <c r="A185" s="30">
        <v>4.0</v>
      </c>
      <c r="B185" s="15" t="s">
        <v>179</v>
      </c>
      <c r="C185" s="15"/>
      <c r="D185" s="87"/>
      <c r="E185" s="15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ht="12.75" customHeight="1">
      <c r="A186" s="30"/>
      <c r="B186" s="15"/>
      <c r="C186" s="15"/>
      <c r="D186" s="31" t="s">
        <v>37</v>
      </c>
      <c r="E186" s="15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ht="12.75" customHeight="1">
      <c r="A187" s="30"/>
      <c r="B187" s="31" t="s">
        <v>126</v>
      </c>
      <c r="C187" s="15"/>
      <c r="D187" s="33" t="str">
        <f>SUM(D181:D186)</f>
        <v>  -   </v>
      </c>
      <c r="E187" s="15"/>
      <c r="F187" s="3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ht="12.75" customHeight="1">
      <c r="A188" s="30"/>
      <c r="B188" s="15"/>
      <c r="C188" s="15"/>
      <c r="D188" s="31" t="s">
        <v>40</v>
      </c>
      <c r="E188" s="15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ht="12.75" customHeight="1">
      <c r="A189" s="30"/>
      <c r="B189" s="15"/>
      <c r="C189" s="15"/>
      <c r="D189" s="31"/>
      <c r="E189" s="15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ht="12.75" customHeight="1">
      <c r="A190" s="20" t="s">
        <v>184</v>
      </c>
      <c r="B190" s="21"/>
      <c r="C190" s="21"/>
      <c r="D190" s="21"/>
      <c r="E190" s="15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ht="12.75" customHeight="1">
      <c r="A191" s="20"/>
      <c r="B191" s="21"/>
      <c r="C191" s="21"/>
      <c r="D191" s="21"/>
      <c r="E191" s="15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ht="12.75" customHeight="1">
      <c r="A192" s="20" t="s">
        <v>22</v>
      </c>
      <c r="B192" s="21"/>
      <c r="C192" s="21"/>
      <c r="D192" s="24" t="str">
        <f>D5</f>
        <v>3/31/2016</v>
      </c>
      <c r="E192" s="15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ht="12.75" customHeight="1">
      <c r="A193" s="20" t="s">
        <v>24</v>
      </c>
      <c r="B193" s="18" t="s">
        <v>25</v>
      </c>
      <c r="C193" s="21"/>
      <c r="D193" s="28" t="s">
        <v>26</v>
      </c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ht="12.75" customHeight="1">
      <c r="A194" s="30"/>
      <c r="B194" s="15"/>
      <c r="C194" s="15"/>
      <c r="D194" s="15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ht="12.75" customHeight="1">
      <c r="A195" s="30" t="s">
        <v>147</v>
      </c>
      <c r="B195" s="30" t="s">
        <v>191</v>
      </c>
      <c r="C195" s="15"/>
      <c r="D195" s="15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ht="12.75" customHeight="1">
      <c r="A196" s="42">
        <v>1.0</v>
      </c>
      <c r="B196" s="13" t="s">
        <v>193</v>
      </c>
      <c r="C196" s="13"/>
      <c r="D196" s="3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ht="12.75" customHeight="1">
      <c r="A197" s="30"/>
      <c r="B197" s="15"/>
      <c r="C197" s="15"/>
      <c r="D197" s="31" t="s">
        <v>37</v>
      </c>
      <c r="E197" s="15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ht="12.75" customHeight="1">
      <c r="A198" s="30"/>
      <c r="B198" s="31" t="s">
        <v>126</v>
      </c>
      <c r="C198" s="15"/>
      <c r="D198" s="33" t="str">
        <f>SUM(D194:D197)</f>
        <v>  -   </v>
      </c>
      <c r="E198" s="15"/>
      <c r="F198" s="3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ht="12.75" customHeight="1">
      <c r="A199" s="30"/>
      <c r="B199" s="15"/>
      <c r="C199" s="15"/>
      <c r="D199" s="31" t="s">
        <v>40</v>
      </c>
      <c r="E199" s="15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ht="12.75" customHeight="1">
      <c r="A200" s="30"/>
      <c r="B200" s="15"/>
      <c r="C200" s="15"/>
      <c r="D200" s="15"/>
      <c r="E200" s="15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ht="12.75" customHeight="1">
      <c r="A201" s="20" t="s">
        <v>200</v>
      </c>
      <c r="B201" s="21"/>
      <c r="C201" s="21"/>
      <c r="D201" s="21"/>
      <c r="E201" s="15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ht="12.75" customHeight="1">
      <c r="A202" s="20"/>
      <c r="B202" s="21"/>
      <c r="C202" s="21"/>
      <c r="D202" s="21"/>
      <c r="E202" s="15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ht="12.75" customHeight="1">
      <c r="A203" s="20" t="s">
        <v>22</v>
      </c>
      <c r="B203" s="21"/>
      <c r="C203" s="21"/>
      <c r="D203" s="24" t="str">
        <f>D5</f>
        <v>3/31/2016</v>
      </c>
      <c r="E203" s="15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ht="12.75" customHeight="1">
      <c r="A204" s="20" t="s">
        <v>24</v>
      </c>
      <c r="B204" s="18" t="s">
        <v>25</v>
      </c>
      <c r="C204" s="21"/>
      <c r="D204" s="28" t="s">
        <v>26</v>
      </c>
      <c r="E204" s="15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ht="12.75" customHeight="1">
      <c r="A205" s="30"/>
      <c r="B205" s="15"/>
      <c r="C205" s="15"/>
      <c r="D205" s="15"/>
      <c r="E205" s="15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ht="12.75" customHeight="1">
      <c r="A206" s="30">
        <v>1.0</v>
      </c>
      <c r="B206" s="30" t="s">
        <v>204</v>
      </c>
      <c r="C206" s="15"/>
      <c r="D206" s="33"/>
      <c r="E206" s="15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ht="12.75" customHeight="1">
      <c r="A207" s="30"/>
      <c r="B207" s="30"/>
      <c r="C207" s="15"/>
      <c r="D207" s="33"/>
      <c r="E207" s="15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ht="12.75" customHeight="1">
      <c r="A208" s="30"/>
      <c r="B208" s="15"/>
      <c r="C208" s="15"/>
      <c r="D208" s="31" t="s">
        <v>37</v>
      </c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ht="12.75" customHeight="1">
      <c r="A209" s="30"/>
      <c r="B209" s="31" t="s">
        <v>126</v>
      </c>
      <c r="C209" s="15"/>
      <c r="D209" s="33" t="str">
        <f>SUM(D205:D208)</f>
        <v>  -   </v>
      </c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ht="12.75" customHeight="1">
      <c r="A210" s="30"/>
      <c r="B210" s="15"/>
      <c r="C210" s="15"/>
      <c r="D210" s="31" t="s">
        <v>40</v>
      </c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ht="12.75" customHeight="1">
      <c r="A211" s="20" t="s">
        <v>208</v>
      </c>
      <c r="B211" s="21"/>
      <c r="C211" s="21"/>
      <c r="D211" s="21"/>
      <c r="E211" s="15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ht="12.75" customHeight="1">
      <c r="A212" s="20"/>
      <c r="B212" s="21"/>
      <c r="C212" s="21"/>
      <c r="D212" s="21"/>
      <c r="E212" s="15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ht="12.75" customHeight="1">
      <c r="A213" s="20" t="s">
        <v>22</v>
      </c>
      <c r="B213" s="21"/>
      <c r="C213" s="21"/>
      <c r="D213" s="24" t="str">
        <f>D5</f>
        <v>3/31/2016</v>
      </c>
      <c r="E213" s="15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ht="12.75" customHeight="1">
      <c r="A214" s="20" t="s">
        <v>24</v>
      </c>
      <c r="B214" s="18" t="s">
        <v>25</v>
      </c>
      <c r="C214" s="21"/>
      <c r="D214" s="28" t="s">
        <v>26</v>
      </c>
      <c r="E214" s="15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ht="12.75" customHeight="1">
      <c r="A215" s="20"/>
      <c r="B215" s="18"/>
      <c r="C215" s="21"/>
      <c r="D215" s="28"/>
      <c r="E215" s="15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ht="12.75" customHeight="1">
      <c r="A216" s="30">
        <v>1.0</v>
      </c>
      <c r="B216" s="15" t="s">
        <v>213</v>
      </c>
      <c r="C216" s="15"/>
      <c r="D216" s="33"/>
      <c r="E216" s="15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ht="12.75" customHeight="1">
      <c r="A217" s="30">
        <v>2.0</v>
      </c>
      <c r="B217" s="15" t="s">
        <v>217</v>
      </c>
      <c r="C217" s="15"/>
      <c r="D217" s="33"/>
      <c r="E217" s="15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ht="12.75" customHeight="1">
      <c r="A218" s="30"/>
      <c r="B218" s="15"/>
      <c r="C218" s="15"/>
      <c r="D218" s="31" t="s">
        <v>37</v>
      </c>
      <c r="E218" s="15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ht="12.75" customHeight="1">
      <c r="A219" s="30"/>
      <c r="B219" s="31" t="s">
        <v>126</v>
      </c>
      <c r="C219" s="15"/>
      <c r="D219" s="33" t="str">
        <f>SUM(D216:D218)</f>
        <v>  -   </v>
      </c>
      <c r="E219" s="15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ht="12.75" customHeight="1">
      <c r="A220" s="30"/>
      <c r="B220" s="15"/>
      <c r="C220" s="15"/>
      <c r="D220" s="31" t="s">
        <v>40</v>
      </c>
      <c r="E220" s="15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ht="12.75" customHeight="1">
      <c r="A221" s="20" t="s">
        <v>219</v>
      </c>
      <c r="B221" s="21"/>
      <c r="C221" s="21"/>
      <c r="D221" s="21"/>
      <c r="E221" s="15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ht="12.75" customHeight="1">
      <c r="A222" s="20"/>
      <c r="B222" s="21"/>
      <c r="C222" s="21"/>
      <c r="D222" s="21"/>
      <c r="E222" s="15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ht="12.75" customHeight="1">
      <c r="A223" s="20" t="s">
        <v>22</v>
      </c>
      <c r="B223" s="21"/>
      <c r="C223" s="21"/>
      <c r="D223" s="24" t="str">
        <f>D213</f>
        <v>3/31/2016</v>
      </c>
      <c r="E223" s="15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ht="12.75" customHeight="1">
      <c r="A224" s="20" t="s">
        <v>24</v>
      </c>
      <c r="B224" s="18" t="s">
        <v>25</v>
      </c>
      <c r="C224" s="21"/>
      <c r="D224" s="28" t="s">
        <v>26</v>
      </c>
      <c r="E224" s="15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ht="12.75" customHeight="1">
      <c r="A225" s="30"/>
      <c r="B225" s="15"/>
      <c r="C225" s="15"/>
      <c r="D225" s="15"/>
      <c r="E225" s="15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ht="12.75" customHeight="1">
      <c r="A226" s="30">
        <v>1.0</v>
      </c>
      <c r="B226" s="30" t="s">
        <v>99</v>
      </c>
      <c r="C226" s="15"/>
      <c r="D226" s="33"/>
      <c r="E226" s="15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ht="12.75" customHeight="1">
      <c r="A227" s="30">
        <v>2.0</v>
      </c>
      <c r="B227" s="30" t="s">
        <v>224</v>
      </c>
      <c r="C227" s="15"/>
      <c r="D227" s="33"/>
      <c r="E227" s="15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ht="12.75" customHeight="1">
      <c r="A228" s="30"/>
      <c r="B228" s="15"/>
      <c r="C228" s="15"/>
      <c r="D228" s="31" t="s">
        <v>37</v>
      </c>
      <c r="E228" s="15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ht="12.75" customHeight="1">
      <c r="A229" s="30"/>
      <c r="B229" s="31" t="s">
        <v>126</v>
      </c>
      <c r="C229" s="15"/>
      <c r="D229" s="33" t="str">
        <f>SUM(D226:D227)</f>
        <v>  -   </v>
      </c>
      <c r="E229" s="15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ht="12.75" customHeight="1">
      <c r="A230" s="30"/>
      <c r="B230" s="15"/>
      <c r="C230" s="15"/>
      <c r="D230" s="31" t="s">
        <v>40</v>
      </c>
      <c r="E230" s="15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ht="12.75" customHeight="1">
      <c r="A231" s="20" t="s">
        <v>225</v>
      </c>
      <c r="B231" s="21"/>
      <c r="C231" s="21"/>
      <c r="D231" s="21"/>
      <c r="E231" s="15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ht="12.75" customHeight="1">
      <c r="A232" s="20"/>
      <c r="B232" s="21"/>
      <c r="C232" s="21"/>
      <c r="D232" s="21"/>
      <c r="E232" s="15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ht="12.75" customHeight="1">
      <c r="A233" s="20" t="s">
        <v>22</v>
      </c>
      <c r="B233" s="21"/>
      <c r="C233" s="21"/>
      <c r="D233" s="24" t="str">
        <f>D5</f>
        <v>3/31/2016</v>
      </c>
      <c r="E233" s="15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ht="12.75" customHeight="1">
      <c r="A234" s="20" t="s">
        <v>24</v>
      </c>
      <c r="B234" s="18" t="s">
        <v>25</v>
      </c>
      <c r="C234" s="21"/>
      <c r="D234" s="28" t="s">
        <v>26</v>
      </c>
      <c r="E234" s="15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ht="12.75" customHeight="1">
      <c r="A235" s="30"/>
      <c r="B235" s="15"/>
      <c r="C235" s="15"/>
      <c r="D235" s="15"/>
      <c r="E235" s="15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ht="12.75" customHeight="1">
      <c r="A236" s="30">
        <v>1.0</v>
      </c>
      <c r="B236" s="30" t="s">
        <v>105</v>
      </c>
      <c r="C236" s="15"/>
      <c r="D236" s="33">
        <v>0.0</v>
      </c>
      <c r="E236" s="15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ht="12.75" customHeight="1">
      <c r="A237" s="30"/>
      <c r="B237" s="30"/>
      <c r="C237" s="15"/>
      <c r="D237" s="33"/>
      <c r="E237" s="15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ht="12.75" customHeight="1">
      <c r="A238" s="30"/>
      <c r="B238" s="15"/>
      <c r="C238" s="15"/>
      <c r="D238" s="31" t="s">
        <v>37</v>
      </c>
      <c r="E238" s="15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ht="12.75" customHeight="1">
      <c r="A239" s="30"/>
      <c r="B239" s="31" t="s">
        <v>126</v>
      </c>
      <c r="C239" s="15"/>
      <c r="D239" s="33" t="str">
        <f>SUM(D236:D237)</f>
        <v>  -   </v>
      </c>
      <c r="E239" s="15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ht="12.75" customHeight="1">
      <c r="A240" s="30"/>
      <c r="B240" s="15"/>
      <c r="C240" s="15"/>
      <c r="D240" s="31" t="s">
        <v>40</v>
      </c>
      <c r="E240" s="15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ht="12.75" customHeight="1">
      <c r="A241" s="20" t="s">
        <v>227</v>
      </c>
      <c r="B241" s="21"/>
      <c r="C241" s="21"/>
      <c r="D241" s="21"/>
      <c r="E241" s="15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ht="12.75" customHeight="1">
      <c r="A242" s="20"/>
      <c r="B242" s="21"/>
      <c r="C242" s="21"/>
      <c r="D242" s="21"/>
      <c r="E242" s="15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ht="12.75" customHeight="1">
      <c r="A243" s="20" t="s">
        <v>22</v>
      </c>
      <c r="B243" s="21"/>
      <c r="C243" s="21"/>
      <c r="D243" s="24" t="str">
        <f>D5</f>
        <v>3/31/2016</v>
      </c>
      <c r="E243" s="15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ht="12.75" customHeight="1">
      <c r="A244" s="20" t="s">
        <v>24</v>
      </c>
      <c r="B244" s="18" t="s">
        <v>25</v>
      </c>
      <c r="C244" s="21"/>
      <c r="D244" s="28" t="s">
        <v>26</v>
      </c>
      <c r="E244" s="15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ht="12.75" customHeight="1">
      <c r="A245" s="30"/>
      <c r="B245" s="15"/>
      <c r="C245" s="15"/>
      <c r="D245" s="15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ht="12.75" customHeight="1">
      <c r="A246" s="30">
        <v>1.0</v>
      </c>
      <c r="B246" s="30" t="s">
        <v>228</v>
      </c>
      <c r="C246" s="15"/>
      <c r="D246" s="33"/>
      <c r="E246" s="33"/>
      <c r="F246" s="33"/>
      <c r="G246" s="3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ht="12.75" customHeight="1">
      <c r="A247" s="30" t="str">
        <f t="shared" ref="A247:A257" si="1">A246+1</f>
        <v> 2 </v>
      </c>
      <c r="B247" s="30" t="s">
        <v>229</v>
      </c>
      <c r="C247" s="15"/>
      <c r="D247" s="33"/>
      <c r="E247" s="33"/>
      <c r="F247" s="33"/>
      <c r="G247" s="3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ht="12.75" customHeight="1">
      <c r="A248" s="30" t="str">
        <f t="shared" si="1"/>
        <v> 3 </v>
      </c>
      <c r="B248" s="30" t="s">
        <v>230</v>
      </c>
      <c r="C248" s="15"/>
      <c r="D248" s="33"/>
      <c r="E248" s="33"/>
      <c r="F248" s="33"/>
      <c r="G248" s="3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ht="12.75" customHeight="1">
      <c r="A249" s="30" t="str">
        <f t="shared" si="1"/>
        <v> 4 </v>
      </c>
      <c r="B249" s="30" t="s">
        <v>231</v>
      </c>
      <c r="C249" s="15"/>
      <c r="D249" s="33"/>
      <c r="E249" s="33"/>
      <c r="F249" s="33"/>
      <c r="G249" s="3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ht="12.75" customHeight="1">
      <c r="A250" s="30" t="str">
        <f t="shared" si="1"/>
        <v> 5 </v>
      </c>
      <c r="B250" s="30" t="s">
        <v>232</v>
      </c>
      <c r="C250" s="15"/>
      <c r="D250" s="33"/>
      <c r="E250" s="33"/>
      <c r="F250" s="33"/>
      <c r="G250" s="3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ht="12.75" customHeight="1">
      <c r="A251" s="30" t="str">
        <f t="shared" si="1"/>
        <v> 6 </v>
      </c>
      <c r="B251" s="30" t="s">
        <v>233</v>
      </c>
      <c r="C251" s="15"/>
      <c r="D251" s="33"/>
      <c r="E251" s="33"/>
      <c r="F251" s="33"/>
      <c r="G251" s="3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ht="12.75" customHeight="1">
      <c r="A252" s="30" t="str">
        <f t="shared" si="1"/>
        <v> 7 </v>
      </c>
      <c r="B252" s="30" t="s">
        <v>234</v>
      </c>
      <c r="C252" s="15"/>
      <c r="D252" s="33"/>
      <c r="E252" s="33"/>
      <c r="F252" s="33"/>
      <c r="G252" s="3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ht="12.75" customHeight="1">
      <c r="A253" s="30" t="str">
        <f t="shared" si="1"/>
        <v> 8 </v>
      </c>
      <c r="B253" s="30" t="s">
        <v>236</v>
      </c>
      <c r="C253" s="15"/>
      <c r="D253" s="33"/>
      <c r="E253" s="33"/>
      <c r="F253" s="33"/>
      <c r="G253" s="3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ht="12.75" customHeight="1">
      <c r="A254" s="30" t="str">
        <f t="shared" si="1"/>
        <v> 9 </v>
      </c>
      <c r="B254" s="30" t="s">
        <v>237</v>
      </c>
      <c r="C254" s="15"/>
      <c r="D254" s="33"/>
      <c r="E254" s="33"/>
      <c r="F254" s="33"/>
      <c r="G254" s="3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ht="12.75" customHeight="1">
      <c r="A255" s="30" t="str">
        <f t="shared" si="1"/>
        <v> 10 </v>
      </c>
      <c r="B255" s="30" t="s">
        <v>239</v>
      </c>
      <c r="C255" s="15"/>
      <c r="D255" s="33"/>
      <c r="E255" s="33"/>
      <c r="F255" s="33"/>
      <c r="G255" s="3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ht="12.75" customHeight="1">
      <c r="A256" s="30" t="str">
        <f t="shared" si="1"/>
        <v> 11 </v>
      </c>
      <c r="B256" s="30" t="s">
        <v>240</v>
      </c>
      <c r="C256" s="15"/>
      <c r="D256" s="33"/>
      <c r="E256" s="33"/>
      <c r="F256" s="33"/>
      <c r="G256" s="3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ht="12.75" customHeight="1">
      <c r="A257" s="30" t="str">
        <f t="shared" si="1"/>
        <v> 12 </v>
      </c>
      <c r="B257" s="30" t="s">
        <v>241</v>
      </c>
      <c r="C257" s="15"/>
      <c r="D257" s="33"/>
      <c r="E257" s="33"/>
      <c r="F257" s="33"/>
      <c r="G257" s="3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ht="12.75" customHeight="1">
      <c r="A258" s="30"/>
      <c r="B258" s="15"/>
      <c r="C258" s="15"/>
      <c r="D258" s="31" t="s">
        <v>37</v>
      </c>
      <c r="E258" s="13"/>
      <c r="F258" s="13"/>
      <c r="G258" s="3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ht="12.75" customHeight="1">
      <c r="A259" s="30"/>
      <c r="B259" s="31" t="s">
        <v>126</v>
      </c>
      <c r="C259" s="15"/>
      <c r="D259" s="33" t="str">
        <f>SUM(D245:D258)</f>
        <v>  -   </v>
      </c>
      <c r="E259" s="33"/>
      <c r="F259" s="108"/>
      <c r="G259" s="3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ht="12.75" customHeight="1">
      <c r="A260" s="30"/>
      <c r="B260" s="15"/>
      <c r="C260" s="15"/>
      <c r="D260" s="31" t="s">
        <v>40</v>
      </c>
      <c r="E260" s="13"/>
      <c r="F260" s="13"/>
      <c r="G260" s="3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ht="12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ht="12.75" customHeight="1">
      <c r="A262" s="13"/>
      <c r="B262" s="13"/>
      <c r="C262" s="13"/>
      <c r="D262" s="3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ht="12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ht="12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ht="12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ht="12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ht="12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ht="12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ht="12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ht="12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ht="12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ht="12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ht="12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ht="12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ht="12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ht="12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ht="12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ht="12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ht="12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ht="12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ht="12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ht="12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ht="12.75" customHeight="1">
      <c r="A283" s="13"/>
      <c r="B283" s="116"/>
      <c r="C283" s="117"/>
      <c r="D283" s="15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ht="12.75" customHeight="1">
      <c r="A284" s="13"/>
      <c r="B284" s="116"/>
      <c r="C284" s="117"/>
      <c r="D284" s="15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ht="12.75" customHeight="1">
      <c r="A285" s="13"/>
      <c r="B285" s="13"/>
      <c r="C285" s="117"/>
      <c r="D285" s="15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ht="12.75" customHeight="1">
      <c r="A286" s="13"/>
      <c r="B286" s="13"/>
      <c r="C286" s="117"/>
      <c r="D286" s="15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ht="12.75" customHeight="1">
      <c r="A287" s="13"/>
      <c r="B287" s="13"/>
      <c r="C287" s="117"/>
      <c r="D287" s="15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ht="12.75" customHeight="1">
      <c r="A288" s="13"/>
      <c r="B288" s="13"/>
      <c r="C288" s="117"/>
      <c r="D288" s="15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ht="12.75" customHeight="1">
      <c r="A289" s="13"/>
      <c r="B289" s="13"/>
      <c r="C289" s="117"/>
      <c r="D289" s="15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ht="12.75" customHeight="1">
      <c r="A290" s="13"/>
      <c r="B290" s="13"/>
      <c r="C290" s="117"/>
      <c r="D290" s="15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ht="12.75" customHeight="1">
      <c r="A291" s="13"/>
      <c r="B291" s="13"/>
      <c r="C291" s="13"/>
      <c r="D291" s="15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ht="12.75" customHeight="1">
      <c r="A292" s="13"/>
      <c r="B292" s="13"/>
      <c r="C292" s="13"/>
      <c r="D292" s="15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ht="12.75" customHeight="1">
      <c r="A293" s="13"/>
      <c r="B293" s="13"/>
      <c r="C293" s="13"/>
      <c r="D293" s="15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ht="12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ht="12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ht="12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ht="12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ht="12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ht="12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ht="12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ht="12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ht="12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ht="12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ht="12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ht="12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ht="12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ht="12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ht="12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ht="12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ht="12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ht="12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ht="12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ht="12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ht="12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ht="12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ht="12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ht="12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ht="12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ht="12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ht="12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ht="12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ht="12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ht="12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ht="12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ht="12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ht="12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ht="12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ht="12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ht="12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ht="12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ht="12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ht="12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ht="12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ht="12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ht="12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ht="12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ht="12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ht="12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ht="12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ht="12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ht="12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ht="12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ht="12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ht="12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ht="12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ht="12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ht="12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ht="12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ht="12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ht="12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ht="12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ht="12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ht="12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ht="12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ht="12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ht="12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ht="12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ht="12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ht="12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ht="12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ht="12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ht="12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ht="12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ht="12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ht="12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ht="12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ht="12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ht="12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ht="12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ht="12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ht="12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ht="12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ht="12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ht="12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ht="12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ht="12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ht="12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ht="12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ht="12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ht="12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ht="12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ht="12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ht="12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ht="12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ht="12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ht="12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ht="12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ht="12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ht="12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ht="12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ht="12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ht="12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ht="12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ht="12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ht="12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ht="12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ht="12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ht="12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ht="12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ht="12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ht="12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ht="12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ht="12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ht="12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ht="12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ht="12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ht="12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ht="12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ht="12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ht="12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ht="12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ht="12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ht="12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ht="12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ht="12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ht="12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ht="12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ht="12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ht="12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ht="12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ht="12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ht="12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ht="12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ht="12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ht="12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ht="12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ht="12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ht="12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ht="12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ht="12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ht="12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ht="12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ht="12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ht="12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ht="12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ht="12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ht="12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ht="12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ht="12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ht="12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ht="12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ht="12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ht="12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ht="12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ht="12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ht="12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ht="12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ht="12.7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ht="12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ht="12.7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ht="12.7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ht="12.7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ht="12.7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ht="12.7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ht="12.7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ht="12.7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ht="12.7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ht="12.7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ht="12.7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ht="12.7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ht="12.7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ht="12.7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ht="12.7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ht="12.7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ht="12.7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ht="12.7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ht="12.7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ht="12.7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ht="12.7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ht="12.7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ht="12.7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ht="12.7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ht="12.7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ht="12.7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ht="12.7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ht="12.7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ht="12.7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ht="12.7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ht="12.7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ht="12.7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ht="12.7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ht="12.7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ht="12.7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ht="12.7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ht="12.7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ht="12.7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ht="12.7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ht="12.7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ht="12.7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ht="12.7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ht="12.7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ht="12.7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ht="12.7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ht="12.7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ht="12.7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ht="12.7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ht="12.7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ht="12.7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ht="12.7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ht="12.7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ht="12.7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ht="12.7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ht="12.7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ht="12.7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ht="12.7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ht="12.7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ht="12.7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ht="12.7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ht="12.7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ht="12.7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ht="12.7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ht="12.7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ht="12.7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ht="12.7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ht="12.7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ht="12.7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ht="12.7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ht="12.7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ht="12.7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ht="12.7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ht="12.7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ht="12.7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ht="12.7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ht="12.7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ht="12.7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ht="12.7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ht="12.7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ht="12.7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ht="12.7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ht="12.7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ht="12.7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ht="12.7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ht="12.7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ht="12.7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ht="12.7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ht="12.7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ht="12.7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ht="12.7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ht="12.7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ht="12.7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ht="12.7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ht="12.7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ht="12.7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ht="12.7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ht="12.7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ht="12.7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ht="12.7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ht="12.7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ht="12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ht="12.7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ht="12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ht="12.7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ht="12.7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ht="12.7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ht="12.7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ht="12.7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ht="12.7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ht="12.7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ht="12.7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ht="12.7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ht="12.7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ht="12.7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ht="12.7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ht="12.7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ht="12.7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ht="12.7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ht="12.7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ht="12.7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ht="12.7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ht="12.7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ht="12.7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ht="12.7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ht="12.7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ht="12.7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ht="12.7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ht="12.7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ht="12.7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ht="12.7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ht="12.7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ht="12.7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ht="12.7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ht="12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ht="12.7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ht="12.7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ht="12.7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ht="12.7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ht="12.7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ht="12.7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ht="12.7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ht="12.7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ht="12.7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ht="12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ht="12.7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ht="12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ht="12.7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ht="12.7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ht="12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ht="12.7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ht="12.7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ht="12.7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ht="12.7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ht="12.7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ht="12.7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ht="12.7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ht="12.7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ht="12.7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ht="12.7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ht="12.7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ht="12.7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ht="12.7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ht="12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ht="12.7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ht="12.7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ht="12.7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ht="12.7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ht="12.7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ht="12.7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ht="12.7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ht="12.7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ht="12.7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ht="12.7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ht="12.7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ht="12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ht="12.7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ht="12.7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ht="12.7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ht="12.7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ht="12.7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ht="12.7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ht="12.7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ht="12.7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ht="12.7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ht="12.7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ht="12.7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ht="12.7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ht="12.7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ht="12.7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ht="12.7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ht="12.7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ht="12.7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ht="12.7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ht="12.7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ht="12.7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ht="12.7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ht="12.7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ht="12.7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ht="12.7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ht="12.7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ht="12.7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ht="12.7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ht="12.7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ht="12.7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ht="12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ht="12.7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ht="12.7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ht="12.7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ht="12.7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ht="12.7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ht="12.7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ht="12.7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ht="12.7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ht="12.7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ht="12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ht="12.7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ht="12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ht="12.7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ht="12.7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ht="12.7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ht="12.7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ht="12.7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ht="12.7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ht="12.7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ht="12.7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ht="12.7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ht="12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ht="12.7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ht="12.7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ht="12.7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ht="12.7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ht="12.7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ht="12.7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ht="12.7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ht="12.7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ht="12.7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ht="12.7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ht="12.7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ht="12.7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ht="12.7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ht="12.7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ht="12.7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ht="12.7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ht="12.7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ht="12.7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ht="12.7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ht="12.7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ht="12.7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ht="12.7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ht="12.7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ht="12.7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ht="12.7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ht="12.7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ht="12.7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ht="12.7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ht="12.7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ht="12.7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ht="12.7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ht="12.7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ht="12.7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ht="12.7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ht="12.7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ht="12.7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ht="12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ht="12.7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ht="12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ht="12.7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ht="12.7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ht="12.7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ht="12.7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ht="12.7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ht="12.7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ht="12.7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ht="12.7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ht="12.7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ht="12.7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ht="12.7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ht="12.7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ht="12.7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ht="12.7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ht="12.7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ht="12.7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ht="12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ht="12.7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ht="12.7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ht="12.7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ht="12.7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ht="12.7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ht="12.7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ht="12.7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ht="12.7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ht="12.7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ht="12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ht="12.7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ht="12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ht="12.7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ht="12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ht="12.7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ht="12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ht="12.7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ht="12.7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ht="12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ht="12.7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ht="12.7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ht="12.7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ht="12.7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ht="12.7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ht="12.7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ht="12.7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ht="12.7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ht="12.7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ht="12.7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ht="12.7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ht="12.7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ht="12.7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ht="12.7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ht="12.7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ht="12.7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ht="12.7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ht="12.7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ht="12.7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ht="12.7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ht="12.7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ht="12.7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ht="12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ht="12.7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ht="12.7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ht="12.7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ht="12.7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ht="12.7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ht="12.7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ht="12.7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ht="12.7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ht="12.7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ht="12.7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ht="12.7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ht="12.7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ht="12.7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ht="12.7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ht="12.7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ht="12.7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ht="12.7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ht="12.7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ht="12.7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ht="12.7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ht="12.7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ht="12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ht="12.7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ht="12.7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ht="12.7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ht="12.7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ht="12.7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ht="12.7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ht="12.7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ht="12.7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ht="12.7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ht="12.7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ht="12.7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ht="12.7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ht="12.7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ht="12.7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ht="12.7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ht="12.7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ht="12.7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ht="12.7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ht="12.7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ht="12.7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ht="12.7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ht="12.7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ht="12.7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ht="12.7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ht="12.7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ht="12.7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ht="12.7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ht="12.7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ht="12.7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ht="12.7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ht="12.7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ht="12.7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ht="12.7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ht="12.7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ht="12.7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ht="12.7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ht="12.7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ht="12.7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ht="12.7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ht="12.7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ht="12.7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ht="12.7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ht="12.7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ht="12.7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ht="12.7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ht="12.7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ht="12.7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ht="12.7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ht="12.7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ht="12.7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ht="12.7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ht="12.7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ht="12.7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ht="12.7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ht="12.7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ht="12.7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ht="12.7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ht="12.7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ht="12.7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ht="12.7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ht="12.7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ht="12.7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ht="12.7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ht="12.7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ht="12.7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ht="12.7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ht="12.7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ht="12.7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ht="12.7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ht="12.7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ht="12.7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ht="12.7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ht="12.7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ht="12.7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ht="12.7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ht="12.7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ht="12.7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ht="12.7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ht="12.7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ht="12.7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ht="12.7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ht="12.7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ht="12.7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ht="12.7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ht="12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ht="12.7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ht="12.7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ht="12.7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ht="12.7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ht="12.7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ht="12.7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ht="12.7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ht="12.7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ht="12.7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ht="12.7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ht="12.7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ht="12.7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ht="12.7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ht="12.7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ht="12.7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ht="12.7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ht="12.7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ht="12.7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ht="12.7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ht="12.7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ht="12.7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ht="12.7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ht="12.7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ht="12.7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ht="12.7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ht="12.7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ht="12.7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ht="12.7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ht="12.7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ht="12.7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ht="12.7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ht="12.7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ht="12.7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ht="12.7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ht="12.7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ht="12.7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ht="12.7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ht="12.7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ht="12.7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ht="12.7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ht="12.7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ht="12.7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ht="12.7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ht="12.7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ht="12.7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ht="12.7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ht="12.7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ht="12.7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ht="12.7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ht="12.7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ht="12.7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ht="12.7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ht="12.7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ht="12.7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ht="12.7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ht="12.7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ht="12.7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ht="12.7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ht="12.7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ht="12.7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ht="12.7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ht="12.7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ht="12.7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ht="12.7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ht="12.7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ht="12.7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ht="12.7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ht="12.7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ht="12.7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ht="12.7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ht="12.7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ht="12.7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ht="12.7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ht="12.7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ht="12.7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ht="12.7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ht="12.7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ht="12.7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ht="12.7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ht="12.7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ht="12.7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ht="12.7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ht="12.7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ht="12.7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ht="12.7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ht="12.7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ht="12.7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ht="12.7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ht="12.7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ht="12.7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ht="12.7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ht="12.7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ht="12.7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ht="12.7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ht="12.7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ht="12.7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ht="12.75" customHeigh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ht="12.75" customHeigh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ht="12.75" customHeigh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ht="12.75" customHeigh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ht="12.75" customHeigh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ht="12.75" customHeigh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ht="12.75" customHeigh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ht="12.75" customHeigh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ht="12.75" customHeigh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ht="12.75" customHeigh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ht="12.75" customHeight="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ht="12.75" customHeight="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ht="12.75" customHeight="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ht="12.75" customHeight="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ht="12.75" customHeight="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ht="12.75" customHeight="1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ht="12.75" customHeight="1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ht="12.75" customHeight="1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ht="12.75" customHeight="1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ht="12.75" customHeight="1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ht="12.75" customHeight="1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ht="12.75" customHeight="1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ht="12.75" customHeight="1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ht="12.75" customHeight="1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mergeCells count="8">
    <mergeCell ref="C103:D103"/>
    <mergeCell ref="C104:D104"/>
    <mergeCell ref="A1:B1"/>
    <mergeCell ref="A3:D3"/>
    <mergeCell ref="C56:D56"/>
    <mergeCell ref="C57:D57"/>
    <mergeCell ref="A64:D64"/>
    <mergeCell ref="A65:D65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4.14"/>
    <col customWidth="1" min="2" max="2" width="22.86"/>
    <col customWidth="1" min="3" max="3" width="10.86"/>
    <col customWidth="1" min="4" max="4" width="14.29"/>
    <col customWidth="1" min="5" max="5" width="13.86"/>
    <col customWidth="1" min="6" max="6" width="11.14"/>
    <col customWidth="1" min="7" max="8" width="11.86"/>
    <col customWidth="1" min="9" max="9" width="12.71"/>
    <col customWidth="1" min="10" max="11" width="11.86"/>
    <col customWidth="1" min="12" max="12" width="3.57"/>
    <col customWidth="1" hidden="1" min="13" max="19"/>
    <col customWidth="1" hidden="1" min="20" max="20" width="11.86"/>
    <col customWidth="1" hidden="1" min="21" max="28"/>
  </cols>
  <sheetData>
    <row r="1" ht="12.75" customHeight="1">
      <c r="A1" s="67" t="s">
        <v>129</v>
      </c>
      <c r="E1" s="18"/>
      <c r="F1" s="69"/>
      <c r="G1" s="13"/>
      <c r="H1" s="13"/>
      <c r="I1" s="72" t="str">
        <f>'Accounts-2016'!D1</f>
        <v>Annual Accounts for the FYE:2015-2016</v>
      </c>
      <c r="L1" s="13"/>
      <c r="M1" s="13"/>
      <c r="N1" s="13"/>
      <c r="O1" s="13"/>
      <c r="P1" s="13"/>
      <c r="Q1" s="13"/>
      <c r="R1" s="42" t="s">
        <v>136</v>
      </c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ht="12.75" customHeight="1">
      <c r="A2" s="73"/>
      <c r="B2" s="13"/>
      <c r="C2" s="13"/>
      <c r="D2" s="13"/>
      <c r="E2" s="13"/>
      <c r="F2" s="13"/>
      <c r="G2" s="15"/>
      <c r="H2" s="15"/>
      <c r="I2" s="15"/>
      <c r="J2" s="15"/>
      <c r="K2" s="15"/>
      <c r="L2" s="15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ht="12.75" customHeight="1">
      <c r="A3" s="67"/>
      <c r="B3" s="74"/>
      <c r="C3" s="13"/>
      <c r="D3" s="13"/>
      <c r="E3" s="13"/>
      <c r="F3" s="13"/>
      <c r="G3" s="15"/>
      <c r="H3" s="15"/>
      <c r="I3" s="15"/>
      <c r="J3" s="15"/>
      <c r="K3" s="15"/>
      <c r="L3" s="15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ht="12.75" customHeight="1">
      <c r="A4" s="73"/>
      <c r="B4" s="13"/>
      <c r="C4" s="13"/>
      <c r="D4" s="13"/>
      <c r="E4" s="13"/>
      <c r="F4" s="13"/>
      <c r="G4" s="15"/>
      <c r="H4" s="15"/>
      <c r="I4" s="15"/>
      <c r="J4" s="15"/>
      <c r="K4" s="15"/>
      <c r="L4" s="15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ht="12.75" customHeight="1">
      <c r="A5" s="75" t="s">
        <v>144</v>
      </c>
      <c r="B5" s="21"/>
      <c r="C5" s="77"/>
      <c r="D5" s="21"/>
      <c r="E5" s="20"/>
      <c r="F5" s="20"/>
      <c r="G5" s="21"/>
      <c r="H5" s="21"/>
      <c r="I5" s="21"/>
      <c r="J5" s="21"/>
      <c r="K5" s="21"/>
      <c r="L5" s="15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ht="12.75" customHeight="1">
      <c r="A6" s="79"/>
      <c r="B6" s="21"/>
      <c r="C6" s="77"/>
      <c r="D6" s="21"/>
      <c r="E6" s="80"/>
      <c r="F6" s="21"/>
      <c r="G6" s="21"/>
      <c r="H6" s="21"/>
      <c r="I6" s="21"/>
      <c r="J6" s="21"/>
      <c r="K6" s="21"/>
      <c r="L6" s="15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ht="12.75" customHeight="1">
      <c r="A7" s="81" t="s">
        <v>154</v>
      </c>
      <c r="B7" s="82" t="s">
        <v>157</v>
      </c>
      <c r="C7" s="82"/>
      <c r="D7" s="82" t="s">
        <v>161</v>
      </c>
      <c r="E7" s="82" t="s">
        <v>162</v>
      </c>
      <c r="F7" s="82" t="s">
        <v>162</v>
      </c>
      <c r="G7" s="83" t="s">
        <v>163</v>
      </c>
      <c r="H7" s="83" t="s">
        <v>163</v>
      </c>
      <c r="I7" s="83" t="s">
        <v>165</v>
      </c>
      <c r="J7" s="82" t="s">
        <v>108</v>
      </c>
      <c r="K7" s="82" t="s">
        <v>166</v>
      </c>
      <c r="L7" s="15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ht="12.75" customHeight="1">
      <c r="A8" s="85" t="s">
        <v>167</v>
      </c>
      <c r="B8" s="86"/>
      <c r="C8" s="88" t="s">
        <v>176</v>
      </c>
      <c r="D8" s="88" t="s">
        <v>180</v>
      </c>
      <c r="E8" s="88" t="s">
        <v>181</v>
      </c>
      <c r="F8" s="88" t="s">
        <v>182</v>
      </c>
      <c r="G8" s="90" t="s">
        <v>183</v>
      </c>
      <c r="H8" s="90" t="s">
        <v>187</v>
      </c>
      <c r="I8" s="90" t="s">
        <v>188</v>
      </c>
      <c r="J8" s="88" t="s">
        <v>189</v>
      </c>
      <c r="K8" s="88" t="s">
        <v>190</v>
      </c>
      <c r="L8" s="15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ht="12.75" customHeight="1">
      <c r="A9" s="91"/>
      <c r="B9" s="86"/>
      <c r="C9" s="88" t="s">
        <v>108</v>
      </c>
      <c r="D9" s="88" t="s">
        <v>195</v>
      </c>
      <c r="E9" s="88" t="s">
        <v>196</v>
      </c>
      <c r="F9" s="88" t="s">
        <v>196</v>
      </c>
      <c r="G9" s="90" t="s">
        <v>196</v>
      </c>
      <c r="H9" s="90" t="s">
        <v>196</v>
      </c>
      <c r="I9" s="88"/>
      <c r="J9" s="88" t="s">
        <v>198</v>
      </c>
      <c r="K9" s="88" t="s">
        <v>199</v>
      </c>
      <c r="L9" s="15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</row>
    <row r="10" ht="12.75" customHeight="1">
      <c r="A10" s="92" t="s">
        <v>201</v>
      </c>
      <c r="B10" s="93" t="s">
        <v>205</v>
      </c>
      <c r="C10" s="93" t="s">
        <v>210</v>
      </c>
      <c r="D10" s="94" t="s">
        <v>211</v>
      </c>
      <c r="E10" s="93" t="s">
        <v>214</v>
      </c>
      <c r="F10" s="93" t="s">
        <v>215</v>
      </c>
      <c r="G10" s="95" t="s">
        <v>216</v>
      </c>
      <c r="H10" s="94" t="s">
        <v>220</v>
      </c>
      <c r="I10" s="93" t="s">
        <v>221</v>
      </c>
      <c r="J10" s="94" t="s">
        <v>222</v>
      </c>
      <c r="K10" s="94" t="s">
        <v>223</v>
      </c>
      <c r="L10" s="15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</row>
    <row r="11" ht="12.75" customHeight="1">
      <c r="A11" s="97"/>
      <c r="B11" s="98"/>
      <c r="C11" s="99"/>
      <c r="D11" s="100"/>
      <c r="E11" s="100"/>
      <c r="F11" s="100"/>
      <c r="G11" s="101"/>
      <c r="H11" s="102"/>
      <c r="I11" s="103"/>
      <c r="J11" s="103"/>
      <c r="K11" s="103"/>
      <c r="L11" s="15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</row>
    <row r="12" ht="12.75" customHeight="1">
      <c r="A12" s="105">
        <v>1.0</v>
      </c>
      <c r="B12" s="106" t="s">
        <v>238</v>
      </c>
      <c r="C12" s="99">
        <v>0.1</v>
      </c>
      <c r="D12" s="102">
        <v>0.0</v>
      </c>
      <c r="E12" s="102">
        <v>0.0</v>
      </c>
      <c r="F12" s="102">
        <v>0.0</v>
      </c>
      <c r="G12" s="102">
        <v>0.0</v>
      </c>
      <c r="H12" s="102">
        <v>0.0</v>
      </c>
      <c r="I12" s="103" t="str">
        <f>D12+E12+F12-G12-H12</f>
        <v>0.00</v>
      </c>
      <c r="J12" s="103" t="str">
        <f>ROUND(((+D12+E12-G12)*C12)+F12*C12*0.5,0)</f>
        <v>0.00</v>
      </c>
      <c r="K12" s="103" t="str">
        <f>I12-J12</f>
        <v>0.00</v>
      </c>
      <c r="L12" s="15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</row>
    <row r="13" ht="12.75" customHeight="1">
      <c r="A13" s="105"/>
      <c r="B13" s="106"/>
      <c r="C13" s="99"/>
      <c r="D13" s="111" t="str">
        <f t="shared" ref="D13:K13" si="1">SUM(D12)</f>
        <v> 0.00 </v>
      </c>
      <c r="E13" s="111" t="str">
        <f t="shared" si="1"/>
        <v> 0.00 </v>
      </c>
      <c r="F13" s="111" t="str">
        <f t="shared" si="1"/>
        <v> 0.00 </v>
      </c>
      <c r="G13" s="111" t="str">
        <f t="shared" si="1"/>
        <v> 0.00 </v>
      </c>
      <c r="H13" s="111" t="str">
        <f t="shared" si="1"/>
        <v> 0.00 </v>
      </c>
      <c r="I13" s="111" t="str">
        <f t="shared" si="1"/>
        <v> 0.00 </v>
      </c>
      <c r="J13" s="111" t="str">
        <f t="shared" si="1"/>
        <v> 0.00 </v>
      </c>
      <c r="K13" s="111" t="str">
        <f t="shared" si="1"/>
        <v> 0.00 </v>
      </c>
      <c r="L13" s="15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</row>
    <row r="14" ht="12.75" customHeight="1">
      <c r="A14" s="105">
        <v>2.0</v>
      </c>
      <c r="B14" s="113" t="s">
        <v>247</v>
      </c>
      <c r="C14" s="99"/>
      <c r="D14" s="102"/>
      <c r="E14" s="102"/>
      <c r="F14" s="13"/>
      <c r="G14" s="102"/>
      <c r="H14" s="102"/>
      <c r="I14" s="103"/>
      <c r="J14" s="87"/>
      <c r="K14" s="103"/>
      <c r="L14" s="15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</row>
    <row r="15" ht="12.75" customHeight="1">
      <c r="A15" s="105"/>
      <c r="B15" s="113"/>
      <c r="C15" s="99"/>
      <c r="D15" s="102"/>
      <c r="E15" s="102"/>
      <c r="F15" s="13"/>
      <c r="G15" s="102"/>
      <c r="H15" s="102"/>
      <c r="I15" s="103"/>
      <c r="J15" s="87"/>
      <c r="K15" s="103"/>
      <c r="L15" s="15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</row>
    <row r="16" ht="12.75" customHeight="1">
      <c r="A16" s="105"/>
      <c r="B16" s="113" t="s">
        <v>248</v>
      </c>
      <c r="C16" s="99"/>
      <c r="D16" s="102"/>
      <c r="E16" s="102"/>
      <c r="F16" s="13"/>
      <c r="G16" s="102"/>
      <c r="H16" s="102"/>
      <c r="I16" s="103"/>
      <c r="J16" s="87"/>
      <c r="K16" s="103"/>
      <c r="L16" s="15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</row>
    <row r="17" ht="12.75" customHeight="1">
      <c r="A17" s="105"/>
      <c r="B17" s="106" t="s">
        <v>250</v>
      </c>
      <c r="C17" s="99">
        <v>0.15</v>
      </c>
      <c r="D17" s="102">
        <v>0.0</v>
      </c>
      <c r="E17" s="102">
        <v>0.0</v>
      </c>
      <c r="F17" s="102">
        <v>0.0</v>
      </c>
      <c r="G17" s="102">
        <v>0.0</v>
      </c>
      <c r="H17" s="102">
        <v>0.0</v>
      </c>
      <c r="I17" s="103" t="str">
        <f t="shared" ref="I17:I24" si="2">D17+E17+F17-G17-H17</f>
        <v>0.00</v>
      </c>
      <c r="J17" s="103" t="str">
        <f t="shared" ref="J17:J24" si="3">ROUND(((+D17+E17-G17)*C17)+F17*C17*0.5,0)</f>
        <v>0.00</v>
      </c>
      <c r="K17" s="103" t="str">
        <f t="shared" ref="K17:K24" si="4">I17-J17</f>
        <v>0.00</v>
      </c>
      <c r="L17" s="15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</row>
    <row r="18" ht="12.75" customHeight="1">
      <c r="A18" s="105"/>
      <c r="B18" s="106" t="s">
        <v>252</v>
      </c>
      <c r="C18" s="99">
        <v>0.15</v>
      </c>
      <c r="D18" s="102">
        <v>0.0</v>
      </c>
      <c r="E18" s="102">
        <v>0.0</v>
      </c>
      <c r="F18" s="102">
        <v>0.0</v>
      </c>
      <c r="G18" s="102">
        <v>0.0</v>
      </c>
      <c r="H18" s="102">
        <v>0.0</v>
      </c>
      <c r="I18" s="103" t="str">
        <f t="shared" si="2"/>
        <v>0.00</v>
      </c>
      <c r="J18" s="103" t="str">
        <f t="shared" si="3"/>
        <v>0.00</v>
      </c>
      <c r="K18" s="103" t="str">
        <f t="shared" si="4"/>
        <v>0.00</v>
      </c>
      <c r="L18" s="15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</row>
    <row r="19" ht="12.75" customHeight="1">
      <c r="A19" s="105"/>
      <c r="B19" s="106" t="s">
        <v>253</v>
      </c>
      <c r="C19" s="99">
        <v>0.15</v>
      </c>
      <c r="D19" s="102">
        <v>0.0</v>
      </c>
      <c r="E19" s="102">
        <v>0.0</v>
      </c>
      <c r="F19" s="102">
        <v>0.0</v>
      </c>
      <c r="G19" s="102">
        <v>0.0</v>
      </c>
      <c r="H19" s="102">
        <v>0.0</v>
      </c>
      <c r="I19" s="103" t="str">
        <f t="shared" si="2"/>
        <v>0.00</v>
      </c>
      <c r="J19" s="103" t="str">
        <f t="shared" si="3"/>
        <v>0.00</v>
      </c>
      <c r="K19" s="103" t="str">
        <f t="shared" si="4"/>
        <v>0.00</v>
      </c>
      <c r="L19" s="15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</row>
    <row r="20" ht="12.75" customHeight="1">
      <c r="A20" s="105"/>
      <c r="B20" s="106" t="s">
        <v>255</v>
      </c>
      <c r="C20" s="99">
        <v>0.15</v>
      </c>
      <c r="D20" s="102">
        <v>0.0</v>
      </c>
      <c r="E20" s="102">
        <v>0.0</v>
      </c>
      <c r="F20" s="102">
        <v>0.0</v>
      </c>
      <c r="G20" s="102">
        <v>0.0</v>
      </c>
      <c r="H20" s="102">
        <v>0.0</v>
      </c>
      <c r="I20" s="103" t="str">
        <f t="shared" si="2"/>
        <v>0.00</v>
      </c>
      <c r="J20" s="103" t="str">
        <f t="shared" si="3"/>
        <v>0.00</v>
      </c>
      <c r="K20" s="103" t="str">
        <f t="shared" si="4"/>
        <v>0.00</v>
      </c>
      <c r="L20" s="15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</row>
    <row r="21" ht="12.75" customHeight="1">
      <c r="A21" s="105"/>
      <c r="B21" s="106" t="s">
        <v>257</v>
      </c>
      <c r="C21" s="99">
        <v>0.15</v>
      </c>
      <c r="D21" s="102">
        <v>0.0</v>
      </c>
      <c r="E21" s="102">
        <v>0.0</v>
      </c>
      <c r="F21" s="102">
        <v>0.0</v>
      </c>
      <c r="G21" s="102">
        <v>0.0</v>
      </c>
      <c r="H21" s="102">
        <v>0.0</v>
      </c>
      <c r="I21" s="103" t="str">
        <f t="shared" si="2"/>
        <v>0.00</v>
      </c>
      <c r="J21" s="103" t="str">
        <f t="shared" si="3"/>
        <v>0.00</v>
      </c>
      <c r="K21" s="103" t="str">
        <f t="shared" si="4"/>
        <v>0.00</v>
      </c>
      <c r="L21" s="15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</row>
    <row r="22" ht="12.75" customHeight="1">
      <c r="A22" s="105"/>
      <c r="B22" s="106" t="s">
        <v>259</v>
      </c>
      <c r="C22" s="99">
        <v>0.15</v>
      </c>
      <c r="D22" s="102">
        <v>0.0</v>
      </c>
      <c r="E22" s="102">
        <v>0.0</v>
      </c>
      <c r="F22" s="102">
        <v>0.0</v>
      </c>
      <c r="G22" s="102">
        <v>0.0</v>
      </c>
      <c r="H22" s="102">
        <v>0.0</v>
      </c>
      <c r="I22" s="103" t="str">
        <f t="shared" si="2"/>
        <v>0.00</v>
      </c>
      <c r="J22" s="103" t="str">
        <f t="shared" si="3"/>
        <v>0.00</v>
      </c>
      <c r="K22" s="103" t="str">
        <f t="shared" si="4"/>
        <v>0.00</v>
      </c>
      <c r="L22" s="15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</row>
    <row r="23" ht="12.75" customHeight="1">
      <c r="A23" s="105"/>
      <c r="B23" s="106" t="s">
        <v>260</v>
      </c>
      <c r="C23" s="99">
        <v>0.15</v>
      </c>
      <c r="D23" s="102">
        <v>0.0</v>
      </c>
      <c r="E23" s="102">
        <v>0.0</v>
      </c>
      <c r="F23" s="102">
        <v>0.0</v>
      </c>
      <c r="G23" s="102">
        <v>0.0</v>
      </c>
      <c r="H23" s="102">
        <v>0.0</v>
      </c>
      <c r="I23" s="103" t="str">
        <f t="shared" si="2"/>
        <v>0.00</v>
      </c>
      <c r="J23" s="103" t="str">
        <f t="shared" si="3"/>
        <v>0.00</v>
      </c>
      <c r="K23" s="103" t="str">
        <f t="shared" si="4"/>
        <v>0.00</v>
      </c>
      <c r="L23" s="15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</row>
    <row r="24" ht="12.75" customHeight="1">
      <c r="A24" s="105"/>
      <c r="B24" s="106" t="s">
        <v>262</v>
      </c>
      <c r="C24" s="99">
        <v>0.15</v>
      </c>
      <c r="D24" s="102">
        <v>0.0</v>
      </c>
      <c r="E24" s="102">
        <v>0.0</v>
      </c>
      <c r="F24" s="102">
        <v>0.0</v>
      </c>
      <c r="G24" s="102">
        <v>0.0</v>
      </c>
      <c r="H24" s="102">
        <v>0.0</v>
      </c>
      <c r="I24" s="103" t="str">
        <f t="shared" si="2"/>
        <v>0.00</v>
      </c>
      <c r="J24" s="103" t="str">
        <f t="shared" si="3"/>
        <v>0.00</v>
      </c>
      <c r="K24" s="103" t="str">
        <f t="shared" si="4"/>
        <v>0.00</v>
      </c>
      <c r="L24" s="15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</row>
    <row r="25" ht="12.75" customHeight="1">
      <c r="A25" s="105"/>
      <c r="B25" s="106"/>
      <c r="C25" s="99"/>
      <c r="D25" s="111" t="str">
        <f t="shared" ref="D25:K25" si="5">SUM(D17:D24)</f>
        <v> 0.00 </v>
      </c>
      <c r="E25" s="111" t="str">
        <f t="shared" si="5"/>
        <v> 0.00 </v>
      </c>
      <c r="F25" s="111" t="str">
        <f t="shared" si="5"/>
        <v> 0.00 </v>
      </c>
      <c r="G25" s="111" t="str">
        <f t="shared" si="5"/>
        <v> 0.00 </v>
      </c>
      <c r="H25" s="111" t="str">
        <f t="shared" si="5"/>
        <v> 0.00 </v>
      </c>
      <c r="I25" s="111" t="str">
        <f t="shared" si="5"/>
        <v> 0.00 </v>
      </c>
      <c r="J25" s="111" t="str">
        <f t="shared" si="5"/>
        <v> 0.00 </v>
      </c>
      <c r="K25" s="111" t="str">
        <f t="shared" si="5"/>
        <v> 0.00 </v>
      </c>
      <c r="L25" s="15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</row>
    <row r="26" ht="12.75" customHeight="1">
      <c r="A26" s="105"/>
      <c r="B26" s="113" t="s">
        <v>264</v>
      </c>
      <c r="C26" s="99"/>
      <c r="D26" s="120"/>
      <c r="E26" s="120"/>
      <c r="F26" s="120"/>
      <c r="G26" s="120"/>
      <c r="H26" s="120"/>
      <c r="I26" s="120"/>
      <c r="J26" s="77"/>
      <c r="K26" s="120"/>
      <c r="L26" s="15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ht="12.75" customHeight="1">
      <c r="A27" s="105"/>
      <c r="B27" s="106" t="s">
        <v>266</v>
      </c>
      <c r="C27" s="99">
        <v>0.5</v>
      </c>
      <c r="D27" s="102">
        <v>0.0</v>
      </c>
      <c r="E27" s="102">
        <v>0.0</v>
      </c>
      <c r="F27" s="102">
        <v>0.0</v>
      </c>
      <c r="G27" s="102">
        <v>0.0</v>
      </c>
      <c r="H27" s="102">
        <v>0.0</v>
      </c>
      <c r="I27" s="103" t="str">
        <f>D27+E27+F27-G27-H27</f>
        <v>0.00</v>
      </c>
      <c r="J27" s="103" t="str">
        <f>ROUND(((+D27+E27-G27)*C27)+F27*C27*0.5,0)</f>
        <v>0.00</v>
      </c>
      <c r="K27" s="103" t="str">
        <f>I27-J27</f>
        <v>0.00</v>
      </c>
      <c r="L27" s="15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ht="12.75" customHeight="1">
      <c r="A28" s="105"/>
      <c r="B28" s="106"/>
      <c r="C28" s="99"/>
      <c r="D28" s="111" t="str">
        <f t="shared" ref="D28:K28" si="6">SUM(D26:D27)</f>
        <v> 0.00 </v>
      </c>
      <c r="E28" s="111" t="str">
        <f t="shared" si="6"/>
        <v> 0.00 </v>
      </c>
      <c r="F28" s="111" t="str">
        <f t="shared" si="6"/>
        <v> 0.00 </v>
      </c>
      <c r="G28" s="111" t="str">
        <f t="shared" si="6"/>
        <v> 0.00 </v>
      </c>
      <c r="H28" s="111" t="str">
        <f t="shared" si="6"/>
        <v> 0.00 </v>
      </c>
      <c r="I28" s="111" t="str">
        <f t="shared" si="6"/>
        <v> 0.00 </v>
      </c>
      <c r="J28" s="111" t="str">
        <f t="shared" si="6"/>
        <v> 0.00 </v>
      </c>
      <c r="K28" s="111" t="str">
        <f t="shared" si="6"/>
        <v> 0.00 </v>
      </c>
      <c r="L28" s="15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ht="12.75" customHeight="1">
      <c r="A29" s="105"/>
      <c r="B29" s="106"/>
      <c r="C29" s="99"/>
      <c r="D29" s="120"/>
      <c r="E29" s="120"/>
      <c r="F29" s="120"/>
      <c r="G29" s="120"/>
      <c r="H29" s="120"/>
      <c r="I29" s="120"/>
      <c r="J29" s="77"/>
      <c r="K29" s="120"/>
      <c r="L29" s="15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ht="12.75" customHeight="1">
      <c r="A30" s="105"/>
      <c r="B30" s="113" t="s">
        <v>268</v>
      </c>
      <c r="C30" s="99"/>
      <c r="D30" s="102"/>
      <c r="E30" s="102"/>
      <c r="F30" s="102"/>
      <c r="G30" s="102"/>
      <c r="H30" s="102"/>
      <c r="I30" s="103"/>
      <c r="J30" s="87"/>
      <c r="K30" s="103"/>
      <c r="L30" s="15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ht="12.75" customHeight="1">
      <c r="A31" s="105"/>
      <c r="B31" s="106" t="s">
        <v>270</v>
      </c>
      <c r="C31" s="99">
        <v>0.6</v>
      </c>
      <c r="D31" s="102">
        <v>0.0</v>
      </c>
      <c r="E31" s="102">
        <v>0.0</v>
      </c>
      <c r="F31" s="102">
        <v>0.0</v>
      </c>
      <c r="G31" s="102">
        <v>0.0</v>
      </c>
      <c r="H31" s="102">
        <v>0.0</v>
      </c>
      <c r="I31" s="103" t="str">
        <f t="shared" ref="I31:I32" si="7">D31+E31+F31-G31-H31</f>
        <v>0.00</v>
      </c>
      <c r="J31" s="103" t="str">
        <f t="shared" ref="J31:J32" si="8">ROUND(((+D31+E31-G31)*C31)+F31*C31*0.5,0)</f>
        <v>0.00</v>
      </c>
      <c r="K31" s="103" t="str">
        <f t="shared" ref="K31:K32" si="9">I31-J31</f>
        <v>0.00</v>
      </c>
      <c r="L31" s="15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</row>
    <row r="32" ht="12.75" customHeight="1">
      <c r="A32" s="105"/>
      <c r="B32" s="106" t="s">
        <v>275</v>
      </c>
      <c r="C32" s="99">
        <v>0.6</v>
      </c>
      <c r="D32" s="102">
        <v>0.0</v>
      </c>
      <c r="E32" s="102">
        <v>0.0</v>
      </c>
      <c r="F32" s="102">
        <v>0.0</v>
      </c>
      <c r="G32" s="102">
        <v>0.0</v>
      </c>
      <c r="H32" s="102">
        <v>0.0</v>
      </c>
      <c r="I32" s="103" t="str">
        <f t="shared" si="7"/>
        <v>0.00</v>
      </c>
      <c r="J32" s="103" t="str">
        <f t="shared" si="8"/>
        <v>0.00</v>
      </c>
      <c r="K32" s="103" t="str">
        <f t="shared" si="9"/>
        <v>0.00</v>
      </c>
      <c r="L32" s="15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</row>
    <row r="33" ht="12.75" customHeight="1">
      <c r="A33" s="105"/>
      <c r="B33" s="106"/>
      <c r="C33" s="99"/>
      <c r="D33" s="111" t="str">
        <f t="shared" ref="D33:K33" si="10">SUM(D31:D32)</f>
        <v> 0.00 </v>
      </c>
      <c r="E33" s="111" t="str">
        <f t="shared" si="10"/>
        <v> 0.00 </v>
      </c>
      <c r="F33" s="111" t="str">
        <f t="shared" si="10"/>
        <v> 0.00 </v>
      </c>
      <c r="G33" s="111" t="str">
        <f t="shared" si="10"/>
        <v> 0.00 </v>
      </c>
      <c r="H33" s="111" t="str">
        <f t="shared" si="10"/>
        <v> 0.00 </v>
      </c>
      <c r="I33" s="111" t="str">
        <f t="shared" si="10"/>
        <v> 0.00 </v>
      </c>
      <c r="J33" s="111" t="str">
        <f t="shared" si="10"/>
        <v> 0.00 </v>
      </c>
      <c r="K33" s="111" t="str">
        <f t="shared" si="10"/>
        <v> 0.00 </v>
      </c>
      <c r="L33" s="15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ht="12.75" customHeight="1">
      <c r="A34" s="105"/>
      <c r="B34" s="106"/>
      <c r="C34" s="99"/>
      <c r="D34" s="120"/>
      <c r="E34" s="120"/>
      <c r="F34" s="120"/>
      <c r="G34" s="120"/>
      <c r="H34" s="120"/>
      <c r="I34" s="120"/>
      <c r="J34" s="120"/>
      <c r="K34" s="120"/>
      <c r="L34" s="15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</row>
    <row r="35" ht="12.75" customHeight="1">
      <c r="A35" s="105">
        <v>3.0</v>
      </c>
      <c r="B35" s="106" t="s">
        <v>277</v>
      </c>
      <c r="C35" s="99">
        <v>0.0</v>
      </c>
      <c r="D35" s="102">
        <v>0.0</v>
      </c>
      <c r="E35" s="102">
        <v>0.0</v>
      </c>
      <c r="F35" s="102">
        <v>0.0</v>
      </c>
      <c r="G35" s="102">
        <v>0.0</v>
      </c>
      <c r="H35" s="102">
        <v>0.0</v>
      </c>
      <c r="I35" s="103" t="str">
        <f>D35+E35+F35-G35-H35</f>
        <v>0.00</v>
      </c>
      <c r="J35" s="103" t="str">
        <f>ROUND(((+D35+E35-G35)*C35)+F35*C35*0.5,0)</f>
        <v>0.00</v>
      </c>
      <c r="K35" s="103" t="str">
        <f>I35-J35</f>
        <v>0.00</v>
      </c>
      <c r="L35" s="15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</row>
    <row r="36" ht="12.75" customHeight="1">
      <c r="A36" s="105"/>
      <c r="B36" s="106"/>
      <c r="C36" s="99"/>
      <c r="D36" s="102"/>
      <c r="E36" s="102"/>
      <c r="F36" s="102"/>
      <c r="G36" s="102"/>
      <c r="H36" s="102"/>
      <c r="I36" s="103"/>
      <c r="J36" s="103"/>
      <c r="K36" s="103"/>
      <c r="L36" s="15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</row>
    <row r="37" ht="12.75" customHeight="1">
      <c r="A37" s="105"/>
      <c r="B37" s="106" t="s">
        <v>279</v>
      </c>
      <c r="C37" s="99">
        <v>0.1</v>
      </c>
      <c r="D37" s="102">
        <v>0.0</v>
      </c>
      <c r="E37" s="102">
        <v>0.0</v>
      </c>
      <c r="F37" s="102">
        <v>0.0</v>
      </c>
      <c r="G37" s="102">
        <v>0.0</v>
      </c>
      <c r="H37" s="102">
        <v>0.0</v>
      </c>
      <c r="I37" s="103" t="str">
        <f>D37+E37+F37-G37-H37</f>
        <v>0.00</v>
      </c>
      <c r="J37" s="103" t="str">
        <f>ROUND(((+D37+E37-G37)*C37)+F37*C37*0.5,0)</f>
        <v>0.00</v>
      </c>
      <c r="K37" s="103" t="str">
        <f>I37-J37</f>
        <v>0.00</v>
      </c>
      <c r="L37" s="15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</row>
    <row r="38" ht="12.75" customHeight="1">
      <c r="A38" s="105"/>
      <c r="B38" s="106"/>
      <c r="C38" s="99"/>
      <c r="D38" s="102"/>
      <c r="E38" s="102"/>
      <c r="F38" s="102"/>
      <c r="G38" s="102"/>
      <c r="H38" s="102"/>
      <c r="I38" s="103"/>
      <c r="J38" s="103"/>
      <c r="K38" s="103"/>
      <c r="L38" s="15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</row>
    <row r="39" ht="12.75" customHeight="1">
      <c r="A39" s="128"/>
      <c r="B39" s="129" t="s">
        <v>282</v>
      </c>
      <c r="C39" s="130"/>
      <c r="D39" s="111" t="str">
        <f t="shared" ref="D39:K39" si="11">D13+D25+D28+D33+D35+D37</f>
        <v> 0.00 </v>
      </c>
      <c r="E39" s="111" t="str">
        <f t="shared" si="11"/>
        <v> 0.00 </v>
      </c>
      <c r="F39" s="111" t="str">
        <f t="shared" si="11"/>
        <v> 0.00 </v>
      </c>
      <c r="G39" s="111" t="str">
        <f t="shared" si="11"/>
        <v> 0.00 </v>
      </c>
      <c r="H39" s="111" t="str">
        <f t="shared" si="11"/>
        <v> 0.00 </v>
      </c>
      <c r="I39" s="111" t="str">
        <f t="shared" si="11"/>
        <v> 0.00 </v>
      </c>
      <c r="J39" s="111" t="str">
        <f t="shared" si="11"/>
        <v> 0.00 </v>
      </c>
      <c r="K39" s="111" t="str">
        <f t="shared" si="11"/>
        <v> 0.00 </v>
      </c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</row>
    <row r="40" ht="12.75" customHeight="1">
      <c r="A40" s="73"/>
      <c r="B40" s="31"/>
      <c r="C40" s="87"/>
      <c r="D40" s="77"/>
      <c r="E40" s="77"/>
      <c r="F40" s="77"/>
      <c r="G40" s="77"/>
      <c r="H40" s="77"/>
      <c r="I40" s="77"/>
      <c r="J40" s="77"/>
      <c r="K40" s="77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</row>
    <row r="41" ht="12.75" customHeight="1">
      <c r="A41" s="132" t="s">
        <v>288</v>
      </c>
      <c r="B41" s="13"/>
      <c r="C41" s="13"/>
      <c r="D41" s="15"/>
      <c r="E41" s="15"/>
      <c r="F41" s="15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</row>
    <row r="42" ht="15.0" customHeight="1">
      <c r="A42" s="133" t="s">
        <v>289</v>
      </c>
      <c r="B42" s="13"/>
      <c r="C42" s="13"/>
      <c r="D42" s="15"/>
      <c r="E42" s="15"/>
      <c r="F42" s="15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</row>
    <row r="43" ht="12.75" customHeight="1">
      <c r="A43" s="73"/>
      <c r="B43" s="13"/>
      <c r="C43" s="13"/>
      <c r="D43" s="15"/>
      <c r="E43" s="15"/>
      <c r="F43" s="15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</row>
    <row r="44" ht="12.75" customHeight="1">
      <c r="A44" s="73"/>
      <c r="B44" s="13"/>
      <c r="C44" s="13"/>
      <c r="D44" s="15"/>
      <c r="E44" s="15"/>
      <c r="F44" s="15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</row>
    <row r="45" ht="12.75" hidden="1" customHeight="1">
      <c r="A45" s="7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</row>
    <row r="46" ht="12.75" hidden="1" customHeight="1">
      <c r="A46" s="7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</row>
    <row r="47" ht="12.75" hidden="1" customHeight="1">
      <c r="A47" s="7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</row>
    <row r="48" ht="12.75" hidden="1" customHeight="1">
      <c r="A48" s="7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</row>
    <row r="49" ht="12.75" hidden="1" customHeight="1">
      <c r="A49" s="7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</row>
    <row r="50" ht="12.75" hidden="1" customHeight="1">
      <c r="A50" s="7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</row>
    <row r="51" ht="12.75" hidden="1" customHeight="1">
      <c r="A51" s="7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</row>
    <row r="52" ht="12.75" hidden="1" customHeight="1">
      <c r="A52" s="7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</row>
    <row r="53" ht="12.75" hidden="1" customHeight="1">
      <c r="A53" s="7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</row>
    <row r="54" ht="12.75" hidden="1" customHeight="1">
      <c r="A54" s="7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</row>
    <row r="55" ht="12.75" hidden="1" customHeight="1">
      <c r="A55" s="7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</row>
    <row r="56" ht="12.75" hidden="1" customHeight="1">
      <c r="A56" s="7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</row>
    <row r="57" ht="12.75" hidden="1" customHeight="1">
      <c r="A57" s="7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</row>
    <row r="58" ht="12.75" hidden="1" customHeight="1">
      <c r="A58" s="7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</row>
    <row r="59" ht="12.75" hidden="1" customHeight="1">
      <c r="A59" s="7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</row>
    <row r="60" ht="12.75" hidden="1" customHeight="1">
      <c r="A60" s="7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</row>
    <row r="61" ht="12.75" hidden="1" customHeight="1">
      <c r="A61" s="7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</row>
    <row r="62" ht="12.75" hidden="1" customHeight="1">
      <c r="A62" s="7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</row>
    <row r="63" ht="12.75" hidden="1" customHeight="1">
      <c r="A63" s="7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</row>
    <row r="64" ht="12.75" hidden="1" customHeight="1">
      <c r="A64" s="7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</row>
    <row r="65" ht="12.75" hidden="1" customHeight="1">
      <c r="A65" s="7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</row>
    <row r="66" ht="12.75" hidden="1" customHeight="1">
      <c r="A66" s="7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</row>
    <row r="67" ht="12.75" hidden="1" customHeight="1">
      <c r="A67" s="7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</row>
    <row r="68" ht="12.75" hidden="1" customHeight="1">
      <c r="A68" s="7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</row>
    <row r="69" ht="12.75" hidden="1" customHeight="1">
      <c r="A69" s="7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</row>
    <row r="70" ht="12.75" hidden="1" customHeight="1">
      <c r="A70" s="7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</row>
    <row r="71" ht="12.75" hidden="1" customHeight="1">
      <c r="A71" s="7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</row>
    <row r="72" ht="12.75" hidden="1" customHeight="1">
      <c r="A72" s="7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</row>
    <row r="73" ht="12.75" hidden="1" customHeight="1">
      <c r="A73" s="7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</row>
    <row r="74" ht="12.75" hidden="1" customHeight="1">
      <c r="A74" s="7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</row>
    <row r="75" ht="12.75" hidden="1" customHeight="1">
      <c r="A75" s="7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</row>
    <row r="76" ht="12.75" hidden="1" customHeight="1">
      <c r="A76" s="7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</row>
    <row r="77" ht="12.75" hidden="1" customHeight="1">
      <c r="A77" s="7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</row>
    <row r="78" ht="12.75" hidden="1" customHeight="1">
      <c r="A78" s="7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</row>
    <row r="79" ht="12.75" hidden="1" customHeight="1">
      <c r="A79" s="7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</row>
    <row r="80" ht="12.75" hidden="1" customHeight="1">
      <c r="A80" s="7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</row>
    <row r="81" ht="12.75" hidden="1" customHeight="1">
      <c r="A81" s="7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</row>
    <row r="82" ht="12.75" hidden="1" customHeight="1">
      <c r="A82" s="7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</row>
    <row r="83" ht="12.75" hidden="1" customHeight="1">
      <c r="A83" s="7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</row>
    <row r="84" ht="12.75" hidden="1" customHeight="1">
      <c r="A84" s="7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</row>
    <row r="85" ht="12.75" hidden="1" customHeight="1">
      <c r="A85" s="7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</row>
    <row r="86" ht="12.75" hidden="1" customHeight="1">
      <c r="A86" s="7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</row>
    <row r="87" ht="12.75" hidden="1" customHeight="1">
      <c r="A87" s="7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</row>
    <row r="88" ht="12.75" hidden="1" customHeight="1">
      <c r="A88" s="7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</row>
    <row r="89" ht="12.75" hidden="1" customHeight="1">
      <c r="A89" s="7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</row>
    <row r="90" ht="12.75" hidden="1" customHeight="1">
      <c r="A90" s="7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</row>
    <row r="91" ht="12.75" hidden="1" customHeight="1">
      <c r="A91" s="7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</row>
    <row r="92" ht="12.75" hidden="1" customHeight="1">
      <c r="A92" s="7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</row>
    <row r="93" ht="12.75" hidden="1" customHeight="1">
      <c r="A93" s="7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</row>
    <row r="94" ht="12.75" hidden="1" customHeight="1">
      <c r="A94" s="7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</row>
    <row r="95" ht="12.75" hidden="1" customHeight="1">
      <c r="A95" s="7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</row>
    <row r="96" ht="12.75" hidden="1" customHeight="1">
      <c r="A96" s="7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</row>
    <row r="97" ht="12.75" hidden="1" customHeight="1">
      <c r="A97" s="7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</row>
    <row r="98" ht="12.75" hidden="1" customHeight="1">
      <c r="A98" s="7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</row>
    <row r="99" ht="12.75" hidden="1" customHeight="1">
      <c r="A99" s="7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</row>
    <row r="100" ht="12.75" hidden="1" customHeight="1">
      <c r="A100" s="7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</row>
    <row r="101" ht="12.75" hidden="1" customHeight="1">
      <c r="A101" s="7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</row>
    <row r="102" ht="12.75" hidden="1" customHeight="1">
      <c r="A102" s="7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</row>
    <row r="103" ht="12.75" hidden="1" customHeight="1">
      <c r="A103" s="7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</row>
    <row r="104" ht="12.75" hidden="1" customHeight="1">
      <c r="A104" s="7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</row>
    <row r="105" ht="12.75" hidden="1" customHeight="1">
      <c r="A105" s="7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</row>
    <row r="106" ht="12.75" hidden="1" customHeight="1">
      <c r="A106" s="7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</row>
    <row r="107" ht="12.75" hidden="1" customHeight="1">
      <c r="A107" s="7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</row>
    <row r="108" ht="12.75" hidden="1" customHeight="1">
      <c r="A108" s="7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</row>
    <row r="109" ht="12.75" hidden="1" customHeight="1">
      <c r="A109" s="7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</row>
    <row r="110" ht="12.75" hidden="1" customHeight="1">
      <c r="A110" s="7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</row>
    <row r="111" ht="12.75" hidden="1" customHeight="1">
      <c r="A111" s="7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</row>
    <row r="112" ht="12.75" hidden="1" customHeight="1">
      <c r="A112" s="7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</row>
    <row r="113" ht="12.75" hidden="1" customHeight="1">
      <c r="A113" s="7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</row>
    <row r="114" ht="12.75" hidden="1" customHeight="1">
      <c r="A114" s="7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</row>
    <row r="115" ht="12.75" hidden="1" customHeight="1">
      <c r="A115" s="7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</row>
    <row r="116" ht="12.75" hidden="1" customHeight="1">
      <c r="A116" s="7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</row>
    <row r="117" ht="12.75" hidden="1" customHeight="1">
      <c r="A117" s="7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</row>
    <row r="118" ht="12.75" hidden="1" customHeight="1">
      <c r="A118" s="7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</row>
    <row r="119" ht="12.75" hidden="1" customHeight="1">
      <c r="A119" s="7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</row>
    <row r="120" ht="12.75" hidden="1" customHeight="1">
      <c r="A120" s="7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</row>
    <row r="121" ht="12.75" hidden="1" customHeight="1">
      <c r="A121" s="7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</row>
    <row r="122" ht="12.75" hidden="1" customHeight="1">
      <c r="A122" s="7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</row>
    <row r="123" ht="12.75" hidden="1" customHeight="1">
      <c r="A123" s="7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</row>
    <row r="124" ht="12.75" hidden="1" customHeight="1">
      <c r="A124" s="7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</row>
    <row r="125" ht="12.75" hidden="1" customHeight="1">
      <c r="A125" s="7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</row>
    <row r="126" ht="12.75" hidden="1" customHeight="1">
      <c r="A126" s="7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</row>
    <row r="127" ht="12.75" hidden="1" customHeight="1">
      <c r="A127" s="7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</row>
    <row r="128" ht="12.75" hidden="1" customHeight="1">
      <c r="A128" s="7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</row>
    <row r="129" ht="12.75" hidden="1" customHeight="1">
      <c r="A129" s="7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</row>
    <row r="130" ht="12.75" hidden="1" customHeight="1">
      <c r="A130" s="7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</row>
    <row r="131" ht="12.75" hidden="1" customHeight="1">
      <c r="A131" s="7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</row>
    <row r="132" ht="12.75" hidden="1" customHeight="1">
      <c r="A132" s="7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</row>
    <row r="133" ht="12.75" hidden="1" customHeight="1">
      <c r="A133" s="7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</row>
    <row r="134" ht="12.75" hidden="1" customHeight="1">
      <c r="A134" s="7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</row>
    <row r="135" ht="12.75" hidden="1" customHeight="1">
      <c r="A135" s="7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</row>
    <row r="136" ht="12.75" hidden="1" customHeight="1">
      <c r="A136" s="7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</row>
    <row r="137" ht="12.75" hidden="1" customHeight="1">
      <c r="A137" s="7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</row>
    <row r="138" ht="12.75" hidden="1" customHeight="1">
      <c r="A138" s="7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</row>
    <row r="139" ht="12.75" hidden="1" customHeight="1">
      <c r="A139" s="7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</row>
    <row r="140" ht="12.75" hidden="1" customHeight="1">
      <c r="A140" s="7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</row>
    <row r="141" ht="12.75" hidden="1" customHeight="1">
      <c r="A141" s="7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</row>
    <row r="142" ht="12.75" hidden="1" customHeight="1">
      <c r="A142" s="7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</row>
    <row r="143" ht="12.75" customHeight="1">
      <c r="A143" s="7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</row>
    <row r="144" ht="12.75" customHeight="1">
      <c r="A144" s="7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</row>
    <row r="145" ht="12.75" customHeight="1">
      <c r="A145" s="7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</row>
    <row r="146" ht="12.75" customHeight="1">
      <c r="A146" s="7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</row>
    <row r="147" ht="12.75" customHeight="1">
      <c r="A147" s="7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</row>
    <row r="148" ht="12.75" customHeight="1">
      <c r="A148" s="7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</row>
    <row r="149" ht="12.75" customHeight="1">
      <c r="A149" s="7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</row>
    <row r="150" ht="12.75" customHeight="1">
      <c r="A150" s="7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</row>
    <row r="151" ht="12.75" customHeight="1">
      <c r="A151" s="7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</row>
    <row r="152" ht="12.75" customHeight="1">
      <c r="A152" s="7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</row>
    <row r="153" ht="12.75" customHeight="1">
      <c r="A153" s="7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</row>
    <row r="154" ht="12.75" customHeight="1">
      <c r="A154" s="7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</row>
    <row r="155" ht="12.75" customHeight="1">
      <c r="A155" s="7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</row>
    <row r="156" ht="12.75" customHeight="1">
      <c r="A156" s="7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</row>
    <row r="157" ht="12.75" customHeight="1">
      <c r="A157" s="7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</row>
    <row r="158" ht="12.75" customHeight="1">
      <c r="A158" s="7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</row>
    <row r="159" ht="12.75" customHeight="1">
      <c r="A159" s="7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</row>
    <row r="160" ht="12.75" customHeight="1">
      <c r="A160" s="7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</row>
    <row r="161" ht="12.75" customHeight="1">
      <c r="A161" s="7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</row>
    <row r="162" ht="12.75" customHeight="1">
      <c r="A162" s="7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</row>
    <row r="163" ht="12.75" customHeight="1">
      <c r="A163" s="7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</row>
    <row r="164" ht="12.75" customHeight="1">
      <c r="A164" s="7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</row>
    <row r="165" ht="12.75" customHeight="1">
      <c r="A165" s="7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</row>
    <row r="166" ht="12.75" customHeight="1">
      <c r="A166" s="7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</row>
    <row r="167" ht="12.75" customHeight="1">
      <c r="A167" s="7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</row>
    <row r="168" ht="12.75" customHeight="1">
      <c r="A168" s="7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</row>
    <row r="169" ht="12.75" customHeight="1">
      <c r="A169" s="7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</row>
    <row r="170" ht="12.75" customHeight="1">
      <c r="A170" s="7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</row>
    <row r="171" ht="12.75" customHeight="1">
      <c r="A171" s="7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</row>
    <row r="172" ht="12.75" customHeight="1">
      <c r="A172" s="7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</row>
    <row r="173" ht="12.75" customHeight="1">
      <c r="A173" s="7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</row>
    <row r="174" ht="12.75" customHeight="1">
      <c r="A174" s="7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</row>
    <row r="175" ht="12.75" customHeight="1">
      <c r="A175" s="7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</row>
    <row r="176" ht="12.75" customHeight="1">
      <c r="A176" s="7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</row>
    <row r="177" ht="12.75" customHeight="1">
      <c r="A177" s="7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</row>
    <row r="178" ht="12.75" customHeight="1">
      <c r="A178" s="7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</row>
    <row r="179" ht="12.75" customHeight="1">
      <c r="A179" s="7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</row>
    <row r="180" ht="12.75" customHeight="1">
      <c r="A180" s="7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</row>
    <row r="181" ht="12.75" customHeight="1">
      <c r="A181" s="7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</row>
    <row r="182" ht="12.75" customHeight="1">
      <c r="A182" s="7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</row>
    <row r="183" ht="12.75" customHeight="1">
      <c r="A183" s="7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</row>
    <row r="184" ht="12.75" customHeight="1">
      <c r="A184" s="7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</row>
    <row r="185" ht="12.75" customHeight="1">
      <c r="A185" s="7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</row>
    <row r="186" ht="12.75" customHeight="1">
      <c r="A186" s="7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</row>
    <row r="187" ht="12.75" customHeight="1">
      <c r="A187" s="7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</row>
    <row r="188" ht="12.75" customHeight="1">
      <c r="A188" s="7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</row>
    <row r="189" ht="12.75" customHeight="1">
      <c r="A189" s="7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</row>
    <row r="190" ht="12.75" customHeight="1">
      <c r="A190" s="7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</row>
    <row r="191" ht="12.75" customHeight="1">
      <c r="A191" s="7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</row>
    <row r="192" ht="12.75" customHeight="1">
      <c r="A192" s="7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</row>
    <row r="193" ht="12.75" customHeight="1">
      <c r="A193" s="7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</row>
    <row r="194" ht="12.75" customHeight="1">
      <c r="A194" s="7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</row>
    <row r="195" ht="12.75" customHeight="1">
      <c r="A195" s="7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</row>
    <row r="196" ht="12.75" customHeight="1">
      <c r="A196" s="7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</row>
    <row r="197" ht="12.75" customHeight="1">
      <c r="A197" s="7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</row>
    <row r="198" ht="12.75" customHeight="1">
      <c r="A198" s="7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</row>
    <row r="199" ht="12.75" customHeight="1">
      <c r="A199" s="7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</row>
    <row r="200" ht="12.75" customHeight="1">
      <c r="A200" s="7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</row>
    <row r="201" ht="12.75" customHeight="1">
      <c r="A201" s="7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</row>
    <row r="202" ht="12.75" customHeight="1">
      <c r="A202" s="7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</row>
    <row r="203" ht="12.75" customHeight="1">
      <c r="A203" s="7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</row>
    <row r="204" ht="12.75" customHeight="1">
      <c r="A204" s="7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</row>
    <row r="205" ht="12.75" customHeight="1">
      <c r="A205" s="7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</row>
    <row r="206" ht="12.75" customHeight="1">
      <c r="A206" s="7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</row>
    <row r="207" ht="12.75" customHeight="1">
      <c r="A207" s="7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</row>
    <row r="208" ht="12.75" customHeight="1">
      <c r="A208" s="7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</row>
    <row r="209" ht="12.75" customHeight="1">
      <c r="A209" s="7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</row>
    <row r="210" ht="12.75" customHeight="1">
      <c r="A210" s="7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</row>
    <row r="211" ht="12.75" customHeight="1">
      <c r="A211" s="7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</row>
    <row r="212" ht="12.75" customHeight="1">
      <c r="A212" s="7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</row>
    <row r="213" ht="12.75" customHeight="1">
      <c r="A213" s="7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</row>
    <row r="214" ht="12.75" customHeight="1">
      <c r="A214" s="7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</row>
    <row r="215" ht="12.75" customHeight="1">
      <c r="A215" s="7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</row>
    <row r="216" ht="12.75" customHeight="1">
      <c r="A216" s="7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</row>
    <row r="217" ht="12.75" customHeight="1">
      <c r="A217" s="7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</row>
    <row r="218" ht="12.75" customHeight="1">
      <c r="A218" s="7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</row>
    <row r="219" ht="12.75" customHeight="1">
      <c r="A219" s="7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</row>
    <row r="220" ht="12.75" customHeight="1">
      <c r="A220" s="7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</row>
    <row r="221" ht="12.75" customHeight="1">
      <c r="A221" s="7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</row>
    <row r="222" ht="12.75" customHeight="1">
      <c r="A222" s="7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</row>
    <row r="223" ht="12.75" customHeight="1">
      <c r="A223" s="7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</row>
    <row r="224" ht="12.75" customHeight="1">
      <c r="A224" s="7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</row>
    <row r="225" ht="12.75" customHeight="1">
      <c r="A225" s="7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</row>
    <row r="226" ht="12.75" customHeight="1">
      <c r="A226" s="7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</row>
    <row r="227" ht="12.75" customHeight="1">
      <c r="A227" s="7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</row>
    <row r="228" ht="12.75" customHeight="1">
      <c r="A228" s="7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</row>
    <row r="229" ht="12.75" customHeight="1">
      <c r="A229" s="7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</row>
    <row r="230" ht="12.75" customHeight="1">
      <c r="A230" s="7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</row>
    <row r="231" ht="12.75" customHeight="1">
      <c r="A231" s="7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</row>
    <row r="232" ht="12.75" customHeight="1">
      <c r="A232" s="7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</row>
    <row r="233" ht="12.75" customHeight="1">
      <c r="A233" s="7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</row>
    <row r="234" ht="12.75" customHeight="1">
      <c r="A234" s="7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</row>
    <row r="235" ht="12.75" customHeight="1">
      <c r="A235" s="7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</row>
    <row r="236" ht="12.75" customHeight="1">
      <c r="A236" s="7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</row>
    <row r="237" ht="12.75" customHeight="1">
      <c r="A237" s="7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</row>
    <row r="238" ht="12.75" customHeight="1">
      <c r="A238" s="7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</row>
    <row r="239" ht="12.75" customHeight="1">
      <c r="A239" s="7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</row>
    <row r="240" ht="12.75" customHeight="1">
      <c r="A240" s="7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</row>
    <row r="241" ht="12.75" customHeight="1">
      <c r="A241" s="7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</row>
    <row r="242" ht="12.75" customHeight="1">
      <c r="A242" s="7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</row>
    <row r="243" ht="12.75" customHeight="1">
      <c r="A243" s="7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</row>
    <row r="244" ht="12.75" customHeight="1">
      <c r="A244" s="7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</row>
    <row r="245" ht="12.75" customHeight="1">
      <c r="A245" s="7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</row>
    <row r="246" ht="12.75" customHeight="1">
      <c r="A246" s="7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</row>
    <row r="247" ht="12.75" customHeight="1">
      <c r="A247" s="7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</row>
    <row r="248" ht="12.75" customHeight="1">
      <c r="A248" s="7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</row>
    <row r="249" ht="12.75" customHeight="1">
      <c r="A249" s="7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</row>
    <row r="250" ht="12.75" customHeight="1">
      <c r="A250" s="7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</row>
    <row r="251" ht="12.75" customHeight="1">
      <c r="A251" s="7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</row>
    <row r="252" ht="12.75" customHeight="1">
      <c r="A252" s="7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</row>
    <row r="253" ht="12.75" customHeight="1">
      <c r="A253" s="7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</row>
    <row r="254" ht="12.75" customHeight="1">
      <c r="A254" s="7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</row>
    <row r="255" ht="12.75" customHeight="1">
      <c r="A255" s="7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</row>
    <row r="256" ht="12.75" customHeight="1">
      <c r="A256" s="7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</row>
    <row r="257" ht="12.75" customHeight="1">
      <c r="A257" s="7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</row>
    <row r="258" ht="12.75" customHeight="1">
      <c r="A258" s="7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</row>
    <row r="259" ht="12.75" customHeight="1">
      <c r="A259" s="7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</row>
    <row r="260" ht="12.75" customHeight="1">
      <c r="A260" s="7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</row>
    <row r="261" ht="12.75" customHeight="1">
      <c r="A261" s="7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</row>
    <row r="262" ht="12.75" customHeight="1">
      <c r="A262" s="7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</row>
    <row r="263" ht="12.75" customHeight="1">
      <c r="A263" s="7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</row>
    <row r="264" ht="12.75" customHeight="1">
      <c r="A264" s="7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</row>
    <row r="265" ht="12.75" customHeight="1">
      <c r="A265" s="7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</row>
    <row r="266" ht="12.75" customHeight="1">
      <c r="A266" s="7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</row>
    <row r="267" ht="12.75" customHeight="1">
      <c r="A267" s="7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</row>
    <row r="268" ht="12.75" customHeight="1">
      <c r="A268" s="7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</row>
    <row r="269" ht="12.75" customHeight="1">
      <c r="A269" s="7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</row>
    <row r="270" ht="12.75" customHeight="1">
      <c r="A270" s="7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</row>
    <row r="271" ht="12.75" customHeight="1">
      <c r="A271" s="7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</row>
    <row r="272" ht="12.75" customHeight="1">
      <c r="A272" s="7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</row>
    <row r="273" ht="12.75" customHeight="1">
      <c r="A273" s="7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</row>
    <row r="274" ht="12.75" customHeight="1">
      <c r="A274" s="7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</row>
    <row r="275" ht="12.75" customHeight="1">
      <c r="A275" s="7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</row>
    <row r="276" ht="12.75" customHeight="1">
      <c r="A276" s="7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</row>
    <row r="277" ht="12.75" customHeight="1">
      <c r="A277" s="7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</row>
    <row r="278" ht="12.75" customHeight="1">
      <c r="A278" s="7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</row>
    <row r="279" ht="12.75" customHeight="1">
      <c r="A279" s="7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</row>
    <row r="280" ht="12.75" customHeight="1">
      <c r="A280" s="7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</row>
    <row r="281" ht="12.75" customHeight="1">
      <c r="A281" s="7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</row>
    <row r="282" ht="12.75" customHeight="1">
      <c r="A282" s="7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</row>
    <row r="283" ht="12.75" customHeight="1">
      <c r="A283" s="7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</row>
    <row r="284" ht="12.75" customHeight="1">
      <c r="A284" s="7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</row>
    <row r="285" ht="12.75" customHeight="1">
      <c r="A285" s="7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</row>
    <row r="286" ht="12.75" customHeight="1">
      <c r="A286" s="7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</row>
    <row r="287" ht="12.75" customHeight="1">
      <c r="A287" s="7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</row>
    <row r="288" ht="12.75" customHeight="1">
      <c r="A288" s="7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</row>
    <row r="289" ht="12.75" customHeight="1">
      <c r="A289" s="7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</row>
    <row r="290" ht="12.75" customHeight="1">
      <c r="A290" s="7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</row>
    <row r="291" ht="12.75" customHeight="1">
      <c r="A291" s="7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</row>
    <row r="292" ht="12.75" customHeight="1">
      <c r="A292" s="7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</row>
    <row r="293" ht="12.75" customHeight="1">
      <c r="A293" s="7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</row>
    <row r="294" ht="12.75" customHeight="1">
      <c r="A294" s="7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</row>
    <row r="295" ht="12.75" customHeight="1">
      <c r="A295" s="7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</row>
    <row r="296" ht="12.75" customHeight="1">
      <c r="A296" s="7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</row>
    <row r="297" ht="12.75" customHeight="1">
      <c r="A297" s="7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</row>
    <row r="298" ht="12.75" customHeight="1">
      <c r="A298" s="7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</row>
    <row r="299" ht="12.75" customHeight="1">
      <c r="A299" s="7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</row>
    <row r="300" ht="12.75" customHeight="1">
      <c r="A300" s="7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</row>
    <row r="301" ht="12.75" customHeight="1">
      <c r="A301" s="7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</row>
    <row r="302" ht="12.75" customHeight="1">
      <c r="A302" s="7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</row>
    <row r="303" ht="12.75" customHeight="1">
      <c r="A303" s="7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</row>
    <row r="304" ht="12.75" customHeight="1">
      <c r="A304" s="7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</row>
    <row r="305" ht="12.75" customHeight="1">
      <c r="A305" s="7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</row>
    <row r="306" ht="12.75" customHeight="1">
      <c r="A306" s="7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</row>
    <row r="307" ht="12.75" customHeight="1">
      <c r="A307" s="7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</row>
    <row r="308" ht="12.75" customHeight="1">
      <c r="A308" s="7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</row>
    <row r="309" ht="12.75" customHeight="1">
      <c r="A309" s="7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</row>
    <row r="310" ht="12.75" customHeight="1">
      <c r="A310" s="7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</row>
    <row r="311" ht="12.75" customHeight="1">
      <c r="A311" s="7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</row>
    <row r="312" ht="12.75" customHeight="1">
      <c r="A312" s="7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</row>
    <row r="313" ht="12.75" customHeight="1">
      <c r="A313" s="7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</row>
    <row r="314" ht="12.75" customHeight="1">
      <c r="A314" s="7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</row>
    <row r="315" ht="12.75" customHeight="1">
      <c r="A315" s="7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</row>
    <row r="316" ht="12.75" customHeight="1">
      <c r="A316" s="7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</row>
    <row r="317" ht="12.75" customHeight="1">
      <c r="A317" s="7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</row>
    <row r="318" ht="12.75" customHeight="1">
      <c r="A318" s="7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</row>
    <row r="319" ht="12.75" customHeight="1">
      <c r="A319" s="7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</row>
    <row r="320" ht="12.75" customHeight="1">
      <c r="A320" s="7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</row>
    <row r="321" ht="12.75" customHeight="1">
      <c r="A321" s="7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</row>
    <row r="322" ht="12.75" customHeight="1">
      <c r="A322" s="7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</row>
    <row r="323" ht="12.75" customHeight="1">
      <c r="A323" s="7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</row>
    <row r="324" ht="12.75" customHeight="1">
      <c r="A324" s="7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</row>
    <row r="325" ht="12.75" customHeight="1">
      <c r="A325" s="7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</row>
    <row r="326" ht="12.75" customHeight="1">
      <c r="A326" s="7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</row>
    <row r="327" ht="12.75" customHeight="1">
      <c r="A327" s="7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</row>
    <row r="328" ht="12.75" customHeight="1">
      <c r="A328" s="7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</row>
    <row r="329" ht="12.75" customHeight="1">
      <c r="A329" s="7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</row>
    <row r="330" ht="12.75" customHeight="1">
      <c r="A330" s="7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</row>
    <row r="331" ht="12.75" customHeight="1">
      <c r="A331" s="7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</row>
    <row r="332" ht="12.75" customHeight="1">
      <c r="A332" s="7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</row>
    <row r="333" ht="12.75" customHeight="1">
      <c r="A333" s="7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</row>
    <row r="334" ht="12.75" customHeight="1">
      <c r="A334" s="7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</row>
    <row r="335" ht="12.75" customHeight="1">
      <c r="A335" s="7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</row>
    <row r="336" ht="12.75" customHeight="1">
      <c r="A336" s="7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</row>
    <row r="337" ht="12.75" customHeight="1">
      <c r="A337" s="7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</row>
    <row r="338" ht="12.75" customHeight="1">
      <c r="A338" s="7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</row>
    <row r="339" ht="12.75" customHeight="1">
      <c r="A339" s="7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</row>
    <row r="340" ht="12.75" customHeight="1">
      <c r="A340" s="7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</row>
    <row r="341" ht="12.75" customHeight="1">
      <c r="A341" s="7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</row>
    <row r="342" ht="12.75" customHeight="1">
      <c r="A342" s="7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</row>
    <row r="343" ht="12.75" customHeight="1">
      <c r="A343" s="7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</row>
    <row r="344" ht="12.75" customHeight="1">
      <c r="A344" s="7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</row>
    <row r="345" ht="12.75" customHeight="1">
      <c r="A345" s="7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</row>
    <row r="346" ht="12.75" customHeight="1">
      <c r="A346" s="7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</row>
    <row r="347" ht="12.75" customHeight="1">
      <c r="A347" s="7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</row>
    <row r="348" ht="12.75" customHeight="1">
      <c r="A348" s="7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</row>
    <row r="349" ht="12.75" customHeight="1">
      <c r="A349" s="7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</row>
    <row r="350" ht="12.75" customHeight="1">
      <c r="A350" s="7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</row>
    <row r="351" ht="12.75" customHeight="1">
      <c r="A351" s="7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</row>
    <row r="352" ht="12.75" customHeight="1">
      <c r="A352" s="7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</row>
    <row r="353" ht="12.75" customHeight="1">
      <c r="A353" s="7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</row>
    <row r="354" ht="12.75" customHeight="1">
      <c r="A354" s="7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</row>
    <row r="355" ht="12.75" customHeight="1">
      <c r="A355" s="7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</row>
    <row r="356" ht="12.75" customHeight="1">
      <c r="A356" s="7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</row>
    <row r="357" ht="12.75" customHeight="1">
      <c r="A357" s="7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</row>
    <row r="358" ht="12.75" customHeight="1">
      <c r="A358" s="7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</row>
    <row r="359" ht="12.75" customHeight="1">
      <c r="A359" s="7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</row>
    <row r="360" ht="12.75" customHeight="1">
      <c r="A360" s="7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</row>
    <row r="361" ht="12.75" customHeight="1">
      <c r="A361" s="7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</row>
    <row r="362" ht="12.75" customHeight="1">
      <c r="A362" s="7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</row>
    <row r="363" ht="12.75" customHeight="1">
      <c r="A363" s="7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</row>
    <row r="364" ht="12.75" customHeight="1">
      <c r="A364" s="7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</row>
    <row r="365" ht="12.75" customHeight="1">
      <c r="A365" s="7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</row>
    <row r="366" ht="12.75" customHeight="1">
      <c r="A366" s="7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</row>
    <row r="367" ht="12.75" customHeight="1">
      <c r="A367" s="7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</row>
    <row r="368" ht="12.75" customHeight="1">
      <c r="A368" s="7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</row>
    <row r="369" ht="12.75" customHeight="1">
      <c r="A369" s="7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</row>
    <row r="370" ht="12.75" customHeight="1">
      <c r="A370" s="7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</row>
    <row r="371" ht="12.75" customHeight="1">
      <c r="A371" s="7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</row>
    <row r="372" ht="12.75" customHeight="1">
      <c r="A372" s="7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</row>
    <row r="373" ht="12.75" customHeight="1">
      <c r="A373" s="7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</row>
    <row r="374" ht="12.75" customHeight="1">
      <c r="A374" s="7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</row>
    <row r="375" ht="12.75" customHeight="1">
      <c r="A375" s="7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</row>
    <row r="376" ht="12.75" customHeight="1">
      <c r="A376" s="7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</row>
    <row r="377" ht="12.75" customHeight="1">
      <c r="A377" s="7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</row>
    <row r="378" ht="12.75" customHeight="1">
      <c r="A378" s="7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</row>
    <row r="379" ht="12.75" customHeight="1">
      <c r="A379" s="7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</row>
    <row r="380" ht="12.75" customHeight="1">
      <c r="A380" s="7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</row>
    <row r="381" ht="12.75" customHeight="1">
      <c r="A381" s="7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</row>
    <row r="382" ht="12.75" customHeight="1">
      <c r="A382" s="7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</row>
    <row r="383" ht="12.75" customHeight="1">
      <c r="A383" s="7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</row>
    <row r="384" ht="12.75" customHeight="1">
      <c r="A384" s="7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</row>
    <row r="385" ht="12.75" customHeight="1">
      <c r="A385" s="7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</row>
    <row r="386" ht="12.75" customHeight="1">
      <c r="A386" s="7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</row>
    <row r="387" ht="12.75" customHeight="1">
      <c r="A387" s="7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</row>
    <row r="388" ht="12.75" customHeight="1">
      <c r="A388" s="7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</row>
    <row r="389" ht="12.75" customHeight="1">
      <c r="A389" s="7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</row>
    <row r="390" ht="12.75" customHeight="1">
      <c r="A390" s="7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</row>
    <row r="391" ht="12.75" customHeight="1">
      <c r="A391" s="7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</row>
    <row r="392" ht="12.75" customHeight="1">
      <c r="A392" s="7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</row>
    <row r="393" ht="12.75" customHeight="1">
      <c r="A393" s="7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</row>
    <row r="394" ht="12.75" customHeight="1">
      <c r="A394" s="7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</row>
    <row r="395" ht="12.75" customHeight="1">
      <c r="A395" s="7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</row>
    <row r="396" ht="12.75" customHeight="1">
      <c r="A396" s="7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</row>
    <row r="397" ht="12.75" customHeight="1">
      <c r="A397" s="7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</row>
    <row r="398" ht="12.75" customHeight="1">
      <c r="A398" s="7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</row>
    <row r="399" ht="12.75" customHeight="1">
      <c r="A399" s="7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</row>
    <row r="400" ht="12.75" customHeight="1">
      <c r="A400" s="7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</row>
    <row r="401" ht="12.75" customHeight="1">
      <c r="A401" s="7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</row>
    <row r="402" ht="12.75" customHeight="1">
      <c r="A402" s="7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</row>
    <row r="403" ht="12.75" customHeight="1">
      <c r="A403" s="7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</row>
    <row r="404" ht="12.75" customHeight="1">
      <c r="A404" s="7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</row>
    <row r="405" ht="12.75" customHeight="1">
      <c r="A405" s="7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</row>
    <row r="406" ht="12.75" customHeight="1">
      <c r="A406" s="7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</row>
    <row r="407" ht="12.75" customHeight="1">
      <c r="A407" s="7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</row>
    <row r="408" ht="12.75" customHeight="1">
      <c r="A408" s="7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</row>
    <row r="409" ht="12.75" customHeight="1">
      <c r="A409" s="7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</row>
    <row r="410" ht="12.75" customHeight="1">
      <c r="A410" s="7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</row>
    <row r="411" ht="12.75" customHeight="1">
      <c r="A411" s="7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</row>
    <row r="412" ht="12.75" customHeight="1">
      <c r="A412" s="7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</row>
    <row r="413" ht="12.75" customHeight="1">
      <c r="A413" s="7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</row>
    <row r="414" ht="12.75" customHeight="1">
      <c r="A414" s="7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</row>
    <row r="415" ht="12.75" customHeight="1">
      <c r="A415" s="7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</row>
    <row r="416" ht="12.75" customHeight="1">
      <c r="A416" s="7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</row>
    <row r="417" ht="12.75" customHeight="1">
      <c r="A417" s="7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</row>
    <row r="418" ht="12.75" customHeight="1">
      <c r="A418" s="7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</row>
    <row r="419" ht="12.75" customHeight="1">
      <c r="A419" s="7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</row>
    <row r="420" ht="12.75" customHeight="1">
      <c r="A420" s="7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</row>
    <row r="421" ht="12.75" customHeight="1">
      <c r="A421" s="7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</row>
    <row r="422" ht="12.75" customHeight="1">
      <c r="A422" s="7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</row>
    <row r="423" ht="12.75" customHeight="1">
      <c r="A423" s="7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</row>
    <row r="424" ht="12.75" customHeight="1">
      <c r="A424" s="7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</row>
    <row r="425" ht="12.75" customHeight="1">
      <c r="A425" s="7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</row>
    <row r="426" ht="12.75" customHeight="1">
      <c r="A426" s="7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</row>
    <row r="427" ht="12.75" customHeight="1">
      <c r="A427" s="7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</row>
    <row r="428" ht="12.75" customHeight="1">
      <c r="A428" s="7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</row>
    <row r="429" ht="12.75" customHeight="1">
      <c r="A429" s="7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</row>
    <row r="430" ht="12.75" customHeight="1">
      <c r="A430" s="7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</row>
    <row r="431" ht="12.75" customHeight="1">
      <c r="A431" s="7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</row>
    <row r="432" ht="12.75" customHeight="1">
      <c r="A432" s="7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</row>
    <row r="433" ht="12.75" customHeight="1">
      <c r="A433" s="7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</row>
    <row r="434" ht="12.75" customHeight="1">
      <c r="A434" s="7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</row>
    <row r="435" ht="12.75" customHeight="1">
      <c r="A435" s="7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</row>
    <row r="436" ht="12.75" customHeight="1">
      <c r="A436" s="7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</row>
    <row r="437" ht="12.75" customHeight="1">
      <c r="A437" s="7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</row>
    <row r="438" ht="12.75" customHeight="1">
      <c r="A438" s="7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</row>
    <row r="439" ht="12.75" customHeight="1">
      <c r="A439" s="7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</row>
    <row r="440" ht="12.75" customHeight="1">
      <c r="A440" s="7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</row>
    <row r="441" ht="12.75" customHeight="1">
      <c r="A441" s="7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</row>
    <row r="442" ht="12.75" customHeight="1">
      <c r="A442" s="7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</row>
    <row r="443" ht="12.75" customHeight="1">
      <c r="A443" s="7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</row>
    <row r="444" ht="12.75" customHeight="1">
      <c r="A444" s="7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</row>
    <row r="445" ht="12.75" customHeight="1">
      <c r="A445" s="7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</row>
    <row r="446" ht="12.75" customHeight="1">
      <c r="A446" s="7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</row>
    <row r="447" ht="12.75" customHeight="1">
      <c r="A447" s="7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</row>
    <row r="448" ht="12.75" customHeight="1">
      <c r="A448" s="7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</row>
    <row r="449" ht="12.75" customHeight="1">
      <c r="A449" s="7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</row>
    <row r="450" ht="12.75" customHeight="1">
      <c r="A450" s="7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</row>
    <row r="451" ht="12.75" customHeight="1">
      <c r="A451" s="7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</row>
    <row r="452" ht="12.75" customHeight="1">
      <c r="A452" s="7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</row>
    <row r="453" ht="12.75" customHeight="1">
      <c r="A453" s="7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</row>
    <row r="454" ht="12.75" customHeight="1">
      <c r="A454" s="7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</row>
    <row r="455" ht="12.75" customHeight="1">
      <c r="A455" s="7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</row>
    <row r="456" ht="12.75" customHeight="1">
      <c r="A456" s="7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</row>
    <row r="457" ht="12.75" customHeight="1">
      <c r="A457" s="7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</row>
    <row r="458" ht="12.75" customHeight="1">
      <c r="A458" s="7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</row>
    <row r="459" ht="12.75" customHeight="1">
      <c r="A459" s="7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</row>
    <row r="460" ht="12.75" customHeight="1">
      <c r="A460" s="7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</row>
    <row r="461" ht="12.75" customHeight="1">
      <c r="A461" s="7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</row>
    <row r="462" ht="12.75" customHeight="1">
      <c r="A462" s="7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</row>
    <row r="463" ht="12.75" customHeight="1">
      <c r="A463" s="7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</row>
    <row r="464" ht="12.75" customHeight="1">
      <c r="A464" s="7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</row>
    <row r="465" ht="12.75" customHeight="1">
      <c r="A465" s="7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</row>
    <row r="466" ht="12.75" customHeight="1">
      <c r="A466" s="7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</row>
    <row r="467" ht="12.75" customHeight="1">
      <c r="A467" s="7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</row>
    <row r="468" ht="12.75" customHeight="1">
      <c r="A468" s="7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</row>
    <row r="469" ht="12.75" customHeight="1">
      <c r="A469" s="7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</row>
    <row r="470" ht="12.75" customHeight="1">
      <c r="A470" s="7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</row>
    <row r="471" ht="12.75" customHeight="1">
      <c r="A471" s="7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</row>
    <row r="472" ht="12.75" customHeight="1">
      <c r="A472" s="7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</row>
    <row r="473" ht="12.75" customHeight="1">
      <c r="A473" s="7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</row>
    <row r="474" ht="12.75" customHeight="1">
      <c r="A474" s="7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</row>
    <row r="475" ht="12.75" customHeight="1">
      <c r="A475" s="7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</row>
    <row r="476" ht="12.75" customHeight="1">
      <c r="A476" s="7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</row>
    <row r="477" ht="12.75" customHeight="1">
      <c r="A477" s="7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</row>
    <row r="478" ht="12.75" customHeight="1">
      <c r="A478" s="7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</row>
    <row r="479" ht="12.75" customHeight="1">
      <c r="A479" s="7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</row>
    <row r="480" ht="12.75" customHeight="1">
      <c r="A480" s="7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</row>
    <row r="481" ht="12.75" customHeight="1">
      <c r="A481" s="7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</row>
    <row r="482" ht="12.75" customHeight="1">
      <c r="A482" s="7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</row>
    <row r="483" ht="12.75" customHeight="1">
      <c r="A483" s="7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</row>
    <row r="484" ht="12.75" customHeight="1">
      <c r="A484" s="7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</row>
    <row r="485" ht="12.75" customHeight="1">
      <c r="A485" s="7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</row>
    <row r="486" ht="12.75" customHeight="1">
      <c r="A486" s="7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</row>
    <row r="487" ht="12.75" customHeight="1">
      <c r="A487" s="7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</row>
    <row r="488" ht="12.75" customHeight="1">
      <c r="A488" s="7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</row>
    <row r="489" ht="12.75" customHeight="1">
      <c r="A489" s="7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</row>
    <row r="490" ht="12.75" customHeight="1">
      <c r="A490" s="7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</row>
    <row r="491" ht="12.75" customHeight="1">
      <c r="A491" s="7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</row>
    <row r="492" ht="12.75" customHeight="1">
      <c r="A492" s="7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</row>
    <row r="493" ht="12.75" customHeight="1">
      <c r="A493" s="7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</row>
    <row r="494" ht="12.75" customHeight="1">
      <c r="A494" s="7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</row>
    <row r="495" ht="12.75" customHeight="1">
      <c r="A495" s="7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</row>
    <row r="496" ht="12.75" customHeight="1">
      <c r="A496" s="7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</row>
    <row r="497" ht="12.75" customHeight="1">
      <c r="A497" s="7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</row>
    <row r="498" ht="12.75" customHeight="1">
      <c r="A498" s="7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</row>
    <row r="499" ht="12.75" customHeight="1">
      <c r="A499" s="7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</row>
    <row r="500" ht="12.75" customHeight="1">
      <c r="A500" s="7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</row>
    <row r="501" ht="12.75" customHeight="1">
      <c r="A501" s="7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</row>
    <row r="502" ht="12.75" customHeight="1">
      <c r="A502" s="7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</row>
    <row r="503" ht="12.75" customHeight="1">
      <c r="A503" s="7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</row>
    <row r="504" ht="12.75" customHeight="1">
      <c r="A504" s="7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</row>
    <row r="505" ht="12.75" customHeight="1">
      <c r="A505" s="7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</row>
    <row r="506" ht="12.75" customHeight="1">
      <c r="A506" s="7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</row>
    <row r="507" ht="12.75" customHeight="1">
      <c r="A507" s="7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</row>
    <row r="508" ht="12.75" customHeight="1">
      <c r="A508" s="7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</row>
    <row r="509" ht="12.75" customHeight="1">
      <c r="A509" s="7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</row>
    <row r="510" ht="12.75" customHeight="1">
      <c r="A510" s="7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</row>
    <row r="511" ht="12.75" customHeight="1">
      <c r="A511" s="7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</row>
    <row r="512" ht="12.75" customHeight="1">
      <c r="A512" s="7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</row>
    <row r="513" ht="12.75" customHeight="1">
      <c r="A513" s="7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</row>
    <row r="514" ht="12.75" customHeight="1">
      <c r="A514" s="7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</row>
    <row r="515" ht="12.75" customHeight="1">
      <c r="A515" s="7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</row>
    <row r="516" ht="12.75" customHeight="1">
      <c r="A516" s="7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</row>
    <row r="517" ht="12.75" customHeight="1">
      <c r="A517" s="7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</row>
    <row r="518" ht="12.75" customHeight="1">
      <c r="A518" s="7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</row>
    <row r="519" ht="12.75" customHeight="1">
      <c r="A519" s="7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</row>
    <row r="520" ht="12.75" customHeight="1">
      <c r="A520" s="7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</row>
    <row r="521" ht="12.75" customHeight="1">
      <c r="A521" s="7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</row>
    <row r="522" ht="12.75" customHeight="1">
      <c r="A522" s="7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</row>
    <row r="523" ht="12.75" customHeight="1">
      <c r="A523" s="7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</row>
    <row r="524" ht="12.75" customHeight="1">
      <c r="A524" s="7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</row>
    <row r="525" ht="12.75" customHeight="1">
      <c r="A525" s="7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</row>
    <row r="526" ht="12.75" customHeight="1">
      <c r="A526" s="7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</row>
    <row r="527" ht="12.75" customHeight="1">
      <c r="A527" s="7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</row>
    <row r="528" ht="12.75" customHeight="1">
      <c r="A528" s="7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</row>
    <row r="529" ht="12.75" customHeight="1">
      <c r="A529" s="7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</row>
    <row r="530" ht="12.75" customHeight="1">
      <c r="A530" s="7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</row>
    <row r="531" ht="12.75" customHeight="1">
      <c r="A531" s="7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</row>
    <row r="532" ht="12.75" customHeight="1">
      <c r="A532" s="7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</row>
    <row r="533" ht="12.75" customHeight="1">
      <c r="A533" s="7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</row>
    <row r="534" ht="12.75" customHeight="1">
      <c r="A534" s="7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</row>
    <row r="535" ht="12.75" customHeight="1">
      <c r="A535" s="7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</row>
    <row r="536" ht="12.75" customHeight="1">
      <c r="A536" s="7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</row>
    <row r="537" ht="12.75" customHeight="1">
      <c r="A537" s="7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</row>
    <row r="538" ht="12.75" customHeight="1">
      <c r="A538" s="7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</row>
    <row r="539" ht="12.75" customHeight="1">
      <c r="A539" s="7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</row>
    <row r="540" ht="12.75" customHeight="1">
      <c r="A540" s="7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</row>
    <row r="541" ht="12.75" customHeight="1">
      <c r="A541" s="7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</row>
    <row r="542" ht="12.75" customHeight="1">
      <c r="A542" s="7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</row>
    <row r="543" ht="12.75" customHeight="1">
      <c r="A543" s="7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</row>
    <row r="544" ht="12.75" customHeight="1">
      <c r="A544" s="7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</row>
    <row r="545" ht="12.75" customHeight="1">
      <c r="A545" s="7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</row>
    <row r="546" ht="12.75" customHeight="1">
      <c r="A546" s="7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</row>
    <row r="547" ht="12.75" customHeight="1">
      <c r="A547" s="7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</row>
    <row r="548" ht="12.75" customHeight="1">
      <c r="A548" s="7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</row>
    <row r="549" ht="12.75" customHeight="1">
      <c r="A549" s="7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</row>
    <row r="550" ht="12.75" customHeight="1">
      <c r="A550" s="7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</row>
    <row r="551" ht="12.75" customHeight="1">
      <c r="A551" s="7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</row>
    <row r="552" ht="12.75" customHeight="1">
      <c r="A552" s="7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</row>
    <row r="553" ht="12.75" customHeight="1">
      <c r="A553" s="7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</row>
    <row r="554" ht="12.75" customHeight="1">
      <c r="A554" s="7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</row>
    <row r="555" ht="12.75" customHeight="1">
      <c r="A555" s="7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</row>
    <row r="556" ht="12.75" customHeight="1">
      <c r="A556" s="7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</row>
    <row r="557" ht="12.75" customHeight="1">
      <c r="A557" s="7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</row>
    <row r="558" ht="12.75" customHeight="1">
      <c r="A558" s="7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</row>
    <row r="559" ht="12.75" customHeight="1">
      <c r="A559" s="7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</row>
    <row r="560" ht="12.75" customHeight="1">
      <c r="A560" s="7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</row>
    <row r="561" ht="12.75" customHeight="1">
      <c r="A561" s="7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</row>
    <row r="562" ht="12.75" customHeight="1">
      <c r="A562" s="7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</row>
    <row r="563" ht="12.75" customHeight="1">
      <c r="A563" s="7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</row>
    <row r="564" ht="12.75" customHeight="1">
      <c r="A564" s="7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</row>
    <row r="565" ht="12.75" customHeight="1">
      <c r="A565" s="7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</row>
    <row r="566" ht="12.75" customHeight="1">
      <c r="A566" s="7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</row>
    <row r="567" ht="12.75" customHeight="1">
      <c r="A567" s="7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</row>
    <row r="568" ht="12.75" customHeight="1">
      <c r="A568" s="7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</row>
    <row r="569" ht="12.75" customHeight="1">
      <c r="A569" s="7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</row>
    <row r="570" ht="12.75" customHeight="1">
      <c r="A570" s="7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</row>
    <row r="571" ht="12.75" customHeight="1">
      <c r="A571" s="7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</row>
    <row r="572" ht="12.75" customHeight="1">
      <c r="A572" s="7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</row>
    <row r="573" ht="12.75" customHeight="1">
      <c r="A573" s="7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</row>
    <row r="574" ht="12.75" customHeight="1">
      <c r="A574" s="7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</row>
    <row r="575" ht="12.75" customHeight="1">
      <c r="A575" s="7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</row>
    <row r="576" ht="12.75" customHeight="1">
      <c r="A576" s="7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</row>
    <row r="577" ht="12.75" customHeight="1">
      <c r="A577" s="7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</row>
    <row r="578" ht="12.75" customHeight="1">
      <c r="A578" s="7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</row>
    <row r="579" ht="12.75" customHeight="1">
      <c r="A579" s="7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</row>
    <row r="580" ht="12.75" customHeight="1">
      <c r="A580" s="7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</row>
    <row r="581" ht="12.75" customHeight="1">
      <c r="A581" s="7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</row>
    <row r="582" ht="12.75" customHeight="1">
      <c r="A582" s="7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</row>
    <row r="583" ht="12.75" customHeight="1">
      <c r="A583" s="7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</row>
    <row r="584" ht="12.75" customHeight="1">
      <c r="A584" s="7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</row>
    <row r="585" ht="12.75" customHeight="1">
      <c r="A585" s="7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</row>
    <row r="586" ht="12.75" customHeight="1">
      <c r="A586" s="7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</row>
    <row r="587" ht="12.75" customHeight="1">
      <c r="A587" s="7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</row>
    <row r="588" ht="12.75" customHeight="1">
      <c r="A588" s="7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</row>
    <row r="589" ht="12.75" customHeight="1">
      <c r="A589" s="7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</row>
    <row r="590" ht="12.75" customHeight="1">
      <c r="A590" s="7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</row>
    <row r="591" ht="12.75" customHeight="1">
      <c r="A591" s="7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</row>
    <row r="592" ht="12.75" customHeight="1">
      <c r="A592" s="7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</row>
    <row r="593" ht="12.75" customHeight="1">
      <c r="A593" s="7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</row>
    <row r="594" ht="12.75" customHeight="1">
      <c r="A594" s="7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</row>
    <row r="595" ht="12.75" customHeight="1">
      <c r="A595" s="7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</row>
    <row r="596" ht="12.75" customHeight="1">
      <c r="A596" s="7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</row>
    <row r="597" ht="12.75" customHeight="1">
      <c r="A597" s="7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</row>
    <row r="598" ht="12.75" customHeight="1">
      <c r="A598" s="7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</row>
    <row r="599" ht="12.75" customHeight="1">
      <c r="A599" s="7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</row>
    <row r="600" ht="12.75" customHeight="1">
      <c r="A600" s="7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</row>
    <row r="601" ht="12.75" customHeight="1">
      <c r="A601" s="7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</row>
    <row r="602" ht="12.75" customHeight="1">
      <c r="A602" s="7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</row>
    <row r="603" ht="12.75" customHeight="1">
      <c r="A603" s="7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</row>
    <row r="604" ht="12.75" customHeight="1">
      <c r="A604" s="7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</row>
    <row r="605" ht="12.75" customHeight="1">
      <c r="A605" s="7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</row>
    <row r="606" ht="12.75" customHeight="1">
      <c r="A606" s="7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</row>
    <row r="607" ht="12.75" customHeight="1">
      <c r="A607" s="7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</row>
    <row r="608" ht="12.75" customHeight="1">
      <c r="A608" s="7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</row>
    <row r="609" ht="12.75" customHeight="1">
      <c r="A609" s="7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</row>
    <row r="610" ht="12.75" customHeight="1">
      <c r="A610" s="7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</row>
    <row r="611" ht="12.75" customHeight="1">
      <c r="A611" s="7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</row>
    <row r="612" ht="12.75" customHeight="1">
      <c r="A612" s="7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</row>
    <row r="613" ht="12.75" customHeight="1">
      <c r="A613" s="7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</row>
    <row r="614" ht="12.75" customHeight="1">
      <c r="A614" s="7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</row>
    <row r="615" ht="12.75" customHeight="1">
      <c r="A615" s="7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</row>
    <row r="616" ht="12.75" customHeight="1">
      <c r="A616" s="7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</row>
    <row r="617" ht="12.75" customHeight="1">
      <c r="A617" s="7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</row>
    <row r="618" ht="12.75" customHeight="1">
      <c r="A618" s="7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</row>
    <row r="619" ht="12.75" customHeight="1">
      <c r="A619" s="7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</row>
    <row r="620" ht="12.75" customHeight="1">
      <c r="A620" s="7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</row>
    <row r="621" ht="12.75" customHeight="1">
      <c r="A621" s="7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</row>
    <row r="622" ht="12.75" customHeight="1">
      <c r="A622" s="7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</row>
    <row r="623" ht="12.75" customHeight="1">
      <c r="A623" s="7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</row>
    <row r="624" ht="12.75" customHeight="1">
      <c r="A624" s="7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</row>
    <row r="625" ht="12.75" customHeight="1">
      <c r="A625" s="7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</row>
    <row r="626" ht="12.75" customHeight="1">
      <c r="A626" s="7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</row>
    <row r="627" ht="12.75" customHeight="1">
      <c r="A627" s="7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</row>
    <row r="628" ht="12.75" customHeight="1">
      <c r="A628" s="7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</row>
    <row r="629" ht="12.75" customHeight="1">
      <c r="A629" s="7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</row>
    <row r="630" ht="12.75" customHeight="1">
      <c r="A630" s="7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</row>
    <row r="631" ht="12.75" customHeight="1">
      <c r="A631" s="7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</row>
    <row r="632" ht="12.75" customHeight="1">
      <c r="A632" s="7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</row>
    <row r="633" ht="12.75" customHeight="1">
      <c r="A633" s="7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</row>
    <row r="634" ht="12.75" customHeight="1">
      <c r="A634" s="7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</row>
    <row r="635" ht="12.75" customHeight="1">
      <c r="A635" s="7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</row>
    <row r="636" ht="12.75" customHeight="1">
      <c r="A636" s="7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</row>
    <row r="637" ht="12.75" customHeight="1">
      <c r="A637" s="7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</row>
    <row r="638" ht="12.75" customHeight="1">
      <c r="A638" s="7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</row>
    <row r="639" ht="12.75" customHeight="1">
      <c r="A639" s="7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</row>
    <row r="640" ht="12.75" customHeight="1">
      <c r="A640" s="7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</row>
    <row r="641" ht="12.75" customHeight="1">
      <c r="A641" s="7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</row>
    <row r="642" ht="12.75" customHeight="1">
      <c r="A642" s="7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</row>
    <row r="643" ht="12.75" customHeight="1">
      <c r="A643" s="7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</row>
    <row r="644" ht="12.75" customHeight="1">
      <c r="A644" s="7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</row>
    <row r="645" ht="12.75" customHeight="1">
      <c r="A645" s="7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</row>
    <row r="646" ht="12.75" customHeight="1">
      <c r="A646" s="7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</row>
    <row r="647" ht="12.75" customHeight="1">
      <c r="A647" s="7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</row>
    <row r="648" ht="12.75" customHeight="1">
      <c r="A648" s="7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</row>
    <row r="649" ht="12.75" customHeight="1">
      <c r="A649" s="7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</row>
    <row r="650" ht="12.75" customHeight="1">
      <c r="A650" s="7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</row>
    <row r="651" ht="12.75" customHeight="1">
      <c r="A651" s="7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</row>
    <row r="652" ht="12.75" customHeight="1">
      <c r="A652" s="7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</row>
    <row r="653" ht="12.75" customHeight="1">
      <c r="A653" s="7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</row>
    <row r="654" ht="12.75" customHeight="1">
      <c r="A654" s="7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</row>
    <row r="655" ht="12.75" customHeight="1">
      <c r="A655" s="7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</row>
    <row r="656" ht="12.75" customHeight="1">
      <c r="A656" s="7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</row>
    <row r="657" ht="12.75" customHeight="1">
      <c r="A657" s="7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</row>
    <row r="658" ht="12.75" customHeight="1">
      <c r="A658" s="7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</row>
    <row r="659" ht="12.75" customHeight="1">
      <c r="A659" s="7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</row>
    <row r="660" ht="12.75" customHeight="1">
      <c r="A660" s="7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</row>
    <row r="661" ht="12.75" customHeight="1">
      <c r="A661" s="7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</row>
    <row r="662" ht="12.75" customHeight="1">
      <c r="A662" s="7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</row>
    <row r="663" ht="12.75" customHeight="1">
      <c r="A663" s="7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</row>
    <row r="664" ht="12.75" customHeight="1">
      <c r="A664" s="7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</row>
    <row r="665" ht="12.75" customHeight="1">
      <c r="A665" s="7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</row>
    <row r="666" ht="12.75" customHeight="1">
      <c r="A666" s="7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</row>
    <row r="667" ht="12.75" customHeight="1">
      <c r="A667" s="7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</row>
    <row r="668" ht="12.75" customHeight="1">
      <c r="A668" s="7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</row>
    <row r="669" ht="12.75" customHeight="1">
      <c r="A669" s="7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</row>
    <row r="670" ht="12.75" customHeight="1">
      <c r="A670" s="7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</row>
    <row r="671" ht="12.75" customHeight="1">
      <c r="A671" s="7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</row>
    <row r="672" ht="12.75" customHeight="1">
      <c r="A672" s="7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</row>
    <row r="673" ht="12.75" customHeight="1">
      <c r="A673" s="7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</row>
    <row r="674" ht="12.75" customHeight="1">
      <c r="A674" s="7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</row>
    <row r="675" ht="12.75" customHeight="1">
      <c r="A675" s="7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</row>
    <row r="676" ht="12.75" customHeight="1">
      <c r="A676" s="7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</row>
    <row r="677" ht="12.75" customHeight="1">
      <c r="A677" s="7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</row>
    <row r="678" ht="12.75" customHeight="1">
      <c r="A678" s="7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</row>
    <row r="679" ht="12.75" customHeight="1">
      <c r="A679" s="7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</row>
    <row r="680" ht="12.75" customHeight="1">
      <c r="A680" s="7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</row>
    <row r="681" ht="12.75" customHeight="1">
      <c r="A681" s="7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</row>
    <row r="682" ht="12.75" customHeight="1">
      <c r="A682" s="7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</row>
    <row r="683" ht="12.75" customHeight="1">
      <c r="A683" s="7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</row>
    <row r="684" ht="12.75" customHeight="1">
      <c r="A684" s="7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</row>
    <row r="685" ht="12.75" customHeight="1">
      <c r="A685" s="7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</row>
    <row r="686" ht="12.75" customHeight="1">
      <c r="A686" s="7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</row>
    <row r="687" ht="12.75" customHeight="1">
      <c r="A687" s="7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</row>
    <row r="688" ht="12.75" customHeight="1">
      <c r="A688" s="7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</row>
    <row r="689" ht="12.75" customHeight="1">
      <c r="A689" s="7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</row>
    <row r="690" ht="12.75" customHeight="1">
      <c r="A690" s="7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</row>
    <row r="691" ht="12.75" customHeight="1">
      <c r="A691" s="7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</row>
    <row r="692" ht="12.75" customHeight="1">
      <c r="A692" s="7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</row>
    <row r="693" ht="12.75" customHeight="1">
      <c r="A693" s="7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</row>
    <row r="694" ht="12.75" customHeight="1">
      <c r="A694" s="7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</row>
    <row r="695" ht="12.75" customHeight="1">
      <c r="A695" s="7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</row>
    <row r="696" ht="12.75" customHeight="1">
      <c r="A696" s="7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</row>
    <row r="697" ht="12.75" customHeight="1">
      <c r="A697" s="7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</row>
    <row r="698" ht="12.75" customHeight="1">
      <c r="A698" s="7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</row>
    <row r="699" ht="12.75" customHeight="1">
      <c r="A699" s="7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</row>
    <row r="700" ht="12.75" customHeight="1">
      <c r="A700" s="7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</row>
    <row r="701" ht="12.75" customHeight="1">
      <c r="A701" s="7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</row>
    <row r="702" ht="12.75" customHeight="1">
      <c r="A702" s="7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</row>
    <row r="703" ht="12.75" customHeight="1">
      <c r="A703" s="7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</row>
    <row r="704" ht="12.75" customHeight="1">
      <c r="A704" s="7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</row>
    <row r="705" ht="12.75" customHeight="1">
      <c r="A705" s="7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</row>
    <row r="706" ht="12.75" customHeight="1">
      <c r="A706" s="7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</row>
    <row r="707" ht="12.75" customHeight="1">
      <c r="A707" s="7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</row>
    <row r="708" ht="12.75" customHeight="1">
      <c r="A708" s="7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</row>
    <row r="709" ht="12.75" customHeight="1">
      <c r="A709" s="7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</row>
    <row r="710" ht="12.75" customHeight="1">
      <c r="A710" s="7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</row>
    <row r="711" ht="12.75" customHeight="1">
      <c r="A711" s="7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</row>
    <row r="712" ht="12.75" customHeight="1">
      <c r="A712" s="7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</row>
    <row r="713" ht="12.75" customHeight="1">
      <c r="A713" s="7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</row>
    <row r="714" ht="12.75" customHeight="1">
      <c r="A714" s="7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</row>
    <row r="715" ht="12.75" customHeight="1">
      <c r="A715" s="7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</row>
    <row r="716" ht="12.75" customHeight="1">
      <c r="A716" s="7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</row>
    <row r="717" ht="12.75" customHeight="1">
      <c r="A717" s="7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</row>
    <row r="718" ht="12.75" customHeight="1">
      <c r="A718" s="7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</row>
    <row r="719" ht="12.75" customHeight="1">
      <c r="A719" s="7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</row>
    <row r="720" ht="12.75" customHeight="1">
      <c r="A720" s="7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</row>
    <row r="721" ht="12.75" customHeight="1">
      <c r="A721" s="7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</row>
    <row r="722" ht="12.75" customHeight="1">
      <c r="A722" s="7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</row>
    <row r="723" ht="12.75" customHeight="1">
      <c r="A723" s="7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</row>
    <row r="724" ht="12.75" customHeight="1">
      <c r="A724" s="7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</row>
    <row r="725" ht="12.75" customHeight="1">
      <c r="A725" s="7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</row>
    <row r="726" ht="12.75" customHeight="1">
      <c r="A726" s="7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</row>
    <row r="727" ht="12.75" customHeight="1">
      <c r="A727" s="7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</row>
    <row r="728" ht="12.75" customHeight="1">
      <c r="A728" s="7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</row>
    <row r="729" ht="12.75" customHeight="1">
      <c r="A729" s="7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</row>
    <row r="730" ht="12.75" customHeight="1">
      <c r="A730" s="7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</row>
    <row r="731" ht="12.75" customHeight="1">
      <c r="A731" s="7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</row>
    <row r="732" ht="12.75" customHeight="1">
      <c r="A732" s="7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</row>
    <row r="733" ht="12.75" customHeight="1">
      <c r="A733" s="7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</row>
    <row r="734" ht="12.75" customHeight="1">
      <c r="A734" s="7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</row>
    <row r="735" ht="12.75" customHeight="1">
      <c r="A735" s="7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</row>
    <row r="736" ht="12.75" customHeight="1">
      <c r="A736" s="7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</row>
    <row r="737" ht="12.75" customHeight="1">
      <c r="A737" s="7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</row>
    <row r="738" ht="12.75" customHeight="1">
      <c r="A738" s="7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</row>
    <row r="739" ht="12.75" customHeight="1">
      <c r="A739" s="7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</row>
    <row r="740" ht="12.75" customHeight="1">
      <c r="A740" s="7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</row>
    <row r="741" ht="12.75" customHeight="1">
      <c r="A741" s="7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</row>
    <row r="742" ht="12.75" customHeight="1">
      <c r="A742" s="7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</row>
    <row r="743" ht="12.75" customHeight="1">
      <c r="A743" s="7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</row>
    <row r="744" ht="12.75" customHeight="1">
      <c r="A744" s="7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</row>
    <row r="745" ht="12.75" customHeight="1">
      <c r="A745" s="7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</row>
    <row r="746" ht="12.75" customHeight="1">
      <c r="A746" s="7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</row>
    <row r="747" ht="12.75" customHeight="1">
      <c r="A747" s="7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</row>
    <row r="748" ht="12.75" customHeight="1">
      <c r="A748" s="7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</row>
    <row r="749" ht="12.75" customHeight="1">
      <c r="A749" s="7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</row>
    <row r="750" ht="12.75" customHeight="1">
      <c r="A750" s="7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</row>
    <row r="751" ht="12.75" customHeight="1">
      <c r="A751" s="7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</row>
    <row r="752" ht="12.75" customHeight="1">
      <c r="A752" s="7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</row>
    <row r="753" ht="12.75" customHeight="1">
      <c r="A753" s="7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</row>
    <row r="754" ht="12.75" customHeight="1">
      <c r="A754" s="7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</row>
    <row r="755" ht="12.75" customHeight="1">
      <c r="A755" s="7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</row>
    <row r="756" ht="12.75" customHeight="1">
      <c r="A756" s="7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</row>
    <row r="757" ht="12.75" customHeight="1">
      <c r="A757" s="7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</row>
    <row r="758" ht="12.75" customHeight="1">
      <c r="A758" s="7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</row>
    <row r="759" ht="12.75" customHeight="1">
      <c r="A759" s="7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</row>
    <row r="760" ht="12.75" customHeight="1">
      <c r="A760" s="7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</row>
    <row r="761" ht="12.75" customHeight="1">
      <c r="A761" s="7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</row>
    <row r="762" ht="12.75" customHeight="1">
      <c r="A762" s="7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</row>
    <row r="763" ht="12.75" customHeight="1">
      <c r="A763" s="7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</row>
    <row r="764" ht="12.75" customHeight="1">
      <c r="A764" s="7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</row>
    <row r="765" ht="12.75" customHeight="1">
      <c r="A765" s="7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</row>
    <row r="766" ht="12.75" customHeight="1">
      <c r="A766" s="7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</row>
    <row r="767" ht="12.75" customHeight="1">
      <c r="A767" s="7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</row>
    <row r="768" ht="12.75" customHeight="1">
      <c r="A768" s="7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</row>
    <row r="769" ht="12.75" customHeight="1">
      <c r="A769" s="7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</row>
    <row r="770" ht="12.75" customHeight="1">
      <c r="A770" s="7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</row>
    <row r="771" ht="12.75" customHeight="1">
      <c r="A771" s="7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</row>
    <row r="772" ht="12.75" customHeight="1">
      <c r="A772" s="7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</row>
    <row r="773" ht="12.75" customHeight="1">
      <c r="A773" s="7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</row>
    <row r="774" ht="12.75" customHeight="1">
      <c r="A774" s="7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</row>
    <row r="775" ht="12.75" customHeight="1">
      <c r="A775" s="7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</row>
    <row r="776" ht="12.75" customHeight="1">
      <c r="A776" s="7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</row>
    <row r="777" ht="12.75" customHeight="1">
      <c r="A777" s="7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</row>
    <row r="778" ht="12.75" customHeight="1">
      <c r="A778" s="7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</row>
    <row r="779" ht="12.75" customHeight="1">
      <c r="A779" s="7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</row>
    <row r="780" ht="12.75" customHeight="1">
      <c r="A780" s="7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</row>
    <row r="781" ht="12.75" customHeight="1">
      <c r="A781" s="7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</row>
    <row r="782" ht="12.75" customHeight="1">
      <c r="A782" s="7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</row>
    <row r="783" ht="12.75" customHeight="1">
      <c r="A783" s="7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</row>
    <row r="784" ht="12.75" customHeight="1">
      <c r="A784" s="7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</row>
    <row r="785" ht="12.75" customHeight="1">
      <c r="A785" s="7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</row>
    <row r="786" ht="12.75" customHeight="1">
      <c r="A786" s="7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</row>
    <row r="787" ht="12.75" customHeight="1">
      <c r="A787" s="7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</row>
    <row r="788" ht="12.75" customHeight="1">
      <c r="A788" s="7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</row>
    <row r="789" ht="12.75" customHeight="1">
      <c r="A789" s="7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</row>
    <row r="790" ht="12.75" customHeight="1">
      <c r="A790" s="7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</row>
    <row r="791" ht="12.75" customHeight="1">
      <c r="A791" s="7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</row>
    <row r="792" ht="12.75" customHeight="1">
      <c r="A792" s="7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</row>
    <row r="793" ht="12.75" customHeight="1">
      <c r="A793" s="7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</row>
    <row r="794" ht="12.75" customHeight="1">
      <c r="A794" s="7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</row>
    <row r="795" ht="12.75" customHeight="1">
      <c r="A795" s="7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</row>
    <row r="796" ht="12.75" customHeight="1">
      <c r="A796" s="7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</row>
    <row r="797" ht="12.75" customHeight="1">
      <c r="A797" s="7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</row>
    <row r="798" ht="12.75" customHeight="1">
      <c r="A798" s="7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</row>
    <row r="799" ht="12.75" customHeight="1">
      <c r="A799" s="7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</row>
    <row r="800" ht="12.75" customHeight="1">
      <c r="A800" s="7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</row>
    <row r="801" ht="12.75" customHeight="1">
      <c r="A801" s="7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</row>
    <row r="802" ht="12.75" customHeight="1">
      <c r="A802" s="7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</row>
    <row r="803" ht="12.75" customHeight="1">
      <c r="A803" s="7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</row>
    <row r="804" ht="12.75" customHeight="1">
      <c r="A804" s="7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</row>
    <row r="805" ht="12.75" customHeight="1">
      <c r="A805" s="7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</row>
    <row r="806" ht="12.75" customHeight="1">
      <c r="A806" s="7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</row>
    <row r="807" ht="12.75" customHeight="1">
      <c r="A807" s="7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</row>
    <row r="808" ht="12.75" customHeight="1">
      <c r="A808" s="7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</row>
    <row r="809" ht="12.75" customHeight="1">
      <c r="A809" s="7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</row>
    <row r="810" ht="12.75" customHeight="1">
      <c r="A810" s="7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</row>
    <row r="811" ht="12.75" customHeight="1">
      <c r="A811" s="7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</row>
    <row r="812" ht="12.75" customHeight="1">
      <c r="A812" s="7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</row>
    <row r="813" ht="12.75" customHeight="1">
      <c r="A813" s="7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</row>
    <row r="814" ht="12.75" customHeight="1">
      <c r="A814" s="7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</row>
    <row r="815" ht="12.75" customHeight="1">
      <c r="A815" s="7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</row>
    <row r="816" ht="12.75" customHeight="1">
      <c r="A816" s="7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</row>
    <row r="817" ht="12.75" customHeight="1">
      <c r="A817" s="7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</row>
    <row r="818" ht="12.75" customHeight="1">
      <c r="A818" s="7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</row>
    <row r="819" ht="12.75" customHeight="1">
      <c r="A819" s="7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</row>
    <row r="820" ht="12.75" customHeight="1">
      <c r="A820" s="7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</row>
    <row r="821" ht="12.75" customHeight="1">
      <c r="A821" s="7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</row>
    <row r="822" ht="12.75" customHeight="1">
      <c r="A822" s="7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</row>
    <row r="823" ht="12.75" customHeight="1">
      <c r="A823" s="7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</row>
    <row r="824" ht="12.75" customHeight="1">
      <c r="A824" s="7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</row>
    <row r="825" ht="12.75" customHeight="1">
      <c r="A825" s="7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</row>
    <row r="826" ht="12.75" customHeight="1">
      <c r="A826" s="7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</row>
    <row r="827" ht="12.75" customHeight="1">
      <c r="A827" s="7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</row>
    <row r="828" ht="12.75" customHeight="1">
      <c r="A828" s="7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</row>
    <row r="829" ht="12.75" customHeight="1">
      <c r="A829" s="7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</row>
    <row r="830" ht="12.75" customHeight="1">
      <c r="A830" s="7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</row>
    <row r="831" ht="12.75" customHeight="1">
      <c r="A831" s="7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</row>
    <row r="832" ht="12.75" customHeight="1">
      <c r="A832" s="7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</row>
    <row r="833" ht="12.75" customHeight="1">
      <c r="A833" s="7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</row>
    <row r="834" ht="12.75" customHeight="1">
      <c r="A834" s="7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</row>
    <row r="835" ht="12.75" customHeight="1">
      <c r="A835" s="7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</row>
    <row r="836" ht="12.75" customHeight="1">
      <c r="A836" s="7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</row>
    <row r="837" ht="12.75" customHeight="1">
      <c r="A837" s="7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</row>
    <row r="838" ht="12.75" customHeight="1">
      <c r="A838" s="7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</row>
    <row r="839" ht="12.75" customHeight="1">
      <c r="A839" s="7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</row>
    <row r="840" ht="12.75" customHeight="1">
      <c r="A840" s="7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</row>
    <row r="841" ht="12.75" customHeight="1">
      <c r="A841" s="7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</row>
    <row r="842" ht="12.75" customHeight="1">
      <c r="A842" s="7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</row>
    <row r="843" ht="12.75" customHeight="1">
      <c r="A843" s="7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</row>
    <row r="844" ht="12.75" customHeight="1">
      <c r="A844" s="7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</row>
    <row r="845" ht="12.75" customHeight="1">
      <c r="A845" s="7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</row>
    <row r="846" ht="12.75" customHeight="1">
      <c r="A846" s="7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</row>
    <row r="847" ht="12.75" customHeight="1">
      <c r="A847" s="7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</row>
    <row r="848" ht="12.75" customHeight="1">
      <c r="A848" s="7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</row>
    <row r="849" ht="12.75" customHeight="1">
      <c r="A849" s="7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</row>
    <row r="850" ht="12.75" customHeight="1">
      <c r="A850" s="7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</row>
    <row r="851" ht="12.75" customHeight="1">
      <c r="A851" s="7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</row>
    <row r="852" ht="12.75" customHeight="1">
      <c r="A852" s="7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</row>
    <row r="853" ht="12.75" customHeight="1">
      <c r="A853" s="7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</row>
    <row r="854" ht="12.75" customHeight="1">
      <c r="A854" s="7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</row>
    <row r="855" ht="12.75" customHeight="1">
      <c r="A855" s="7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</row>
    <row r="856" ht="12.75" customHeight="1">
      <c r="A856" s="7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</row>
    <row r="857" ht="12.75" customHeight="1">
      <c r="A857" s="7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</row>
    <row r="858" ht="12.75" customHeight="1">
      <c r="A858" s="7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</row>
    <row r="859" ht="12.75" customHeight="1">
      <c r="A859" s="7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</row>
    <row r="860" ht="12.75" customHeight="1">
      <c r="A860" s="7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</row>
    <row r="861" ht="12.75" customHeight="1">
      <c r="A861" s="7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</row>
    <row r="862" ht="12.75" customHeight="1">
      <c r="A862" s="7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</row>
    <row r="863" ht="12.75" customHeight="1">
      <c r="A863" s="7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</row>
    <row r="864" ht="12.75" customHeight="1">
      <c r="A864" s="7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</row>
    <row r="865" ht="12.75" customHeight="1">
      <c r="A865" s="7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</row>
    <row r="866" ht="12.75" customHeight="1">
      <c r="A866" s="7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</row>
    <row r="867" ht="12.75" customHeight="1">
      <c r="A867" s="7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</row>
    <row r="868" ht="12.75" customHeight="1">
      <c r="A868" s="7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</row>
    <row r="869" ht="12.75" customHeight="1">
      <c r="A869" s="7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</row>
    <row r="870" ht="12.75" customHeight="1">
      <c r="A870" s="7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</row>
    <row r="871" ht="12.75" customHeight="1">
      <c r="A871" s="7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</row>
    <row r="872" ht="12.75" customHeight="1">
      <c r="A872" s="7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</row>
    <row r="873" ht="12.75" customHeight="1">
      <c r="A873" s="7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</row>
    <row r="874" ht="12.75" customHeight="1">
      <c r="A874" s="7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</row>
    <row r="875" ht="12.75" customHeight="1">
      <c r="A875" s="7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</row>
    <row r="876" ht="12.75" customHeight="1">
      <c r="A876" s="7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</row>
    <row r="877" ht="12.75" customHeight="1">
      <c r="A877" s="7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</row>
    <row r="878" ht="12.75" customHeight="1">
      <c r="A878" s="7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</row>
    <row r="879" ht="12.75" customHeight="1">
      <c r="A879" s="7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</row>
    <row r="880" ht="12.75" customHeight="1">
      <c r="A880" s="7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</row>
    <row r="881" ht="12.75" customHeight="1">
      <c r="A881" s="7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</row>
    <row r="882" ht="12.75" customHeight="1">
      <c r="A882" s="7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</row>
    <row r="883" ht="12.75" customHeight="1">
      <c r="A883" s="7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</row>
    <row r="884" ht="12.75" customHeight="1">
      <c r="A884" s="7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</row>
    <row r="885" ht="12.75" customHeight="1">
      <c r="A885" s="7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</row>
    <row r="886" ht="12.75" customHeight="1">
      <c r="A886" s="7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</row>
    <row r="887" ht="12.75" customHeight="1">
      <c r="A887" s="7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</row>
    <row r="888" ht="12.75" customHeight="1">
      <c r="A888" s="7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</row>
    <row r="889" ht="12.75" customHeight="1">
      <c r="A889" s="7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</row>
    <row r="890" ht="12.75" customHeight="1">
      <c r="A890" s="7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</row>
    <row r="891" ht="12.75" customHeight="1">
      <c r="A891" s="7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</row>
    <row r="892" ht="12.75" customHeight="1">
      <c r="A892" s="7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</row>
    <row r="893" ht="12.75" customHeight="1">
      <c r="A893" s="7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</row>
    <row r="894" ht="12.75" customHeight="1">
      <c r="A894" s="7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</row>
    <row r="895" ht="12.75" customHeight="1">
      <c r="A895" s="7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</row>
    <row r="896" ht="12.75" customHeight="1">
      <c r="A896" s="7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</row>
    <row r="897" ht="12.75" customHeight="1">
      <c r="A897" s="7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</row>
    <row r="898" ht="12.75" customHeight="1">
      <c r="A898" s="7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</row>
    <row r="899" ht="12.75" customHeight="1">
      <c r="A899" s="7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</row>
    <row r="900" ht="12.75" customHeight="1">
      <c r="A900" s="7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</row>
    <row r="901" ht="12.75" customHeight="1">
      <c r="A901" s="7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</row>
    <row r="902" ht="12.75" customHeight="1">
      <c r="A902" s="7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</row>
    <row r="903" ht="12.75" customHeight="1">
      <c r="A903" s="7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</row>
    <row r="904" ht="12.75" customHeight="1">
      <c r="A904" s="7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</row>
    <row r="905" ht="12.75" customHeight="1">
      <c r="A905" s="7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</row>
    <row r="906" ht="12.75" customHeight="1">
      <c r="A906" s="7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</row>
    <row r="907" ht="12.75" customHeight="1">
      <c r="A907" s="7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</row>
    <row r="908" ht="12.75" customHeight="1">
      <c r="A908" s="7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</row>
    <row r="909" ht="12.75" customHeight="1">
      <c r="A909" s="7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</row>
    <row r="910" ht="12.75" customHeight="1">
      <c r="A910" s="7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</row>
    <row r="911" ht="12.75" customHeight="1">
      <c r="A911" s="7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</row>
    <row r="912" ht="12.75" customHeight="1">
      <c r="A912" s="7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</row>
    <row r="913" ht="12.75" customHeight="1">
      <c r="A913" s="7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</row>
    <row r="914" ht="12.75" customHeight="1">
      <c r="A914" s="7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</row>
    <row r="915" ht="12.75" customHeight="1">
      <c r="A915" s="7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</row>
    <row r="916" ht="12.75" customHeight="1">
      <c r="A916" s="7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</row>
    <row r="917" ht="12.75" customHeight="1">
      <c r="A917" s="7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</row>
    <row r="918" ht="12.75" customHeight="1">
      <c r="A918" s="7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</row>
    <row r="919" ht="12.75" customHeight="1">
      <c r="A919" s="7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</row>
    <row r="920" ht="12.75" customHeight="1">
      <c r="A920" s="7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</row>
    <row r="921" ht="12.75" customHeight="1">
      <c r="A921" s="7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</row>
    <row r="922" ht="12.75" customHeight="1">
      <c r="A922" s="7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</row>
    <row r="923" ht="12.75" customHeight="1">
      <c r="A923" s="7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</row>
    <row r="924" ht="12.75" customHeight="1">
      <c r="A924" s="7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</row>
    <row r="925" ht="12.75" customHeight="1">
      <c r="A925" s="7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</row>
    <row r="926" ht="12.75" customHeight="1">
      <c r="A926" s="7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</row>
    <row r="927" ht="12.75" customHeight="1">
      <c r="A927" s="7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</row>
    <row r="928" ht="12.75" customHeight="1">
      <c r="A928" s="7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</row>
    <row r="929" ht="12.75" customHeight="1">
      <c r="A929" s="7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</row>
    <row r="930" ht="12.75" customHeight="1">
      <c r="A930" s="7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</row>
    <row r="931" ht="12.75" customHeight="1">
      <c r="A931" s="7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</row>
    <row r="932" ht="12.75" customHeight="1">
      <c r="A932" s="7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</row>
    <row r="933" ht="12.75" customHeight="1">
      <c r="A933" s="7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</row>
    <row r="934" ht="12.75" customHeight="1">
      <c r="A934" s="7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</row>
    <row r="935" ht="12.75" customHeight="1">
      <c r="A935" s="7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</row>
    <row r="936" ht="12.75" customHeight="1">
      <c r="A936" s="7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</row>
    <row r="937" ht="12.75" customHeight="1">
      <c r="A937" s="7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</row>
    <row r="938" ht="12.75" customHeight="1">
      <c r="A938" s="7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</row>
    <row r="939" ht="12.75" customHeight="1">
      <c r="A939" s="7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</row>
    <row r="940" ht="12.75" customHeight="1">
      <c r="A940" s="7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</row>
    <row r="941" ht="12.75" customHeight="1">
      <c r="A941" s="7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</row>
    <row r="942" ht="12.75" customHeight="1">
      <c r="A942" s="7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</row>
    <row r="943" ht="12.75" customHeight="1">
      <c r="A943" s="7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</row>
    <row r="944" ht="12.75" customHeight="1">
      <c r="A944" s="7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</row>
    <row r="945" ht="12.75" customHeight="1">
      <c r="A945" s="7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</row>
    <row r="946" ht="12.75" customHeight="1">
      <c r="A946" s="7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</row>
    <row r="947" ht="12.75" customHeight="1">
      <c r="A947" s="7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</row>
    <row r="948" ht="12.75" customHeight="1">
      <c r="A948" s="7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</row>
    <row r="949" ht="12.75" customHeight="1">
      <c r="A949" s="7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</row>
    <row r="950" ht="12.75" customHeight="1">
      <c r="A950" s="7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</row>
    <row r="951" ht="12.75" customHeight="1">
      <c r="A951" s="7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</row>
    <row r="952" ht="12.75" customHeight="1">
      <c r="A952" s="7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</row>
    <row r="953" ht="12.75" customHeight="1">
      <c r="A953" s="7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</row>
    <row r="954" ht="12.75" customHeight="1">
      <c r="A954" s="7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</row>
    <row r="955" ht="12.75" customHeight="1">
      <c r="A955" s="7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</row>
    <row r="956" ht="12.75" customHeight="1">
      <c r="A956" s="7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</row>
    <row r="957" ht="12.75" customHeight="1">
      <c r="A957" s="7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</row>
    <row r="958" ht="12.75" customHeight="1">
      <c r="A958" s="7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</row>
    <row r="959" ht="12.75" customHeight="1">
      <c r="A959" s="7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</row>
    <row r="960" ht="12.75" customHeight="1">
      <c r="A960" s="7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</row>
    <row r="961" ht="12.75" customHeight="1">
      <c r="A961" s="7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</row>
    <row r="962" ht="12.75" customHeight="1">
      <c r="A962" s="7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</row>
    <row r="963" ht="12.75" customHeight="1">
      <c r="A963" s="7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</row>
    <row r="964" ht="12.75" customHeight="1">
      <c r="A964" s="7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</row>
    <row r="965" ht="12.75" customHeight="1">
      <c r="A965" s="7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</row>
    <row r="966" ht="12.75" customHeight="1">
      <c r="A966" s="7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</row>
    <row r="967" ht="12.75" customHeight="1">
      <c r="A967" s="7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</row>
    <row r="968" ht="12.75" customHeight="1">
      <c r="A968" s="7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</row>
    <row r="969" ht="12.75" customHeight="1">
      <c r="A969" s="7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</row>
    <row r="970" ht="12.75" customHeight="1">
      <c r="A970" s="7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</row>
    <row r="971" ht="12.75" customHeight="1">
      <c r="A971" s="7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</row>
    <row r="972" ht="12.75" customHeight="1">
      <c r="A972" s="7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</row>
    <row r="973" ht="12.75" customHeight="1">
      <c r="A973" s="7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</row>
    <row r="974" ht="12.75" customHeight="1">
      <c r="A974" s="7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</row>
    <row r="975" ht="12.75" customHeight="1">
      <c r="A975" s="7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</row>
    <row r="976" ht="12.75" customHeight="1">
      <c r="A976" s="7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</row>
    <row r="977" ht="12.75" customHeight="1">
      <c r="A977" s="7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</row>
    <row r="978" ht="12.75" customHeight="1">
      <c r="A978" s="7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</row>
    <row r="979" ht="12.75" customHeight="1">
      <c r="A979" s="7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</row>
    <row r="980" ht="12.75" customHeight="1">
      <c r="A980" s="7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</row>
    <row r="981" ht="12.75" customHeight="1">
      <c r="A981" s="7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</row>
    <row r="982" ht="12.75" customHeight="1">
      <c r="A982" s="7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</row>
    <row r="983" ht="12.75" customHeight="1">
      <c r="A983" s="7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</row>
    <row r="984" ht="12.75" customHeight="1">
      <c r="A984" s="7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</row>
    <row r="985" ht="12.75" customHeight="1">
      <c r="A985" s="7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</row>
    <row r="986" ht="12.75" customHeight="1">
      <c r="A986" s="7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</row>
    <row r="987" ht="12.75" customHeight="1">
      <c r="A987" s="7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</row>
    <row r="988" ht="12.75" customHeight="1">
      <c r="A988" s="7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</row>
    <row r="989" ht="12.75" customHeight="1">
      <c r="A989" s="7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</row>
    <row r="990" ht="12.75" customHeight="1">
      <c r="A990" s="7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</row>
    <row r="991" ht="12.75" customHeight="1">
      <c r="A991" s="7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</row>
    <row r="992" ht="12.75" customHeight="1">
      <c r="A992" s="7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</row>
    <row r="993" ht="12.75" customHeight="1">
      <c r="A993" s="7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</row>
    <row r="994" ht="12.75" customHeight="1">
      <c r="A994" s="7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</row>
    <row r="995" ht="12.75" customHeight="1">
      <c r="A995" s="7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</row>
    <row r="996" ht="12.75" customHeight="1">
      <c r="A996" s="7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</row>
    <row r="997" ht="12.75" customHeight="1">
      <c r="A997" s="7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</row>
    <row r="998" ht="12.75" customHeight="1">
      <c r="A998" s="7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</row>
    <row r="999" ht="12.75" customHeight="1">
      <c r="A999" s="7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  <c r="AA999" s="13"/>
      <c r="AB999" s="13"/>
    </row>
    <row r="1000" ht="12.75" customHeight="1">
      <c r="A1000" s="7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</row>
  </sheetData>
  <mergeCells count="2">
    <mergeCell ref="A1:D1"/>
    <mergeCell ref="I1:K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29" defaultRowHeight="15.0"/>
  <cols>
    <col customWidth="1" min="1" max="3" width="8.0"/>
    <col customWidth="1" min="4" max="4" width="11.71"/>
    <col customWidth="1" min="5" max="5" width="8.0"/>
    <col customWidth="1" min="6" max="6" width="11.14"/>
    <col customWidth="1" min="7" max="9" width="8.0"/>
    <col customWidth="1" min="10" max="10" width="10.43"/>
    <col customWidth="1" min="11" max="26" width="8.0"/>
  </cols>
  <sheetData>
    <row r="1" ht="12.75" customHeight="1">
      <c r="B1" s="1" t="s">
        <v>345</v>
      </c>
      <c r="D1" s="1"/>
      <c r="F1" s="1"/>
      <c r="J1" s="1"/>
    </row>
    <row r="2" ht="12.75" customHeight="1">
      <c r="D2" s="1"/>
      <c r="F2" s="1"/>
      <c r="J2" s="1"/>
    </row>
    <row r="3" ht="12.75" customHeight="1">
      <c r="A3" s="1" t="s">
        <v>346</v>
      </c>
      <c r="B3" s="1" t="s">
        <v>347</v>
      </c>
      <c r="C3" s="1" t="s">
        <v>348</v>
      </c>
      <c r="D3" s="1" t="s">
        <v>23</v>
      </c>
      <c r="E3" s="1" t="s">
        <v>20</v>
      </c>
      <c r="F3" s="1" t="s">
        <v>349</v>
      </c>
      <c r="G3" s="1" t="s">
        <v>350</v>
      </c>
      <c r="H3" s="1" t="s">
        <v>351</v>
      </c>
      <c r="I3" s="1" t="s">
        <v>352</v>
      </c>
      <c r="J3" s="1" t="s">
        <v>353</v>
      </c>
      <c r="K3" s="1" t="s">
        <v>354</v>
      </c>
      <c r="L3" s="1" t="s">
        <v>355</v>
      </c>
      <c r="M3" s="1" t="s">
        <v>356</v>
      </c>
    </row>
    <row r="4" ht="12.75" customHeight="1">
      <c r="A4" s="167">
        <v>42244.0</v>
      </c>
      <c r="B4" s="1" t="s">
        <v>357</v>
      </c>
      <c r="C4" s="1" t="s">
        <v>358</v>
      </c>
      <c r="D4" s="1" t="s">
        <v>359</v>
      </c>
      <c r="E4" s="1" t="s">
        <v>360</v>
      </c>
      <c r="F4" s="1" t="s">
        <v>361</v>
      </c>
      <c r="G4" s="1" t="s">
        <v>362</v>
      </c>
      <c r="H4" s="1" t="s">
        <v>363</v>
      </c>
      <c r="I4" s="1" t="s">
        <v>364</v>
      </c>
      <c r="J4" s="1" t="s">
        <v>365</v>
      </c>
      <c r="K4" s="1" t="s">
        <v>343</v>
      </c>
      <c r="L4" s="1" t="s">
        <v>366</v>
      </c>
      <c r="M4" s="1">
        <v>380054.0</v>
      </c>
    </row>
    <row r="5" ht="12.75" customHeight="1">
      <c r="D5" s="1"/>
      <c r="F5" s="1"/>
      <c r="J5" s="1"/>
    </row>
    <row r="6" ht="12.75" customHeight="1">
      <c r="B6" s="1" t="s">
        <v>367</v>
      </c>
      <c r="D6" s="1"/>
      <c r="F6" s="1"/>
      <c r="J6" s="1"/>
    </row>
    <row r="7" ht="12.75" customHeight="1">
      <c r="A7" s="1" t="s">
        <v>368</v>
      </c>
      <c r="B7" s="1" t="s">
        <v>369</v>
      </c>
      <c r="C7" s="1" t="s">
        <v>370</v>
      </c>
      <c r="D7" s="1"/>
      <c r="F7" s="1"/>
      <c r="H7" s="1" t="s">
        <v>371</v>
      </c>
      <c r="I7" s="1" t="s">
        <v>372</v>
      </c>
      <c r="J7" s="1" t="s">
        <v>373</v>
      </c>
    </row>
    <row r="8" ht="12.75" customHeight="1">
      <c r="A8" s="1">
        <v>1.0</v>
      </c>
      <c r="B8" s="1" t="s">
        <v>374</v>
      </c>
      <c r="C8" s="1" t="s">
        <v>375</v>
      </c>
      <c r="D8" s="1"/>
      <c r="F8" s="1"/>
      <c r="H8" s="1">
        <v>72000.0</v>
      </c>
      <c r="I8" s="1">
        <v>720.0</v>
      </c>
      <c r="J8" s="1">
        <v>720.0</v>
      </c>
    </row>
    <row r="9" ht="12.75" customHeight="1">
      <c r="B9" s="1" t="s">
        <v>368</v>
      </c>
      <c r="C9" s="1" t="s">
        <v>376</v>
      </c>
      <c r="D9" s="1" t="s">
        <v>377</v>
      </c>
      <c r="E9" s="1" t="s">
        <v>378</v>
      </c>
      <c r="F9" s="1" t="s">
        <v>379</v>
      </c>
      <c r="G9" s="1" t="s">
        <v>380</v>
      </c>
      <c r="H9" s="1" t="s">
        <v>381</v>
      </c>
      <c r="I9" s="1" t="s">
        <v>382</v>
      </c>
      <c r="J9" s="1" t="s">
        <v>383</v>
      </c>
    </row>
    <row r="10" ht="12.75" customHeight="1">
      <c r="B10" s="1">
        <v>1.0</v>
      </c>
      <c r="C10" s="1" t="s">
        <v>384</v>
      </c>
      <c r="D10" s="168">
        <v>42064.0</v>
      </c>
      <c r="E10" s="1" t="s">
        <v>385</v>
      </c>
      <c r="F10" s="168">
        <v>42133.0</v>
      </c>
      <c r="G10" s="1" t="s">
        <v>37</v>
      </c>
      <c r="H10" s="1">
        <v>18000.0</v>
      </c>
      <c r="I10" s="1">
        <v>180.0</v>
      </c>
      <c r="J10" s="1">
        <v>180.0</v>
      </c>
    </row>
    <row r="11" ht="12.75" customHeight="1">
      <c r="B11" s="1">
        <v>2.0</v>
      </c>
      <c r="C11" s="1" t="s">
        <v>384</v>
      </c>
      <c r="D11" s="168">
        <v>41999.0</v>
      </c>
      <c r="E11" s="1" t="s">
        <v>385</v>
      </c>
      <c r="F11" s="168">
        <v>42020.0</v>
      </c>
      <c r="G11" s="1" t="s">
        <v>37</v>
      </c>
      <c r="H11" s="1">
        <v>54000.0</v>
      </c>
      <c r="I11" s="1">
        <v>540.0</v>
      </c>
      <c r="J11" s="1">
        <v>540.0</v>
      </c>
    </row>
    <row r="12" ht="12.75" customHeight="1">
      <c r="D12" s="1"/>
      <c r="F12" s="1"/>
      <c r="J12" s="1"/>
    </row>
    <row r="13" ht="12.75" customHeight="1">
      <c r="A13" s="1">
        <v>2.0</v>
      </c>
      <c r="B13" s="1" t="s">
        <v>386</v>
      </c>
      <c r="C13" s="1" t="s">
        <v>387</v>
      </c>
      <c r="D13" s="1"/>
      <c r="F13" s="1"/>
      <c r="H13" s="1">
        <v>53000.0</v>
      </c>
      <c r="I13" s="1">
        <v>5300.0</v>
      </c>
      <c r="J13" s="1">
        <v>5300.0</v>
      </c>
    </row>
    <row r="14" ht="12.75" customHeight="1">
      <c r="B14" s="1" t="s">
        <v>368</v>
      </c>
      <c r="C14" s="1" t="s">
        <v>376</v>
      </c>
      <c r="D14" s="1" t="s">
        <v>377</v>
      </c>
      <c r="E14" s="1" t="s">
        <v>378</v>
      </c>
      <c r="F14" s="1" t="s">
        <v>379</v>
      </c>
      <c r="G14" s="1" t="s">
        <v>380</v>
      </c>
      <c r="H14" s="1" t="s">
        <v>381</v>
      </c>
      <c r="I14" s="1" t="s">
        <v>382</v>
      </c>
      <c r="J14" s="1" t="s">
        <v>383</v>
      </c>
    </row>
    <row r="15" ht="12.75" customHeight="1">
      <c r="B15" s="1">
        <v>1.0</v>
      </c>
      <c r="C15" s="1" t="s">
        <v>388</v>
      </c>
      <c r="D15" s="168">
        <v>41794.0</v>
      </c>
      <c r="E15" s="1" t="s">
        <v>385</v>
      </c>
      <c r="F15" s="168">
        <v>41835.0</v>
      </c>
      <c r="G15" s="1" t="s">
        <v>37</v>
      </c>
      <c r="H15" s="1">
        <v>53000.0</v>
      </c>
      <c r="I15" s="1">
        <v>5300.0</v>
      </c>
      <c r="J15" s="1">
        <v>5300.0</v>
      </c>
    </row>
    <row r="16" ht="12.75" customHeight="1">
      <c r="D16" s="1"/>
      <c r="F16" s="1"/>
      <c r="J16" s="1"/>
    </row>
    <row r="17" ht="12.75" customHeight="1">
      <c r="A17" s="1">
        <v>3.0</v>
      </c>
      <c r="B17" s="1" t="s">
        <v>389</v>
      </c>
      <c r="C17" s="1" t="s">
        <v>390</v>
      </c>
      <c r="D17" s="1"/>
      <c r="F17" s="1"/>
      <c r="H17" s="1">
        <v>10000.0</v>
      </c>
      <c r="I17" s="1">
        <v>200.0</v>
      </c>
      <c r="J17" s="1">
        <v>200.0</v>
      </c>
    </row>
    <row r="18" ht="12.75" customHeight="1">
      <c r="B18" s="1" t="s">
        <v>368</v>
      </c>
      <c r="C18" s="1" t="s">
        <v>376</v>
      </c>
      <c r="D18" s="1" t="s">
        <v>377</v>
      </c>
      <c r="E18" s="1" t="s">
        <v>378</v>
      </c>
      <c r="F18" s="1" t="s">
        <v>379</v>
      </c>
      <c r="G18" s="1" t="s">
        <v>380</v>
      </c>
      <c r="H18" s="1" t="s">
        <v>381</v>
      </c>
      <c r="I18" s="1" t="s">
        <v>382</v>
      </c>
      <c r="J18" s="1" t="s">
        <v>383</v>
      </c>
    </row>
    <row r="19" ht="12.75" customHeight="1">
      <c r="B19" s="1">
        <v>1.0</v>
      </c>
      <c r="C19" s="1" t="s">
        <v>384</v>
      </c>
      <c r="D19" s="168">
        <v>42055.0</v>
      </c>
      <c r="E19" s="1" t="s">
        <v>385</v>
      </c>
      <c r="F19" s="168">
        <v>42113.0</v>
      </c>
      <c r="G19" s="1" t="s">
        <v>37</v>
      </c>
      <c r="H19" s="1">
        <v>10000.0</v>
      </c>
      <c r="I19" s="1">
        <v>200.0</v>
      </c>
      <c r="J19" s="1">
        <v>200.0</v>
      </c>
    </row>
    <row r="20" ht="12.75" customHeight="1">
      <c r="D20" s="1"/>
      <c r="F20" s="1"/>
      <c r="J20" s="1"/>
    </row>
    <row r="21" ht="12.75" customHeight="1">
      <c r="C21" s="1" t="s">
        <v>384</v>
      </c>
      <c r="D21" s="1"/>
      <c r="F21" s="1"/>
      <c r="H21" s="1" t="str">
        <f t="shared" ref="H21:J21" si="1">SUMIF($C$10:$C$19,$C21,H$10:H$19)</f>
        <v>82000</v>
      </c>
      <c r="I21" s="1" t="str">
        <f t="shared" si="1"/>
        <v>920</v>
      </c>
      <c r="J21" s="1" t="str">
        <f t="shared" si="1"/>
        <v>920</v>
      </c>
    </row>
    <row r="22" ht="12.75" customHeight="1">
      <c r="C22" s="1" t="s">
        <v>388</v>
      </c>
      <c r="D22" s="1"/>
      <c r="F22" s="1"/>
      <c r="H22" s="1" t="str">
        <f t="shared" ref="H22:J22" si="2">SUMIF($C$10:$C$19,$C22,H$10:H$19)</f>
        <v>53000</v>
      </c>
      <c r="I22" s="1" t="str">
        <f t="shared" si="2"/>
        <v>5300</v>
      </c>
      <c r="J22" s="1" t="str">
        <f t="shared" si="2"/>
        <v>5300</v>
      </c>
    </row>
    <row r="23" ht="12.75" customHeight="1">
      <c r="D23" s="1"/>
      <c r="F23" s="1"/>
      <c r="H23" s="169" t="str">
        <f t="shared" ref="H23:J23" si="3">SUM(H21:H22)</f>
        <v>135000</v>
      </c>
      <c r="I23" s="169" t="str">
        <f t="shared" si="3"/>
        <v>6220</v>
      </c>
      <c r="J23" s="169" t="str">
        <f t="shared" si="3"/>
        <v>6220</v>
      </c>
    </row>
    <row r="24" ht="12.75" customHeight="1">
      <c r="D24" s="1"/>
      <c r="F24" s="1"/>
      <c r="J24" s="1"/>
    </row>
    <row r="25" ht="12.75" customHeight="1">
      <c r="B25" s="1" t="s">
        <v>391</v>
      </c>
      <c r="D25" s="1"/>
      <c r="F25" s="1"/>
      <c r="J25" s="1"/>
    </row>
    <row r="26" ht="12.75" customHeight="1">
      <c r="A26" s="1" t="s">
        <v>368</v>
      </c>
      <c r="B26" s="1" t="s">
        <v>369</v>
      </c>
      <c r="C26" s="1" t="s">
        <v>370</v>
      </c>
      <c r="D26" s="1"/>
      <c r="F26" s="1"/>
      <c r="G26" s="1" t="s">
        <v>371</v>
      </c>
      <c r="H26" s="1" t="s">
        <v>372</v>
      </c>
      <c r="I26" s="1" t="s">
        <v>373</v>
      </c>
      <c r="J26" s="1"/>
    </row>
    <row r="27" ht="12.75" customHeight="1">
      <c r="D27" s="1" t="s">
        <v>392</v>
      </c>
      <c r="F27" s="1"/>
      <c r="J27" s="1"/>
    </row>
    <row r="28" ht="12.75" customHeight="1">
      <c r="D28" s="1"/>
      <c r="F28" s="1"/>
      <c r="J28" s="1"/>
    </row>
    <row r="29" ht="12.75" customHeight="1">
      <c r="D29" s="1"/>
      <c r="F29" s="1"/>
      <c r="J29" s="1"/>
    </row>
    <row r="30" ht="12.75" customHeight="1">
      <c r="B30" s="1" t="s">
        <v>393</v>
      </c>
      <c r="D30" s="1"/>
      <c r="F30" s="1"/>
      <c r="J30" s="1"/>
    </row>
    <row r="31" ht="12.75" customHeight="1">
      <c r="A31" s="1" t="s">
        <v>368</v>
      </c>
      <c r="B31" s="1" t="s">
        <v>394</v>
      </c>
      <c r="C31" s="1" t="s">
        <v>369</v>
      </c>
      <c r="D31" s="1" t="s">
        <v>395</v>
      </c>
      <c r="E31" s="1" t="s">
        <v>377</v>
      </c>
      <c r="F31" s="1" t="s">
        <v>396</v>
      </c>
      <c r="G31" s="1" t="s">
        <v>373</v>
      </c>
      <c r="J31" s="1"/>
    </row>
    <row r="32" ht="12.75" customHeight="1">
      <c r="D32" s="1" t="s">
        <v>392</v>
      </c>
      <c r="F32" s="1"/>
      <c r="J32" s="1"/>
    </row>
    <row r="33" ht="12.75" customHeight="1">
      <c r="D33" s="1"/>
      <c r="F33" s="1"/>
      <c r="J33" s="1"/>
    </row>
    <row r="34" ht="12.75" customHeight="1">
      <c r="D34" s="1"/>
      <c r="F34" s="1"/>
      <c r="J34" s="1"/>
    </row>
    <row r="35" ht="12.75" customHeight="1">
      <c r="B35" s="1" t="s">
        <v>397</v>
      </c>
      <c r="D35" s="1"/>
      <c r="F35" s="1"/>
      <c r="J35" s="1"/>
    </row>
    <row r="36" ht="12.75" customHeight="1">
      <c r="A36" s="1" t="s">
        <v>368</v>
      </c>
      <c r="B36" s="1" t="s">
        <v>398</v>
      </c>
      <c r="C36" s="1" t="s">
        <v>399</v>
      </c>
      <c r="D36" s="1"/>
      <c r="F36" s="1"/>
      <c r="H36" s="1" t="s">
        <v>400</v>
      </c>
      <c r="I36" s="1" t="s">
        <v>401</v>
      </c>
      <c r="J36" s="1" t="s">
        <v>402</v>
      </c>
    </row>
    <row r="37" ht="12.75" customHeight="1">
      <c r="D37" s="1" t="s">
        <v>392</v>
      </c>
      <c r="F37" s="1"/>
      <c r="J37" s="1"/>
    </row>
    <row r="38" ht="12.75" customHeight="1">
      <c r="D38" s="1"/>
      <c r="F38" s="1"/>
      <c r="J38" s="1"/>
    </row>
    <row r="39" ht="12.75" customHeight="1">
      <c r="D39" s="1"/>
      <c r="F39" s="1"/>
      <c r="J39" s="1"/>
    </row>
    <row r="40" ht="12.75" customHeight="1">
      <c r="B40" s="1" t="s">
        <v>403</v>
      </c>
      <c r="D40" s="1"/>
      <c r="F40" s="1"/>
      <c r="J40" s="1"/>
    </row>
    <row r="41" ht="12.75" customHeight="1">
      <c r="A41" s="1" t="s">
        <v>368</v>
      </c>
      <c r="B41" s="1" t="s">
        <v>404</v>
      </c>
      <c r="C41" s="1" t="s">
        <v>405</v>
      </c>
      <c r="D41" s="1" t="s">
        <v>406</v>
      </c>
      <c r="E41" s="1" t="s">
        <v>407</v>
      </c>
      <c r="F41" s="1" t="s">
        <v>408</v>
      </c>
      <c r="G41" s="1" t="s">
        <v>409</v>
      </c>
      <c r="H41" s="1" t="s">
        <v>410</v>
      </c>
      <c r="I41" s="1" t="s">
        <v>411</v>
      </c>
      <c r="J41" s="1" t="s">
        <v>412</v>
      </c>
      <c r="K41" s="1" t="s">
        <v>413</v>
      </c>
      <c r="L41" s="1" t="s">
        <v>380</v>
      </c>
    </row>
    <row r="42" ht="12.75" customHeight="1">
      <c r="A42" s="1">
        <v>1.0</v>
      </c>
      <c r="B42" s="1">
        <v>21.0</v>
      </c>
      <c r="C42" s="1">
        <v>100.0</v>
      </c>
      <c r="D42" s="1">
        <v>25000.0</v>
      </c>
      <c r="E42" s="1">
        <v>0.0</v>
      </c>
      <c r="F42" s="1">
        <v>0.0</v>
      </c>
      <c r="G42" s="1">
        <v>0.0</v>
      </c>
      <c r="H42" s="1">
        <v>25000.0</v>
      </c>
      <c r="I42" s="1">
        <v>510051.0</v>
      </c>
      <c r="J42" s="168">
        <v>42093.0</v>
      </c>
      <c r="K42" s="1">
        <v>30016.0</v>
      </c>
      <c r="L42" s="1" t="s">
        <v>37</v>
      </c>
    </row>
    <row r="43" ht="12.75" customHeight="1">
      <c r="D43" s="1"/>
      <c r="F43" s="1"/>
      <c r="J43" s="1"/>
    </row>
    <row r="44" ht="12.75" customHeight="1">
      <c r="D44" s="1"/>
      <c r="F44" s="1"/>
      <c r="J44" s="1"/>
    </row>
    <row r="45" ht="12.75" customHeight="1">
      <c r="B45" s="1" t="s">
        <v>414</v>
      </c>
      <c r="D45" s="1"/>
      <c r="F45" s="1"/>
      <c r="J45" s="1"/>
    </row>
    <row r="46" ht="12.75" customHeight="1">
      <c r="A46" s="1" t="s">
        <v>368</v>
      </c>
      <c r="B46" s="1" t="s">
        <v>20</v>
      </c>
      <c r="C46" s="1" t="s">
        <v>415</v>
      </c>
      <c r="D46" s="1" t="s">
        <v>416</v>
      </c>
      <c r="E46" s="1" t="s">
        <v>417</v>
      </c>
      <c r="F46" s="1" t="s">
        <v>418</v>
      </c>
      <c r="G46" s="1" t="s">
        <v>380</v>
      </c>
      <c r="J46" s="1"/>
    </row>
    <row r="47" ht="12.75" customHeight="1">
      <c r="A47" s="1">
        <v>1.0</v>
      </c>
      <c r="B47" s="1">
        <v>2014.0</v>
      </c>
      <c r="C47" s="1" t="s">
        <v>419</v>
      </c>
      <c r="D47" s="1">
        <v>8650.0</v>
      </c>
      <c r="E47" s="1">
        <v>369.0</v>
      </c>
      <c r="F47" s="168">
        <v>42013.0</v>
      </c>
      <c r="G47" s="1" t="s">
        <v>37</v>
      </c>
      <c r="J47" s="1"/>
    </row>
    <row r="48" ht="12.75" customHeight="1">
      <c r="D48" s="1"/>
      <c r="F48" s="1"/>
      <c r="J48" s="1"/>
    </row>
    <row r="49" ht="12.75" customHeight="1">
      <c r="D49" s="1"/>
      <c r="F49" s="1"/>
      <c r="J49" s="1"/>
    </row>
    <row r="50" ht="12.75" customHeight="1">
      <c r="B50" s="1" t="s">
        <v>420</v>
      </c>
      <c r="D50" s="1"/>
      <c r="F50" s="1"/>
      <c r="J50" s="1"/>
    </row>
    <row r="51" ht="12.75" customHeight="1">
      <c r="A51" s="1" t="s">
        <v>368</v>
      </c>
      <c r="B51" s="1" t="s">
        <v>421</v>
      </c>
      <c r="C51" s="1" t="s">
        <v>422</v>
      </c>
      <c r="D51" s="1" t="s">
        <v>377</v>
      </c>
      <c r="E51" s="1" t="s">
        <v>423</v>
      </c>
      <c r="F51" s="1" t="s">
        <v>424</v>
      </c>
      <c r="G51" s="1" t="s">
        <v>425</v>
      </c>
      <c r="H51" s="1" t="s">
        <v>415</v>
      </c>
      <c r="I51" s="1" t="s">
        <v>380</v>
      </c>
      <c r="J51" s="1"/>
    </row>
    <row r="52" ht="12.75" customHeight="1">
      <c r="D52" s="1" t="s">
        <v>392</v>
      </c>
      <c r="F52" s="1"/>
      <c r="J52" s="1"/>
    </row>
    <row r="53" ht="12.75" customHeight="1">
      <c r="D53" s="1"/>
      <c r="F53" s="1"/>
      <c r="J53" s="1"/>
    </row>
    <row r="54" ht="12.75" customHeight="1">
      <c r="D54" s="1"/>
      <c r="F54" s="1"/>
      <c r="J54" s="1"/>
    </row>
    <row r="55" ht="12.75" customHeight="1">
      <c r="B55" s="1" t="s">
        <v>426</v>
      </c>
      <c r="D55" s="1"/>
      <c r="F55" s="1"/>
      <c r="J55" s="1"/>
    </row>
    <row r="56" ht="12.75" customHeight="1">
      <c r="A56" s="1" t="s">
        <v>368</v>
      </c>
      <c r="B56" s="1" t="s">
        <v>394</v>
      </c>
      <c r="C56" s="1" t="s">
        <v>427</v>
      </c>
      <c r="D56" s="1" t="s">
        <v>428</v>
      </c>
      <c r="E56" s="1" t="s">
        <v>377</v>
      </c>
      <c r="F56" s="1" t="s">
        <v>396</v>
      </c>
      <c r="G56" s="1" t="s">
        <v>373</v>
      </c>
      <c r="H56" s="1" t="s">
        <v>429</v>
      </c>
      <c r="J56" s="1"/>
    </row>
    <row r="57" ht="12.75" customHeight="1">
      <c r="D57" s="1" t="s">
        <v>392</v>
      </c>
      <c r="F57" s="1"/>
      <c r="J57" s="1"/>
    </row>
    <row r="58" ht="12.75" customHeight="1">
      <c r="D58" s="1"/>
      <c r="F58" s="1"/>
      <c r="J58" s="1"/>
    </row>
    <row r="59" ht="12.75" customHeight="1">
      <c r="D59" s="1"/>
      <c r="F59" s="1"/>
      <c r="J59" s="1"/>
    </row>
    <row r="60" ht="12.75" customHeight="1">
      <c r="B60" s="1" t="s">
        <v>430</v>
      </c>
      <c r="D60" s="1"/>
      <c r="F60" s="1"/>
      <c r="J60" s="1"/>
    </row>
    <row r="61" ht="12.75" customHeight="1">
      <c r="A61" s="1" t="s">
        <v>368</v>
      </c>
      <c r="B61" s="1" t="s">
        <v>23</v>
      </c>
      <c r="C61" s="1" t="s">
        <v>431</v>
      </c>
      <c r="D61" s="1" t="s">
        <v>432</v>
      </c>
      <c r="E61" s="1" t="s">
        <v>433</v>
      </c>
      <c r="F61" s="1" t="s">
        <v>434</v>
      </c>
      <c r="G61" s="1" t="s">
        <v>435</v>
      </c>
      <c r="H61" s="1" t="s">
        <v>436</v>
      </c>
      <c r="I61" s="1" t="s">
        <v>437</v>
      </c>
      <c r="J61" s="1"/>
    </row>
    <row r="62" ht="12.75" customHeight="1">
      <c r="D62" s="1" t="s">
        <v>392</v>
      </c>
      <c r="F62" s="1"/>
      <c r="J62" s="1"/>
    </row>
    <row r="63" ht="12.75" customHeight="1">
      <c r="D63" s="1"/>
      <c r="F63" s="1"/>
      <c r="J63" s="1"/>
    </row>
    <row r="64" ht="12.75" customHeight="1">
      <c r="D64" s="1"/>
      <c r="F64" s="1"/>
      <c r="J64" s="1"/>
    </row>
    <row r="65" ht="12.75" customHeight="1">
      <c r="D65" s="1"/>
      <c r="F65" s="1"/>
      <c r="J65" s="1"/>
    </row>
    <row r="66" ht="12.75" customHeight="1">
      <c r="D66" s="1"/>
      <c r="F66" s="1"/>
      <c r="J66" s="1"/>
    </row>
    <row r="67" ht="12.75" customHeight="1">
      <c r="D67" s="1"/>
      <c r="F67" s="1"/>
      <c r="J67" s="1"/>
    </row>
    <row r="68" ht="12.75" customHeight="1">
      <c r="D68" s="1"/>
      <c r="F68" s="1"/>
      <c r="J68" s="1"/>
    </row>
    <row r="69" ht="12.75" customHeight="1">
      <c r="D69" s="1"/>
      <c r="F69" s="1"/>
      <c r="J69" s="1"/>
    </row>
    <row r="70" ht="12.75" customHeight="1">
      <c r="D70" s="1"/>
      <c r="F70" s="1"/>
      <c r="J70" s="1"/>
    </row>
    <row r="71" ht="12.75" customHeight="1">
      <c r="D71" s="1"/>
      <c r="F71" s="1"/>
      <c r="J71" s="1"/>
    </row>
    <row r="72" ht="12.75" customHeight="1">
      <c r="D72" s="1"/>
      <c r="F72" s="1"/>
      <c r="J72" s="1"/>
    </row>
    <row r="73" ht="12.75" customHeight="1">
      <c r="D73" s="1"/>
      <c r="F73" s="1"/>
      <c r="J73" s="1"/>
    </row>
    <row r="74" ht="12.75" customHeight="1">
      <c r="D74" s="1"/>
      <c r="F74" s="1"/>
      <c r="J74" s="1"/>
    </row>
    <row r="75" ht="12.75" customHeight="1">
      <c r="D75" s="1"/>
      <c r="F75" s="1"/>
      <c r="J75" s="1"/>
    </row>
    <row r="76" ht="12.75" customHeight="1">
      <c r="D76" s="1"/>
      <c r="F76" s="1"/>
      <c r="J76" s="1"/>
    </row>
    <row r="77" ht="12.75" customHeight="1">
      <c r="D77" s="1"/>
      <c r="F77" s="1"/>
      <c r="J77" s="1"/>
    </row>
    <row r="78" ht="12.75" customHeight="1">
      <c r="D78" s="1"/>
      <c r="F78" s="1"/>
      <c r="J78" s="1"/>
    </row>
    <row r="79" ht="12.75" customHeight="1">
      <c r="D79" s="1"/>
      <c r="F79" s="1"/>
      <c r="J79" s="1"/>
    </row>
    <row r="80" ht="12.75" customHeight="1">
      <c r="D80" s="1"/>
      <c r="F80" s="1"/>
      <c r="J80" s="1"/>
    </row>
    <row r="81" ht="12.75" customHeight="1">
      <c r="D81" s="1"/>
      <c r="F81" s="1"/>
      <c r="J81" s="1"/>
    </row>
    <row r="82" ht="12.75" customHeight="1">
      <c r="D82" s="1"/>
      <c r="F82" s="1"/>
      <c r="J82" s="1"/>
    </row>
    <row r="83" ht="12.75" customHeight="1">
      <c r="D83" s="1"/>
      <c r="F83" s="1"/>
      <c r="J83" s="1"/>
    </row>
    <row r="84" ht="12.75" customHeight="1">
      <c r="D84" s="1"/>
      <c r="F84" s="1"/>
      <c r="J84" s="1"/>
    </row>
    <row r="85" ht="12.75" customHeight="1">
      <c r="D85" s="1"/>
      <c r="F85" s="1"/>
      <c r="J85" s="1"/>
    </row>
    <row r="86" ht="12.75" customHeight="1">
      <c r="D86" s="1"/>
      <c r="F86" s="1"/>
      <c r="J86" s="1"/>
    </row>
    <row r="87" ht="12.75" customHeight="1">
      <c r="D87" s="1"/>
      <c r="F87" s="1"/>
      <c r="J87" s="1"/>
    </row>
    <row r="88" ht="12.75" customHeight="1">
      <c r="D88" s="1"/>
      <c r="F88" s="1"/>
      <c r="J88" s="1"/>
    </row>
    <row r="89" ht="12.75" customHeight="1">
      <c r="D89" s="1"/>
      <c r="F89" s="1"/>
      <c r="J89" s="1"/>
    </row>
    <row r="90" ht="12.75" customHeight="1">
      <c r="D90" s="1"/>
      <c r="F90" s="1"/>
      <c r="J90" s="1"/>
    </row>
    <row r="91" ht="12.75" customHeight="1">
      <c r="D91" s="1"/>
      <c r="F91" s="1"/>
      <c r="J91" s="1"/>
    </row>
    <row r="92" ht="12.75" customHeight="1">
      <c r="D92" s="1"/>
      <c r="F92" s="1"/>
      <c r="J92" s="1"/>
    </row>
    <row r="93" ht="12.75" customHeight="1">
      <c r="D93" s="1"/>
      <c r="F93" s="1"/>
      <c r="J93" s="1"/>
    </row>
    <row r="94" ht="12.75" customHeight="1">
      <c r="D94" s="1"/>
      <c r="F94" s="1"/>
      <c r="J94" s="1"/>
    </row>
    <row r="95" ht="12.75" customHeight="1">
      <c r="D95" s="1"/>
      <c r="F95" s="1"/>
      <c r="J95" s="1"/>
    </row>
    <row r="96" ht="12.75" customHeight="1">
      <c r="D96" s="1"/>
      <c r="F96" s="1"/>
      <c r="J96" s="1"/>
    </row>
    <row r="97" ht="12.75" customHeight="1">
      <c r="D97" s="1"/>
      <c r="F97" s="1"/>
      <c r="J97" s="1"/>
    </row>
    <row r="98" ht="12.75" customHeight="1">
      <c r="D98" s="1"/>
      <c r="F98" s="1"/>
      <c r="J98" s="1"/>
    </row>
    <row r="99" ht="12.75" customHeight="1">
      <c r="D99" s="1"/>
      <c r="F99" s="1"/>
      <c r="J99" s="1"/>
    </row>
    <row r="100" ht="12.75" customHeight="1">
      <c r="D100" s="1"/>
      <c r="F100" s="1"/>
      <c r="J100" s="1"/>
    </row>
    <row r="101" ht="12.75" customHeight="1">
      <c r="D101" s="1"/>
      <c r="F101" s="1"/>
      <c r="J101" s="1"/>
    </row>
    <row r="102" ht="12.75" customHeight="1">
      <c r="D102" s="1"/>
      <c r="F102" s="1"/>
      <c r="J102" s="1"/>
    </row>
    <row r="103" ht="12.75" customHeight="1">
      <c r="D103" s="1"/>
      <c r="F103" s="1"/>
      <c r="J103" s="1"/>
    </row>
    <row r="104" ht="12.75" customHeight="1">
      <c r="D104" s="1"/>
      <c r="F104" s="1"/>
      <c r="J104" s="1"/>
    </row>
    <row r="105" ht="12.75" customHeight="1">
      <c r="D105" s="1"/>
      <c r="F105" s="1"/>
      <c r="J105" s="1"/>
    </row>
    <row r="106" ht="12.75" customHeight="1">
      <c r="D106" s="1"/>
      <c r="F106" s="1"/>
      <c r="J106" s="1"/>
    </row>
    <row r="107" ht="12.75" customHeight="1">
      <c r="D107" s="1"/>
      <c r="F107" s="1"/>
      <c r="J107" s="1"/>
    </row>
    <row r="108" ht="12.75" customHeight="1">
      <c r="D108" s="1"/>
      <c r="F108" s="1"/>
      <c r="J108" s="1"/>
    </row>
    <row r="109" ht="12.75" customHeight="1">
      <c r="D109" s="1"/>
      <c r="F109" s="1"/>
      <c r="J109" s="1"/>
    </row>
    <row r="110" ht="12.75" customHeight="1">
      <c r="D110" s="1"/>
      <c r="F110" s="1"/>
      <c r="J110" s="1"/>
    </row>
    <row r="111" ht="12.75" customHeight="1">
      <c r="D111" s="1"/>
      <c r="F111" s="1"/>
      <c r="J111" s="1"/>
    </row>
    <row r="112" ht="12.75" customHeight="1">
      <c r="D112" s="1"/>
      <c r="F112" s="1"/>
      <c r="J112" s="1"/>
    </row>
    <row r="113" ht="12.75" customHeight="1">
      <c r="D113" s="1"/>
      <c r="F113" s="1"/>
      <c r="J113" s="1"/>
    </row>
    <row r="114" ht="12.75" customHeight="1">
      <c r="D114" s="1"/>
      <c r="F114" s="1"/>
      <c r="J114" s="1"/>
    </row>
    <row r="115" ht="12.75" customHeight="1">
      <c r="D115" s="1"/>
      <c r="F115" s="1"/>
      <c r="J115" s="1"/>
    </row>
    <row r="116" ht="12.75" customHeight="1">
      <c r="D116" s="1"/>
      <c r="F116" s="1"/>
      <c r="J116" s="1"/>
    </row>
    <row r="117" ht="12.75" customHeight="1">
      <c r="D117" s="1"/>
      <c r="F117" s="1"/>
      <c r="J117" s="1"/>
    </row>
    <row r="118" ht="12.75" customHeight="1">
      <c r="D118" s="1"/>
      <c r="F118" s="1"/>
      <c r="J118" s="1"/>
    </row>
    <row r="119" ht="12.75" customHeight="1">
      <c r="D119" s="1"/>
      <c r="F119" s="1"/>
      <c r="J119" s="1"/>
    </row>
    <row r="120" ht="12.75" customHeight="1">
      <c r="D120" s="1"/>
      <c r="F120" s="1"/>
      <c r="J120" s="1"/>
    </row>
    <row r="121" ht="12.75" customHeight="1">
      <c r="D121" s="1"/>
      <c r="F121" s="1"/>
      <c r="J121" s="1"/>
    </row>
    <row r="122" ht="12.75" customHeight="1">
      <c r="D122" s="1"/>
      <c r="F122" s="1"/>
      <c r="J122" s="1"/>
    </row>
    <row r="123" ht="12.75" customHeight="1">
      <c r="D123" s="1"/>
      <c r="F123" s="1"/>
      <c r="J123" s="1"/>
    </row>
    <row r="124" ht="12.75" customHeight="1">
      <c r="D124" s="1"/>
      <c r="F124" s="1"/>
      <c r="J124" s="1"/>
    </row>
    <row r="125" ht="12.75" customHeight="1">
      <c r="D125" s="1"/>
      <c r="F125" s="1"/>
      <c r="J125" s="1"/>
    </row>
    <row r="126" ht="12.75" customHeight="1">
      <c r="D126" s="1"/>
      <c r="F126" s="1"/>
      <c r="J126" s="1"/>
    </row>
    <row r="127" ht="12.75" customHeight="1">
      <c r="D127" s="1"/>
      <c r="F127" s="1"/>
      <c r="J127" s="1"/>
    </row>
    <row r="128" ht="12.75" customHeight="1">
      <c r="D128" s="1"/>
      <c r="F128" s="1"/>
      <c r="J128" s="1"/>
    </row>
    <row r="129" ht="12.75" customHeight="1">
      <c r="D129" s="1"/>
      <c r="F129" s="1"/>
      <c r="J129" s="1"/>
    </row>
    <row r="130" ht="12.75" customHeight="1">
      <c r="D130" s="1"/>
      <c r="F130" s="1"/>
      <c r="J130" s="1"/>
    </row>
    <row r="131" ht="12.75" customHeight="1">
      <c r="D131" s="1"/>
      <c r="F131" s="1"/>
      <c r="J131" s="1"/>
    </row>
    <row r="132" ht="12.75" customHeight="1">
      <c r="D132" s="1"/>
      <c r="F132" s="1"/>
      <c r="J132" s="1"/>
    </row>
    <row r="133" ht="12.75" customHeight="1">
      <c r="D133" s="1"/>
      <c r="F133" s="1"/>
      <c r="J133" s="1"/>
    </row>
    <row r="134" ht="12.75" customHeight="1">
      <c r="D134" s="1"/>
      <c r="F134" s="1"/>
      <c r="J134" s="1"/>
    </row>
    <row r="135" ht="12.75" customHeight="1">
      <c r="D135" s="1"/>
      <c r="F135" s="1"/>
      <c r="J135" s="1"/>
    </row>
    <row r="136" ht="12.75" customHeight="1">
      <c r="D136" s="1"/>
      <c r="F136" s="1"/>
      <c r="J136" s="1"/>
    </row>
    <row r="137" ht="12.75" customHeight="1">
      <c r="D137" s="1"/>
      <c r="F137" s="1"/>
      <c r="J137" s="1"/>
    </row>
    <row r="138" ht="12.75" customHeight="1">
      <c r="D138" s="1"/>
      <c r="F138" s="1"/>
      <c r="J138" s="1"/>
    </row>
    <row r="139" ht="12.75" customHeight="1">
      <c r="D139" s="1"/>
      <c r="F139" s="1"/>
      <c r="J139" s="1"/>
    </row>
    <row r="140" ht="12.75" customHeight="1">
      <c r="D140" s="1"/>
      <c r="F140" s="1"/>
      <c r="J140" s="1"/>
    </row>
    <row r="141" ht="12.75" customHeight="1">
      <c r="D141" s="1"/>
      <c r="F141" s="1"/>
      <c r="J141" s="1"/>
    </row>
    <row r="142" ht="12.75" customHeight="1">
      <c r="D142" s="1"/>
      <c r="F142" s="1"/>
      <c r="J142" s="1"/>
    </row>
    <row r="143" ht="12.75" customHeight="1">
      <c r="D143" s="1"/>
      <c r="F143" s="1"/>
      <c r="J143" s="1"/>
    </row>
    <row r="144" ht="12.75" customHeight="1">
      <c r="D144" s="1"/>
      <c r="F144" s="1"/>
      <c r="J144" s="1"/>
    </row>
    <row r="145" ht="12.75" customHeight="1">
      <c r="D145" s="1"/>
      <c r="F145" s="1"/>
      <c r="J145" s="1"/>
    </row>
    <row r="146" ht="12.75" customHeight="1">
      <c r="D146" s="1"/>
      <c r="F146" s="1"/>
      <c r="J146" s="1"/>
    </row>
    <row r="147" ht="12.75" customHeight="1">
      <c r="D147" s="1"/>
      <c r="F147" s="1"/>
      <c r="J147" s="1"/>
    </row>
    <row r="148" ht="12.75" customHeight="1">
      <c r="D148" s="1"/>
      <c r="F148" s="1"/>
      <c r="J148" s="1"/>
    </row>
    <row r="149" ht="12.75" customHeight="1">
      <c r="D149" s="1"/>
      <c r="F149" s="1"/>
      <c r="J149" s="1"/>
    </row>
    <row r="150" ht="12.75" customHeight="1">
      <c r="D150" s="1"/>
      <c r="F150" s="1"/>
      <c r="J150" s="1"/>
    </row>
    <row r="151" ht="12.75" customHeight="1">
      <c r="D151" s="1"/>
      <c r="F151" s="1"/>
      <c r="J151" s="1"/>
    </row>
    <row r="152" ht="12.75" customHeight="1">
      <c r="D152" s="1"/>
      <c r="F152" s="1"/>
      <c r="J152" s="1"/>
    </row>
    <row r="153" ht="12.75" customHeight="1">
      <c r="D153" s="1"/>
      <c r="F153" s="1"/>
      <c r="J153" s="1"/>
    </row>
    <row r="154" ht="12.75" customHeight="1">
      <c r="D154" s="1"/>
      <c r="F154" s="1"/>
      <c r="J154" s="1"/>
    </row>
    <row r="155" ht="12.75" customHeight="1">
      <c r="D155" s="1"/>
      <c r="F155" s="1"/>
      <c r="J155" s="1"/>
    </row>
    <row r="156" ht="12.75" customHeight="1">
      <c r="D156" s="1"/>
      <c r="F156" s="1"/>
      <c r="J156" s="1"/>
    </row>
    <row r="157" ht="12.75" customHeight="1">
      <c r="D157" s="1"/>
      <c r="F157" s="1"/>
      <c r="J157" s="1"/>
    </row>
    <row r="158" ht="12.75" customHeight="1">
      <c r="D158" s="1"/>
      <c r="F158" s="1"/>
      <c r="J158" s="1"/>
    </row>
    <row r="159" ht="12.75" customHeight="1">
      <c r="D159" s="1"/>
      <c r="F159" s="1"/>
      <c r="J159" s="1"/>
    </row>
    <row r="160" ht="12.75" customHeight="1">
      <c r="D160" s="1"/>
      <c r="F160" s="1"/>
      <c r="J160" s="1"/>
    </row>
    <row r="161" ht="12.75" customHeight="1">
      <c r="D161" s="1"/>
      <c r="F161" s="1"/>
      <c r="J161" s="1"/>
    </row>
    <row r="162" ht="12.75" customHeight="1">
      <c r="D162" s="1"/>
      <c r="F162" s="1"/>
      <c r="J162" s="1"/>
    </row>
    <row r="163" ht="12.75" customHeight="1">
      <c r="D163" s="1"/>
      <c r="F163" s="1"/>
      <c r="J163" s="1"/>
    </row>
    <row r="164" ht="12.75" customHeight="1">
      <c r="D164" s="1"/>
      <c r="F164" s="1"/>
      <c r="J164" s="1"/>
    </row>
    <row r="165" ht="12.75" customHeight="1">
      <c r="D165" s="1"/>
      <c r="F165" s="1"/>
      <c r="J165" s="1"/>
    </row>
    <row r="166" ht="12.75" customHeight="1">
      <c r="D166" s="1"/>
      <c r="F166" s="1"/>
      <c r="J166" s="1"/>
    </row>
    <row r="167" ht="12.75" customHeight="1">
      <c r="D167" s="1"/>
      <c r="F167" s="1"/>
      <c r="J167" s="1"/>
    </row>
    <row r="168" ht="12.75" customHeight="1">
      <c r="D168" s="1"/>
      <c r="F168" s="1"/>
      <c r="J168" s="1"/>
    </row>
    <row r="169" ht="12.75" customHeight="1">
      <c r="D169" s="1"/>
      <c r="F169" s="1"/>
      <c r="J169" s="1"/>
    </row>
    <row r="170" ht="12.75" customHeight="1">
      <c r="D170" s="1"/>
      <c r="F170" s="1"/>
      <c r="J170" s="1"/>
    </row>
    <row r="171" ht="12.75" customHeight="1">
      <c r="D171" s="1"/>
      <c r="F171" s="1"/>
      <c r="J171" s="1"/>
    </row>
    <row r="172" ht="12.75" customHeight="1">
      <c r="D172" s="1"/>
      <c r="F172" s="1"/>
      <c r="J172" s="1"/>
    </row>
    <row r="173" ht="12.75" customHeight="1">
      <c r="D173" s="1"/>
      <c r="F173" s="1"/>
      <c r="J173" s="1"/>
    </row>
    <row r="174" ht="12.75" customHeight="1">
      <c r="D174" s="1"/>
      <c r="F174" s="1"/>
      <c r="J174" s="1"/>
    </row>
    <row r="175" ht="12.75" customHeight="1">
      <c r="D175" s="1"/>
      <c r="F175" s="1"/>
      <c r="J175" s="1"/>
    </row>
    <row r="176" ht="12.75" customHeight="1">
      <c r="D176" s="1"/>
      <c r="F176" s="1"/>
      <c r="J176" s="1"/>
    </row>
    <row r="177" ht="12.75" customHeight="1">
      <c r="D177" s="1"/>
      <c r="F177" s="1"/>
      <c r="J177" s="1"/>
    </row>
    <row r="178" ht="12.75" customHeight="1">
      <c r="D178" s="1"/>
      <c r="F178" s="1"/>
      <c r="J178" s="1"/>
    </row>
    <row r="179" ht="12.75" customHeight="1">
      <c r="D179" s="1"/>
      <c r="F179" s="1"/>
      <c r="J179" s="1"/>
    </row>
    <row r="180" ht="12.75" customHeight="1">
      <c r="D180" s="1"/>
      <c r="F180" s="1"/>
      <c r="J180" s="1"/>
    </row>
    <row r="181" ht="12.75" customHeight="1">
      <c r="D181" s="1"/>
      <c r="F181" s="1"/>
      <c r="J181" s="1"/>
    </row>
    <row r="182" ht="12.75" customHeight="1">
      <c r="D182" s="1"/>
      <c r="F182" s="1"/>
      <c r="J182" s="1"/>
    </row>
    <row r="183" ht="12.75" customHeight="1">
      <c r="D183" s="1"/>
      <c r="F183" s="1"/>
      <c r="J183" s="1"/>
    </row>
    <row r="184" ht="12.75" customHeight="1">
      <c r="D184" s="1"/>
      <c r="F184" s="1"/>
      <c r="J184" s="1"/>
    </row>
    <row r="185" ht="12.75" customHeight="1">
      <c r="D185" s="1"/>
      <c r="F185" s="1"/>
      <c r="J185" s="1"/>
    </row>
    <row r="186" ht="12.75" customHeight="1">
      <c r="D186" s="1"/>
      <c r="F186" s="1"/>
      <c r="J186" s="1"/>
    </row>
    <row r="187" ht="12.75" customHeight="1">
      <c r="D187" s="1"/>
      <c r="F187" s="1"/>
      <c r="J187" s="1"/>
    </row>
    <row r="188" ht="12.75" customHeight="1">
      <c r="D188" s="1"/>
      <c r="F188" s="1"/>
      <c r="J188" s="1"/>
    </row>
    <row r="189" ht="12.75" customHeight="1">
      <c r="D189" s="1"/>
      <c r="F189" s="1"/>
      <c r="J189" s="1"/>
    </row>
    <row r="190" ht="12.75" customHeight="1">
      <c r="D190" s="1"/>
      <c r="F190" s="1"/>
      <c r="J190" s="1"/>
    </row>
    <row r="191" ht="12.75" customHeight="1">
      <c r="D191" s="1"/>
      <c r="F191" s="1"/>
      <c r="J191" s="1"/>
    </row>
    <row r="192" ht="12.75" customHeight="1">
      <c r="D192" s="1"/>
      <c r="F192" s="1"/>
      <c r="J192" s="1"/>
    </row>
    <row r="193" ht="12.75" customHeight="1">
      <c r="D193" s="1"/>
      <c r="F193" s="1"/>
      <c r="J193" s="1"/>
    </row>
    <row r="194" ht="12.75" customHeight="1">
      <c r="D194" s="1"/>
      <c r="F194" s="1"/>
      <c r="J194" s="1"/>
    </row>
    <row r="195" ht="12.75" customHeight="1">
      <c r="D195" s="1"/>
      <c r="F195" s="1"/>
      <c r="J195" s="1"/>
    </row>
    <row r="196" ht="12.75" customHeight="1">
      <c r="D196" s="1"/>
      <c r="F196" s="1"/>
      <c r="J196" s="1"/>
    </row>
    <row r="197" ht="12.75" customHeight="1">
      <c r="D197" s="1"/>
      <c r="F197" s="1"/>
      <c r="J197" s="1"/>
    </row>
    <row r="198" ht="12.75" customHeight="1">
      <c r="D198" s="1"/>
      <c r="F198" s="1"/>
      <c r="J198" s="1"/>
    </row>
    <row r="199" ht="12.75" customHeight="1">
      <c r="D199" s="1"/>
      <c r="F199" s="1"/>
      <c r="J199" s="1"/>
    </row>
    <row r="200" ht="12.75" customHeight="1">
      <c r="D200" s="1"/>
      <c r="F200" s="1"/>
      <c r="J200" s="1"/>
    </row>
    <row r="201" ht="12.75" customHeight="1">
      <c r="D201" s="1"/>
      <c r="F201" s="1"/>
      <c r="J201" s="1"/>
    </row>
    <row r="202" ht="12.75" customHeight="1">
      <c r="D202" s="1"/>
      <c r="F202" s="1"/>
      <c r="J202" s="1"/>
    </row>
    <row r="203" ht="12.75" customHeight="1">
      <c r="D203" s="1"/>
      <c r="F203" s="1"/>
      <c r="J203" s="1"/>
    </row>
    <row r="204" ht="12.75" customHeight="1">
      <c r="D204" s="1"/>
      <c r="F204" s="1"/>
      <c r="J204" s="1"/>
    </row>
    <row r="205" ht="12.75" customHeight="1">
      <c r="D205" s="1"/>
      <c r="F205" s="1"/>
      <c r="J205" s="1"/>
    </row>
    <row r="206" ht="12.75" customHeight="1">
      <c r="D206" s="1"/>
      <c r="F206" s="1"/>
      <c r="J206" s="1"/>
    </row>
    <row r="207" ht="12.75" customHeight="1">
      <c r="D207" s="1"/>
      <c r="F207" s="1"/>
      <c r="J207" s="1"/>
    </row>
    <row r="208" ht="12.75" customHeight="1">
      <c r="D208" s="1"/>
      <c r="F208" s="1"/>
      <c r="J208" s="1"/>
    </row>
    <row r="209" ht="12.75" customHeight="1">
      <c r="D209" s="1"/>
      <c r="F209" s="1"/>
      <c r="J209" s="1"/>
    </row>
    <row r="210" ht="12.75" customHeight="1">
      <c r="D210" s="1"/>
      <c r="F210" s="1"/>
      <c r="J210" s="1"/>
    </row>
    <row r="211" ht="12.75" customHeight="1">
      <c r="D211" s="1"/>
      <c r="F211" s="1"/>
      <c r="J211" s="1"/>
    </row>
    <row r="212" ht="12.75" customHeight="1">
      <c r="D212" s="1"/>
      <c r="F212" s="1"/>
      <c r="J212" s="1"/>
    </row>
    <row r="213" ht="12.75" customHeight="1">
      <c r="D213" s="1"/>
      <c r="F213" s="1"/>
      <c r="J213" s="1"/>
    </row>
    <row r="214" ht="12.75" customHeight="1">
      <c r="D214" s="1"/>
      <c r="F214" s="1"/>
      <c r="J214" s="1"/>
    </row>
    <row r="215" ht="12.75" customHeight="1">
      <c r="D215" s="1"/>
      <c r="F215" s="1"/>
      <c r="J215" s="1"/>
    </row>
    <row r="216" ht="12.75" customHeight="1">
      <c r="D216" s="1"/>
      <c r="F216" s="1"/>
      <c r="J216" s="1"/>
    </row>
    <row r="217" ht="12.75" customHeight="1">
      <c r="D217" s="1"/>
      <c r="F217" s="1"/>
      <c r="J217" s="1"/>
    </row>
    <row r="218" ht="12.75" customHeight="1">
      <c r="D218" s="1"/>
      <c r="F218" s="1"/>
      <c r="J218" s="1"/>
    </row>
    <row r="219" ht="12.75" customHeight="1">
      <c r="D219" s="1"/>
      <c r="F219" s="1"/>
      <c r="J219" s="1"/>
    </row>
    <row r="220" ht="12.75" customHeight="1">
      <c r="D220" s="1"/>
      <c r="F220" s="1"/>
      <c r="J220" s="1"/>
    </row>
    <row r="221" ht="12.75" customHeight="1">
      <c r="D221" s="1"/>
      <c r="F221" s="1"/>
      <c r="J221" s="1"/>
    </row>
    <row r="222" ht="12.75" customHeight="1">
      <c r="D222" s="1"/>
      <c r="F222" s="1"/>
      <c r="J222" s="1"/>
    </row>
    <row r="223" ht="12.75" customHeight="1">
      <c r="D223" s="1"/>
      <c r="F223" s="1"/>
      <c r="J223" s="1"/>
    </row>
    <row r="224" ht="12.75" customHeight="1">
      <c r="D224" s="1"/>
      <c r="F224" s="1"/>
      <c r="J224" s="1"/>
    </row>
    <row r="225" ht="12.75" customHeight="1">
      <c r="D225" s="1"/>
      <c r="F225" s="1"/>
      <c r="J225" s="1"/>
    </row>
    <row r="226" ht="12.75" customHeight="1">
      <c r="D226" s="1"/>
      <c r="F226" s="1"/>
      <c r="J226" s="1"/>
    </row>
    <row r="227" ht="12.75" customHeight="1">
      <c r="D227" s="1"/>
      <c r="F227" s="1"/>
      <c r="J227" s="1"/>
    </row>
    <row r="228" ht="12.75" customHeight="1">
      <c r="D228" s="1"/>
      <c r="F228" s="1"/>
      <c r="J228" s="1"/>
    </row>
    <row r="229" ht="12.75" customHeight="1">
      <c r="D229" s="1"/>
      <c r="F229" s="1"/>
      <c r="J229" s="1"/>
    </row>
    <row r="230" ht="12.75" customHeight="1">
      <c r="D230" s="1"/>
      <c r="F230" s="1"/>
      <c r="J230" s="1"/>
    </row>
    <row r="231" ht="12.75" customHeight="1">
      <c r="D231" s="1"/>
      <c r="F231" s="1"/>
      <c r="J231" s="1"/>
    </row>
    <row r="232" ht="12.75" customHeight="1">
      <c r="D232" s="1"/>
      <c r="F232" s="1"/>
      <c r="J232" s="1"/>
    </row>
    <row r="233" ht="12.75" customHeight="1">
      <c r="D233" s="1"/>
      <c r="F233" s="1"/>
      <c r="J233" s="1"/>
    </row>
    <row r="234" ht="12.75" customHeight="1">
      <c r="D234" s="1"/>
      <c r="F234" s="1"/>
      <c r="J234" s="1"/>
    </row>
    <row r="235" ht="12.75" customHeight="1">
      <c r="D235" s="1"/>
      <c r="F235" s="1"/>
      <c r="J235" s="1"/>
    </row>
    <row r="236" ht="12.75" customHeight="1">
      <c r="D236" s="1"/>
      <c r="F236" s="1"/>
      <c r="J236" s="1"/>
    </row>
    <row r="237" ht="12.75" customHeight="1">
      <c r="D237" s="1"/>
      <c r="F237" s="1"/>
      <c r="J237" s="1"/>
    </row>
    <row r="238" ht="12.75" customHeight="1">
      <c r="D238" s="1"/>
      <c r="F238" s="1"/>
      <c r="J238" s="1"/>
    </row>
    <row r="239" ht="12.75" customHeight="1">
      <c r="D239" s="1"/>
      <c r="F239" s="1"/>
      <c r="J239" s="1"/>
    </row>
    <row r="240" ht="12.75" customHeight="1">
      <c r="D240" s="1"/>
      <c r="F240" s="1"/>
      <c r="J240" s="1"/>
    </row>
    <row r="241" ht="12.75" customHeight="1">
      <c r="D241" s="1"/>
      <c r="F241" s="1"/>
      <c r="J241" s="1"/>
    </row>
    <row r="242" ht="12.75" customHeight="1">
      <c r="D242" s="1"/>
      <c r="F242" s="1"/>
      <c r="J242" s="1"/>
    </row>
    <row r="243" ht="12.75" customHeight="1">
      <c r="D243" s="1"/>
      <c r="F243" s="1"/>
      <c r="J243" s="1"/>
    </row>
    <row r="244" ht="12.75" customHeight="1">
      <c r="D244" s="1"/>
      <c r="F244" s="1"/>
      <c r="J244" s="1"/>
    </row>
    <row r="245" ht="12.75" customHeight="1">
      <c r="D245" s="1"/>
      <c r="F245" s="1"/>
      <c r="J245" s="1"/>
    </row>
    <row r="246" ht="12.75" customHeight="1">
      <c r="D246" s="1"/>
      <c r="F246" s="1"/>
      <c r="J246" s="1"/>
    </row>
    <row r="247" ht="12.75" customHeight="1">
      <c r="D247" s="1"/>
      <c r="F247" s="1"/>
      <c r="J247" s="1"/>
    </row>
    <row r="248" ht="12.75" customHeight="1">
      <c r="D248" s="1"/>
      <c r="F248" s="1"/>
      <c r="J248" s="1"/>
    </row>
    <row r="249" ht="12.75" customHeight="1">
      <c r="D249" s="1"/>
      <c r="F249" s="1"/>
      <c r="J249" s="1"/>
    </row>
    <row r="250" ht="12.75" customHeight="1">
      <c r="D250" s="1"/>
      <c r="F250" s="1"/>
      <c r="J250" s="1"/>
    </row>
    <row r="251" ht="12.75" customHeight="1">
      <c r="D251" s="1"/>
      <c r="F251" s="1"/>
      <c r="J251" s="1"/>
    </row>
    <row r="252" ht="12.75" customHeight="1">
      <c r="D252" s="1"/>
      <c r="F252" s="1"/>
      <c r="J252" s="1"/>
    </row>
    <row r="253" ht="12.75" customHeight="1">
      <c r="D253" s="1"/>
      <c r="F253" s="1"/>
      <c r="J253" s="1"/>
    </row>
    <row r="254" ht="12.75" customHeight="1">
      <c r="D254" s="1"/>
      <c r="F254" s="1"/>
      <c r="J254" s="1"/>
    </row>
    <row r="255" ht="12.75" customHeight="1">
      <c r="D255" s="1"/>
      <c r="F255" s="1"/>
      <c r="J255" s="1"/>
    </row>
    <row r="256" ht="12.75" customHeight="1">
      <c r="D256" s="1"/>
      <c r="F256" s="1"/>
      <c r="J256" s="1"/>
    </row>
    <row r="257" ht="12.75" customHeight="1">
      <c r="D257" s="1"/>
      <c r="F257" s="1"/>
      <c r="J257" s="1"/>
    </row>
    <row r="258" ht="12.75" customHeight="1">
      <c r="D258" s="1"/>
      <c r="F258" s="1"/>
      <c r="J258" s="1"/>
    </row>
    <row r="259" ht="12.75" customHeight="1">
      <c r="D259" s="1"/>
      <c r="F259" s="1"/>
      <c r="J259" s="1"/>
    </row>
    <row r="260" ht="12.75" customHeight="1">
      <c r="D260" s="1"/>
      <c r="F260" s="1"/>
      <c r="J260" s="1"/>
    </row>
    <row r="261" ht="12.75" customHeight="1">
      <c r="D261" s="1"/>
      <c r="F261" s="1"/>
      <c r="J261" s="1"/>
    </row>
    <row r="262" ht="12.75" customHeight="1">
      <c r="D262" s="1"/>
      <c r="F262" s="1"/>
      <c r="J262" s="1"/>
    </row>
    <row r="263" ht="12.75" customHeight="1">
      <c r="D263" s="1"/>
      <c r="F263" s="1"/>
      <c r="J263" s="1"/>
    </row>
    <row r="264" ht="12.75" customHeight="1">
      <c r="D264" s="1"/>
      <c r="F264" s="1"/>
      <c r="J264" s="1"/>
    </row>
    <row r="265" ht="12.75" customHeight="1">
      <c r="D265" s="1"/>
      <c r="F265" s="1"/>
      <c r="J265" s="1"/>
    </row>
    <row r="266" ht="12.75" customHeight="1">
      <c r="D266" s="1"/>
      <c r="F266" s="1"/>
      <c r="J266" s="1"/>
    </row>
    <row r="267" ht="12.75" customHeight="1">
      <c r="D267" s="1"/>
      <c r="F267" s="1"/>
      <c r="J267" s="1"/>
    </row>
    <row r="268" ht="12.75" customHeight="1">
      <c r="D268" s="1"/>
      <c r="F268" s="1"/>
      <c r="J268" s="1"/>
    </row>
    <row r="269" ht="12.75" customHeight="1">
      <c r="D269" s="1"/>
      <c r="F269" s="1"/>
      <c r="J269" s="1"/>
    </row>
    <row r="270" ht="12.75" customHeight="1">
      <c r="D270" s="1"/>
      <c r="F270" s="1"/>
      <c r="J270" s="1"/>
    </row>
    <row r="271" ht="12.75" customHeight="1">
      <c r="D271" s="1"/>
      <c r="F271" s="1"/>
      <c r="J271" s="1"/>
    </row>
    <row r="272" ht="12.75" customHeight="1">
      <c r="D272" s="1"/>
      <c r="F272" s="1"/>
      <c r="J272" s="1"/>
    </row>
    <row r="273" ht="12.75" customHeight="1">
      <c r="D273" s="1"/>
      <c r="F273" s="1"/>
      <c r="J273" s="1"/>
    </row>
    <row r="274" ht="12.75" customHeight="1">
      <c r="D274" s="1"/>
      <c r="F274" s="1"/>
      <c r="J274" s="1"/>
    </row>
    <row r="275" ht="12.75" customHeight="1">
      <c r="D275" s="1"/>
      <c r="F275" s="1"/>
      <c r="J275" s="1"/>
    </row>
    <row r="276" ht="12.75" customHeight="1">
      <c r="D276" s="1"/>
      <c r="F276" s="1"/>
      <c r="J276" s="1"/>
    </row>
    <row r="277" ht="12.75" customHeight="1">
      <c r="D277" s="1"/>
      <c r="F277" s="1"/>
      <c r="J277" s="1"/>
    </row>
    <row r="278" ht="12.75" customHeight="1">
      <c r="D278" s="1"/>
      <c r="F278" s="1"/>
      <c r="J278" s="1"/>
    </row>
    <row r="279" ht="12.75" customHeight="1">
      <c r="D279" s="1"/>
      <c r="F279" s="1"/>
      <c r="J279" s="1"/>
    </row>
    <row r="280" ht="12.75" customHeight="1">
      <c r="D280" s="1"/>
      <c r="F280" s="1"/>
      <c r="J280" s="1"/>
    </row>
    <row r="281" ht="12.75" customHeight="1">
      <c r="D281" s="1"/>
      <c r="F281" s="1"/>
      <c r="J281" s="1"/>
    </row>
    <row r="282" ht="12.75" customHeight="1">
      <c r="D282" s="1"/>
      <c r="F282" s="1"/>
      <c r="J282" s="1"/>
    </row>
    <row r="283" ht="12.75" customHeight="1">
      <c r="D283" s="1"/>
      <c r="F283" s="1"/>
      <c r="J283" s="1"/>
    </row>
    <row r="284" ht="12.75" customHeight="1">
      <c r="D284" s="1"/>
      <c r="F284" s="1"/>
      <c r="J284" s="1"/>
    </row>
    <row r="285" ht="12.75" customHeight="1">
      <c r="D285" s="1"/>
      <c r="F285" s="1"/>
      <c r="J285" s="1"/>
    </row>
    <row r="286" ht="12.75" customHeight="1">
      <c r="D286" s="1"/>
      <c r="F286" s="1"/>
      <c r="J286" s="1"/>
    </row>
    <row r="287" ht="12.75" customHeight="1">
      <c r="D287" s="1"/>
      <c r="F287" s="1"/>
      <c r="J287" s="1"/>
    </row>
    <row r="288" ht="12.75" customHeight="1">
      <c r="D288" s="1"/>
      <c r="F288" s="1"/>
      <c r="J288" s="1"/>
    </row>
    <row r="289" ht="12.75" customHeight="1">
      <c r="D289" s="1"/>
      <c r="F289" s="1"/>
      <c r="J289" s="1"/>
    </row>
    <row r="290" ht="12.75" customHeight="1">
      <c r="D290" s="1"/>
      <c r="F290" s="1"/>
      <c r="J290" s="1"/>
    </row>
    <row r="291" ht="12.75" customHeight="1">
      <c r="D291" s="1"/>
      <c r="F291" s="1"/>
      <c r="J291" s="1"/>
    </row>
    <row r="292" ht="12.75" customHeight="1">
      <c r="D292" s="1"/>
      <c r="F292" s="1"/>
      <c r="J292" s="1"/>
    </row>
    <row r="293" ht="12.75" customHeight="1">
      <c r="D293" s="1"/>
      <c r="F293" s="1"/>
      <c r="J293" s="1"/>
    </row>
    <row r="294" ht="12.75" customHeight="1">
      <c r="D294" s="1"/>
      <c r="F294" s="1"/>
      <c r="J294" s="1"/>
    </row>
    <row r="295" ht="12.75" customHeight="1">
      <c r="D295" s="1"/>
      <c r="F295" s="1"/>
      <c r="J295" s="1"/>
    </row>
    <row r="296" ht="12.75" customHeight="1">
      <c r="D296" s="1"/>
      <c r="F296" s="1"/>
      <c r="J296" s="1"/>
    </row>
    <row r="297" ht="12.75" customHeight="1">
      <c r="D297" s="1"/>
      <c r="F297" s="1"/>
      <c r="J297" s="1"/>
    </row>
    <row r="298" ht="12.75" customHeight="1">
      <c r="D298" s="1"/>
      <c r="F298" s="1"/>
      <c r="J298" s="1"/>
    </row>
    <row r="299" ht="12.75" customHeight="1">
      <c r="D299" s="1"/>
      <c r="F299" s="1"/>
      <c r="J299" s="1"/>
    </row>
    <row r="300" ht="12.75" customHeight="1">
      <c r="D300" s="1"/>
      <c r="F300" s="1"/>
      <c r="J300" s="1"/>
    </row>
    <row r="301" ht="12.75" customHeight="1">
      <c r="D301" s="1"/>
      <c r="F301" s="1"/>
      <c r="J301" s="1"/>
    </row>
    <row r="302" ht="12.75" customHeight="1">
      <c r="D302" s="1"/>
      <c r="F302" s="1"/>
      <c r="J302" s="1"/>
    </row>
    <row r="303" ht="12.75" customHeight="1">
      <c r="D303" s="1"/>
      <c r="F303" s="1"/>
      <c r="J303" s="1"/>
    </row>
    <row r="304" ht="12.75" customHeight="1">
      <c r="D304" s="1"/>
      <c r="F304" s="1"/>
      <c r="J304" s="1"/>
    </row>
    <row r="305" ht="12.75" customHeight="1">
      <c r="D305" s="1"/>
      <c r="F305" s="1"/>
      <c r="J305" s="1"/>
    </row>
    <row r="306" ht="12.75" customHeight="1">
      <c r="D306" s="1"/>
      <c r="F306" s="1"/>
      <c r="J306" s="1"/>
    </row>
    <row r="307" ht="12.75" customHeight="1">
      <c r="D307" s="1"/>
      <c r="F307" s="1"/>
      <c r="J307" s="1"/>
    </row>
    <row r="308" ht="12.75" customHeight="1">
      <c r="D308" s="1"/>
      <c r="F308" s="1"/>
      <c r="J308" s="1"/>
    </row>
    <row r="309" ht="12.75" customHeight="1">
      <c r="D309" s="1"/>
      <c r="F309" s="1"/>
      <c r="J309" s="1"/>
    </row>
    <row r="310" ht="12.75" customHeight="1">
      <c r="D310" s="1"/>
      <c r="F310" s="1"/>
      <c r="J310" s="1"/>
    </row>
    <row r="311" ht="12.75" customHeight="1">
      <c r="D311" s="1"/>
      <c r="F311" s="1"/>
      <c r="J311" s="1"/>
    </row>
    <row r="312" ht="12.75" customHeight="1">
      <c r="D312" s="1"/>
      <c r="F312" s="1"/>
      <c r="J312" s="1"/>
    </row>
    <row r="313" ht="12.75" customHeight="1">
      <c r="D313" s="1"/>
      <c r="F313" s="1"/>
      <c r="J313" s="1"/>
    </row>
    <row r="314" ht="12.75" customHeight="1">
      <c r="D314" s="1"/>
      <c r="F314" s="1"/>
      <c r="J314" s="1"/>
    </row>
    <row r="315" ht="12.75" customHeight="1">
      <c r="D315" s="1"/>
      <c r="F315" s="1"/>
      <c r="J315" s="1"/>
    </row>
    <row r="316" ht="12.75" customHeight="1">
      <c r="D316" s="1"/>
      <c r="F316" s="1"/>
      <c r="J316" s="1"/>
    </row>
    <row r="317" ht="12.75" customHeight="1">
      <c r="D317" s="1"/>
      <c r="F317" s="1"/>
      <c r="J317" s="1"/>
    </row>
    <row r="318" ht="12.75" customHeight="1">
      <c r="D318" s="1"/>
      <c r="F318" s="1"/>
      <c r="J318" s="1"/>
    </row>
    <row r="319" ht="12.75" customHeight="1">
      <c r="D319" s="1"/>
      <c r="F319" s="1"/>
      <c r="J319" s="1"/>
    </row>
    <row r="320" ht="12.75" customHeight="1">
      <c r="D320" s="1"/>
      <c r="F320" s="1"/>
      <c r="J320" s="1"/>
    </row>
    <row r="321" ht="12.75" customHeight="1">
      <c r="D321" s="1"/>
      <c r="F321" s="1"/>
      <c r="J321" s="1"/>
    </row>
    <row r="322" ht="12.75" customHeight="1">
      <c r="D322" s="1"/>
      <c r="F322" s="1"/>
      <c r="J322" s="1"/>
    </row>
    <row r="323" ht="12.75" customHeight="1">
      <c r="D323" s="1"/>
      <c r="F323" s="1"/>
      <c r="J323" s="1"/>
    </row>
    <row r="324" ht="12.75" customHeight="1">
      <c r="D324" s="1"/>
      <c r="F324" s="1"/>
      <c r="J324" s="1"/>
    </row>
    <row r="325" ht="12.75" customHeight="1">
      <c r="D325" s="1"/>
      <c r="F325" s="1"/>
      <c r="J325" s="1"/>
    </row>
    <row r="326" ht="12.75" customHeight="1">
      <c r="D326" s="1"/>
      <c r="F326" s="1"/>
      <c r="J326" s="1"/>
    </row>
    <row r="327" ht="12.75" customHeight="1">
      <c r="D327" s="1"/>
      <c r="F327" s="1"/>
      <c r="J327" s="1"/>
    </row>
    <row r="328" ht="12.75" customHeight="1">
      <c r="D328" s="1"/>
      <c r="F328" s="1"/>
      <c r="J328" s="1"/>
    </row>
    <row r="329" ht="12.75" customHeight="1">
      <c r="D329" s="1"/>
      <c r="F329" s="1"/>
      <c r="J329" s="1"/>
    </row>
    <row r="330" ht="12.75" customHeight="1">
      <c r="D330" s="1"/>
      <c r="F330" s="1"/>
      <c r="J330" s="1"/>
    </row>
    <row r="331" ht="12.75" customHeight="1">
      <c r="D331" s="1"/>
      <c r="F331" s="1"/>
      <c r="J331" s="1"/>
    </row>
    <row r="332" ht="12.75" customHeight="1">
      <c r="D332" s="1"/>
      <c r="F332" s="1"/>
      <c r="J332" s="1"/>
    </row>
    <row r="333" ht="12.75" customHeight="1">
      <c r="D333" s="1"/>
      <c r="F333" s="1"/>
      <c r="J333" s="1"/>
    </row>
    <row r="334" ht="12.75" customHeight="1">
      <c r="D334" s="1"/>
      <c r="F334" s="1"/>
      <c r="J334" s="1"/>
    </row>
    <row r="335" ht="12.75" customHeight="1">
      <c r="D335" s="1"/>
      <c r="F335" s="1"/>
      <c r="J335" s="1"/>
    </row>
    <row r="336" ht="12.75" customHeight="1">
      <c r="D336" s="1"/>
      <c r="F336" s="1"/>
      <c r="J336" s="1"/>
    </row>
    <row r="337" ht="12.75" customHeight="1">
      <c r="D337" s="1"/>
      <c r="F337" s="1"/>
      <c r="J337" s="1"/>
    </row>
    <row r="338" ht="12.75" customHeight="1">
      <c r="D338" s="1"/>
      <c r="F338" s="1"/>
      <c r="J338" s="1"/>
    </row>
    <row r="339" ht="12.75" customHeight="1">
      <c r="D339" s="1"/>
      <c r="F339" s="1"/>
      <c r="J339" s="1"/>
    </row>
    <row r="340" ht="12.75" customHeight="1">
      <c r="D340" s="1"/>
      <c r="F340" s="1"/>
      <c r="J340" s="1"/>
    </row>
    <row r="341" ht="12.75" customHeight="1">
      <c r="D341" s="1"/>
      <c r="F341" s="1"/>
      <c r="J341" s="1"/>
    </row>
    <row r="342" ht="12.75" customHeight="1">
      <c r="D342" s="1"/>
      <c r="F342" s="1"/>
      <c r="J342" s="1"/>
    </row>
    <row r="343" ht="12.75" customHeight="1">
      <c r="D343" s="1"/>
      <c r="F343" s="1"/>
      <c r="J343" s="1"/>
    </row>
    <row r="344" ht="12.75" customHeight="1">
      <c r="D344" s="1"/>
      <c r="F344" s="1"/>
      <c r="J344" s="1"/>
    </row>
    <row r="345" ht="12.75" customHeight="1">
      <c r="D345" s="1"/>
      <c r="F345" s="1"/>
      <c r="J345" s="1"/>
    </row>
    <row r="346" ht="12.75" customHeight="1">
      <c r="D346" s="1"/>
      <c r="F346" s="1"/>
      <c r="J346" s="1"/>
    </row>
    <row r="347" ht="12.75" customHeight="1">
      <c r="D347" s="1"/>
      <c r="F347" s="1"/>
      <c r="J347" s="1"/>
    </row>
    <row r="348" ht="12.75" customHeight="1">
      <c r="D348" s="1"/>
      <c r="F348" s="1"/>
      <c r="J348" s="1"/>
    </row>
    <row r="349" ht="12.75" customHeight="1">
      <c r="D349" s="1"/>
      <c r="F349" s="1"/>
      <c r="J349" s="1"/>
    </row>
    <row r="350" ht="12.75" customHeight="1">
      <c r="D350" s="1"/>
      <c r="F350" s="1"/>
      <c r="J350" s="1"/>
    </row>
    <row r="351" ht="12.75" customHeight="1">
      <c r="D351" s="1"/>
      <c r="F351" s="1"/>
      <c r="J351" s="1"/>
    </row>
    <row r="352" ht="12.75" customHeight="1">
      <c r="D352" s="1"/>
      <c r="F352" s="1"/>
      <c r="J352" s="1"/>
    </row>
    <row r="353" ht="12.75" customHeight="1">
      <c r="D353" s="1"/>
      <c r="F353" s="1"/>
      <c r="J353" s="1"/>
    </row>
    <row r="354" ht="12.75" customHeight="1">
      <c r="D354" s="1"/>
      <c r="F354" s="1"/>
      <c r="J354" s="1"/>
    </row>
    <row r="355" ht="12.75" customHeight="1">
      <c r="D355" s="1"/>
      <c r="F355" s="1"/>
      <c r="J355" s="1"/>
    </row>
    <row r="356" ht="12.75" customHeight="1">
      <c r="D356" s="1"/>
      <c r="F356" s="1"/>
      <c r="J356" s="1"/>
    </row>
    <row r="357" ht="12.75" customHeight="1">
      <c r="D357" s="1"/>
      <c r="F357" s="1"/>
      <c r="J357" s="1"/>
    </row>
    <row r="358" ht="12.75" customHeight="1">
      <c r="D358" s="1"/>
      <c r="F358" s="1"/>
      <c r="J358" s="1"/>
    </row>
    <row r="359" ht="12.75" customHeight="1">
      <c r="D359" s="1"/>
      <c r="F359" s="1"/>
      <c r="J359" s="1"/>
    </row>
    <row r="360" ht="12.75" customHeight="1">
      <c r="D360" s="1"/>
      <c r="F360" s="1"/>
      <c r="J360" s="1"/>
    </row>
    <row r="361" ht="12.75" customHeight="1">
      <c r="D361" s="1"/>
      <c r="F361" s="1"/>
      <c r="J361" s="1"/>
    </row>
    <row r="362" ht="12.75" customHeight="1">
      <c r="D362" s="1"/>
      <c r="F362" s="1"/>
      <c r="J362" s="1"/>
    </row>
    <row r="363" ht="12.75" customHeight="1">
      <c r="D363" s="1"/>
      <c r="F363" s="1"/>
      <c r="J363" s="1"/>
    </row>
    <row r="364" ht="12.75" customHeight="1">
      <c r="D364" s="1"/>
      <c r="F364" s="1"/>
      <c r="J364" s="1"/>
    </row>
    <row r="365" ht="12.75" customHeight="1">
      <c r="D365" s="1"/>
      <c r="F365" s="1"/>
      <c r="J365" s="1"/>
    </row>
    <row r="366" ht="12.75" customHeight="1">
      <c r="D366" s="1"/>
      <c r="F366" s="1"/>
      <c r="J366" s="1"/>
    </row>
    <row r="367" ht="12.75" customHeight="1">
      <c r="D367" s="1"/>
      <c r="F367" s="1"/>
      <c r="J367" s="1"/>
    </row>
    <row r="368" ht="12.75" customHeight="1">
      <c r="D368" s="1"/>
      <c r="F368" s="1"/>
      <c r="J368" s="1"/>
    </row>
    <row r="369" ht="12.75" customHeight="1">
      <c r="D369" s="1"/>
      <c r="F369" s="1"/>
      <c r="J369" s="1"/>
    </row>
    <row r="370" ht="12.75" customHeight="1">
      <c r="D370" s="1"/>
      <c r="F370" s="1"/>
      <c r="J370" s="1"/>
    </row>
    <row r="371" ht="12.75" customHeight="1">
      <c r="D371" s="1"/>
      <c r="F371" s="1"/>
      <c r="J371" s="1"/>
    </row>
    <row r="372" ht="12.75" customHeight="1">
      <c r="D372" s="1"/>
      <c r="F372" s="1"/>
      <c r="J372" s="1"/>
    </row>
    <row r="373" ht="12.75" customHeight="1">
      <c r="D373" s="1"/>
      <c r="F373" s="1"/>
      <c r="J373" s="1"/>
    </row>
    <row r="374" ht="12.75" customHeight="1">
      <c r="D374" s="1"/>
      <c r="F374" s="1"/>
      <c r="J374" s="1"/>
    </row>
    <row r="375" ht="12.75" customHeight="1">
      <c r="D375" s="1"/>
      <c r="F375" s="1"/>
      <c r="J375" s="1"/>
    </row>
    <row r="376" ht="12.75" customHeight="1">
      <c r="D376" s="1"/>
      <c r="F376" s="1"/>
      <c r="J376" s="1"/>
    </row>
    <row r="377" ht="12.75" customHeight="1">
      <c r="D377" s="1"/>
      <c r="F377" s="1"/>
      <c r="J377" s="1"/>
    </row>
    <row r="378" ht="12.75" customHeight="1">
      <c r="D378" s="1"/>
      <c r="F378" s="1"/>
      <c r="J378" s="1"/>
    </row>
    <row r="379" ht="12.75" customHeight="1">
      <c r="D379" s="1"/>
      <c r="F379" s="1"/>
      <c r="J379" s="1"/>
    </row>
    <row r="380" ht="12.75" customHeight="1">
      <c r="D380" s="1"/>
      <c r="F380" s="1"/>
      <c r="J380" s="1"/>
    </row>
    <row r="381" ht="12.75" customHeight="1">
      <c r="D381" s="1"/>
      <c r="F381" s="1"/>
      <c r="J381" s="1"/>
    </row>
    <row r="382" ht="12.75" customHeight="1">
      <c r="D382" s="1"/>
      <c r="F382" s="1"/>
      <c r="J382" s="1"/>
    </row>
    <row r="383" ht="12.75" customHeight="1">
      <c r="D383" s="1"/>
      <c r="F383" s="1"/>
      <c r="J383" s="1"/>
    </row>
    <row r="384" ht="12.75" customHeight="1">
      <c r="D384" s="1"/>
      <c r="F384" s="1"/>
      <c r="J384" s="1"/>
    </row>
    <row r="385" ht="12.75" customHeight="1">
      <c r="D385" s="1"/>
      <c r="F385" s="1"/>
      <c r="J385" s="1"/>
    </row>
    <row r="386" ht="12.75" customHeight="1">
      <c r="D386" s="1"/>
      <c r="F386" s="1"/>
      <c r="J386" s="1"/>
    </row>
    <row r="387" ht="12.75" customHeight="1">
      <c r="D387" s="1"/>
      <c r="F387" s="1"/>
      <c r="J387" s="1"/>
    </row>
    <row r="388" ht="12.75" customHeight="1">
      <c r="D388" s="1"/>
      <c r="F388" s="1"/>
      <c r="J388" s="1"/>
    </row>
    <row r="389" ht="12.75" customHeight="1">
      <c r="D389" s="1"/>
      <c r="F389" s="1"/>
      <c r="J389" s="1"/>
    </row>
    <row r="390" ht="12.75" customHeight="1">
      <c r="D390" s="1"/>
      <c r="F390" s="1"/>
      <c r="J390" s="1"/>
    </row>
    <row r="391" ht="12.75" customHeight="1">
      <c r="D391" s="1"/>
      <c r="F391" s="1"/>
      <c r="J391" s="1"/>
    </row>
    <row r="392" ht="12.75" customHeight="1">
      <c r="D392" s="1"/>
      <c r="F392" s="1"/>
      <c r="J392" s="1"/>
    </row>
    <row r="393" ht="12.75" customHeight="1">
      <c r="D393" s="1"/>
      <c r="F393" s="1"/>
      <c r="J393" s="1"/>
    </row>
    <row r="394" ht="12.75" customHeight="1">
      <c r="D394" s="1"/>
      <c r="F394" s="1"/>
      <c r="J394" s="1"/>
    </row>
    <row r="395" ht="12.75" customHeight="1">
      <c r="D395" s="1"/>
      <c r="F395" s="1"/>
      <c r="J395" s="1"/>
    </row>
    <row r="396" ht="12.75" customHeight="1">
      <c r="D396" s="1"/>
      <c r="F396" s="1"/>
      <c r="J396" s="1"/>
    </row>
    <row r="397" ht="12.75" customHeight="1">
      <c r="D397" s="1"/>
      <c r="F397" s="1"/>
      <c r="J397" s="1"/>
    </row>
    <row r="398" ht="12.75" customHeight="1">
      <c r="D398" s="1"/>
      <c r="F398" s="1"/>
      <c r="J398" s="1"/>
    </row>
    <row r="399" ht="12.75" customHeight="1">
      <c r="D399" s="1"/>
      <c r="F399" s="1"/>
      <c r="J399" s="1"/>
    </row>
    <row r="400" ht="12.75" customHeight="1">
      <c r="D400" s="1"/>
      <c r="F400" s="1"/>
      <c r="J400" s="1"/>
    </row>
    <row r="401" ht="12.75" customHeight="1">
      <c r="D401" s="1"/>
      <c r="F401" s="1"/>
      <c r="J401" s="1"/>
    </row>
    <row r="402" ht="12.75" customHeight="1">
      <c r="D402" s="1"/>
      <c r="F402" s="1"/>
      <c r="J402" s="1"/>
    </row>
    <row r="403" ht="12.75" customHeight="1">
      <c r="D403" s="1"/>
      <c r="F403" s="1"/>
      <c r="J403" s="1"/>
    </row>
    <row r="404" ht="12.75" customHeight="1">
      <c r="D404" s="1"/>
      <c r="F404" s="1"/>
      <c r="J404" s="1"/>
    </row>
    <row r="405" ht="12.75" customHeight="1">
      <c r="D405" s="1"/>
      <c r="F405" s="1"/>
      <c r="J405" s="1"/>
    </row>
    <row r="406" ht="12.75" customHeight="1">
      <c r="D406" s="1"/>
      <c r="F406" s="1"/>
      <c r="J406" s="1"/>
    </row>
    <row r="407" ht="12.75" customHeight="1">
      <c r="D407" s="1"/>
      <c r="F407" s="1"/>
      <c r="J407" s="1"/>
    </row>
    <row r="408" ht="12.75" customHeight="1">
      <c r="D408" s="1"/>
      <c r="F408" s="1"/>
      <c r="J408" s="1"/>
    </row>
    <row r="409" ht="12.75" customHeight="1">
      <c r="D409" s="1"/>
      <c r="F409" s="1"/>
      <c r="J409" s="1"/>
    </row>
    <row r="410" ht="12.75" customHeight="1">
      <c r="D410" s="1"/>
      <c r="F410" s="1"/>
      <c r="J410" s="1"/>
    </row>
    <row r="411" ht="12.75" customHeight="1">
      <c r="D411" s="1"/>
      <c r="F411" s="1"/>
      <c r="J411" s="1"/>
    </row>
    <row r="412" ht="12.75" customHeight="1">
      <c r="D412" s="1"/>
      <c r="F412" s="1"/>
      <c r="J412" s="1"/>
    </row>
    <row r="413" ht="12.75" customHeight="1">
      <c r="D413" s="1"/>
      <c r="F413" s="1"/>
      <c r="J413" s="1"/>
    </row>
    <row r="414" ht="12.75" customHeight="1">
      <c r="D414" s="1"/>
      <c r="F414" s="1"/>
      <c r="J414" s="1"/>
    </row>
    <row r="415" ht="12.75" customHeight="1">
      <c r="D415" s="1"/>
      <c r="F415" s="1"/>
      <c r="J415" s="1"/>
    </row>
    <row r="416" ht="12.75" customHeight="1">
      <c r="D416" s="1"/>
      <c r="F416" s="1"/>
      <c r="J416" s="1"/>
    </row>
    <row r="417" ht="12.75" customHeight="1">
      <c r="D417" s="1"/>
      <c r="F417" s="1"/>
      <c r="J417" s="1"/>
    </row>
    <row r="418" ht="12.75" customHeight="1">
      <c r="D418" s="1"/>
      <c r="F418" s="1"/>
      <c r="J418" s="1"/>
    </row>
    <row r="419" ht="12.75" customHeight="1">
      <c r="D419" s="1"/>
      <c r="F419" s="1"/>
      <c r="J419" s="1"/>
    </row>
    <row r="420" ht="12.75" customHeight="1">
      <c r="D420" s="1"/>
      <c r="F420" s="1"/>
      <c r="J420" s="1"/>
    </row>
    <row r="421" ht="12.75" customHeight="1">
      <c r="D421" s="1"/>
      <c r="F421" s="1"/>
      <c r="J421" s="1"/>
    </row>
    <row r="422" ht="12.75" customHeight="1">
      <c r="D422" s="1"/>
      <c r="F422" s="1"/>
      <c r="J422" s="1"/>
    </row>
    <row r="423" ht="12.75" customHeight="1">
      <c r="D423" s="1"/>
      <c r="F423" s="1"/>
      <c r="J423" s="1"/>
    </row>
    <row r="424" ht="12.75" customHeight="1">
      <c r="D424" s="1"/>
      <c r="F424" s="1"/>
      <c r="J424" s="1"/>
    </row>
    <row r="425" ht="12.75" customHeight="1">
      <c r="D425" s="1"/>
      <c r="F425" s="1"/>
      <c r="J425" s="1"/>
    </row>
    <row r="426" ht="12.75" customHeight="1">
      <c r="D426" s="1"/>
      <c r="F426" s="1"/>
      <c r="J426" s="1"/>
    </row>
    <row r="427" ht="12.75" customHeight="1">
      <c r="D427" s="1"/>
      <c r="F427" s="1"/>
      <c r="J427" s="1"/>
    </row>
    <row r="428" ht="12.75" customHeight="1">
      <c r="D428" s="1"/>
      <c r="F428" s="1"/>
      <c r="J428" s="1"/>
    </row>
    <row r="429" ht="12.75" customHeight="1">
      <c r="D429" s="1"/>
      <c r="F429" s="1"/>
      <c r="J429" s="1"/>
    </row>
    <row r="430" ht="12.75" customHeight="1">
      <c r="D430" s="1"/>
      <c r="F430" s="1"/>
      <c r="J430" s="1"/>
    </row>
    <row r="431" ht="12.75" customHeight="1">
      <c r="D431" s="1"/>
      <c r="F431" s="1"/>
      <c r="J431" s="1"/>
    </row>
    <row r="432" ht="12.75" customHeight="1">
      <c r="D432" s="1"/>
      <c r="F432" s="1"/>
      <c r="J432" s="1"/>
    </row>
    <row r="433" ht="12.75" customHeight="1">
      <c r="D433" s="1"/>
      <c r="F433" s="1"/>
      <c r="J433" s="1"/>
    </row>
    <row r="434" ht="12.75" customHeight="1">
      <c r="D434" s="1"/>
      <c r="F434" s="1"/>
      <c r="J434" s="1"/>
    </row>
    <row r="435" ht="12.75" customHeight="1">
      <c r="D435" s="1"/>
      <c r="F435" s="1"/>
      <c r="J435" s="1"/>
    </row>
    <row r="436" ht="12.75" customHeight="1">
      <c r="D436" s="1"/>
      <c r="F436" s="1"/>
      <c r="J436" s="1"/>
    </row>
    <row r="437" ht="12.75" customHeight="1">
      <c r="D437" s="1"/>
      <c r="F437" s="1"/>
      <c r="J437" s="1"/>
    </row>
    <row r="438" ht="12.75" customHeight="1">
      <c r="D438" s="1"/>
      <c r="F438" s="1"/>
      <c r="J438" s="1"/>
    </row>
    <row r="439" ht="12.75" customHeight="1">
      <c r="D439" s="1"/>
      <c r="F439" s="1"/>
      <c r="J439" s="1"/>
    </row>
    <row r="440" ht="12.75" customHeight="1">
      <c r="D440" s="1"/>
      <c r="F440" s="1"/>
      <c r="J440" s="1"/>
    </row>
    <row r="441" ht="12.75" customHeight="1">
      <c r="D441" s="1"/>
      <c r="F441" s="1"/>
      <c r="J441" s="1"/>
    </row>
    <row r="442" ht="12.75" customHeight="1">
      <c r="D442" s="1"/>
      <c r="F442" s="1"/>
      <c r="J442" s="1"/>
    </row>
    <row r="443" ht="12.75" customHeight="1">
      <c r="D443" s="1"/>
      <c r="F443" s="1"/>
      <c r="J443" s="1"/>
    </row>
    <row r="444" ht="12.75" customHeight="1">
      <c r="D444" s="1"/>
      <c r="F444" s="1"/>
      <c r="J444" s="1"/>
    </row>
    <row r="445" ht="12.75" customHeight="1">
      <c r="D445" s="1"/>
      <c r="F445" s="1"/>
      <c r="J445" s="1"/>
    </row>
    <row r="446" ht="12.75" customHeight="1">
      <c r="D446" s="1"/>
      <c r="F446" s="1"/>
      <c r="J446" s="1"/>
    </row>
    <row r="447" ht="12.75" customHeight="1">
      <c r="D447" s="1"/>
      <c r="F447" s="1"/>
      <c r="J447" s="1"/>
    </row>
    <row r="448" ht="12.75" customHeight="1">
      <c r="D448" s="1"/>
      <c r="F448" s="1"/>
      <c r="J448" s="1"/>
    </row>
    <row r="449" ht="12.75" customHeight="1">
      <c r="D449" s="1"/>
      <c r="F449" s="1"/>
      <c r="J449" s="1"/>
    </row>
    <row r="450" ht="12.75" customHeight="1">
      <c r="D450" s="1"/>
      <c r="F450" s="1"/>
      <c r="J450" s="1"/>
    </row>
    <row r="451" ht="12.75" customHeight="1">
      <c r="D451" s="1"/>
      <c r="F451" s="1"/>
      <c r="J451" s="1"/>
    </row>
    <row r="452" ht="12.75" customHeight="1">
      <c r="D452" s="1"/>
      <c r="F452" s="1"/>
      <c r="J452" s="1"/>
    </row>
    <row r="453" ht="12.75" customHeight="1">
      <c r="D453" s="1"/>
      <c r="F453" s="1"/>
      <c r="J453" s="1"/>
    </row>
    <row r="454" ht="12.75" customHeight="1">
      <c r="D454" s="1"/>
      <c r="F454" s="1"/>
      <c r="J454" s="1"/>
    </row>
    <row r="455" ht="12.75" customHeight="1">
      <c r="D455" s="1"/>
      <c r="F455" s="1"/>
      <c r="J455" s="1"/>
    </row>
    <row r="456" ht="12.75" customHeight="1">
      <c r="D456" s="1"/>
      <c r="F456" s="1"/>
      <c r="J456" s="1"/>
    </row>
    <row r="457" ht="12.75" customHeight="1">
      <c r="D457" s="1"/>
      <c r="F457" s="1"/>
      <c r="J457" s="1"/>
    </row>
    <row r="458" ht="12.75" customHeight="1">
      <c r="D458" s="1"/>
      <c r="F458" s="1"/>
      <c r="J458" s="1"/>
    </row>
    <row r="459" ht="12.75" customHeight="1">
      <c r="D459" s="1"/>
      <c r="F459" s="1"/>
      <c r="J459" s="1"/>
    </row>
    <row r="460" ht="12.75" customHeight="1">
      <c r="D460" s="1"/>
      <c r="F460" s="1"/>
      <c r="J460" s="1"/>
    </row>
    <row r="461" ht="12.75" customHeight="1">
      <c r="D461" s="1"/>
      <c r="F461" s="1"/>
      <c r="J461" s="1"/>
    </row>
    <row r="462" ht="12.75" customHeight="1">
      <c r="D462" s="1"/>
      <c r="F462" s="1"/>
      <c r="J462" s="1"/>
    </row>
    <row r="463" ht="12.75" customHeight="1">
      <c r="D463" s="1"/>
      <c r="F463" s="1"/>
      <c r="J463" s="1"/>
    </row>
    <row r="464" ht="12.75" customHeight="1">
      <c r="D464" s="1"/>
      <c r="F464" s="1"/>
      <c r="J464" s="1"/>
    </row>
    <row r="465" ht="12.75" customHeight="1">
      <c r="D465" s="1"/>
      <c r="F465" s="1"/>
      <c r="J465" s="1"/>
    </row>
    <row r="466" ht="12.75" customHeight="1">
      <c r="D466" s="1"/>
      <c r="F466" s="1"/>
      <c r="J466" s="1"/>
    </row>
    <row r="467" ht="12.75" customHeight="1">
      <c r="D467" s="1"/>
      <c r="F467" s="1"/>
      <c r="J467" s="1"/>
    </row>
    <row r="468" ht="12.75" customHeight="1">
      <c r="D468" s="1"/>
      <c r="F468" s="1"/>
      <c r="J468" s="1"/>
    </row>
    <row r="469" ht="12.75" customHeight="1">
      <c r="D469" s="1"/>
      <c r="F469" s="1"/>
      <c r="J469" s="1"/>
    </row>
    <row r="470" ht="12.75" customHeight="1">
      <c r="D470" s="1"/>
      <c r="F470" s="1"/>
      <c r="J470" s="1"/>
    </row>
    <row r="471" ht="12.75" customHeight="1">
      <c r="D471" s="1"/>
      <c r="F471" s="1"/>
      <c r="J471" s="1"/>
    </row>
    <row r="472" ht="12.75" customHeight="1">
      <c r="D472" s="1"/>
      <c r="F472" s="1"/>
      <c r="J472" s="1"/>
    </row>
    <row r="473" ht="12.75" customHeight="1">
      <c r="D473" s="1"/>
      <c r="F473" s="1"/>
      <c r="J473" s="1"/>
    </row>
    <row r="474" ht="12.75" customHeight="1">
      <c r="D474" s="1"/>
      <c r="F474" s="1"/>
      <c r="J474" s="1"/>
    </row>
    <row r="475" ht="12.75" customHeight="1">
      <c r="D475" s="1"/>
      <c r="F475" s="1"/>
      <c r="J475" s="1"/>
    </row>
    <row r="476" ht="12.75" customHeight="1">
      <c r="D476" s="1"/>
      <c r="F476" s="1"/>
      <c r="J476" s="1"/>
    </row>
    <row r="477" ht="12.75" customHeight="1">
      <c r="D477" s="1"/>
      <c r="F477" s="1"/>
      <c r="J477" s="1"/>
    </row>
    <row r="478" ht="12.75" customHeight="1">
      <c r="D478" s="1"/>
      <c r="F478" s="1"/>
      <c r="J478" s="1"/>
    </row>
    <row r="479" ht="12.75" customHeight="1">
      <c r="D479" s="1"/>
      <c r="F479" s="1"/>
      <c r="J479" s="1"/>
    </row>
    <row r="480" ht="12.75" customHeight="1">
      <c r="D480" s="1"/>
      <c r="F480" s="1"/>
      <c r="J480" s="1"/>
    </row>
    <row r="481" ht="12.75" customHeight="1">
      <c r="D481" s="1"/>
      <c r="F481" s="1"/>
      <c r="J481" s="1"/>
    </row>
    <row r="482" ht="12.75" customHeight="1">
      <c r="D482" s="1"/>
      <c r="F482" s="1"/>
      <c r="J482" s="1"/>
    </row>
    <row r="483" ht="12.75" customHeight="1">
      <c r="D483" s="1"/>
      <c r="F483" s="1"/>
      <c r="J483" s="1"/>
    </row>
    <row r="484" ht="12.75" customHeight="1">
      <c r="D484" s="1"/>
      <c r="F484" s="1"/>
      <c r="J484" s="1"/>
    </row>
    <row r="485" ht="12.75" customHeight="1">
      <c r="D485" s="1"/>
      <c r="F485" s="1"/>
      <c r="J485" s="1"/>
    </row>
    <row r="486" ht="12.75" customHeight="1">
      <c r="D486" s="1"/>
      <c r="F486" s="1"/>
      <c r="J486" s="1"/>
    </row>
    <row r="487" ht="12.75" customHeight="1">
      <c r="D487" s="1"/>
      <c r="F487" s="1"/>
      <c r="J487" s="1"/>
    </row>
    <row r="488" ht="12.75" customHeight="1">
      <c r="D488" s="1"/>
      <c r="F488" s="1"/>
      <c r="J488" s="1"/>
    </row>
    <row r="489" ht="12.75" customHeight="1">
      <c r="D489" s="1"/>
      <c r="F489" s="1"/>
      <c r="J489" s="1"/>
    </row>
    <row r="490" ht="12.75" customHeight="1">
      <c r="D490" s="1"/>
      <c r="F490" s="1"/>
      <c r="J490" s="1"/>
    </row>
    <row r="491" ht="12.75" customHeight="1">
      <c r="D491" s="1"/>
      <c r="F491" s="1"/>
      <c r="J491" s="1"/>
    </row>
    <row r="492" ht="12.75" customHeight="1">
      <c r="D492" s="1"/>
      <c r="F492" s="1"/>
      <c r="J492" s="1"/>
    </row>
    <row r="493" ht="12.75" customHeight="1">
      <c r="D493" s="1"/>
      <c r="F493" s="1"/>
      <c r="J493" s="1"/>
    </row>
    <row r="494" ht="12.75" customHeight="1">
      <c r="D494" s="1"/>
      <c r="F494" s="1"/>
      <c r="J494" s="1"/>
    </row>
    <row r="495" ht="12.75" customHeight="1">
      <c r="D495" s="1"/>
      <c r="F495" s="1"/>
      <c r="J495" s="1"/>
    </row>
    <row r="496" ht="12.75" customHeight="1">
      <c r="D496" s="1"/>
      <c r="F496" s="1"/>
      <c r="J496" s="1"/>
    </row>
    <row r="497" ht="12.75" customHeight="1">
      <c r="D497" s="1"/>
      <c r="F497" s="1"/>
      <c r="J497" s="1"/>
    </row>
    <row r="498" ht="12.75" customHeight="1">
      <c r="D498" s="1"/>
      <c r="F498" s="1"/>
      <c r="J498" s="1"/>
    </row>
    <row r="499" ht="12.75" customHeight="1">
      <c r="D499" s="1"/>
      <c r="F499" s="1"/>
      <c r="J499" s="1"/>
    </row>
    <row r="500" ht="12.75" customHeight="1">
      <c r="D500" s="1"/>
      <c r="F500" s="1"/>
      <c r="J500" s="1"/>
    </row>
    <row r="501" ht="12.75" customHeight="1">
      <c r="D501" s="1"/>
      <c r="F501" s="1"/>
      <c r="J501" s="1"/>
    </row>
    <row r="502" ht="12.75" customHeight="1">
      <c r="D502" s="1"/>
      <c r="F502" s="1"/>
      <c r="J502" s="1"/>
    </row>
    <row r="503" ht="12.75" customHeight="1">
      <c r="D503" s="1"/>
      <c r="F503" s="1"/>
      <c r="J503" s="1"/>
    </row>
    <row r="504" ht="12.75" customHeight="1">
      <c r="D504" s="1"/>
      <c r="F504" s="1"/>
      <c r="J504" s="1"/>
    </row>
    <row r="505" ht="12.75" customHeight="1">
      <c r="D505" s="1"/>
      <c r="F505" s="1"/>
      <c r="J505" s="1"/>
    </row>
    <row r="506" ht="12.75" customHeight="1">
      <c r="D506" s="1"/>
      <c r="F506" s="1"/>
      <c r="J506" s="1"/>
    </row>
    <row r="507" ht="12.75" customHeight="1">
      <c r="D507" s="1"/>
      <c r="F507" s="1"/>
      <c r="J507" s="1"/>
    </row>
    <row r="508" ht="12.75" customHeight="1">
      <c r="D508" s="1"/>
      <c r="F508" s="1"/>
      <c r="J508" s="1"/>
    </row>
    <row r="509" ht="12.75" customHeight="1">
      <c r="D509" s="1"/>
      <c r="F509" s="1"/>
      <c r="J509" s="1"/>
    </row>
    <row r="510" ht="12.75" customHeight="1">
      <c r="D510" s="1"/>
      <c r="F510" s="1"/>
      <c r="J510" s="1"/>
    </row>
    <row r="511" ht="12.75" customHeight="1">
      <c r="D511" s="1"/>
      <c r="F511" s="1"/>
      <c r="J511" s="1"/>
    </row>
    <row r="512" ht="12.75" customHeight="1">
      <c r="D512" s="1"/>
      <c r="F512" s="1"/>
      <c r="J512" s="1"/>
    </row>
    <row r="513" ht="12.75" customHeight="1">
      <c r="D513" s="1"/>
      <c r="F513" s="1"/>
      <c r="J513" s="1"/>
    </row>
    <row r="514" ht="12.75" customHeight="1">
      <c r="D514" s="1"/>
      <c r="F514" s="1"/>
      <c r="J514" s="1"/>
    </row>
    <row r="515" ht="12.75" customHeight="1">
      <c r="D515" s="1"/>
      <c r="F515" s="1"/>
      <c r="J515" s="1"/>
    </row>
    <row r="516" ht="12.75" customHeight="1">
      <c r="D516" s="1"/>
      <c r="F516" s="1"/>
      <c r="J516" s="1"/>
    </row>
    <row r="517" ht="12.75" customHeight="1">
      <c r="D517" s="1"/>
      <c r="F517" s="1"/>
      <c r="J517" s="1"/>
    </row>
    <row r="518" ht="12.75" customHeight="1">
      <c r="D518" s="1"/>
      <c r="F518" s="1"/>
      <c r="J518" s="1"/>
    </row>
    <row r="519" ht="12.75" customHeight="1">
      <c r="D519" s="1"/>
      <c r="F519" s="1"/>
      <c r="J519" s="1"/>
    </row>
    <row r="520" ht="12.75" customHeight="1">
      <c r="D520" s="1"/>
      <c r="F520" s="1"/>
      <c r="J520" s="1"/>
    </row>
    <row r="521" ht="12.75" customHeight="1">
      <c r="D521" s="1"/>
      <c r="F521" s="1"/>
      <c r="J521" s="1"/>
    </row>
    <row r="522" ht="12.75" customHeight="1">
      <c r="D522" s="1"/>
      <c r="F522" s="1"/>
      <c r="J522" s="1"/>
    </row>
    <row r="523" ht="12.75" customHeight="1">
      <c r="D523" s="1"/>
      <c r="F523" s="1"/>
      <c r="J523" s="1"/>
    </row>
    <row r="524" ht="12.75" customHeight="1">
      <c r="D524" s="1"/>
      <c r="F524" s="1"/>
      <c r="J524" s="1"/>
    </row>
    <row r="525" ht="12.75" customHeight="1">
      <c r="D525" s="1"/>
      <c r="F525" s="1"/>
      <c r="J525" s="1"/>
    </row>
    <row r="526" ht="12.75" customHeight="1">
      <c r="D526" s="1"/>
      <c r="F526" s="1"/>
      <c r="J526" s="1"/>
    </row>
    <row r="527" ht="12.75" customHeight="1">
      <c r="D527" s="1"/>
      <c r="F527" s="1"/>
      <c r="J527" s="1"/>
    </row>
    <row r="528" ht="12.75" customHeight="1">
      <c r="D528" s="1"/>
      <c r="F528" s="1"/>
      <c r="J528" s="1"/>
    </row>
    <row r="529" ht="12.75" customHeight="1">
      <c r="D529" s="1"/>
      <c r="F529" s="1"/>
      <c r="J529" s="1"/>
    </row>
    <row r="530" ht="12.75" customHeight="1">
      <c r="D530" s="1"/>
      <c r="F530" s="1"/>
      <c r="J530" s="1"/>
    </row>
    <row r="531" ht="12.75" customHeight="1">
      <c r="D531" s="1"/>
      <c r="F531" s="1"/>
      <c r="J531" s="1"/>
    </row>
    <row r="532" ht="12.75" customHeight="1">
      <c r="D532" s="1"/>
      <c r="F532" s="1"/>
      <c r="J532" s="1"/>
    </row>
    <row r="533" ht="12.75" customHeight="1">
      <c r="D533" s="1"/>
      <c r="F533" s="1"/>
      <c r="J533" s="1"/>
    </row>
    <row r="534" ht="12.75" customHeight="1">
      <c r="D534" s="1"/>
      <c r="F534" s="1"/>
      <c r="J534" s="1"/>
    </row>
    <row r="535" ht="12.75" customHeight="1">
      <c r="D535" s="1"/>
      <c r="F535" s="1"/>
      <c r="J535" s="1"/>
    </row>
    <row r="536" ht="12.75" customHeight="1">
      <c r="D536" s="1"/>
      <c r="F536" s="1"/>
      <c r="J536" s="1"/>
    </row>
    <row r="537" ht="12.75" customHeight="1">
      <c r="D537" s="1"/>
      <c r="F537" s="1"/>
      <c r="J537" s="1"/>
    </row>
    <row r="538" ht="12.75" customHeight="1">
      <c r="D538" s="1"/>
      <c r="F538" s="1"/>
      <c r="J538" s="1"/>
    </row>
    <row r="539" ht="12.75" customHeight="1">
      <c r="D539" s="1"/>
      <c r="F539" s="1"/>
      <c r="J539" s="1"/>
    </row>
    <row r="540" ht="12.75" customHeight="1">
      <c r="D540" s="1"/>
      <c r="F540" s="1"/>
      <c r="J540" s="1"/>
    </row>
    <row r="541" ht="12.75" customHeight="1">
      <c r="D541" s="1"/>
      <c r="F541" s="1"/>
      <c r="J541" s="1"/>
    </row>
    <row r="542" ht="12.75" customHeight="1">
      <c r="D542" s="1"/>
      <c r="F542" s="1"/>
      <c r="J542" s="1"/>
    </row>
    <row r="543" ht="12.75" customHeight="1">
      <c r="D543" s="1"/>
      <c r="F543" s="1"/>
      <c r="J543" s="1"/>
    </row>
    <row r="544" ht="12.75" customHeight="1">
      <c r="D544" s="1"/>
      <c r="F544" s="1"/>
      <c r="J544" s="1"/>
    </row>
    <row r="545" ht="12.75" customHeight="1">
      <c r="D545" s="1"/>
      <c r="F545" s="1"/>
      <c r="J545" s="1"/>
    </row>
    <row r="546" ht="12.75" customHeight="1">
      <c r="D546" s="1"/>
      <c r="F546" s="1"/>
      <c r="J546" s="1"/>
    </row>
    <row r="547" ht="12.75" customHeight="1">
      <c r="D547" s="1"/>
      <c r="F547" s="1"/>
      <c r="J547" s="1"/>
    </row>
    <row r="548" ht="12.75" customHeight="1">
      <c r="D548" s="1"/>
      <c r="F548" s="1"/>
      <c r="J548" s="1"/>
    </row>
    <row r="549" ht="12.75" customHeight="1">
      <c r="D549" s="1"/>
      <c r="F549" s="1"/>
      <c r="J549" s="1"/>
    </row>
    <row r="550" ht="12.75" customHeight="1">
      <c r="D550" s="1"/>
      <c r="F550" s="1"/>
      <c r="J550" s="1"/>
    </row>
    <row r="551" ht="12.75" customHeight="1">
      <c r="D551" s="1"/>
      <c r="F551" s="1"/>
      <c r="J551" s="1"/>
    </row>
    <row r="552" ht="12.75" customHeight="1">
      <c r="D552" s="1"/>
      <c r="F552" s="1"/>
      <c r="J552" s="1"/>
    </row>
    <row r="553" ht="12.75" customHeight="1">
      <c r="D553" s="1"/>
      <c r="F553" s="1"/>
      <c r="J553" s="1"/>
    </row>
    <row r="554" ht="12.75" customHeight="1">
      <c r="D554" s="1"/>
      <c r="F554" s="1"/>
      <c r="J554" s="1"/>
    </row>
    <row r="555" ht="12.75" customHeight="1">
      <c r="D555" s="1"/>
      <c r="F555" s="1"/>
      <c r="J555" s="1"/>
    </row>
    <row r="556" ht="12.75" customHeight="1">
      <c r="D556" s="1"/>
      <c r="F556" s="1"/>
      <c r="J556" s="1"/>
    </row>
    <row r="557" ht="12.75" customHeight="1">
      <c r="D557" s="1"/>
      <c r="F557" s="1"/>
      <c r="J557" s="1"/>
    </row>
    <row r="558" ht="12.75" customHeight="1">
      <c r="D558" s="1"/>
      <c r="F558" s="1"/>
      <c r="J558" s="1"/>
    </row>
    <row r="559" ht="12.75" customHeight="1">
      <c r="D559" s="1"/>
      <c r="F559" s="1"/>
      <c r="J559" s="1"/>
    </row>
    <row r="560" ht="12.75" customHeight="1">
      <c r="D560" s="1"/>
      <c r="F560" s="1"/>
      <c r="J560" s="1"/>
    </row>
    <row r="561" ht="12.75" customHeight="1">
      <c r="D561" s="1"/>
      <c r="F561" s="1"/>
      <c r="J561" s="1"/>
    </row>
    <row r="562" ht="12.75" customHeight="1">
      <c r="D562" s="1"/>
      <c r="F562" s="1"/>
      <c r="J562" s="1"/>
    </row>
    <row r="563" ht="12.75" customHeight="1">
      <c r="D563" s="1"/>
      <c r="F563" s="1"/>
      <c r="J563" s="1"/>
    </row>
    <row r="564" ht="12.75" customHeight="1">
      <c r="D564" s="1"/>
      <c r="F564" s="1"/>
      <c r="J564" s="1"/>
    </row>
    <row r="565" ht="12.75" customHeight="1">
      <c r="D565" s="1"/>
      <c r="F565" s="1"/>
      <c r="J565" s="1"/>
    </row>
    <row r="566" ht="12.75" customHeight="1">
      <c r="D566" s="1"/>
      <c r="F566" s="1"/>
      <c r="J566" s="1"/>
    </row>
    <row r="567" ht="12.75" customHeight="1">
      <c r="D567" s="1"/>
      <c r="F567" s="1"/>
      <c r="J567" s="1"/>
    </row>
    <row r="568" ht="12.75" customHeight="1">
      <c r="D568" s="1"/>
      <c r="F568" s="1"/>
      <c r="J568" s="1"/>
    </row>
    <row r="569" ht="12.75" customHeight="1">
      <c r="D569" s="1"/>
      <c r="F569" s="1"/>
      <c r="J569" s="1"/>
    </row>
    <row r="570" ht="12.75" customHeight="1">
      <c r="D570" s="1"/>
      <c r="F570" s="1"/>
      <c r="J570" s="1"/>
    </row>
    <row r="571" ht="12.75" customHeight="1">
      <c r="D571" s="1"/>
      <c r="F571" s="1"/>
      <c r="J571" s="1"/>
    </row>
    <row r="572" ht="12.75" customHeight="1">
      <c r="D572" s="1"/>
      <c r="F572" s="1"/>
      <c r="J572" s="1"/>
    </row>
    <row r="573" ht="12.75" customHeight="1">
      <c r="D573" s="1"/>
      <c r="F573" s="1"/>
      <c r="J573" s="1"/>
    </row>
    <row r="574" ht="12.75" customHeight="1">
      <c r="D574" s="1"/>
      <c r="F574" s="1"/>
      <c r="J574" s="1"/>
    </row>
    <row r="575" ht="12.75" customHeight="1">
      <c r="D575" s="1"/>
      <c r="F575" s="1"/>
      <c r="J575" s="1"/>
    </row>
    <row r="576" ht="12.75" customHeight="1">
      <c r="D576" s="1"/>
      <c r="F576" s="1"/>
      <c r="J576" s="1"/>
    </row>
    <row r="577" ht="12.75" customHeight="1">
      <c r="D577" s="1"/>
      <c r="F577" s="1"/>
      <c r="J577" s="1"/>
    </row>
    <row r="578" ht="12.75" customHeight="1">
      <c r="D578" s="1"/>
      <c r="F578" s="1"/>
      <c r="J578" s="1"/>
    </row>
    <row r="579" ht="12.75" customHeight="1">
      <c r="D579" s="1"/>
      <c r="F579" s="1"/>
      <c r="J579" s="1"/>
    </row>
    <row r="580" ht="12.75" customHeight="1">
      <c r="D580" s="1"/>
      <c r="F580" s="1"/>
      <c r="J580" s="1"/>
    </row>
    <row r="581" ht="12.75" customHeight="1">
      <c r="D581" s="1"/>
      <c r="F581" s="1"/>
      <c r="J581" s="1"/>
    </row>
    <row r="582" ht="12.75" customHeight="1">
      <c r="D582" s="1"/>
      <c r="F582" s="1"/>
      <c r="J582" s="1"/>
    </row>
    <row r="583" ht="12.75" customHeight="1">
      <c r="D583" s="1"/>
      <c r="F583" s="1"/>
      <c r="J583" s="1"/>
    </row>
    <row r="584" ht="12.75" customHeight="1">
      <c r="D584" s="1"/>
      <c r="F584" s="1"/>
      <c r="J584" s="1"/>
    </row>
    <row r="585" ht="12.75" customHeight="1">
      <c r="D585" s="1"/>
      <c r="F585" s="1"/>
      <c r="J585" s="1"/>
    </row>
    <row r="586" ht="12.75" customHeight="1">
      <c r="D586" s="1"/>
      <c r="F586" s="1"/>
      <c r="J586" s="1"/>
    </row>
    <row r="587" ht="12.75" customHeight="1">
      <c r="D587" s="1"/>
      <c r="F587" s="1"/>
      <c r="J587" s="1"/>
    </row>
    <row r="588" ht="12.75" customHeight="1">
      <c r="D588" s="1"/>
      <c r="F588" s="1"/>
      <c r="J588" s="1"/>
    </row>
    <row r="589" ht="12.75" customHeight="1">
      <c r="D589" s="1"/>
      <c r="F589" s="1"/>
      <c r="J589" s="1"/>
    </row>
    <row r="590" ht="12.75" customHeight="1">
      <c r="D590" s="1"/>
      <c r="F590" s="1"/>
      <c r="J590" s="1"/>
    </row>
    <row r="591" ht="12.75" customHeight="1">
      <c r="D591" s="1"/>
      <c r="F591" s="1"/>
      <c r="J591" s="1"/>
    </row>
    <row r="592" ht="12.75" customHeight="1">
      <c r="D592" s="1"/>
      <c r="F592" s="1"/>
      <c r="J592" s="1"/>
    </row>
    <row r="593" ht="12.75" customHeight="1">
      <c r="D593" s="1"/>
      <c r="F593" s="1"/>
      <c r="J593" s="1"/>
    </row>
    <row r="594" ht="12.75" customHeight="1">
      <c r="D594" s="1"/>
      <c r="F594" s="1"/>
      <c r="J594" s="1"/>
    </row>
    <row r="595" ht="12.75" customHeight="1">
      <c r="D595" s="1"/>
      <c r="F595" s="1"/>
      <c r="J595" s="1"/>
    </row>
    <row r="596" ht="12.75" customHeight="1">
      <c r="D596" s="1"/>
      <c r="F596" s="1"/>
      <c r="J596" s="1"/>
    </row>
    <row r="597" ht="12.75" customHeight="1">
      <c r="D597" s="1"/>
      <c r="F597" s="1"/>
      <c r="J597" s="1"/>
    </row>
    <row r="598" ht="12.75" customHeight="1">
      <c r="D598" s="1"/>
      <c r="F598" s="1"/>
      <c r="J598" s="1"/>
    </row>
    <row r="599" ht="12.75" customHeight="1">
      <c r="D599" s="1"/>
      <c r="F599" s="1"/>
      <c r="J599" s="1"/>
    </row>
    <row r="600" ht="12.75" customHeight="1">
      <c r="D600" s="1"/>
      <c r="F600" s="1"/>
      <c r="J600" s="1"/>
    </row>
    <row r="601" ht="12.75" customHeight="1">
      <c r="D601" s="1"/>
      <c r="F601" s="1"/>
      <c r="J601" s="1"/>
    </row>
    <row r="602" ht="12.75" customHeight="1">
      <c r="D602" s="1"/>
      <c r="F602" s="1"/>
      <c r="J602" s="1"/>
    </row>
    <row r="603" ht="12.75" customHeight="1">
      <c r="D603" s="1"/>
      <c r="F603" s="1"/>
      <c r="J603" s="1"/>
    </row>
    <row r="604" ht="12.75" customHeight="1">
      <c r="D604" s="1"/>
      <c r="F604" s="1"/>
      <c r="J604" s="1"/>
    </row>
    <row r="605" ht="12.75" customHeight="1">
      <c r="D605" s="1"/>
      <c r="F605" s="1"/>
      <c r="J605" s="1"/>
    </row>
    <row r="606" ht="12.75" customHeight="1">
      <c r="D606" s="1"/>
      <c r="F606" s="1"/>
      <c r="J606" s="1"/>
    </row>
    <row r="607" ht="12.75" customHeight="1">
      <c r="D607" s="1"/>
      <c r="F607" s="1"/>
      <c r="J607" s="1"/>
    </row>
    <row r="608" ht="12.75" customHeight="1">
      <c r="D608" s="1"/>
      <c r="F608" s="1"/>
      <c r="J608" s="1"/>
    </row>
    <row r="609" ht="12.75" customHeight="1">
      <c r="D609" s="1"/>
      <c r="F609" s="1"/>
      <c r="J609" s="1"/>
    </row>
    <row r="610" ht="12.75" customHeight="1">
      <c r="D610" s="1"/>
      <c r="F610" s="1"/>
      <c r="J610" s="1"/>
    </row>
    <row r="611" ht="12.75" customHeight="1">
      <c r="D611" s="1"/>
      <c r="F611" s="1"/>
      <c r="J611" s="1"/>
    </row>
    <row r="612" ht="12.75" customHeight="1">
      <c r="D612" s="1"/>
      <c r="F612" s="1"/>
      <c r="J612" s="1"/>
    </row>
    <row r="613" ht="12.75" customHeight="1">
      <c r="D613" s="1"/>
      <c r="F613" s="1"/>
      <c r="J613" s="1"/>
    </row>
    <row r="614" ht="12.75" customHeight="1">
      <c r="D614" s="1"/>
      <c r="F614" s="1"/>
      <c r="J614" s="1"/>
    </row>
    <row r="615" ht="12.75" customHeight="1">
      <c r="D615" s="1"/>
      <c r="F615" s="1"/>
      <c r="J615" s="1"/>
    </row>
    <row r="616" ht="12.75" customHeight="1">
      <c r="D616" s="1"/>
      <c r="F616" s="1"/>
      <c r="J616" s="1"/>
    </row>
    <row r="617" ht="12.75" customHeight="1">
      <c r="D617" s="1"/>
      <c r="F617" s="1"/>
      <c r="J617" s="1"/>
    </row>
    <row r="618" ht="12.75" customHeight="1">
      <c r="D618" s="1"/>
      <c r="F618" s="1"/>
      <c r="J618" s="1"/>
    </row>
    <row r="619" ht="12.75" customHeight="1">
      <c r="D619" s="1"/>
      <c r="F619" s="1"/>
      <c r="J619" s="1"/>
    </row>
    <row r="620" ht="12.75" customHeight="1">
      <c r="D620" s="1"/>
      <c r="F620" s="1"/>
      <c r="J620" s="1"/>
    </row>
    <row r="621" ht="12.75" customHeight="1">
      <c r="D621" s="1"/>
      <c r="F621" s="1"/>
      <c r="J621" s="1"/>
    </row>
    <row r="622" ht="12.75" customHeight="1">
      <c r="D622" s="1"/>
      <c r="F622" s="1"/>
      <c r="J622" s="1"/>
    </row>
    <row r="623" ht="12.75" customHeight="1">
      <c r="D623" s="1"/>
      <c r="F623" s="1"/>
      <c r="J623" s="1"/>
    </row>
    <row r="624" ht="12.75" customHeight="1">
      <c r="D624" s="1"/>
      <c r="F624" s="1"/>
      <c r="J624" s="1"/>
    </row>
    <row r="625" ht="12.75" customHeight="1">
      <c r="D625" s="1"/>
      <c r="F625" s="1"/>
      <c r="J625" s="1"/>
    </row>
    <row r="626" ht="12.75" customHeight="1">
      <c r="D626" s="1"/>
      <c r="F626" s="1"/>
      <c r="J626" s="1"/>
    </row>
    <row r="627" ht="12.75" customHeight="1">
      <c r="D627" s="1"/>
      <c r="F627" s="1"/>
      <c r="J627" s="1"/>
    </row>
    <row r="628" ht="12.75" customHeight="1">
      <c r="D628" s="1"/>
      <c r="F628" s="1"/>
      <c r="J628" s="1"/>
    </row>
    <row r="629" ht="12.75" customHeight="1">
      <c r="D629" s="1"/>
      <c r="F629" s="1"/>
      <c r="J629" s="1"/>
    </row>
    <row r="630" ht="12.75" customHeight="1">
      <c r="D630" s="1"/>
      <c r="F630" s="1"/>
      <c r="J630" s="1"/>
    </row>
    <row r="631" ht="12.75" customHeight="1">
      <c r="D631" s="1"/>
      <c r="F631" s="1"/>
      <c r="J631" s="1"/>
    </row>
    <row r="632" ht="12.75" customHeight="1">
      <c r="D632" s="1"/>
      <c r="F632" s="1"/>
      <c r="J632" s="1"/>
    </row>
    <row r="633" ht="12.75" customHeight="1">
      <c r="D633" s="1"/>
      <c r="F633" s="1"/>
      <c r="J633" s="1"/>
    </row>
    <row r="634" ht="12.75" customHeight="1">
      <c r="D634" s="1"/>
      <c r="F634" s="1"/>
      <c r="J634" s="1"/>
    </row>
    <row r="635" ht="12.75" customHeight="1">
      <c r="D635" s="1"/>
      <c r="F635" s="1"/>
      <c r="J635" s="1"/>
    </row>
    <row r="636" ht="12.75" customHeight="1">
      <c r="D636" s="1"/>
      <c r="F636" s="1"/>
      <c r="J636" s="1"/>
    </row>
    <row r="637" ht="12.75" customHeight="1">
      <c r="D637" s="1"/>
      <c r="F637" s="1"/>
      <c r="J637" s="1"/>
    </row>
    <row r="638" ht="12.75" customHeight="1">
      <c r="D638" s="1"/>
      <c r="F638" s="1"/>
      <c r="J638" s="1"/>
    </row>
    <row r="639" ht="12.75" customHeight="1">
      <c r="D639" s="1"/>
      <c r="F639" s="1"/>
      <c r="J639" s="1"/>
    </row>
    <row r="640" ht="12.75" customHeight="1">
      <c r="D640" s="1"/>
      <c r="F640" s="1"/>
      <c r="J640" s="1"/>
    </row>
    <row r="641" ht="12.75" customHeight="1">
      <c r="D641" s="1"/>
      <c r="F641" s="1"/>
      <c r="J641" s="1"/>
    </row>
    <row r="642" ht="12.75" customHeight="1">
      <c r="D642" s="1"/>
      <c r="F642" s="1"/>
      <c r="J642" s="1"/>
    </row>
    <row r="643" ht="12.75" customHeight="1">
      <c r="D643" s="1"/>
      <c r="F643" s="1"/>
      <c r="J643" s="1"/>
    </row>
    <row r="644" ht="12.75" customHeight="1">
      <c r="D644" s="1"/>
      <c r="F644" s="1"/>
      <c r="J644" s="1"/>
    </row>
    <row r="645" ht="12.75" customHeight="1">
      <c r="D645" s="1"/>
      <c r="F645" s="1"/>
      <c r="J645" s="1"/>
    </row>
    <row r="646" ht="12.75" customHeight="1">
      <c r="D646" s="1"/>
      <c r="F646" s="1"/>
      <c r="J646" s="1"/>
    </row>
    <row r="647" ht="12.75" customHeight="1">
      <c r="D647" s="1"/>
      <c r="F647" s="1"/>
      <c r="J647" s="1"/>
    </row>
    <row r="648" ht="12.75" customHeight="1">
      <c r="D648" s="1"/>
      <c r="F648" s="1"/>
      <c r="J648" s="1"/>
    </row>
    <row r="649" ht="12.75" customHeight="1">
      <c r="D649" s="1"/>
      <c r="F649" s="1"/>
      <c r="J649" s="1"/>
    </row>
    <row r="650" ht="12.75" customHeight="1">
      <c r="D650" s="1"/>
      <c r="F650" s="1"/>
      <c r="J650" s="1"/>
    </row>
    <row r="651" ht="12.75" customHeight="1">
      <c r="D651" s="1"/>
      <c r="F651" s="1"/>
      <c r="J651" s="1"/>
    </row>
    <row r="652" ht="12.75" customHeight="1">
      <c r="D652" s="1"/>
      <c r="F652" s="1"/>
      <c r="J652" s="1"/>
    </row>
    <row r="653" ht="12.75" customHeight="1">
      <c r="D653" s="1"/>
      <c r="F653" s="1"/>
      <c r="J653" s="1"/>
    </row>
    <row r="654" ht="12.75" customHeight="1">
      <c r="D654" s="1"/>
      <c r="F654" s="1"/>
      <c r="J654" s="1"/>
    </row>
    <row r="655" ht="12.75" customHeight="1">
      <c r="D655" s="1"/>
      <c r="F655" s="1"/>
      <c r="J655" s="1"/>
    </row>
    <row r="656" ht="12.75" customHeight="1">
      <c r="D656" s="1"/>
      <c r="F656" s="1"/>
      <c r="J656" s="1"/>
    </row>
    <row r="657" ht="12.75" customHeight="1">
      <c r="D657" s="1"/>
      <c r="F657" s="1"/>
      <c r="J657" s="1"/>
    </row>
    <row r="658" ht="12.75" customHeight="1">
      <c r="D658" s="1"/>
      <c r="F658" s="1"/>
      <c r="J658" s="1"/>
    </row>
    <row r="659" ht="12.75" customHeight="1">
      <c r="D659" s="1"/>
      <c r="F659" s="1"/>
      <c r="J659" s="1"/>
    </row>
    <row r="660" ht="12.75" customHeight="1">
      <c r="D660" s="1"/>
      <c r="F660" s="1"/>
      <c r="J660" s="1"/>
    </row>
    <row r="661" ht="12.75" customHeight="1">
      <c r="D661" s="1"/>
      <c r="F661" s="1"/>
      <c r="J661" s="1"/>
    </row>
    <row r="662" ht="12.75" customHeight="1">
      <c r="D662" s="1"/>
      <c r="F662" s="1"/>
      <c r="J662" s="1"/>
    </row>
    <row r="663" ht="12.75" customHeight="1">
      <c r="D663" s="1"/>
      <c r="F663" s="1"/>
      <c r="J663" s="1"/>
    </row>
    <row r="664" ht="12.75" customHeight="1">
      <c r="D664" s="1"/>
      <c r="F664" s="1"/>
      <c r="J664" s="1"/>
    </row>
    <row r="665" ht="12.75" customHeight="1">
      <c r="D665" s="1"/>
      <c r="F665" s="1"/>
      <c r="J665" s="1"/>
    </row>
    <row r="666" ht="12.75" customHeight="1">
      <c r="D666" s="1"/>
      <c r="F666" s="1"/>
      <c r="J666" s="1"/>
    </row>
    <row r="667" ht="12.75" customHeight="1">
      <c r="D667" s="1"/>
      <c r="F667" s="1"/>
      <c r="J667" s="1"/>
    </row>
    <row r="668" ht="12.75" customHeight="1">
      <c r="D668" s="1"/>
      <c r="F668" s="1"/>
      <c r="J668" s="1"/>
    </row>
    <row r="669" ht="12.75" customHeight="1">
      <c r="D669" s="1"/>
      <c r="F669" s="1"/>
      <c r="J669" s="1"/>
    </row>
    <row r="670" ht="12.75" customHeight="1">
      <c r="D670" s="1"/>
      <c r="F670" s="1"/>
      <c r="J670" s="1"/>
    </row>
    <row r="671" ht="12.75" customHeight="1">
      <c r="D671" s="1"/>
      <c r="F671" s="1"/>
      <c r="J671" s="1"/>
    </row>
    <row r="672" ht="12.75" customHeight="1">
      <c r="D672" s="1"/>
      <c r="F672" s="1"/>
      <c r="J672" s="1"/>
    </row>
    <row r="673" ht="12.75" customHeight="1">
      <c r="D673" s="1"/>
      <c r="F673" s="1"/>
      <c r="J673" s="1"/>
    </row>
    <row r="674" ht="12.75" customHeight="1">
      <c r="D674" s="1"/>
      <c r="F674" s="1"/>
      <c r="J674" s="1"/>
    </row>
    <row r="675" ht="12.75" customHeight="1">
      <c r="D675" s="1"/>
      <c r="F675" s="1"/>
      <c r="J675" s="1"/>
    </row>
    <row r="676" ht="12.75" customHeight="1">
      <c r="D676" s="1"/>
      <c r="F676" s="1"/>
      <c r="J676" s="1"/>
    </row>
    <row r="677" ht="12.75" customHeight="1">
      <c r="D677" s="1"/>
      <c r="F677" s="1"/>
      <c r="J677" s="1"/>
    </row>
    <row r="678" ht="12.75" customHeight="1">
      <c r="D678" s="1"/>
      <c r="F678" s="1"/>
      <c r="J678" s="1"/>
    </row>
    <row r="679" ht="12.75" customHeight="1">
      <c r="D679" s="1"/>
      <c r="F679" s="1"/>
      <c r="J679" s="1"/>
    </row>
    <row r="680" ht="12.75" customHeight="1">
      <c r="D680" s="1"/>
      <c r="F680" s="1"/>
      <c r="J680" s="1"/>
    </row>
    <row r="681" ht="12.75" customHeight="1">
      <c r="D681" s="1"/>
      <c r="F681" s="1"/>
      <c r="J681" s="1"/>
    </row>
    <row r="682" ht="12.75" customHeight="1">
      <c r="D682" s="1"/>
      <c r="F682" s="1"/>
      <c r="J682" s="1"/>
    </row>
    <row r="683" ht="12.75" customHeight="1">
      <c r="D683" s="1"/>
      <c r="F683" s="1"/>
      <c r="J683" s="1"/>
    </row>
    <row r="684" ht="12.75" customHeight="1">
      <c r="D684" s="1"/>
      <c r="F684" s="1"/>
      <c r="J684" s="1"/>
    </row>
    <row r="685" ht="12.75" customHeight="1">
      <c r="D685" s="1"/>
      <c r="F685" s="1"/>
      <c r="J685" s="1"/>
    </row>
    <row r="686" ht="12.75" customHeight="1">
      <c r="D686" s="1"/>
      <c r="F686" s="1"/>
      <c r="J686" s="1"/>
    </row>
    <row r="687" ht="12.75" customHeight="1">
      <c r="D687" s="1"/>
      <c r="F687" s="1"/>
      <c r="J687" s="1"/>
    </row>
    <row r="688" ht="12.75" customHeight="1">
      <c r="D688" s="1"/>
      <c r="F688" s="1"/>
      <c r="J688" s="1"/>
    </row>
    <row r="689" ht="12.75" customHeight="1">
      <c r="D689" s="1"/>
      <c r="F689" s="1"/>
      <c r="J689" s="1"/>
    </row>
    <row r="690" ht="12.75" customHeight="1">
      <c r="D690" s="1"/>
      <c r="F690" s="1"/>
      <c r="J690" s="1"/>
    </row>
    <row r="691" ht="12.75" customHeight="1">
      <c r="D691" s="1"/>
      <c r="F691" s="1"/>
      <c r="J691" s="1"/>
    </row>
    <row r="692" ht="12.75" customHeight="1">
      <c r="D692" s="1"/>
      <c r="F692" s="1"/>
      <c r="J692" s="1"/>
    </row>
    <row r="693" ht="12.75" customHeight="1">
      <c r="D693" s="1"/>
      <c r="F693" s="1"/>
      <c r="J693" s="1"/>
    </row>
    <row r="694" ht="12.75" customHeight="1">
      <c r="D694" s="1"/>
      <c r="F694" s="1"/>
      <c r="J694" s="1"/>
    </row>
    <row r="695" ht="12.75" customHeight="1">
      <c r="D695" s="1"/>
      <c r="F695" s="1"/>
      <c r="J695" s="1"/>
    </row>
    <row r="696" ht="12.75" customHeight="1">
      <c r="D696" s="1"/>
      <c r="F696" s="1"/>
      <c r="J696" s="1"/>
    </row>
    <row r="697" ht="12.75" customHeight="1">
      <c r="D697" s="1"/>
      <c r="F697" s="1"/>
      <c r="J697" s="1"/>
    </row>
    <row r="698" ht="12.75" customHeight="1">
      <c r="D698" s="1"/>
      <c r="F698" s="1"/>
      <c r="J698" s="1"/>
    </row>
    <row r="699" ht="12.75" customHeight="1">
      <c r="D699" s="1"/>
      <c r="F699" s="1"/>
      <c r="J699" s="1"/>
    </row>
    <row r="700" ht="12.75" customHeight="1">
      <c r="D700" s="1"/>
      <c r="F700" s="1"/>
      <c r="J700" s="1"/>
    </row>
    <row r="701" ht="12.75" customHeight="1">
      <c r="D701" s="1"/>
      <c r="F701" s="1"/>
      <c r="J701" s="1"/>
    </row>
    <row r="702" ht="12.75" customHeight="1">
      <c r="D702" s="1"/>
      <c r="F702" s="1"/>
      <c r="J702" s="1"/>
    </row>
    <row r="703" ht="12.75" customHeight="1">
      <c r="D703" s="1"/>
      <c r="F703" s="1"/>
      <c r="J703" s="1"/>
    </row>
    <row r="704" ht="12.75" customHeight="1">
      <c r="D704" s="1"/>
      <c r="F704" s="1"/>
      <c r="J704" s="1"/>
    </row>
    <row r="705" ht="12.75" customHeight="1">
      <c r="D705" s="1"/>
      <c r="F705" s="1"/>
      <c r="J705" s="1"/>
    </row>
    <row r="706" ht="12.75" customHeight="1">
      <c r="D706" s="1"/>
      <c r="F706" s="1"/>
      <c r="J706" s="1"/>
    </row>
    <row r="707" ht="12.75" customHeight="1">
      <c r="D707" s="1"/>
      <c r="F707" s="1"/>
      <c r="J707" s="1"/>
    </row>
    <row r="708" ht="12.75" customHeight="1">
      <c r="D708" s="1"/>
      <c r="F708" s="1"/>
      <c r="J708" s="1"/>
    </row>
    <row r="709" ht="12.75" customHeight="1">
      <c r="D709" s="1"/>
      <c r="F709" s="1"/>
      <c r="J709" s="1"/>
    </row>
    <row r="710" ht="12.75" customHeight="1">
      <c r="D710" s="1"/>
      <c r="F710" s="1"/>
      <c r="J710" s="1"/>
    </row>
    <row r="711" ht="12.75" customHeight="1">
      <c r="D711" s="1"/>
      <c r="F711" s="1"/>
      <c r="J711" s="1"/>
    </row>
    <row r="712" ht="12.75" customHeight="1">
      <c r="D712" s="1"/>
      <c r="F712" s="1"/>
      <c r="J712" s="1"/>
    </row>
    <row r="713" ht="12.75" customHeight="1">
      <c r="D713" s="1"/>
      <c r="F713" s="1"/>
      <c r="J713" s="1"/>
    </row>
    <row r="714" ht="12.75" customHeight="1">
      <c r="D714" s="1"/>
      <c r="F714" s="1"/>
      <c r="J714" s="1"/>
    </row>
    <row r="715" ht="12.75" customHeight="1">
      <c r="D715" s="1"/>
      <c r="F715" s="1"/>
      <c r="J715" s="1"/>
    </row>
    <row r="716" ht="12.75" customHeight="1">
      <c r="D716" s="1"/>
      <c r="F716" s="1"/>
      <c r="J716" s="1"/>
    </row>
    <row r="717" ht="12.75" customHeight="1">
      <c r="D717" s="1"/>
      <c r="F717" s="1"/>
      <c r="J717" s="1"/>
    </row>
    <row r="718" ht="12.75" customHeight="1">
      <c r="D718" s="1"/>
      <c r="F718" s="1"/>
      <c r="J718" s="1"/>
    </row>
    <row r="719" ht="12.75" customHeight="1">
      <c r="D719" s="1"/>
      <c r="F719" s="1"/>
      <c r="J719" s="1"/>
    </row>
    <row r="720" ht="12.75" customHeight="1">
      <c r="D720" s="1"/>
      <c r="F720" s="1"/>
      <c r="J720" s="1"/>
    </row>
    <row r="721" ht="12.75" customHeight="1">
      <c r="D721" s="1"/>
      <c r="F721" s="1"/>
      <c r="J721" s="1"/>
    </row>
    <row r="722" ht="12.75" customHeight="1">
      <c r="D722" s="1"/>
      <c r="F722" s="1"/>
      <c r="J722" s="1"/>
    </row>
    <row r="723" ht="12.75" customHeight="1">
      <c r="D723" s="1"/>
      <c r="F723" s="1"/>
      <c r="J723" s="1"/>
    </row>
    <row r="724" ht="12.75" customHeight="1">
      <c r="D724" s="1"/>
      <c r="F724" s="1"/>
      <c r="J724" s="1"/>
    </row>
    <row r="725" ht="12.75" customHeight="1">
      <c r="D725" s="1"/>
      <c r="F725" s="1"/>
      <c r="J725" s="1"/>
    </row>
    <row r="726" ht="12.75" customHeight="1">
      <c r="D726" s="1"/>
      <c r="F726" s="1"/>
      <c r="J726" s="1"/>
    </row>
    <row r="727" ht="12.75" customHeight="1">
      <c r="D727" s="1"/>
      <c r="F727" s="1"/>
      <c r="J727" s="1"/>
    </row>
    <row r="728" ht="12.75" customHeight="1">
      <c r="D728" s="1"/>
      <c r="F728" s="1"/>
      <c r="J728" s="1"/>
    </row>
    <row r="729" ht="12.75" customHeight="1">
      <c r="D729" s="1"/>
      <c r="F729" s="1"/>
      <c r="J729" s="1"/>
    </row>
    <row r="730" ht="12.75" customHeight="1">
      <c r="D730" s="1"/>
      <c r="F730" s="1"/>
      <c r="J730" s="1"/>
    </row>
    <row r="731" ht="12.75" customHeight="1">
      <c r="D731" s="1"/>
      <c r="F731" s="1"/>
      <c r="J731" s="1"/>
    </row>
    <row r="732" ht="12.75" customHeight="1">
      <c r="D732" s="1"/>
      <c r="F732" s="1"/>
      <c r="J732" s="1"/>
    </row>
    <row r="733" ht="12.75" customHeight="1">
      <c r="D733" s="1"/>
      <c r="F733" s="1"/>
      <c r="J733" s="1"/>
    </row>
    <row r="734" ht="12.75" customHeight="1">
      <c r="D734" s="1"/>
      <c r="F734" s="1"/>
      <c r="J734" s="1"/>
    </row>
    <row r="735" ht="12.75" customHeight="1">
      <c r="D735" s="1"/>
      <c r="F735" s="1"/>
      <c r="J735" s="1"/>
    </row>
    <row r="736" ht="12.75" customHeight="1">
      <c r="D736" s="1"/>
      <c r="F736" s="1"/>
      <c r="J736" s="1"/>
    </row>
    <row r="737" ht="12.75" customHeight="1">
      <c r="D737" s="1"/>
      <c r="F737" s="1"/>
      <c r="J737" s="1"/>
    </row>
    <row r="738" ht="12.75" customHeight="1">
      <c r="D738" s="1"/>
      <c r="F738" s="1"/>
      <c r="J738" s="1"/>
    </row>
    <row r="739" ht="12.75" customHeight="1">
      <c r="D739" s="1"/>
      <c r="F739" s="1"/>
      <c r="J739" s="1"/>
    </row>
    <row r="740" ht="12.75" customHeight="1">
      <c r="D740" s="1"/>
      <c r="F740" s="1"/>
      <c r="J740" s="1"/>
    </row>
    <row r="741" ht="12.75" customHeight="1">
      <c r="D741" s="1"/>
      <c r="F741" s="1"/>
      <c r="J741" s="1"/>
    </row>
    <row r="742" ht="12.75" customHeight="1">
      <c r="D742" s="1"/>
      <c r="F742" s="1"/>
      <c r="J742" s="1"/>
    </row>
    <row r="743" ht="12.75" customHeight="1">
      <c r="D743" s="1"/>
      <c r="F743" s="1"/>
      <c r="J743" s="1"/>
    </row>
    <row r="744" ht="12.75" customHeight="1">
      <c r="D744" s="1"/>
      <c r="F744" s="1"/>
      <c r="J744" s="1"/>
    </row>
    <row r="745" ht="12.75" customHeight="1">
      <c r="D745" s="1"/>
      <c r="F745" s="1"/>
      <c r="J745" s="1"/>
    </row>
    <row r="746" ht="12.75" customHeight="1">
      <c r="D746" s="1"/>
      <c r="F746" s="1"/>
      <c r="J746" s="1"/>
    </row>
    <row r="747" ht="12.75" customHeight="1">
      <c r="D747" s="1"/>
      <c r="F747" s="1"/>
      <c r="J747" s="1"/>
    </row>
    <row r="748" ht="12.75" customHeight="1">
      <c r="D748" s="1"/>
      <c r="F748" s="1"/>
      <c r="J748" s="1"/>
    </row>
    <row r="749" ht="12.75" customHeight="1">
      <c r="D749" s="1"/>
      <c r="F749" s="1"/>
      <c r="J749" s="1"/>
    </row>
    <row r="750" ht="12.75" customHeight="1">
      <c r="D750" s="1"/>
      <c r="F750" s="1"/>
      <c r="J750" s="1"/>
    </row>
    <row r="751" ht="12.75" customHeight="1">
      <c r="D751" s="1"/>
      <c r="F751" s="1"/>
      <c r="J751" s="1"/>
    </row>
    <row r="752" ht="12.75" customHeight="1">
      <c r="D752" s="1"/>
      <c r="F752" s="1"/>
      <c r="J752" s="1"/>
    </row>
    <row r="753" ht="12.75" customHeight="1">
      <c r="D753" s="1"/>
      <c r="F753" s="1"/>
      <c r="J753" s="1"/>
    </row>
    <row r="754" ht="12.75" customHeight="1">
      <c r="D754" s="1"/>
      <c r="F754" s="1"/>
      <c r="J754" s="1"/>
    </row>
    <row r="755" ht="12.75" customHeight="1">
      <c r="D755" s="1"/>
      <c r="F755" s="1"/>
      <c r="J755" s="1"/>
    </row>
    <row r="756" ht="12.75" customHeight="1">
      <c r="D756" s="1"/>
      <c r="F756" s="1"/>
      <c r="J756" s="1"/>
    </row>
    <row r="757" ht="12.75" customHeight="1">
      <c r="D757" s="1"/>
      <c r="F757" s="1"/>
      <c r="J757" s="1"/>
    </row>
    <row r="758" ht="12.75" customHeight="1">
      <c r="D758" s="1"/>
      <c r="F758" s="1"/>
      <c r="J758" s="1"/>
    </row>
    <row r="759" ht="12.75" customHeight="1">
      <c r="D759" s="1"/>
      <c r="F759" s="1"/>
      <c r="J759" s="1"/>
    </row>
    <row r="760" ht="12.75" customHeight="1">
      <c r="D760" s="1"/>
      <c r="F760" s="1"/>
      <c r="J760" s="1"/>
    </row>
    <row r="761" ht="12.75" customHeight="1">
      <c r="D761" s="1"/>
      <c r="F761" s="1"/>
      <c r="J761" s="1"/>
    </row>
    <row r="762" ht="12.75" customHeight="1">
      <c r="D762" s="1"/>
      <c r="F762" s="1"/>
      <c r="J762" s="1"/>
    </row>
    <row r="763" ht="12.75" customHeight="1">
      <c r="D763" s="1"/>
      <c r="F763" s="1"/>
      <c r="J763" s="1"/>
    </row>
    <row r="764" ht="12.75" customHeight="1">
      <c r="D764" s="1"/>
      <c r="F764" s="1"/>
      <c r="J764" s="1"/>
    </row>
    <row r="765" ht="12.75" customHeight="1">
      <c r="D765" s="1"/>
      <c r="F765" s="1"/>
      <c r="J765" s="1"/>
    </row>
    <row r="766" ht="12.75" customHeight="1">
      <c r="D766" s="1"/>
      <c r="F766" s="1"/>
      <c r="J766" s="1"/>
    </row>
    <row r="767" ht="12.75" customHeight="1">
      <c r="D767" s="1"/>
      <c r="F767" s="1"/>
      <c r="J767" s="1"/>
    </row>
    <row r="768" ht="12.75" customHeight="1">
      <c r="D768" s="1"/>
      <c r="F768" s="1"/>
      <c r="J768" s="1"/>
    </row>
    <row r="769" ht="12.75" customHeight="1">
      <c r="D769" s="1"/>
      <c r="F769" s="1"/>
      <c r="J769" s="1"/>
    </row>
    <row r="770" ht="12.75" customHeight="1">
      <c r="D770" s="1"/>
      <c r="F770" s="1"/>
      <c r="J770" s="1"/>
    </row>
    <row r="771" ht="12.75" customHeight="1">
      <c r="D771" s="1"/>
      <c r="F771" s="1"/>
      <c r="J771" s="1"/>
    </row>
    <row r="772" ht="12.75" customHeight="1">
      <c r="D772" s="1"/>
      <c r="F772" s="1"/>
      <c r="J772" s="1"/>
    </row>
    <row r="773" ht="12.75" customHeight="1">
      <c r="D773" s="1"/>
      <c r="F773" s="1"/>
      <c r="J773" s="1"/>
    </row>
    <row r="774" ht="12.75" customHeight="1">
      <c r="D774" s="1"/>
      <c r="F774" s="1"/>
      <c r="J774" s="1"/>
    </row>
    <row r="775" ht="12.75" customHeight="1">
      <c r="D775" s="1"/>
      <c r="F775" s="1"/>
      <c r="J775" s="1"/>
    </row>
    <row r="776" ht="12.75" customHeight="1">
      <c r="D776" s="1"/>
      <c r="F776" s="1"/>
      <c r="J776" s="1"/>
    </row>
    <row r="777" ht="12.75" customHeight="1">
      <c r="D777" s="1"/>
      <c r="F777" s="1"/>
      <c r="J777" s="1"/>
    </row>
    <row r="778" ht="12.75" customHeight="1">
      <c r="D778" s="1"/>
      <c r="F778" s="1"/>
      <c r="J778" s="1"/>
    </row>
    <row r="779" ht="12.75" customHeight="1">
      <c r="D779" s="1"/>
      <c r="F779" s="1"/>
      <c r="J779" s="1"/>
    </row>
    <row r="780" ht="12.75" customHeight="1">
      <c r="D780" s="1"/>
      <c r="F780" s="1"/>
      <c r="J780" s="1"/>
    </row>
    <row r="781" ht="12.75" customHeight="1">
      <c r="D781" s="1"/>
      <c r="F781" s="1"/>
      <c r="J781" s="1"/>
    </row>
    <row r="782" ht="12.75" customHeight="1">
      <c r="D782" s="1"/>
      <c r="F782" s="1"/>
      <c r="J782" s="1"/>
    </row>
    <row r="783" ht="12.75" customHeight="1">
      <c r="D783" s="1"/>
      <c r="F783" s="1"/>
      <c r="J783" s="1"/>
    </row>
    <row r="784" ht="12.75" customHeight="1">
      <c r="D784" s="1"/>
      <c r="F784" s="1"/>
      <c r="J784" s="1"/>
    </row>
    <row r="785" ht="12.75" customHeight="1">
      <c r="D785" s="1"/>
      <c r="F785" s="1"/>
      <c r="J785" s="1"/>
    </row>
    <row r="786" ht="12.75" customHeight="1">
      <c r="D786" s="1"/>
      <c r="F786" s="1"/>
      <c r="J786" s="1"/>
    </row>
    <row r="787" ht="12.75" customHeight="1">
      <c r="D787" s="1"/>
      <c r="F787" s="1"/>
      <c r="J787" s="1"/>
    </row>
    <row r="788" ht="12.75" customHeight="1">
      <c r="D788" s="1"/>
      <c r="F788" s="1"/>
      <c r="J788" s="1"/>
    </row>
    <row r="789" ht="12.75" customHeight="1">
      <c r="D789" s="1"/>
      <c r="F789" s="1"/>
      <c r="J789" s="1"/>
    </row>
    <row r="790" ht="12.75" customHeight="1">
      <c r="D790" s="1"/>
      <c r="F790" s="1"/>
      <c r="J790" s="1"/>
    </row>
    <row r="791" ht="12.75" customHeight="1">
      <c r="D791" s="1"/>
      <c r="F791" s="1"/>
      <c r="J791" s="1"/>
    </row>
    <row r="792" ht="12.75" customHeight="1">
      <c r="D792" s="1"/>
      <c r="F792" s="1"/>
      <c r="J792" s="1"/>
    </row>
    <row r="793" ht="12.75" customHeight="1">
      <c r="D793" s="1"/>
      <c r="F793" s="1"/>
      <c r="J793" s="1"/>
    </row>
    <row r="794" ht="12.75" customHeight="1">
      <c r="D794" s="1"/>
      <c r="F794" s="1"/>
      <c r="J794" s="1"/>
    </row>
    <row r="795" ht="12.75" customHeight="1">
      <c r="D795" s="1"/>
      <c r="F795" s="1"/>
      <c r="J795" s="1"/>
    </row>
    <row r="796" ht="12.75" customHeight="1">
      <c r="D796" s="1"/>
      <c r="F796" s="1"/>
      <c r="J796" s="1"/>
    </row>
    <row r="797" ht="12.75" customHeight="1">
      <c r="D797" s="1"/>
      <c r="F797" s="1"/>
      <c r="J797" s="1"/>
    </row>
    <row r="798" ht="12.75" customHeight="1">
      <c r="D798" s="1"/>
      <c r="F798" s="1"/>
      <c r="J798" s="1"/>
    </row>
    <row r="799" ht="12.75" customHeight="1">
      <c r="D799" s="1"/>
      <c r="F799" s="1"/>
      <c r="J799" s="1"/>
    </row>
    <row r="800" ht="12.75" customHeight="1">
      <c r="D800" s="1"/>
      <c r="F800" s="1"/>
      <c r="J800" s="1"/>
    </row>
    <row r="801" ht="12.75" customHeight="1">
      <c r="D801" s="1"/>
      <c r="F801" s="1"/>
      <c r="J801" s="1"/>
    </row>
    <row r="802" ht="12.75" customHeight="1">
      <c r="D802" s="1"/>
      <c r="F802" s="1"/>
      <c r="J802" s="1"/>
    </row>
    <row r="803" ht="12.75" customHeight="1">
      <c r="D803" s="1"/>
      <c r="F803" s="1"/>
      <c r="J803" s="1"/>
    </row>
    <row r="804" ht="12.75" customHeight="1">
      <c r="D804" s="1"/>
      <c r="F804" s="1"/>
      <c r="J804" s="1"/>
    </row>
    <row r="805" ht="12.75" customHeight="1">
      <c r="D805" s="1"/>
      <c r="F805" s="1"/>
      <c r="J805" s="1"/>
    </row>
    <row r="806" ht="12.75" customHeight="1">
      <c r="D806" s="1"/>
      <c r="F806" s="1"/>
      <c r="J806" s="1"/>
    </row>
    <row r="807" ht="12.75" customHeight="1">
      <c r="D807" s="1"/>
      <c r="F807" s="1"/>
      <c r="J807" s="1"/>
    </row>
    <row r="808" ht="12.75" customHeight="1">
      <c r="D808" s="1"/>
      <c r="F808" s="1"/>
      <c r="J808" s="1"/>
    </row>
    <row r="809" ht="12.75" customHeight="1">
      <c r="D809" s="1"/>
      <c r="F809" s="1"/>
      <c r="J809" s="1"/>
    </row>
    <row r="810" ht="12.75" customHeight="1">
      <c r="D810" s="1"/>
      <c r="F810" s="1"/>
      <c r="J810" s="1"/>
    </row>
    <row r="811" ht="12.75" customHeight="1">
      <c r="D811" s="1"/>
      <c r="F811" s="1"/>
      <c r="J811" s="1"/>
    </row>
    <row r="812" ht="12.75" customHeight="1">
      <c r="D812" s="1"/>
      <c r="F812" s="1"/>
      <c r="J812" s="1"/>
    </row>
    <row r="813" ht="12.75" customHeight="1">
      <c r="D813" s="1"/>
      <c r="F813" s="1"/>
      <c r="J813" s="1"/>
    </row>
    <row r="814" ht="12.75" customHeight="1">
      <c r="D814" s="1"/>
      <c r="F814" s="1"/>
      <c r="J814" s="1"/>
    </row>
    <row r="815" ht="12.75" customHeight="1">
      <c r="D815" s="1"/>
      <c r="F815" s="1"/>
      <c r="J815" s="1"/>
    </row>
    <row r="816" ht="12.75" customHeight="1">
      <c r="D816" s="1"/>
      <c r="F816" s="1"/>
      <c r="J816" s="1"/>
    </row>
    <row r="817" ht="12.75" customHeight="1">
      <c r="D817" s="1"/>
      <c r="F817" s="1"/>
      <c r="J817" s="1"/>
    </row>
    <row r="818" ht="12.75" customHeight="1">
      <c r="D818" s="1"/>
      <c r="F818" s="1"/>
      <c r="J818" s="1"/>
    </row>
    <row r="819" ht="12.75" customHeight="1">
      <c r="D819" s="1"/>
      <c r="F819" s="1"/>
      <c r="J819" s="1"/>
    </row>
    <row r="820" ht="12.75" customHeight="1">
      <c r="D820" s="1"/>
      <c r="F820" s="1"/>
      <c r="J820" s="1"/>
    </row>
    <row r="821" ht="12.75" customHeight="1">
      <c r="D821" s="1"/>
      <c r="F821" s="1"/>
      <c r="J821" s="1"/>
    </row>
    <row r="822" ht="12.75" customHeight="1">
      <c r="D822" s="1"/>
      <c r="F822" s="1"/>
      <c r="J822" s="1"/>
    </row>
    <row r="823" ht="12.75" customHeight="1">
      <c r="D823" s="1"/>
      <c r="F823" s="1"/>
      <c r="J823" s="1"/>
    </row>
    <row r="824" ht="12.75" customHeight="1">
      <c r="D824" s="1"/>
      <c r="F824" s="1"/>
      <c r="J824" s="1"/>
    </row>
    <row r="825" ht="12.75" customHeight="1">
      <c r="D825" s="1"/>
      <c r="F825" s="1"/>
      <c r="J825" s="1"/>
    </row>
    <row r="826" ht="12.75" customHeight="1">
      <c r="D826" s="1"/>
      <c r="F826" s="1"/>
      <c r="J826" s="1"/>
    </row>
    <row r="827" ht="12.75" customHeight="1">
      <c r="D827" s="1"/>
      <c r="F827" s="1"/>
      <c r="J827" s="1"/>
    </row>
    <row r="828" ht="12.75" customHeight="1">
      <c r="D828" s="1"/>
      <c r="F828" s="1"/>
      <c r="J828" s="1"/>
    </row>
    <row r="829" ht="12.75" customHeight="1">
      <c r="D829" s="1"/>
      <c r="F829" s="1"/>
      <c r="J829" s="1"/>
    </row>
    <row r="830" ht="12.75" customHeight="1">
      <c r="D830" s="1"/>
      <c r="F830" s="1"/>
      <c r="J830" s="1"/>
    </row>
    <row r="831" ht="12.75" customHeight="1">
      <c r="D831" s="1"/>
      <c r="F831" s="1"/>
      <c r="J831" s="1"/>
    </row>
    <row r="832" ht="12.75" customHeight="1">
      <c r="D832" s="1"/>
      <c r="F832" s="1"/>
      <c r="J832" s="1"/>
    </row>
    <row r="833" ht="12.75" customHeight="1">
      <c r="D833" s="1"/>
      <c r="F833" s="1"/>
      <c r="J833" s="1"/>
    </row>
    <row r="834" ht="12.75" customHeight="1">
      <c r="D834" s="1"/>
      <c r="F834" s="1"/>
      <c r="J834" s="1"/>
    </row>
    <row r="835" ht="12.75" customHeight="1">
      <c r="D835" s="1"/>
      <c r="F835" s="1"/>
      <c r="J835" s="1"/>
    </row>
    <row r="836" ht="12.75" customHeight="1">
      <c r="D836" s="1"/>
      <c r="F836" s="1"/>
      <c r="J836" s="1"/>
    </row>
    <row r="837" ht="12.75" customHeight="1">
      <c r="D837" s="1"/>
      <c r="F837" s="1"/>
      <c r="J837" s="1"/>
    </row>
    <row r="838" ht="12.75" customHeight="1">
      <c r="D838" s="1"/>
      <c r="F838" s="1"/>
      <c r="J838" s="1"/>
    </row>
    <row r="839" ht="12.75" customHeight="1">
      <c r="D839" s="1"/>
      <c r="F839" s="1"/>
      <c r="J839" s="1"/>
    </row>
    <row r="840" ht="12.75" customHeight="1">
      <c r="D840" s="1"/>
      <c r="F840" s="1"/>
      <c r="J840" s="1"/>
    </row>
    <row r="841" ht="12.75" customHeight="1">
      <c r="D841" s="1"/>
      <c r="F841" s="1"/>
      <c r="J841" s="1"/>
    </row>
    <row r="842" ht="12.75" customHeight="1">
      <c r="D842" s="1"/>
      <c r="F842" s="1"/>
      <c r="J842" s="1"/>
    </row>
    <row r="843" ht="12.75" customHeight="1">
      <c r="D843" s="1"/>
      <c r="F843" s="1"/>
      <c r="J843" s="1"/>
    </row>
    <row r="844" ht="12.75" customHeight="1">
      <c r="D844" s="1"/>
      <c r="F844" s="1"/>
      <c r="J844" s="1"/>
    </row>
    <row r="845" ht="12.75" customHeight="1">
      <c r="D845" s="1"/>
      <c r="F845" s="1"/>
      <c r="J845" s="1"/>
    </row>
    <row r="846" ht="12.75" customHeight="1">
      <c r="D846" s="1"/>
      <c r="F846" s="1"/>
      <c r="J846" s="1"/>
    </row>
    <row r="847" ht="12.75" customHeight="1">
      <c r="D847" s="1"/>
      <c r="F847" s="1"/>
      <c r="J847" s="1"/>
    </row>
    <row r="848" ht="12.75" customHeight="1">
      <c r="D848" s="1"/>
      <c r="F848" s="1"/>
      <c r="J848" s="1"/>
    </row>
    <row r="849" ht="12.75" customHeight="1">
      <c r="D849" s="1"/>
      <c r="F849" s="1"/>
      <c r="J849" s="1"/>
    </row>
    <row r="850" ht="12.75" customHeight="1">
      <c r="D850" s="1"/>
      <c r="F850" s="1"/>
      <c r="J850" s="1"/>
    </row>
    <row r="851" ht="12.75" customHeight="1">
      <c r="D851" s="1"/>
      <c r="F851" s="1"/>
      <c r="J851" s="1"/>
    </row>
    <row r="852" ht="12.75" customHeight="1">
      <c r="D852" s="1"/>
      <c r="F852" s="1"/>
      <c r="J852" s="1"/>
    </row>
    <row r="853" ht="12.75" customHeight="1">
      <c r="D853" s="1"/>
      <c r="F853" s="1"/>
      <c r="J853" s="1"/>
    </row>
    <row r="854" ht="12.75" customHeight="1">
      <c r="D854" s="1"/>
      <c r="F854" s="1"/>
      <c r="J854" s="1"/>
    </row>
    <row r="855" ht="12.75" customHeight="1">
      <c r="D855" s="1"/>
      <c r="F855" s="1"/>
      <c r="J855" s="1"/>
    </row>
    <row r="856" ht="12.75" customHeight="1">
      <c r="D856" s="1"/>
      <c r="F856" s="1"/>
      <c r="J856" s="1"/>
    </row>
    <row r="857" ht="12.75" customHeight="1">
      <c r="D857" s="1"/>
      <c r="F857" s="1"/>
      <c r="J857" s="1"/>
    </row>
    <row r="858" ht="12.75" customHeight="1">
      <c r="D858" s="1"/>
      <c r="F858" s="1"/>
      <c r="J858" s="1"/>
    </row>
    <row r="859" ht="12.75" customHeight="1">
      <c r="D859" s="1"/>
      <c r="F859" s="1"/>
      <c r="J859" s="1"/>
    </row>
    <row r="860" ht="12.75" customHeight="1">
      <c r="D860" s="1"/>
      <c r="F860" s="1"/>
      <c r="J860" s="1"/>
    </row>
    <row r="861" ht="12.75" customHeight="1">
      <c r="D861" s="1"/>
      <c r="F861" s="1"/>
      <c r="J861" s="1"/>
    </row>
    <row r="862" ht="12.75" customHeight="1">
      <c r="D862" s="1"/>
      <c r="F862" s="1"/>
      <c r="J862" s="1"/>
    </row>
    <row r="863" ht="12.75" customHeight="1">
      <c r="D863" s="1"/>
      <c r="F863" s="1"/>
      <c r="J863" s="1"/>
    </row>
    <row r="864" ht="12.75" customHeight="1">
      <c r="D864" s="1"/>
      <c r="F864" s="1"/>
      <c r="J864" s="1"/>
    </row>
    <row r="865" ht="12.75" customHeight="1">
      <c r="D865" s="1"/>
      <c r="F865" s="1"/>
      <c r="J865" s="1"/>
    </row>
    <row r="866" ht="12.75" customHeight="1">
      <c r="D866" s="1"/>
      <c r="F866" s="1"/>
      <c r="J866" s="1"/>
    </row>
    <row r="867" ht="12.75" customHeight="1">
      <c r="D867" s="1"/>
      <c r="F867" s="1"/>
      <c r="J867" s="1"/>
    </row>
    <row r="868" ht="12.75" customHeight="1">
      <c r="D868" s="1"/>
      <c r="F868" s="1"/>
      <c r="J868" s="1"/>
    </row>
    <row r="869" ht="12.75" customHeight="1">
      <c r="D869" s="1"/>
      <c r="F869" s="1"/>
      <c r="J869" s="1"/>
    </row>
    <row r="870" ht="12.75" customHeight="1">
      <c r="D870" s="1"/>
      <c r="F870" s="1"/>
      <c r="J870" s="1"/>
    </row>
    <row r="871" ht="12.75" customHeight="1">
      <c r="D871" s="1"/>
      <c r="F871" s="1"/>
      <c r="J871" s="1"/>
    </row>
    <row r="872" ht="12.75" customHeight="1">
      <c r="D872" s="1"/>
      <c r="F872" s="1"/>
      <c r="J872" s="1"/>
    </row>
    <row r="873" ht="12.75" customHeight="1">
      <c r="D873" s="1"/>
      <c r="F873" s="1"/>
      <c r="J873" s="1"/>
    </row>
    <row r="874" ht="12.75" customHeight="1">
      <c r="D874" s="1"/>
      <c r="F874" s="1"/>
      <c r="J874" s="1"/>
    </row>
    <row r="875" ht="12.75" customHeight="1">
      <c r="D875" s="1"/>
      <c r="F875" s="1"/>
      <c r="J875" s="1"/>
    </row>
    <row r="876" ht="12.75" customHeight="1">
      <c r="D876" s="1"/>
      <c r="F876" s="1"/>
      <c r="J876" s="1"/>
    </row>
    <row r="877" ht="12.75" customHeight="1">
      <c r="D877" s="1"/>
      <c r="F877" s="1"/>
      <c r="J877" s="1"/>
    </row>
    <row r="878" ht="12.75" customHeight="1">
      <c r="D878" s="1"/>
      <c r="F878" s="1"/>
      <c r="J878" s="1"/>
    </row>
    <row r="879" ht="12.75" customHeight="1">
      <c r="D879" s="1"/>
      <c r="F879" s="1"/>
      <c r="J879" s="1"/>
    </row>
    <row r="880" ht="12.75" customHeight="1">
      <c r="D880" s="1"/>
      <c r="F880" s="1"/>
      <c r="J880" s="1"/>
    </row>
    <row r="881" ht="12.75" customHeight="1">
      <c r="D881" s="1"/>
      <c r="F881" s="1"/>
      <c r="J881" s="1"/>
    </row>
    <row r="882" ht="12.75" customHeight="1">
      <c r="D882" s="1"/>
      <c r="F882" s="1"/>
      <c r="J882" s="1"/>
    </row>
    <row r="883" ht="12.75" customHeight="1">
      <c r="D883" s="1"/>
      <c r="F883" s="1"/>
      <c r="J883" s="1"/>
    </row>
    <row r="884" ht="12.75" customHeight="1">
      <c r="D884" s="1"/>
      <c r="F884" s="1"/>
      <c r="J884" s="1"/>
    </row>
    <row r="885" ht="12.75" customHeight="1">
      <c r="D885" s="1"/>
      <c r="F885" s="1"/>
      <c r="J885" s="1"/>
    </row>
    <row r="886" ht="12.75" customHeight="1">
      <c r="D886" s="1"/>
      <c r="F886" s="1"/>
      <c r="J886" s="1"/>
    </row>
    <row r="887" ht="12.75" customHeight="1">
      <c r="D887" s="1"/>
      <c r="F887" s="1"/>
      <c r="J887" s="1"/>
    </row>
    <row r="888" ht="12.75" customHeight="1">
      <c r="D888" s="1"/>
      <c r="F888" s="1"/>
      <c r="J888" s="1"/>
    </row>
    <row r="889" ht="12.75" customHeight="1">
      <c r="D889" s="1"/>
      <c r="F889" s="1"/>
      <c r="J889" s="1"/>
    </row>
    <row r="890" ht="12.75" customHeight="1">
      <c r="D890" s="1"/>
      <c r="F890" s="1"/>
      <c r="J890" s="1"/>
    </row>
    <row r="891" ht="12.75" customHeight="1">
      <c r="D891" s="1"/>
      <c r="F891" s="1"/>
      <c r="J891" s="1"/>
    </row>
    <row r="892" ht="12.75" customHeight="1">
      <c r="D892" s="1"/>
      <c r="F892" s="1"/>
      <c r="J892" s="1"/>
    </row>
    <row r="893" ht="12.75" customHeight="1">
      <c r="D893" s="1"/>
      <c r="F893" s="1"/>
      <c r="J893" s="1"/>
    </row>
    <row r="894" ht="12.75" customHeight="1">
      <c r="D894" s="1"/>
      <c r="F894" s="1"/>
      <c r="J894" s="1"/>
    </row>
    <row r="895" ht="12.75" customHeight="1">
      <c r="D895" s="1"/>
      <c r="F895" s="1"/>
      <c r="J895" s="1"/>
    </row>
    <row r="896" ht="12.75" customHeight="1">
      <c r="D896" s="1"/>
      <c r="F896" s="1"/>
      <c r="J896" s="1"/>
    </row>
    <row r="897" ht="12.75" customHeight="1">
      <c r="D897" s="1"/>
      <c r="F897" s="1"/>
      <c r="J897" s="1"/>
    </row>
    <row r="898" ht="12.75" customHeight="1">
      <c r="D898" s="1"/>
      <c r="F898" s="1"/>
      <c r="J898" s="1"/>
    </row>
    <row r="899" ht="12.75" customHeight="1">
      <c r="D899" s="1"/>
      <c r="F899" s="1"/>
      <c r="J899" s="1"/>
    </row>
    <row r="900" ht="12.75" customHeight="1">
      <c r="D900" s="1"/>
      <c r="F900" s="1"/>
      <c r="J900" s="1"/>
    </row>
    <row r="901" ht="12.75" customHeight="1">
      <c r="D901" s="1"/>
      <c r="F901" s="1"/>
      <c r="J901" s="1"/>
    </row>
    <row r="902" ht="12.75" customHeight="1">
      <c r="D902" s="1"/>
      <c r="F902" s="1"/>
      <c r="J902" s="1"/>
    </row>
    <row r="903" ht="12.75" customHeight="1">
      <c r="D903" s="1"/>
      <c r="F903" s="1"/>
      <c r="J903" s="1"/>
    </row>
    <row r="904" ht="12.75" customHeight="1">
      <c r="D904" s="1"/>
      <c r="F904" s="1"/>
      <c r="J904" s="1"/>
    </row>
    <row r="905" ht="12.75" customHeight="1">
      <c r="D905" s="1"/>
      <c r="F905" s="1"/>
      <c r="J905" s="1"/>
    </row>
    <row r="906" ht="12.75" customHeight="1">
      <c r="D906" s="1"/>
      <c r="F906" s="1"/>
      <c r="J906" s="1"/>
    </row>
    <row r="907" ht="12.75" customHeight="1">
      <c r="D907" s="1"/>
      <c r="F907" s="1"/>
      <c r="J907" s="1"/>
    </row>
    <row r="908" ht="12.75" customHeight="1">
      <c r="D908" s="1"/>
      <c r="F908" s="1"/>
      <c r="J908" s="1"/>
    </row>
    <row r="909" ht="12.75" customHeight="1">
      <c r="D909" s="1"/>
      <c r="F909" s="1"/>
      <c r="J909" s="1"/>
    </row>
    <row r="910" ht="12.75" customHeight="1">
      <c r="D910" s="1"/>
      <c r="F910" s="1"/>
      <c r="J910" s="1"/>
    </row>
    <row r="911" ht="12.75" customHeight="1">
      <c r="D911" s="1"/>
      <c r="F911" s="1"/>
      <c r="J911" s="1"/>
    </row>
    <row r="912" ht="12.75" customHeight="1">
      <c r="D912" s="1"/>
      <c r="F912" s="1"/>
      <c r="J912" s="1"/>
    </row>
    <row r="913" ht="12.75" customHeight="1">
      <c r="D913" s="1"/>
      <c r="F913" s="1"/>
      <c r="J913" s="1"/>
    </row>
    <row r="914" ht="12.75" customHeight="1">
      <c r="D914" s="1"/>
      <c r="F914" s="1"/>
      <c r="J914" s="1"/>
    </row>
    <row r="915" ht="12.75" customHeight="1">
      <c r="D915" s="1"/>
      <c r="F915" s="1"/>
      <c r="J915" s="1"/>
    </row>
    <row r="916" ht="12.75" customHeight="1">
      <c r="D916" s="1"/>
      <c r="F916" s="1"/>
      <c r="J916" s="1"/>
    </row>
    <row r="917" ht="12.75" customHeight="1">
      <c r="D917" s="1"/>
      <c r="F917" s="1"/>
      <c r="J917" s="1"/>
    </row>
    <row r="918" ht="12.75" customHeight="1">
      <c r="D918" s="1"/>
      <c r="F918" s="1"/>
      <c r="J918" s="1"/>
    </row>
    <row r="919" ht="12.75" customHeight="1">
      <c r="D919" s="1"/>
      <c r="F919" s="1"/>
      <c r="J919" s="1"/>
    </row>
    <row r="920" ht="12.75" customHeight="1">
      <c r="D920" s="1"/>
      <c r="F920" s="1"/>
      <c r="J920" s="1"/>
    </row>
    <row r="921" ht="12.75" customHeight="1">
      <c r="D921" s="1"/>
      <c r="F921" s="1"/>
      <c r="J921" s="1"/>
    </row>
    <row r="922" ht="12.75" customHeight="1">
      <c r="D922" s="1"/>
      <c r="F922" s="1"/>
      <c r="J922" s="1"/>
    </row>
    <row r="923" ht="12.75" customHeight="1">
      <c r="D923" s="1"/>
      <c r="F923" s="1"/>
      <c r="J923" s="1"/>
    </row>
    <row r="924" ht="12.75" customHeight="1">
      <c r="D924" s="1"/>
      <c r="F924" s="1"/>
      <c r="J924" s="1"/>
    </row>
    <row r="925" ht="12.75" customHeight="1">
      <c r="D925" s="1"/>
      <c r="F925" s="1"/>
      <c r="J925" s="1"/>
    </row>
    <row r="926" ht="12.75" customHeight="1">
      <c r="D926" s="1"/>
      <c r="F926" s="1"/>
      <c r="J926" s="1"/>
    </row>
    <row r="927" ht="12.75" customHeight="1">
      <c r="D927" s="1"/>
      <c r="F927" s="1"/>
      <c r="J927" s="1"/>
    </row>
    <row r="928" ht="12.75" customHeight="1">
      <c r="D928" s="1"/>
      <c r="F928" s="1"/>
      <c r="J928" s="1"/>
    </row>
    <row r="929" ht="12.75" customHeight="1">
      <c r="D929" s="1"/>
      <c r="F929" s="1"/>
      <c r="J929" s="1"/>
    </row>
    <row r="930" ht="12.75" customHeight="1">
      <c r="D930" s="1"/>
      <c r="F930" s="1"/>
      <c r="J930" s="1"/>
    </row>
    <row r="931" ht="12.75" customHeight="1">
      <c r="D931" s="1"/>
      <c r="F931" s="1"/>
      <c r="J931" s="1"/>
    </row>
    <row r="932" ht="12.75" customHeight="1">
      <c r="D932" s="1"/>
      <c r="F932" s="1"/>
      <c r="J932" s="1"/>
    </row>
    <row r="933" ht="12.75" customHeight="1">
      <c r="D933" s="1"/>
      <c r="F933" s="1"/>
      <c r="J933" s="1"/>
    </row>
    <row r="934" ht="12.75" customHeight="1">
      <c r="D934" s="1"/>
      <c r="F934" s="1"/>
      <c r="J934" s="1"/>
    </row>
    <row r="935" ht="12.75" customHeight="1">
      <c r="D935" s="1"/>
      <c r="F935" s="1"/>
      <c r="J935" s="1"/>
    </row>
    <row r="936" ht="12.75" customHeight="1">
      <c r="D936" s="1"/>
      <c r="F936" s="1"/>
      <c r="J936" s="1"/>
    </row>
    <row r="937" ht="12.75" customHeight="1">
      <c r="D937" s="1"/>
      <c r="F937" s="1"/>
      <c r="J937" s="1"/>
    </row>
    <row r="938" ht="12.75" customHeight="1">
      <c r="D938" s="1"/>
      <c r="F938" s="1"/>
      <c r="J938" s="1"/>
    </row>
    <row r="939" ht="12.75" customHeight="1">
      <c r="D939" s="1"/>
      <c r="F939" s="1"/>
      <c r="J939" s="1"/>
    </row>
    <row r="940" ht="12.75" customHeight="1">
      <c r="D940" s="1"/>
      <c r="F940" s="1"/>
      <c r="J940" s="1"/>
    </row>
    <row r="941" ht="12.75" customHeight="1">
      <c r="D941" s="1"/>
      <c r="F941" s="1"/>
      <c r="J941" s="1"/>
    </row>
    <row r="942" ht="12.75" customHeight="1">
      <c r="D942" s="1"/>
      <c r="F942" s="1"/>
      <c r="J942" s="1"/>
    </row>
    <row r="943" ht="12.75" customHeight="1">
      <c r="D943" s="1"/>
      <c r="F943" s="1"/>
      <c r="J943" s="1"/>
    </row>
    <row r="944" ht="12.75" customHeight="1">
      <c r="D944" s="1"/>
      <c r="F944" s="1"/>
      <c r="J944" s="1"/>
    </row>
    <row r="945" ht="12.75" customHeight="1">
      <c r="D945" s="1"/>
      <c r="F945" s="1"/>
      <c r="J945" s="1"/>
    </row>
    <row r="946" ht="12.75" customHeight="1">
      <c r="D946" s="1"/>
      <c r="F946" s="1"/>
      <c r="J946" s="1"/>
    </row>
    <row r="947" ht="12.75" customHeight="1">
      <c r="D947" s="1"/>
      <c r="F947" s="1"/>
      <c r="J947" s="1"/>
    </row>
    <row r="948" ht="12.75" customHeight="1">
      <c r="D948" s="1"/>
      <c r="F948" s="1"/>
      <c r="J948" s="1"/>
    </row>
    <row r="949" ht="12.75" customHeight="1">
      <c r="D949" s="1"/>
      <c r="F949" s="1"/>
      <c r="J949" s="1"/>
    </row>
    <row r="950" ht="12.75" customHeight="1">
      <c r="D950" s="1"/>
      <c r="F950" s="1"/>
      <c r="J950" s="1"/>
    </row>
    <row r="951" ht="12.75" customHeight="1">
      <c r="D951" s="1"/>
      <c r="F951" s="1"/>
      <c r="J951" s="1"/>
    </row>
    <row r="952" ht="12.75" customHeight="1">
      <c r="D952" s="1"/>
      <c r="F952" s="1"/>
      <c r="J952" s="1"/>
    </row>
    <row r="953" ht="12.75" customHeight="1">
      <c r="D953" s="1"/>
      <c r="F953" s="1"/>
      <c r="J953" s="1"/>
    </row>
    <row r="954" ht="12.75" customHeight="1">
      <c r="D954" s="1"/>
      <c r="F954" s="1"/>
      <c r="J954" s="1"/>
    </row>
    <row r="955" ht="12.75" customHeight="1">
      <c r="D955" s="1"/>
      <c r="F955" s="1"/>
      <c r="J955" s="1"/>
    </row>
    <row r="956" ht="12.75" customHeight="1">
      <c r="D956" s="1"/>
      <c r="F956" s="1"/>
      <c r="J956" s="1"/>
    </row>
    <row r="957" ht="12.75" customHeight="1">
      <c r="D957" s="1"/>
      <c r="F957" s="1"/>
      <c r="J957" s="1"/>
    </row>
    <row r="958" ht="12.75" customHeight="1">
      <c r="D958" s="1"/>
      <c r="F958" s="1"/>
      <c r="J958" s="1"/>
    </row>
    <row r="959" ht="12.75" customHeight="1">
      <c r="D959" s="1"/>
      <c r="F959" s="1"/>
      <c r="J959" s="1"/>
    </row>
    <row r="960" ht="12.75" customHeight="1">
      <c r="D960" s="1"/>
      <c r="F960" s="1"/>
      <c r="J960" s="1"/>
    </row>
    <row r="961" ht="12.75" customHeight="1">
      <c r="D961" s="1"/>
      <c r="F961" s="1"/>
      <c r="J961" s="1"/>
    </row>
    <row r="962" ht="12.75" customHeight="1">
      <c r="D962" s="1"/>
      <c r="F962" s="1"/>
      <c r="J962" s="1"/>
    </row>
    <row r="963" ht="12.75" customHeight="1">
      <c r="D963" s="1"/>
      <c r="F963" s="1"/>
      <c r="J963" s="1"/>
    </row>
    <row r="964" ht="12.75" customHeight="1">
      <c r="D964" s="1"/>
      <c r="F964" s="1"/>
      <c r="J964" s="1"/>
    </row>
    <row r="965" ht="12.75" customHeight="1">
      <c r="D965" s="1"/>
      <c r="F965" s="1"/>
      <c r="J965" s="1"/>
    </row>
    <row r="966" ht="12.75" customHeight="1">
      <c r="D966" s="1"/>
      <c r="F966" s="1"/>
      <c r="J966" s="1"/>
    </row>
    <row r="967" ht="12.75" customHeight="1">
      <c r="D967" s="1"/>
      <c r="F967" s="1"/>
      <c r="J967" s="1"/>
    </row>
    <row r="968" ht="12.75" customHeight="1">
      <c r="D968" s="1"/>
      <c r="F968" s="1"/>
      <c r="J968" s="1"/>
    </row>
    <row r="969" ht="12.75" customHeight="1">
      <c r="D969" s="1"/>
      <c r="F969" s="1"/>
      <c r="J969" s="1"/>
    </row>
    <row r="970" ht="12.75" customHeight="1">
      <c r="D970" s="1"/>
      <c r="F970" s="1"/>
      <c r="J970" s="1"/>
    </row>
    <row r="971" ht="12.75" customHeight="1">
      <c r="D971" s="1"/>
      <c r="F971" s="1"/>
      <c r="J971" s="1"/>
    </row>
    <row r="972" ht="12.75" customHeight="1">
      <c r="D972" s="1"/>
      <c r="F972" s="1"/>
      <c r="J972" s="1"/>
    </row>
    <row r="973" ht="12.75" customHeight="1">
      <c r="D973" s="1"/>
      <c r="F973" s="1"/>
      <c r="J973" s="1"/>
    </row>
    <row r="974" ht="12.75" customHeight="1">
      <c r="D974" s="1"/>
      <c r="F974" s="1"/>
      <c r="J974" s="1"/>
    </row>
    <row r="975" ht="12.75" customHeight="1">
      <c r="D975" s="1"/>
      <c r="F975" s="1"/>
      <c r="J975" s="1"/>
    </row>
    <row r="976" ht="12.75" customHeight="1">
      <c r="D976" s="1"/>
      <c r="F976" s="1"/>
      <c r="J976" s="1"/>
    </row>
    <row r="977" ht="12.75" customHeight="1">
      <c r="D977" s="1"/>
      <c r="F977" s="1"/>
      <c r="J977" s="1"/>
    </row>
    <row r="978" ht="12.75" customHeight="1">
      <c r="D978" s="1"/>
      <c r="F978" s="1"/>
      <c r="J978" s="1"/>
    </row>
    <row r="979" ht="12.75" customHeight="1">
      <c r="D979" s="1"/>
      <c r="F979" s="1"/>
      <c r="J979" s="1"/>
    </row>
    <row r="980" ht="12.75" customHeight="1">
      <c r="D980" s="1"/>
      <c r="F980" s="1"/>
      <c r="J980" s="1"/>
    </row>
    <row r="981" ht="12.75" customHeight="1">
      <c r="D981" s="1"/>
      <c r="F981" s="1"/>
      <c r="J981" s="1"/>
    </row>
    <row r="982" ht="12.75" customHeight="1">
      <c r="D982" s="1"/>
      <c r="F982" s="1"/>
      <c r="J982" s="1"/>
    </row>
    <row r="983" ht="12.75" customHeight="1">
      <c r="D983" s="1"/>
      <c r="F983" s="1"/>
      <c r="J983" s="1"/>
    </row>
    <row r="984" ht="12.75" customHeight="1">
      <c r="D984" s="1"/>
      <c r="F984" s="1"/>
      <c r="J984" s="1"/>
    </row>
    <row r="985" ht="12.75" customHeight="1">
      <c r="D985" s="1"/>
      <c r="F985" s="1"/>
      <c r="J985" s="1"/>
    </row>
    <row r="986" ht="12.75" customHeight="1">
      <c r="D986" s="1"/>
      <c r="F986" s="1"/>
      <c r="J986" s="1"/>
    </row>
    <row r="987" ht="12.75" customHeight="1">
      <c r="D987" s="1"/>
      <c r="F987" s="1"/>
      <c r="J987" s="1"/>
    </row>
    <row r="988" ht="12.75" customHeight="1">
      <c r="D988" s="1"/>
      <c r="F988" s="1"/>
      <c r="J988" s="1"/>
    </row>
    <row r="989" ht="12.75" customHeight="1">
      <c r="D989" s="1"/>
      <c r="F989" s="1"/>
      <c r="J989" s="1"/>
    </row>
    <row r="990" ht="12.75" customHeight="1">
      <c r="D990" s="1"/>
      <c r="F990" s="1"/>
      <c r="J990" s="1"/>
    </row>
    <row r="991" ht="12.75" customHeight="1">
      <c r="D991" s="1"/>
      <c r="F991" s="1"/>
      <c r="J991" s="1"/>
    </row>
    <row r="992" ht="12.75" customHeight="1">
      <c r="D992" s="1"/>
      <c r="F992" s="1"/>
      <c r="J992" s="1"/>
    </row>
    <row r="993" ht="12.75" customHeight="1">
      <c r="D993" s="1"/>
      <c r="F993" s="1"/>
      <c r="J993" s="1"/>
    </row>
    <row r="994" ht="12.75" customHeight="1">
      <c r="D994" s="1"/>
      <c r="F994" s="1"/>
      <c r="J994" s="1"/>
    </row>
    <row r="995" ht="12.75" customHeight="1">
      <c r="D995" s="1"/>
      <c r="F995" s="1"/>
      <c r="J995" s="1"/>
    </row>
    <row r="996" ht="12.75" customHeight="1">
      <c r="D996" s="1"/>
      <c r="F996" s="1"/>
      <c r="J996" s="1"/>
    </row>
    <row r="997" ht="12.75" customHeight="1">
      <c r="D997" s="1"/>
      <c r="F997" s="1"/>
      <c r="J997" s="1"/>
    </row>
    <row r="998" ht="12.75" customHeight="1">
      <c r="D998" s="1"/>
      <c r="F998" s="1"/>
      <c r="J998" s="1"/>
    </row>
    <row r="999" ht="12.75" customHeight="1">
      <c r="D999" s="1"/>
      <c r="F999" s="1"/>
      <c r="J999" s="1"/>
    </row>
    <row r="1000" ht="12.75" customHeight="1">
      <c r="D1000" s="1"/>
      <c r="F1000" s="1"/>
      <c r="J1000" s="1"/>
    </row>
  </sheetData>
  <drawing r:id="rId1"/>
</worksheet>
</file>