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1"/>
  </bookViews>
  <sheets>
    <sheet name="Master Data" sheetId="5" r:id="rId1"/>
    <sheet name="A" sheetId="4" r:id="rId2"/>
  </sheets>
  <definedNames>
    <definedName name="_xlnm._FilterDatabase" localSheetId="0" hidden="1">'Master Data'!$A$4:$H$4</definedName>
    <definedName name="List">A!$E$2:$E$3</definedName>
  </definedNames>
  <calcPr calcId="124519"/>
</workbook>
</file>

<file path=xl/calcChain.xml><?xml version="1.0" encoding="utf-8"?>
<calcChain xmlns="http://schemas.openxmlformats.org/spreadsheetml/2006/main">
  <c r="N47" i="4"/>
  <c r="M28" l="1"/>
  <c r="M27"/>
  <c r="N28" s="1"/>
  <c r="N29" s="1"/>
  <c r="C7"/>
  <c r="C2"/>
  <c r="C23"/>
  <c r="C24" s="1"/>
  <c r="C25" s="1"/>
  <c r="C26" s="1"/>
  <c r="C27" s="1"/>
  <c r="C28" s="1"/>
  <c r="C29" s="1"/>
  <c r="C30" s="1"/>
  <c r="C31" s="1"/>
  <c r="C32" s="1"/>
  <c r="C33" s="1"/>
  <c r="C3"/>
  <c r="M23"/>
  <c r="M39"/>
  <c r="M38"/>
  <c r="M37"/>
  <c r="M25"/>
  <c r="A6" i="5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C34" i="4" l="1"/>
  <c r="K42"/>
  <c r="L35"/>
  <c r="M35" s="1"/>
  <c r="N39" s="1"/>
  <c r="N25"/>
  <c r="D22"/>
  <c r="B22"/>
  <c r="N15"/>
  <c r="G5" i="5" s="1"/>
  <c r="B14" i="4"/>
  <c r="C13"/>
  <c r="C12"/>
  <c r="D12" s="1"/>
  <c r="E12" s="1"/>
  <c r="F12" s="1"/>
  <c r="G12" s="1"/>
  <c r="H12" s="1"/>
  <c r="I12" s="1"/>
  <c r="J12" s="1"/>
  <c r="K12" s="1"/>
  <c r="L12" s="1"/>
  <c r="M12" s="1"/>
  <c r="C11"/>
  <c r="C10"/>
  <c r="D10" s="1"/>
  <c r="E10" s="1"/>
  <c r="F10" s="1"/>
  <c r="G10" s="1"/>
  <c r="H10" s="1"/>
  <c r="I10" s="1"/>
  <c r="J10" s="1"/>
  <c r="K10" s="1"/>
  <c r="L10" s="1"/>
  <c r="M10" s="1"/>
  <c r="C9"/>
  <c r="D9" s="1"/>
  <c r="E9" s="1"/>
  <c r="F9" s="1"/>
  <c r="G9" s="1"/>
  <c r="H9" s="1"/>
  <c r="I9" s="1"/>
  <c r="J9" s="1"/>
  <c r="K9" s="1"/>
  <c r="L9" s="1"/>
  <c r="M9" s="1"/>
  <c r="C8"/>
  <c r="D8" s="1"/>
  <c r="D24" s="1"/>
  <c r="B23"/>
  <c r="N12" l="1"/>
  <c r="D11"/>
  <c r="E11" s="1"/>
  <c r="F11" s="1"/>
  <c r="G11" s="1"/>
  <c r="H11" s="1"/>
  <c r="I11" s="1"/>
  <c r="J11" s="1"/>
  <c r="K11" s="1"/>
  <c r="L11" s="1"/>
  <c r="M11" s="1"/>
  <c r="D7"/>
  <c r="B24" s="1"/>
  <c r="F24" s="1"/>
  <c r="N10"/>
  <c r="E23"/>
  <c r="F23"/>
  <c r="N9"/>
  <c r="L20" s="1"/>
  <c r="M20" s="1"/>
  <c r="E8"/>
  <c r="E22"/>
  <c r="D23"/>
  <c r="D13"/>
  <c r="E13" s="1"/>
  <c r="F13" s="1"/>
  <c r="G13" s="1"/>
  <c r="H13" s="1"/>
  <c r="I13" s="1"/>
  <c r="J13" s="1"/>
  <c r="K13" s="1"/>
  <c r="L13" s="1"/>
  <c r="M13" s="1"/>
  <c r="C14"/>
  <c r="F22"/>
  <c r="E24" l="1"/>
  <c r="N11"/>
  <c r="D14"/>
  <c r="E7"/>
  <c r="B25" s="1"/>
  <c r="G24"/>
  <c r="G23"/>
  <c r="G22"/>
  <c r="F8"/>
  <c r="D25"/>
  <c r="N13"/>
  <c r="E14" l="1"/>
  <c r="F7"/>
  <c r="B26" s="1"/>
  <c r="E25"/>
  <c r="F25"/>
  <c r="D26"/>
  <c r="G8"/>
  <c r="G7" l="1"/>
  <c r="G14" s="1"/>
  <c r="F14"/>
  <c r="H8"/>
  <c r="D27"/>
  <c r="B27"/>
  <c r="E26"/>
  <c r="F26"/>
  <c r="G25"/>
  <c r="H7" l="1"/>
  <c r="H14" s="1"/>
  <c r="G26"/>
  <c r="B28"/>
  <c r="E27"/>
  <c r="F27"/>
  <c r="D28"/>
  <c r="I8"/>
  <c r="I7" l="1"/>
  <c r="I14" s="1"/>
  <c r="G27"/>
  <c r="J8"/>
  <c r="D29"/>
  <c r="B29"/>
  <c r="J7"/>
  <c r="F28"/>
  <c r="E28"/>
  <c r="G28" l="1"/>
  <c r="B30"/>
  <c r="J14"/>
  <c r="K7"/>
  <c r="E29"/>
  <c r="F29"/>
  <c r="D30"/>
  <c r="K8"/>
  <c r="G29" l="1"/>
  <c r="B31"/>
  <c r="K14"/>
  <c r="L7"/>
  <c r="F30"/>
  <c r="E30"/>
  <c r="L8"/>
  <c r="D31"/>
  <c r="G30" l="1"/>
  <c r="D32"/>
  <c r="M8"/>
  <c r="B32"/>
  <c r="L14"/>
  <c r="M7"/>
  <c r="N7" s="1"/>
  <c r="E31"/>
  <c r="F31"/>
  <c r="G31" l="1"/>
  <c r="M14"/>
  <c r="B33"/>
  <c r="E32"/>
  <c r="F32"/>
  <c r="D33"/>
  <c r="N8"/>
  <c r="L19" s="1"/>
  <c r="G32" l="1"/>
  <c r="D34"/>
  <c r="F33"/>
  <c r="F34" s="1"/>
  <c r="E33"/>
  <c r="E34" s="1"/>
  <c r="B34"/>
  <c r="N14"/>
  <c r="D5" i="5" s="1"/>
  <c r="G33" i="4" l="1"/>
  <c r="G34" s="1"/>
  <c r="M19" s="1"/>
  <c r="N20" s="1"/>
  <c r="N21" s="1"/>
  <c r="N40" l="1"/>
  <c r="J43" l="1"/>
  <c r="J44" s="1"/>
  <c r="J45"/>
  <c r="K45" s="1"/>
  <c r="N49"/>
  <c r="K44" l="1"/>
  <c r="K43"/>
  <c r="N46" l="1"/>
  <c r="N48" s="1"/>
  <c r="N50" s="1"/>
  <c r="N51" s="1"/>
  <c r="B16" s="1"/>
  <c r="C16" s="1"/>
  <c r="D16" s="1"/>
  <c r="E16" s="1"/>
  <c r="F16" s="1"/>
  <c r="G16" s="1"/>
  <c r="H16" s="1"/>
  <c r="I16" s="1"/>
  <c r="J16" s="1"/>
  <c r="K16" s="1"/>
  <c r="L16" s="1"/>
  <c r="M16" s="1"/>
  <c r="C17" l="1"/>
  <c r="B17"/>
  <c r="D17"/>
  <c r="E17" l="1"/>
  <c r="F17" l="1"/>
  <c r="G17" l="1"/>
  <c r="H17" l="1"/>
  <c r="I17" l="1"/>
  <c r="J17" l="1"/>
  <c r="K17" l="1"/>
  <c r="H5" i="5" l="1"/>
  <c r="L17" i="4"/>
  <c r="M17" l="1"/>
</calcChain>
</file>

<file path=xl/sharedStrings.xml><?xml version="1.0" encoding="utf-8"?>
<sst xmlns="http://schemas.openxmlformats.org/spreadsheetml/2006/main" count="84" uniqueCount="75">
  <si>
    <t>Employee</t>
  </si>
  <si>
    <t>Yes</t>
  </si>
  <si>
    <t>Master Data</t>
  </si>
  <si>
    <t>Company</t>
  </si>
  <si>
    <t>No</t>
  </si>
  <si>
    <t>Senior Citizen</t>
  </si>
  <si>
    <t>Particular</t>
  </si>
  <si>
    <t>Total</t>
  </si>
  <si>
    <t>Basic salary</t>
  </si>
  <si>
    <t>HRA</t>
  </si>
  <si>
    <t>Arears</t>
  </si>
  <si>
    <t>Bonus</t>
  </si>
  <si>
    <t>Excess/less</t>
  </si>
  <si>
    <t>Less:-</t>
  </si>
  <si>
    <t>Eligible</t>
  </si>
  <si>
    <t>HRA Calculation</t>
  </si>
  <si>
    <t>Metro City</t>
  </si>
  <si>
    <t>Conveyance Allowance</t>
  </si>
  <si>
    <t>Month</t>
  </si>
  <si>
    <t>Basic Salary</t>
  </si>
  <si>
    <t>Rent Paid</t>
  </si>
  <si>
    <t>HRA Recd.</t>
  </si>
  <si>
    <t>Metro Calculation</t>
  </si>
  <si>
    <t>Exc. Rent over 10% of Salary</t>
  </si>
  <si>
    <t>HRA Exempt</t>
  </si>
  <si>
    <t xml:space="preserve">Income From Salary </t>
  </si>
  <si>
    <t>Income/Loss under other head of Income</t>
  </si>
  <si>
    <t>Deduction u/s 80C</t>
  </si>
  <si>
    <t>LIC Premium</t>
  </si>
  <si>
    <t>Tution fees</t>
  </si>
  <si>
    <t>EPF</t>
  </si>
  <si>
    <t>Deduction u/s 80D :-</t>
  </si>
  <si>
    <t>Medical Ins. Pre. (Own)</t>
  </si>
  <si>
    <t>Medical Ins. Pre. (Senior Citizen)</t>
  </si>
  <si>
    <t>Total Income liable to tax</t>
  </si>
  <si>
    <t>Amount</t>
  </si>
  <si>
    <t>Tax</t>
  </si>
  <si>
    <t>Gross Tax Liability</t>
  </si>
  <si>
    <t>Tax credit if total income is less than Rs. 5,00,000</t>
  </si>
  <si>
    <t>Gross Tax</t>
  </si>
  <si>
    <t>Add. Education Cess @ 3%</t>
  </si>
  <si>
    <t>Net Tax Liability</t>
  </si>
  <si>
    <t>WORKSHEET FOR -TDS on Salary</t>
  </si>
  <si>
    <t>Sr. No.</t>
  </si>
  <si>
    <t>Employee Name</t>
  </si>
  <si>
    <t>Company Name</t>
  </si>
  <si>
    <t>Gross Salary</t>
  </si>
  <si>
    <t>Email id</t>
  </si>
  <si>
    <t>Mob. No.</t>
  </si>
  <si>
    <t>TDS Ded. till now</t>
  </si>
  <si>
    <t xml:space="preserve">TDS to be </t>
  </si>
  <si>
    <t>Super Senior Citizen</t>
  </si>
  <si>
    <t>Interest paid on Housing Loan</t>
  </si>
  <si>
    <t>PPF</t>
  </si>
  <si>
    <t>Housing Loan Principal Repayment</t>
  </si>
  <si>
    <t>Any Other Investment eligible for 80C</t>
  </si>
  <si>
    <t>Super Senior Citezen</t>
  </si>
  <si>
    <t>Conveyance</t>
  </si>
  <si>
    <t>Other Allow.</t>
  </si>
  <si>
    <t>Other Incentives</t>
  </si>
  <si>
    <t>TDS deducted</t>
  </si>
  <si>
    <t>TDS to be deducted</t>
  </si>
  <si>
    <t>Income Tax Slabs for AY 2016-17</t>
  </si>
  <si>
    <t>from 2.50/ 3.00 Lac to 5.00 Lac @ 10%</t>
  </si>
  <si>
    <t>From 0-2.50 Lac @ 0%</t>
  </si>
  <si>
    <t>From 5.00 Lac to 10.00 Lac @ 20%</t>
  </si>
  <si>
    <t>Above Rs. 10.00 Lac @ 30%</t>
  </si>
  <si>
    <t>Add Surcharge @ 12% if total income is above rs. 1 Crore</t>
  </si>
  <si>
    <t>AAAA</t>
  </si>
  <si>
    <t>ABC Pvt Ltd.</t>
  </si>
  <si>
    <t>Deuction u/s 16</t>
  </si>
  <si>
    <t>Professional Tax paid</t>
  </si>
  <si>
    <t xml:space="preserve">Other Income reported by </t>
  </si>
  <si>
    <t>Prepared by CA Joginder Kumar (+91-9268-563-251)</t>
  </si>
  <si>
    <t>Calculation of TDS for Assessment Year 2017-18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</si>
</sst>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[$-409]mmm\-yy;@"/>
    <numFmt numFmtId="165" formatCode="_(* #,##0_);_(* \(#,##0\);_(* &quot;-&quot;??_);_(@_)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i/>
      <u/>
      <sz val="25"/>
      <color theme="1"/>
      <name val="Algerian"/>
      <family val="5"/>
    </font>
    <font>
      <b/>
      <sz val="15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u/>
      <sz val="10"/>
      <color theme="10"/>
      <name val="Calibri"/>
      <family val="2"/>
    </font>
    <font>
      <b/>
      <sz val="10"/>
      <color theme="1"/>
      <name val="Calibri"/>
      <family val="2"/>
      <scheme val="minor"/>
    </font>
    <font>
      <b/>
      <i/>
      <u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4" tint="0.59999389629810485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</cellStyleXfs>
  <cellXfs count="135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top"/>
      <protection locked="0"/>
    </xf>
    <xf numFmtId="0" fontId="0" fillId="0" borderId="0" xfId="0" applyAlignment="1" applyProtection="1">
      <alignment vertical="top"/>
      <protection locked="0"/>
    </xf>
    <xf numFmtId="43" fontId="0" fillId="0" borderId="0" xfId="1" applyFont="1" applyAlignment="1" applyProtection="1">
      <alignment vertical="top"/>
      <protection locked="0"/>
    </xf>
    <xf numFmtId="165" fontId="0" fillId="0" borderId="0" xfId="1" applyNumberFormat="1" applyFont="1" applyAlignment="1" applyProtection="1">
      <alignment vertical="top"/>
      <protection locked="0"/>
    </xf>
    <xf numFmtId="0" fontId="0" fillId="0" borderId="14" xfId="0" applyBorder="1" applyAlignment="1" applyProtection="1">
      <alignment horizontal="center" vertical="top"/>
      <protection locked="0"/>
    </xf>
    <xf numFmtId="0" fontId="2" fillId="0" borderId="2" xfId="2" applyFill="1" applyBorder="1" applyAlignment="1" applyProtection="1">
      <alignment vertical="top"/>
      <protection locked="0"/>
    </xf>
    <xf numFmtId="0" fontId="0" fillId="0" borderId="2" xfId="0" applyBorder="1" applyAlignment="1" applyProtection="1">
      <alignment vertical="top"/>
      <protection locked="0"/>
    </xf>
    <xf numFmtId="0" fontId="2" fillId="0" borderId="2" xfId="2" applyBorder="1" applyAlignment="1" applyProtection="1">
      <alignment vertical="top"/>
      <protection locked="0"/>
    </xf>
    <xf numFmtId="0" fontId="0" fillId="0" borderId="18" xfId="0" applyBorder="1" applyAlignment="1" applyProtection="1">
      <alignment horizontal="center" vertical="top"/>
      <protection locked="0"/>
    </xf>
    <xf numFmtId="0" fontId="0" fillId="0" borderId="16" xfId="0" applyBorder="1" applyAlignment="1" applyProtection="1">
      <alignment vertical="top"/>
      <protection locked="0"/>
    </xf>
    <xf numFmtId="43" fontId="0" fillId="0" borderId="2" xfId="1" applyFont="1" applyBorder="1" applyAlignment="1" applyProtection="1">
      <alignment vertical="top"/>
      <protection hidden="1"/>
    </xf>
    <xf numFmtId="165" fontId="0" fillId="0" borderId="2" xfId="1" applyNumberFormat="1" applyFont="1" applyBorder="1" applyAlignment="1" applyProtection="1">
      <alignment vertical="top"/>
      <protection hidden="1"/>
    </xf>
    <xf numFmtId="165" fontId="0" fillId="0" borderId="15" xfId="1" applyNumberFormat="1" applyFont="1" applyBorder="1" applyAlignment="1" applyProtection="1">
      <alignment vertical="top"/>
      <protection hidden="1"/>
    </xf>
    <xf numFmtId="0" fontId="4" fillId="4" borderId="19" xfId="0" applyFont="1" applyFill="1" applyBorder="1" applyAlignment="1" applyProtection="1">
      <alignment horizontal="center" vertical="top" wrapText="1"/>
    </xf>
    <xf numFmtId="0" fontId="4" fillId="4" borderId="20" xfId="0" applyFont="1" applyFill="1" applyBorder="1" applyAlignment="1" applyProtection="1">
      <alignment horizontal="center" vertical="top" wrapText="1"/>
    </xf>
    <xf numFmtId="43" fontId="4" fillId="4" borderId="20" xfId="1" applyFont="1" applyFill="1" applyBorder="1" applyAlignment="1" applyProtection="1">
      <alignment horizontal="center" vertical="top" wrapText="1"/>
    </xf>
    <xf numFmtId="0" fontId="4" fillId="4" borderId="21" xfId="0" applyFont="1" applyFill="1" applyBorder="1" applyAlignment="1" applyProtection="1">
      <alignment horizontal="center" vertical="top" wrapText="1"/>
    </xf>
    <xf numFmtId="165" fontId="4" fillId="4" borderId="20" xfId="1" applyNumberFormat="1" applyFont="1" applyFill="1" applyBorder="1" applyAlignment="1" applyProtection="1">
      <alignment horizontal="center" vertical="top" wrapText="1"/>
    </xf>
    <xf numFmtId="165" fontId="4" fillId="4" borderId="22" xfId="1" applyNumberFormat="1" applyFont="1" applyFill="1" applyBorder="1" applyAlignment="1" applyProtection="1">
      <alignment horizontal="center" vertical="top" wrapText="1"/>
    </xf>
    <xf numFmtId="0" fontId="0" fillId="0" borderId="2" xfId="0" applyFill="1" applyBorder="1" applyAlignment="1" applyProtection="1">
      <alignment vertical="top"/>
      <protection locked="0"/>
    </xf>
    <xf numFmtId="43" fontId="0" fillId="0" borderId="2" xfId="1" applyFont="1" applyBorder="1" applyAlignment="1" applyProtection="1">
      <alignment vertical="top"/>
      <protection locked="0"/>
    </xf>
    <xf numFmtId="165" fontId="0" fillId="0" borderId="2" xfId="1" applyNumberFormat="1" applyFont="1" applyBorder="1" applyAlignment="1" applyProtection="1">
      <alignment vertical="top"/>
      <protection locked="0"/>
    </xf>
    <xf numFmtId="165" fontId="0" fillId="0" borderId="15" xfId="1" applyNumberFormat="1" applyFont="1" applyBorder="1" applyAlignment="1" applyProtection="1">
      <alignment vertical="top"/>
      <protection locked="0"/>
    </xf>
    <xf numFmtId="43" fontId="0" fillId="0" borderId="16" xfId="1" applyFont="1" applyBorder="1" applyAlignment="1" applyProtection="1">
      <alignment vertical="top"/>
      <protection locked="0"/>
    </xf>
    <xf numFmtId="165" fontId="0" fillId="0" borderId="16" xfId="1" applyNumberFormat="1" applyFont="1" applyBorder="1" applyAlignment="1" applyProtection="1">
      <alignment vertical="top"/>
      <protection locked="0"/>
    </xf>
    <xf numFmtId="165" fontId="0" fillId="0" borderId="17" xfId="1" applyNumberFormat="1" applyFont="1" applyBorder="1" applyAlignment="1" applyProtection="1">
      <alignment vertical="top"/>
      <protection locked="0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protection locked="0"/>
    </xf>
    <xf numFmtId="0" fontId="7" fillId="0" borderId="0" xfId="2" applyFont="1" applyAlignment="1" applyProtection="1">
      <alignment horizontal="center"/>
      <protection locked="0"/>
    </xf>
    <xf numFmtId="165" fontId="5" fillId="0" borderId="2" xfId="1" applyNumberFormat="1" applyFont="1" applyBorder="1" applyProtection="1">
      <protection locked="0"/>
    </xf>
    <xf numFmtId="165" fontId="5" fillId="3" borderId="2" xfId="1" applyNumberFormat="1" applyFont="1" applyFill="1" applyBorder="1" applyProtection="1">
      <protection hidden="1"/>
    </xf>
    <xf numFmtId="165" fontId="8" fillId="3" borderId="3" xfId="1" applyNumberFormat="1" applyFont="1" applyFill="1" applyBorder="1" applyProtection="1">
      <protection hidden="1"/>
    </xf>
    <xf numFmtId="165" fontId="8" fillId="3" borderId="4" xfId="1" applyNumberFormat="1" applyFont="1" applyFill="1" applyBorder="1" applyProtection="1">
      <protection hidden="1"/>
    </xf>
    <xf numFmtId="165" fontId="8" fillId="3" borderId="5" xfId="1" applyNumberFormat="1" applyFont="1" applyFill="1" applyBorder="1" applyProtection="1">
      <protection hidden="1"/>
    </xf>
    <xf numFmtId="165" fontId="5" fillId="0" borderId="6" xfId="1" applyNumberFormat="1" applyFont="1" applyBorder="1" applyProtection="1">
      <protection locked="0"/>
    </xf>
    <xf numFmtId="165" fontId="8" fillId="3" borderId="6" xfId="1" applyNumberFormat="1" applyFont="1" applyFill="1" applyBorder="1" applyProtection="1">
      <protection hidden="1"/>
    </xf>
    <xf numFmtId="165" fontId="8" fillId="3" borderId="2" xfId="1" applyNumberFormat="1" applyFont="1" applyFill="1" applyBorder="1" applyProtection="1">
      <protection hidden="1"/>
    </xf>
    <xf numFmtId="165" fontId="5" fillId="3" borderId="7" xfId="1" applyNumberFormat="1" applyFont="1" applyFill="1" applyBorder="1" applyProtection="1">
      <protection hidden="1"/>
    </xf>
    <xf numFmtId="0" fontId="9" fillId="0" borderId="6" xfId="0" applyFont="1" applyBorder="1" applyProtection="1"/>
    <xf numFmtId="0" fontId="8" fillId="0" borderId="6" xfId="0" applyFont="1" applyBorder="1" applyProtection="1"/>
    <xf numFmtId="0" fontId="5" fillId="0" borderId="2" xfId="0" applyFont="1" applyBorder="1" applyProtection="1">
      <protection locked="0"/>
    </xf>
    <xf numFmtId="165" fontId="10" fillId="0" borderId="2" xfId="1" applyNumberFormat="1" applyFont="1" applyBorder="1" applyProtection="1">
      <protection locked="0"/>
    </xf>
    <xf numFmtId="165" fontId="5" fillId="3" borderId="2" xfId="1" applyNumberFormat="1" applyFont="1" applyFill="1" applyBorder="1" applyAlignment="1" applyProtection="1">
      <alignment horizontal="right" vertical="top" wrapText="1"/>
      <protection hidden="1"/>
    </xf>
    <xf numFmtId="165" fontId="5" fillId="3" borderId="2" xfId="1" applyNumberFormat="1" applyFont="1" applyFill="1" applyBorder="1" applyAlignment="1" applyProtection="1">
      <alignment horizontal="center" vertical="top" wrapText="1"/>
      <protection hidden="1"/>
    </xf>
    <xf numFmtId="165" fontId="5" fillId="3" borderId="2" xfId="1" applyNumberFormat="1" applyFont="1" applyFill="1" applyBorder="1" applyAlignment="1" applyProtection="1">
      <alignment horizontal="right"/>
      <protection hidden="1"/>
    </xf>
    <xf numFmtId="165" fontId="5" fillId="3" borderId="11" xfId="1" applyNumberFormat="1" applyFont="1" applyFill="1" applyBorder="1" applyProtection="1">
      <protection hidden="1"/>
    </xf>
    <xf numFmtId="165" fontId="5" fillId="0" borderId="11" xfId="1" applyNumberFormat="1" applyFont="1" applyFill="1" applyBorder="1" applyProtection="1">
      <protection locked="0"/>
    </xf>
    <xf numFmtId="0" fontId="5" fillId="0" borderId="8" xfId="0" applyFont="1" applyBorder="1" applyAlignment="1" applyProtection="1"/>
    <xf numFmtId="0" fontId="5" fillId="0" borderId="9" xfId="0" applyFont="1" applyBorder="1" applyAlignment="1" applyProtection="1"/>
    <xf numFmtId="164" fontId="5" fillId="0" borderId="0" xfId="0" applyNumberFormat="1" applyFont="1" applyFill="1" applyBorder="1" applyAlignment="1" applyProtection="1">
      <alignment horizontal="left"/>
      <protection locked="0"/>
    </xf>
    <xf numFmtId="165" fontId="5" fillId="0" borderId="0" xfId="0" applyNumberFormat="1" applyFont="1" applyFill="1" applyBorder="1" applyProtection="1">
      <protection locked="0"/>
    </xf>
    <xf numFmtId="0" fontId="5" fillId="0" borderId="0" xfId="0" applyFont="1" applyFill="1" applyBorder="1" applyProtection="1">
      <protection locked="0"/>
    </xf>
    <xf numFmtId="0" fontId="11" fillId="2" borderId="2" xfId="0" applyFont="1" applyFill="1" applyBorder="1" applyProtection="1"/>
    <xf numFmtId="0" fontId="5" fillId="2" borderId="8" xfId="0" applyFont="1" applyFill="1" applyBorder="1" applyAlignment="1" applyProtection="1">
      <alignment horizontal="left"/>
    </xf>
    <xf numFmtId="0" fontId="5" fillId="2" borderId="9" xfId="0" applyFont="1" applyFill="1" applyBorder="1" applyAlignment="1" applyProtection="1">
      <alignment horizontal="left"/>
    </xf>
    <xf numFmtId="0" fontId="5" fillId="2" borderId="10" xfId="0" applyFont="1" applyFill="1" applyBorder="1" applyAlignment="1" applyProtection="1">
      <alignment horizontal="left"/>
    </xf>
    <xf numFmtId="0" fontId="5" fillId="3" borderId="8" xfId="0" applyFont="1" applyFill="1" applyBorder="1" applyAlignment="1" applyProtection="1">
      <alignment horizontal="left"/>
    </xf>
    <xf numFmtId="0" fontId="5" fillId="3" borderId="9" xfId="0" applyFont="1" applyFill="1" applyBorder="1" applyAlignment="1" applyProtection="1">
      <alignment horizontal="left"/>
    </xf>
    <xf numFmtId="0" fontId="5" fillId="3" borderId="10" xfId="0" applyFont="1" applyFill="1" applyBorder="1" applyAlignment="1" applyProtection="1">
      <alignment horizontal="left"/>
    </xf>
    <xf numFmtId="0" fontId="5" fillId="0" borderId="0" xfId="0" applyFont="1" applyAlignment="1" applyProtection="1">
      <alignment horizontal="center"/>
      <protection locked="0"/>
    </xf>
    <xf numFmtId="165" fontId="8" fillId="0" borderId="2" xfId="0" applyNumberFormat="1" applyFont="1" applyBorder="1" applyProtection="1">
      <protection hidden="1"/>
    </xf>
    <xf numFmtId="165" fontId="8" fillId="3" borderId="7" xfId="1" applyNumberFormat="1" applyFont="1" applyFill="1" applyBorder="1" applyAlignment="1" applyProtection="1">
      <alignment vertical="center"/>
      <protection hidden="1"/>
    </xf>
    <xf numFmtId="165" fontId="8" fillId="0" borderId="2" xfId="1" applyNumberFormat="1" applyFont="1" applyBorder="1" applyProtection="1">
      <protection locked="0"/>
    </xf>
    <xf numFmtId="165" fontId="5" fillId="0" borderId="11" xfId="1" applyNumberFormat="1" applyFont="1" applyFill="1" applyBorder="1" applyProtection="1">
      <protection hidden="1"/>
    </xf>
    <xf numFmtId="165" fontId="5" fillId="3" borderId="6" xfId="1" applyNumberFormat="1" applyFont="1" applyFill="1" applyBorder="1" applyProtection="1">
      <protection hidden="1"/>
    </xf>
    <xf numFmtId="165" fontId="5" fillId="3" borderId="12" xfId="1" applyNumberFormat="1" applyFont="1" applyFill="1" applyBorder="1" applyProtection="1">
      <protection hidden="1"/>
    </xf>
    <xf numFmtId="165" fontId="5" fillId="3" borderId="13" xfId="1" applyNumberFormat="1" applyFont="1" applyFill="1" applyBorder="1" applyProtection="1">
      <protection hidden="1"/>
    </xf>
    <xf numFmtId="165" fontId="9" fillId="3" borderId="12" xfId="1" applyNumberFormat="1" applyFont="1" applyFill="1" applyBorder="1" applyProtection="1">
      <protection hidden="1"/>
    </xf>
    <xf numFmtId="165" fontId="5" fillId="0" borderId="6" xfId="1" applyNumberFormat="1" applyFont="1" applyFill="1" applyBorder="1" applyAlignment="1" applyProtection="1">
      <alignment horizontal="left"/>
      <protection locked="0"/>
    </xf>
    <xf numFmtId="165" fontId="5" fillId="5" borderId="6" xfId="1" applyNumberFormat="1" applyFont="1" applyFill="1" applyBorder="1" applyAlignment="1" applyProtection="1">
      <alignment horizontal="left"/>
      <protection hidden="1"/>
    </xf>
    <xf numFmtId="165" fontId="5" fillId="0" borderId="7" xfId="1" applyNumberFormat="1" applyFont="1" applyBorder="1" applyProtection="1">
      <protection locked="0"/>
    </xf>
    <xf numFmtId="165" fontId="5" fillId="0" borderId="2" xfId="0" applyNumberFormat="1" applyFont="1" applyBorder="1" applyProtection="1">
      <protection locked="0"/>
    </xf>
    <xf numFmtId="165" fontId="5" fillId="0" borderId="2" xfId="1" applyNumberFormat="1" applyFont="1" applyFill="1" applyBorder="1" applyProtection="1">
      <protection locked="0"/>
    </xf>
    <xf numFmtId="165" fontId="5" fillId="3" borderId="2" xfId="1" applyNumberFormat="1" applyFont="1" applyFill="1" applyBorder="1" applyAlignment="1" applyProtection="1">
      <protection hidden="1"/>
    </xf>
    <xf numFmtId="165" fontId="5" fillId="3" borderId="3" xfId="1" applyNumberFormat="1" applyFont="1" applyFill="1" applyBorder="1" applyAlignment="1" applyProtection="1">
      <protection hidden="1"/>
    </xf>
    <xf numFmtId="165" fontId="13" fillId="3" borderId="2" xfId="1" applyNumberFormat="1" applyFont="1" applyFill="1" applyBorder="1" applyProtection="1">
      <protection hidden="1"/>
    </xf>
    <xf numFmtId="0" fontId="5" fillId="3" borderId="8" xfId="0" applyFont="1" applyFill="1" applyBorder="1" applyAlignment="1" applyProtection="1">
      <alignment horizontal="left"/>
    </xf>
    <xf numFmtId="0" fontId="5" fillId="3" borderId="9" xfId="0" applyFont="1" applyFill="1" applyBorder="1" applyAlignment="1" applyProtection="1">
      <alignment horizontal="left"/>
    </xf>
    <xf numFmtId="0" fontId="5" fillId="3" borderId="10" xfId="0" applyFont="1" applyFill="1" applyBorder="1" applyAlignment="1" applyProtection="1">
      <alignment horizontal="left"/>
    </xf>
    <xf numFmtId="165" fontId="8" fillId="0" borderId="7" xfId="1" applyNumberFormat="1" applyFont="1" applyBorder="1" applyProtection="1">
      <protection locked="0"/>
    </xf>
    <xf numFmtId="165" fontId="8" fillId="3" borderId="7" xfId="1" applyNumberFormat="1" applyFont="1" applyFill="1" applyBorder="1" applyProtection="1">
      <protection hidden="1"/>
    </xf>
    <xf numFmtId="0" fontId="5" fillId="2" borderId="2" xfId="0" applyFont="1" applyFill="1" applyBorder="1" applyProtection="1">
      <protection locked="0"/>
    </xf>
    <xf numFmtId="164" fontId="5" fillId="2" borderId="2" xfId="0" applyNumberFormat="1" applyFont="1" applyFill="1" applyBorder="1" applyAlignment="1" applyProtection="1">
      <alignment horizontal="center"/>
      <protection locked="0"/>
    </xf>
    <xf numFmtId="164" fontId="5" fillId="2" borderId="2" xfId="0" applyNumberFormat="1" applyFont="1" applyFill="1" applyBorder="1" applyProtection="1">
      <protection locked="0"/>
    </xf>
    <xf numFmtId="0" fontId="8" fillId="2" borderId="2" xfId="0" applyFont="1" applyFill="1" applyBorder="1" applyProtection="1">
      <protection locked="0"/>
    </xf>
    <xf numFmtId="0" fontId="5" fillId="2" borderId="2" xfId="0" applyFont="1" applyFill="1" applyBorder="1" applyAlignment="1" applyProtection="1">
      <alignment wrapText="1"/>
      <protection locked="0"/>
    </xf>
    <xf numFmtId="0" fontId="5" fillId="2" borderId="7" xfId="0" applyFont="1" applyFill="1" applyBorder="1" applyProtection="1"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5" fillId="2" borderId="6" xfId="0" applyFont="1" applyFill="1" applyBorder="1" applyAlignment="1" applyProtection="1">
      <alignment vertical="top" wrapText="1"/>
      <protection locked="0"/>
    </xf>
    <xf numFmtId="164" fontId="5" fillId="2" borderId="2" xfId="0" applyNumberFormat="1" applyFont="1" applyFill="1" applyBorder="1" applyAlignment="1" applyProtection="1">
      <alignment horizontal="left"/>
      <protection locked="0"/>
    </xf>
    <xf numFmtId="165" fontId="5" fillId="0" borderId="0" xfId="0" applyNumberFormat="1" applyFont="1" applyFill="1" applyBorder="1" applyAlignment="1" applyProtection="1">
      <protection locked="0"/>
    </xf>
    <xf numFmtId="0" fontId="9" fillId="0" borderId="6" xfId="0" applyFont="1" applyBorder="1" applyProtection="1">
      <protection locked="0"/>
    </xf>
    <xf numFmtId="0" fontId="5" fillId="2" borderId="9" xfId="0" applyFont="1" applyFill="1" applyBorder="1" applyAlignment="1" applyProtection="1">
      <alignment vertical="top"/>
      <protection locked="0"/>
    </xf>
    <xf numFmtId="0" fontId="5" fillId="2" borderId="10" xfId="0" applyFont="1" applyFill="1" applyBorder="1" applyAlignment="1" applyProtection="1">
      <alignment vertical="top"/>
      <protection locked="0"/>
    </xf>
    <xf numFmtId="165" fontId="9" fillId="0" borderId="6" xfId="0" applyNumberFormat="1" applyFont="1" applyBorder="1" applyProtection="1">
      <protection locked="0"/>
    </xf>
    <xf numFmtId="165" fontId="8" fillId="0" borderId="11" xfId="1" applyNumberFormat="1" applyFont="1" applyBorder="1" applyProtection="1">
      <protection locked="0"/>
    </xf>
    <xf numFmtId="165" fontId="5" fillId="0" borderId="9" xfId="0" applyNumberFormat="1" applyFont="1" applyBorder="1" applyAlignment="1" applyProtection="1">
      <protection locked="0"/>
    </xf>
    <xf numFmtId="165" fontId="5" fillId="0" borderId="23" xfId="0" applyNumberFormat="1" applyFont="1" applyBorder="1" applyAlignment="1" applyProtection="1">
      <protection locked="0"/>
    </xf>
    <xf numFmtId="0" fontId="11" fillId="0" borderId="2" xfId="0" applyFont="1" applyBorder="1" applyProtection="1">
      <protection locked="0"/>
    </xf>
    <xf numFmtId="165" fontId="5" fillId="0" borderId="6" xfId="1" applyNumberFormat="1" applyFont="1" applyBorder="1" applyProtection="1">
      <protection hidden="1"/>
    </xf>
    <xf numFmtId="165" fontId="5" fillId="0" borderId="2" xfId="1" applyNumberFormat="1" applyFont="1" applyBorder="1" applyProtection="1">
      <protection hidden="1"/>
    </xf>
    <xf numFmtId="0" fontId="6" fillId="0" borderId="0" xfId="0" applyFont="1" applyAlignment="1" applyProtection="1"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3" fillId="0" borderId="0" xfId="0" applyFont="1" applyAlignment="1" applyProtection="1">
      <alignment horizontal="center" vertical="top"/>
      <protection locked="0"/>
    </xf>
    <xf numFmtId="0" fontId="12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5" fillId="0" borderId="1" xfId="0" applyFont="1" applyBorder="1" applyAlignment="1" applyProtection="1">
      <alignment horizontal="left" vertical="top"/>
      <protection locked="0"/>
    </xf>
    <xf numFmtId="0" fontId="5" fillId="0" borderId="8" xfId="0" applyFont="1" applyBorder="1" applyAlignment="1" applyProtection="1">
      <alignment horizontal="center"/>
      <protection locked="0"/>
    </xf>
    <xf numFmtId="0" fontId="5" fillId="0" borderId="9" xfId="0" applyFont="1" applyBorder="1" applyAlignment="1" applyProtection="1">
      <alignment horizontal="center"/>
      <protection locked="0"/>
    </xf>
    <xf numFmtId="0" fontId="9" fillId="2" borderId="8" xfId="0" applyFont="1" applyFill="1" applyBorder="1" applyAlignment="1" applyProtection="1">
      <alignment horizontal="left"/>
      <protection locked="0"/>
    </xf>
    <xf numFmtId="0" fontId="9" fillId="2" borderId="9" xfId="0" applyFont="1" applyFill="1" applyBorder="1" applyAlignment="1" applyProtection="1">
      <alignment horizontal="left"/>
      <protection locked="0"/>
    </xf>
    <xf numFmtId="0" fontId="9" fillId="2" borderId="10" xfId="0" applyFont="1" applyFill="1" applyBorder="1" applyAlignment="1" applyProtection="1">
      <alignment horizontal="left"/>
      <protection locked="0"/>
    </xf>
    <xf numFmtId="0" fontId="5" fillId="3" borderId="2" xfId="0" applyFont="1" applyFill="1" applyBorder="1" applyAlignment="1" applyProtection="1">
      <alignment horizontal="center"/>
      <protection hidden="1"/>
    </xf>
    <xf numFmtId="0" fontId="9" fillId="2" borderId="2" xfId="0" applyFont="1" applyFill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left" vertical="top"/>
      <protection locked="0"/>
    </xf>
    <xf numFmtId="0" fontId="5" fillId="0" borderId="2" xfId="0" applyFont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9" xfId="0" applyFont="1" applyFill="1" applyBorder="1" applyAlignment="1" applyProtection="1">
      <alignment horizontal="left"/>
      <protection locked="0"/>
    </xf>
    <xf numFmtId="0" fontId="5" fillId="2" borderId="10" xfId="0" applyFont="1" applyFill="1" applyBorder="1" applyAlignment="1" applyProtection="1">
      <alignment horizontal="left"/>
      <protection locked="0"/>
    </xf>
    <xf numFmtId="0" fontId="5" fillId="0" borderId="8" xfId="0" applyFont="1" applyFill="1" applyBorder="1" applyAlignment="1" applyProtection="1">
      <alignment horizontal="center"/>
      <protection locked="0"/>
    </xf>
    <xf numFmtId="0" fontId="5" fillId="0" borderId="9" xfId="0" applyFont="1" applyFill="1" applyBorder="1" applyAlignment="1" applyProtection="1">
      <alignment horizontal="center"/>
      <protection locked="0"/>
    </xf>
    <xf numFmtId="0" fontId="5" fillId="0" borderId="10" xfId="0" applyFont="1" applyFill="1" applyBorder="1" applyAlignment="1" applyProtection="1">
      <alignment horizontal="center"/>
      <protection locked="0"/>
    </xf>
    <xf numFmtId="0" fontId="5" fillId="0" borderId="8" xfId="0" applyFont="1" applyFill="1" applyBorder="1" applyAlignment="1" applyProtection="1">
      <alignment horizontal="left"/>
      <protection locked="0"/>
    </xf>
    <xf numFmtId="0" fontId="5" fillId="0" borderId="9" xfId="0" applyFont="1" applyFill="1" applyBorder="1" applyAlignment="1" applyProtection="1">
      <alignment horizontal="left"/>
      <protection locked="0"/>
    </xf>
    <xf numFmtId="0" fontId="5" fillId="0" borderId="10" xfId="0" applyFont="1" applyFill="1" applyBorder="1" applyAlignment="1" applyProtection="1">
      <alignment horizontal="left"/>
      <protection locked="0"/>
    </xf>
    <xf numFmtId="0" fontId="5" fillId="0" borderId="8" xfId="0" applyFont="1" applyBorder="1" applyAlignment="1" applyProtection="1">
      <alignment horizontal="left"/>
      <protection locked="0"/>
    </xf>
    <xf numFmtId="0" fontId="5" fillId="0" borderId="9" xfId="0" applyFont="1" applyBorder="1" applyAlignment="1" applyProtection="1">
      <alignment horizontal="left"/>
      <protection locked="0"/>
    </xf>
    <xf numFmtId="0" fontId="5" fillId="0" borderId="10" xfId="0" applyFont="1" applyBorder="1" applyAlignment="1" applyProtection="1">
      <alignment horizontal="left"/>
      <protection locked="0"/>
    </xf>
    <xf numFmtId="0" fontId="5" fillId="0" borderId="8" xfId="0" applyFont="1" applyBorder="1" applyAlignment="1" applyProtection="1">
      <alignment horizontal="left"/>
    </xf>
    <xf numFmtId="0" fontId="0" fillId="0" borderId="9" xfId="0" applyBorder="1" applyProtection="1"/>
    <xf numFmtId="0" fontId="0" fillId="0" borderId="10" xfId="0" applyBorder="1" applyProtection="1"/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204"/>
  <sheetViews>
    <sheetView view="pageBreakPreview" zoomScaleSheetLayoutView="100" workbookViewId="0">
      <selection activeCell="B5" sqref="B5"/>
    </sheetView>
  </sheetViews>
  <sheetFormatPr defaultRowHeight="15"/>
  <cols>
    <col min="1" max="1" width="5.28515625" style="2" customWidth="1"/>
    <col min="2" max="2" width="20" style="3" customWidth="1"/>
    <col min="3" max="3" width="14.5703125" style="3" customWidth="1"/>
    <col min="4" max="4" width="13.28515625" style="4" bestFit="1" customWidth="1"/>
    <col min="5" max="5" width="27" style="3" customWidth="1"/>
    <col min="6" max="6" width="12.140625" style="3" customWidth="1"/>
    <col min="7" max="8" width="11.7109375" style="5" customWidth="1"/>
    <col min="9" max="16384" width="9.140625" style="1"/>
  </cols>
  <sheetData>
    <row r="2" spans="1:8" ht="35.25">
      <c r="A2" s="105" t="s">
        <v>42</v>
      </c>
      <c r="B2" s="105"/>
      <c r="C2" s="105"/>
      <c r="D2" s="105"/>
      <c r="E2" s="105"/>
      <c r="F2" s="105"/>
      <c r="G2" s="105"/>
      <c r="H2" s="105"/>
    </row>
    <row r="3" spans="1:8" ht="15.75" thickBot="1"/>
    <row r="4" spans="1:8" ht="63" customHeight="1">
      <c r="A4" s="15" t="s">
        <v>43</v>
      </c>
      <c r="B4" s="16" t="s">
        <v>44</v>
      </c>
      <c r="C4" s="16" t="s">
        <v>45</v>
      </c>
      <c r="D4" s="17" t="s">
        <v>46</v>
      </c>
      <c r="E4" s="16" t="s">
        <v>47</v>
      </c>
      <c r="F4" s="18" t="s">
        <v>48</v>
      </c>
      <c r="G4" s="19" t="s">
        <v>49</v>
      </c>
      <c r="H4" s="20" t="s">
        <v>50</v>
      </c>
    </row>
    <row r="5" spans="1:8">
      <c r="A5" s="6">
        <v>1</v>
      </c>
      <c r="B5" s="7" t="s">
        <v>68</v>
      </c>
      <c r="C5" s="8" t="s">
        <v>69</v>
      </c>
      <c r="D5" s="12">
        <f>+A!N14</f>
        <v>600000</v>
      </c>
      <c r="E5" s="9"/>
      <c r="F5" s="8"/>
      <c r="G5" s="13">
        <f>+A!N15</f>
        <v>0</v>
      </c>
      <c r="H5" s="14">
        <f>+A!M16</f>
        <v>1524</v>
      </c>
    </row>
    <row r="6" spans="1:8">
      <c r="A6" s="6">
        <f>+A5+1</f>
        <v>2</v>
      </c>
      <c r="B6" s="7"/>
      <c r="C6" s="8"/>
      <c r="D6" s="12"/>
      <c r="E6" s="9"/>
      <c r="F6" s="8"/>
      <c r="G6" s="13"/>
      <c r="H6" s="14"/>
    </row>
    <row r="7" spans="1:8">
      <c r="A7" s="6">
        <f t="shared" ref="A7:A70" si="0">+A6+1</f>
        <v>3</v>
      </c>
      <c r="B7" s="7"/>
      <c r="C7" s="8"/>
      <c r="D7" s="12"/>
      <c r="E7" s="9"/>
      <c r="F7" s="8"/>
      <c r="G7" s="13"/>
      <c r="H7" s="14"/>
    </row>
    <row r="8" spans="1:8">
      <c r="A8" s="6">
        <f t="shared" si="0"/>
        <v>4</v>
      </c>
      <c r="B8" s="7"/>
      <c r="C8" s="8"/>
      <c r="D8" s="12"/>
      <c r="E8" s="9"/>
      <c r="F8" s="8"/>
      <c r="G8" s="13"/>
      <c r="H8" s="14"/>
    </row>
    <row r="9" spans="1:8" ht="15" customHeight="1">
      <c r="A9" s="6">
        <f t="shared" si="0"/>
        <v>5</v>
      </c>
      <c r="B9" s="7"/>
      <c r="C9" s="8"/>
      <c r="D9" s="12"/>
      <c r="E9" s="9"/>
      <c r="F9" s="8"/>
      <c r="G9" s="13"/>
      <c r="H9" s="14"/>
    </row>
    <row r="10" spans="1:8">
      <c r="A10" s="6">
        <f t="shared" si="0"/>
        <v>6</v>
      </c>
      <c r="B10" s="7"/>
      <c r="C10" s="8"/>
      <c r="D10" s="12"/>
      <c r="E10" s="9"/>
      <c r="F10" s="8"/>
      <c r="G10" s="13"/>
      <c r="H10" s="14"/>
    </row>
    <row r="11" spans="1:8">
      <c r="A11" s="6">
        <f t="shared" si="0"/>
        <v>7</v>
      </c>
      <c r="B11" s="21"/>
      <c r="C11" s="8"/>
      <c r="D11" s="22"/>
      <c r="E11" s="8"/>
      <c r="F11" s="8"/>
      <c r="G11" s="23"/>
      <c r="H11" s="24"/>
    </row>
    <row r="12" spans="1:8">
      <c r="A12" s="6">
        <f t="shared" si="0"/>
        <v>8</v>
      </c>
      <c r="B12" s="8"/>
      <c r="C12" s="8"/>
      <c r="D12" s="22"/>
      <c r="E12" s="8"/>
      <c r="F12" s="8"/>
      <c r="G12" s="23"/>
      <c r="H12" s="24"/>
    </row>
    <row r="13" spans="1:8">
      <c r="A13" s="6">
        <f t="shared" si="0"/>
        <v>9</v>
      </c>
      <c r="B13" s="8"/>
      <c r="C13" s="8"/>
      <c r="D13" s="22"/>
      <c r="E13" s="8"/>
      <c r="F13" s="8"/>
      <c r="G13" s="23"/>
      <c r="H13" s="24"/>
    </row>
    <row r="14" spans="1:8">
      <c r="A14" s="6">
        <f t="shared" si="0"/>
        <v>10</v>
      </c>
      <c r="B14" s="8"/>
      <c r="C14" s="8"/>
      <c r="D14" s="22"/>
      <c r="E14" s="8"/>
      <c r="F14" s="8"/>
      <c r="G14" s="23"/>
      <c r="H14" s="24"/>
    </row>
    <row r="15" spans="1:8">
      <c r="A15" s="6">
        <f t="shared" si="0"/>
        <v>11</v>
      </c>
      <c r="B15" s="8"/>
      <c r="C15" s="8"/>
      <c r="D15" s="22"/>
      <c r="E15" s="8"/>
      <c r="F15" s="8"/>
      <c r="G15" s="23"/>
      <c r="H15" s="24"/>
    </row>
    <row r="16" spans="1:8">
      <c r="A16" s="6">
        <f t="shared" si="0"/>
        <v>12</v>
      </c>
      <c r="B16" s="8"/>
      <c r="C16" s="8"/>
      <c r="D16" s="22"/>
      <c r="E16" s="8"/>
      <c r="F16" s="8"/>
      <c r="G16" s="23"/>
      <c r="H16" s="24"/>
    </row>
    <row r="17" spans="1:8">
      <c r="A17" s="6">
        <f t="shared" si="0"/>
        <v>13</v>
      </c>
      <c r="B17" s="8"/>
      <c r="C17" s="8"/>
      <c r="D17" s="22"/>
      <c r="E17" s="8"/>
      <c r="F17" s="8"/>
      <c r="G17" s="23"/>
      <c r="H17" s="24"/>
    </row>
    <row r="18" spans="1:8">
      <c r="A18" s="6">
        <f t="shared" si="0"/>
        <v>14</v>
      </c>
      <c r="B18" s="8"/>
      <c r="C18" s="8"/>
      <c r="D18" s="22"/>
      <c r="E18" s="8"/>
      <c r="F18" s="8"/>
      <c r="G18" s="23"/>
      <c r="H18" s="24"/>
    </row>
    <row r="19" spans="1:8">
      <c r="A19" s="6">
        <f t="shared" si="0"/>
        <v>15</v>
      </c>
      <c r="B19" s="8"/>
      <c r="C19" s="8"/>
      <c r="D19" s="22"/>
      <c r="E19" s="8"/>
      <c r="F19" s="8"/>
      <c r="G19" s="23"/>
      <c r="H19" s="24"/>
    </row>
    <row r="20" spans="1:8">
      <c r="A20" s="6">
        <f t="shared" si="0"/>
        <v>16</v>
      </c>
      <c r="B20" s="8"/>
      <c r="C20" s="8"/>
      <c r="D20" s="22"/>
      <c r="E20" s="8"/>
      <c r="F20" s="8"/>
      <c r="G20" s="23"/>
      <c r="H20" s="24"/>
    </row>
    <row r="21" spans="1:8">
      <c r="A21" s="6">
        <f t="shared" si="0"/>
        <v>17</v>
      </c>
      <c r="B21" s="8"/>
      <c r="C21" s="8"/>
      <c r="D21" s="22"/>
      <c r="E21" s="8"/>
      <c r="F21" s="8"/>
      <c r="G21" s="23"/>
      <c r="H21" s="24"/>
    </row>
    <row r="22" spans="1:8">
      <c r="A22" s="6">
        <f t="shared" si="0"/>
        <v>18</v>
      </c>
      <c r="B22" s="8"/>
      <c r="C22" s="8"/>
      <c r="D22" s="22"/>
      <c r="E22" s="8"/>
      <c r="F22" s="8"/>
      <c r="G22" s="23"/>
      <c r="H22" s="24"/>
    </row>
    <row r="23" spans="1:8">
      <c r="A23" s="6">
        <f t="shared" si="0"/>
        <v>19</v>
      </c>
      <c r="B23" s="8"/>
      <c r="C23" s="8"/>
      <c r="D23" s="22"/>
      <c r="E23" s="8"/>
      <c r="F23" s="8"/>
      <c r="G23" s="23"/>
      <c r="H23" s="24"/>
    </row>
    <row r="24" spans="1:8">
      <c r="A24" s="6">
        <f t="shared" si="0"/>
        <v>20</v>
      </c>
      <c r="B24" s="8"/>
      <c r="C24" s="8"/>
      <c r="D24" s="22"/>
      <c r="E24" s="8"/>
      <c r="F24" s="8"/>
      <c r="G24" s="23"/>
      <c r="H24" s="24"/>
    </row>
    <row r="25" spans="1:8">
      <c r="A25" s="6">
        <f t="shared" si="0"/>
        <v>21</v>
      </c>
      <c r="B25" s="8"/>
      <c r="C25" s="8"/>
      <c r="D25" s="22"/>
      <c r="E25" s="8"/>
      <c r="F25" s="8"/>
      <c r="G25" s="23"/>
      <c r="H25" s="24"/>
    </row>
    <row r="26" spans="1:8">
      <c r="A26" s="6">
        <f t="shared" si="0"/>
        <v>22</v>
      </c>
      <c r="B26" s="8"/>
      <c r="C26" s="8"/>
      <c r="D26" s="22"/>
      <c r="E26" s="8"/>
      <c r="F26" s="8"/>
      <c r="G26" s="23"/>
      <c r="H26" s="24"/>
    </row>
    <row r="27" spans="1:8">
      <c r="A27" s="6">
        <f t="shared" si="0"/>
        <v>23</v>
      </c>
      <c r="B27" s="8"/>
      <c r="C27" s="8"/>
      <c r="D27" s="22"/>
      <c r="E27" s="8"/>
      <c r="F27" s="8"/>
      <c r="G27" s="23"/>
      <c r="H27" s="24"/>
    </row>
    <row r="28" spans="1:8">
      <c r="A28" s="6">
        <f t="shared" si="0"/>
        <v>24</v>
      </c>
      <c r="B28" s="8"/>
      <c r="C28" s="8"/>
      <c r="D28" s="22"/>
      <c r="E28" s="8"/>
      <c r="F28" s="8"/>
      <c r="G28" s="23"/>
      <c r="H28" s="24"/>
    </row>
    <row r="29" spans="1:8">
      <c r="A29" s="6">
        <f t="shared" si="0"/>
        <v>25</v>
      </c>
      <c r="B29" s="8"/>
      <c r="C29" s="8"/>
      <c r="D29" s="22"/>
      <c r="E29" s="8"/>
      <c r="F29" s="8"/>
      <c r="G29" s="23"/>
      <c r="H29" s="24"/>
    </row>
    <row r="30" spans="1:8">
      <c r="A30" s="6">
        <f t="shared" si="0"/>
        <v>26</v>
      </c>
      <c r="B30" s="8"/>
      <c r="C30" s="8"/>
      <c r="D30" s="22"/>
      <c r="E30" s="8"/>
      <c r="F30" s="8"/>
      <c r="G30" s="23"/>
      <c r="H30" s="24"/>
    </row>
    <row r="31" spans="1:8">
      <c r="A31" s="6">
        <f t="shared" si="0"/>
        <v>27</v>
      </c>
      <c r="B31" s="8"/>
      <c r="C31" s="8"/>
      <c r="D31" s="22"/>
      <c r="E31" s="8"/>
      <c r="F31" s="8"/>
      <c r="G31" s="23"/>
      <c r="H31" s="24"/>
    </row>
    <row r="32" spans="1:8">
      <c r="A32" s="6">
        <f t="shared" si="0"/>
        <v>28</v>
      </c>
      <c r="B32" s="8"/>
      <c r="C32" s="8"/>
      <c r="D32" s="22"/>
      <c r="E32" s="8"/>
      <c r="F32" s="8"/>
      <c r="G32" s="23"/>
      <c r="H32" s="24"/>
    </row>
    <row r="33" spans="1:8">
      <c r="A33" s="6">
        <f t="shared" si="0"/>
        <v>29</v>
      </c>
      <c r="B33" s="8"/>
      <c r="C33" s="8"/>
      <c r="D33" s="22"/>
      <c r="E33" s="8"/>
      <c r="F33" s="8"/>
      <c r="G33" s="23"/>
      <c r="H33" s="24"/>
    </row>
    <row r="34" spans="1:8">
      <c r="A34" s="6">
        <f t="shared" si="0"/>
        <v>30</v>
      </c>
      <c r="B34" s="8"/>
      <c r="C34" s="8"/>
      <c r="D34" s="22"/>
      <c r="E34" s="8"/>
      <c r="F34" s="8"/>
      <c r="G34" s="23"/>
      <c r="H34" s="24"/>
    </row>
    <row r="35" spans="1:8">
      <c r="A35" s="6">
        <f t="shared" si="0"/>
        <v>31</v>
      </c>
      <c r="B35" s="8"/>
      <c r="C35" s="8"/>
      <c r="D35" s="22"/>
      <c r="E35" s="8"/>
      <c r="F35" s="8"/>
      <c r="G35" s="23"/>
      <c r="H35" s="24"/>
    </row>
    <row r="36" spans="1:8">
      <c r="A36" s="6">
        <f t="shared" si="0"/>
        <v>32</v>
      </c>
      <c r="B36" s="8"/>
      <c r="C36" s="8"/>
      <c r="D36" s="22"/>
      <c r="E36" s="8"/>
      <c r="F36" s="8"/>
      <c r="G36" s="23"/>
      <c r="H36" s="24"/>
    </row>
    <row r="37" spans="1:8">
      <c r="A37" s="6">
        <f t="shared" si="0"/>
        <v>33</v>
      </c>
      <c r="B37" s="8"/>
      <c r="C37" s="8"/>
      <c r="D37" s="22"/>
      <c r="E37" s="8"/>
      <c r="F37" s="8"/>
      <c r="G37" s="23"/>
      <c r="H37" s="24"/>
    </row>
    <row r="38" spans="1:8">
      <c r="A38" s="6">
        <f t="shared" si="0"/>
        <v>34</v>
      </c>
      <c r="B38" s="8"/>
      <c r="C38" s="8"/>
      <c r="D38" s="22"/>
      <c r="E38" s="8"/>
      <c r="F38" s="8"/>
      <c r="G38" s="23"/>
      <c r="H38" s="24"/>
    </row>
    <row r="39" spans="1:8">
      <c r="A39" s="6">
        <f t="shared" si="0"/>
        <v>35</v>
      </c>
      <c r="B39" s="8"/>
      <c r="C39" s="8"/>
      <c r="D39" s="22"/>
      <c r="E39" s="8"/>
      <c r="F39" s="8"/>
      <c r="G39" s="23"/>
      <c r="H39" s="24"/>
    </row>
    <row r="40" spans="1:8">
      <c r="A40" s="6">
        <f t="shared" si="0"/>
        <v>36</v>
      </c>
      <c r="B40" s="8"/>
      <c r="C40" s="8"/>
      <c r="D40" s="22"/>
      <c r="E40" s="8"/>
      <c r="F40" s="8"/>
      <c r="G40" s="23"/>
      <c r="H40" s="24"/>
    </row>
    <row r="41" spans="1:8">
      <c r="A41" s="6">
        <f t="shared" si="0"/>
        <v>37</v>
      </c>
      <c r="B41" s="8"/>
      <c r="C41" s="8"/>
      <c r="D41" s="22"/>
      <c r="E41" s="8"/>
      <c r="F41" s="8"/>
      <c r="G41" s="23"/>
      <c r="H41" s="24"/>
    </row>
    <row r="42" spans="1:8">
      <c r="A42" s="6">
        <f t="shared" si="0"/>
        <v>38</v>
      </c>
      <c r="B42" s="8"/>
      <c r="C42" s="8"/>
      <c r="D42" s="22"/>
      <c r="E42" s="8"/>
      <c r="F42" s="8"/>
      <c r="G42" s="23"/>
      <c r="H42" s="24"/>
    </row>
    <row r="43" spans="1:8">
      <c r="A43" s="6">
        <f t="shared" si="0"/>
        <v>39</v>
      </c>
      <c r="B43" s="8"/>
      <c r="C43" s="8"/>
      <c r="D43" s="22"/>
      <c r="E43" s="8"/>
      <c r="F43" s="8"/>
      <c r="G43" s="23"/>
      <c r="H43" s="24"/>
    </row>
    <row r="44" spans="1:8">
      <c r="A44" s="6">
        <f t="shared" si="0"/>
        <v>40</v>
      </c>
      <c r="B44" s="8"/>
      <c r="C44" s="8"/>
      <c r="D44" s="22"/>
      <c r="E44" s="8"/>
      <c r="F44" s="8"/>
      <c r="G44" s="23"/>
      <c r="H44" s="24"/>
    </row>
    <row r="45" spans="1:8">
      <c r="A45" s="6">
        <f t="shared" si="0"/>
        <v>41</v>
      </c>
      <c r="B45" s="8"/>
      <c r="C45" s="8"/>
      <c r="D45" s="22"/>
      <c r="E45" s="8"/>
      <c r="F45" s="8"/>
      <c r="G45" s="23"/>
      <c r="H45" s="24"/>
    </row>
    <row r="46" spans="1:8">
      <c r="A46" s="6">
        <f t="shared" si="0"/>
        <v>42</v>
      </c>
      <c r="B46" s="8"/>
      <c r="C46" s="8"/>
      <c r="D46" s="22"/>
      <c r="E46" s="8"/>
      <c r="F46" s="8"/>
      <c r="G46" s="23"/>
      <c r="H46" s="24"/>
    </row>
    <row r="47" spans="1:8">
      <c r="A47" s="6">
        <f t="shared" si="0"/>
        <v>43</v>
      </c>
      <c r="B47" s="8"/>
      <c r="C47" s="8"/>
      <c r="D47" s="22"/>
      <c r="E47" s="8"/>
      <c r="F47" s="8"/>
      <c r="G47" s="23"/>
      <c r="H47" s="24"/>
    </row>
    <row r="48" spans="1:8">
      <c r="A48" s="6">
        <f t="shared" si="0"/>
        <v>44</v>
      </c>
      <c r="B48" s="8"/>
      <c r="C48" s="8"/>
      <c r="D48" s="22"/>
      <c r="E48" s="8"/>
      <c r="F48" s="8"/>
      <c r="G48" s="23"/>
      <c r="H48" s="24"/>
    </row>
    <row r="49" spans="1:8">
      <c r="A49" s="6">
        <f t="shared" si="0"/>
        <v>45</v>
      </c>
      <c r="B49" s="8"/>
      <c r="C49" s="8"/>
      <c r="D49" s="22"/>
      <c r="E49" s="8"/>
      <c r="F49" s="8"/>
      <c r="G49" s="23"/>
      <c r="H49" s="24"/>
    </row>
    <row r="50" spans="1:8">
      <c r="A50" s="6">
        <f t="shared" si="0"/>
        <v>46</v>
      </c>
      <c r="B50" s="8"/>
      <c r="C50" s="8"/>
      <c r="D50" s="22"/>
      <c r="E50" s="8"/>
      <c r="F50" s="8"/>
      <c r="G50" s="23"/>
      <c r="H50" s="24"/>
    </row>
    <row r="51" spans="1:8">
      <c r="A51" s="6">
        <f t="shared" si="0"/>
        <v>47</v>
      </c>
      <c r="B51" s="8"/>
      <c r="C51" s="8"/>
      <c r="D51" s="22"/>
      <c r="E51" s="8"/>
      <c r="F51" s="8"/>
      <c r="G51" s="23"/>
      <c r="H51" s="24"/>
    </row>
    <row r="52" spans="1:8">
      <c r="A52" s="6">
        <f t="shared" si="0"/>
        <v>48</v>
      </c>
      <c r="B52" s="8"/>
      <c r="C52" s="8"/>
      <c r="D52" s="22"/>
      <c r="E52" s="8"/>
      <c r="F52" s="8"/>
      <c r="G52" s="23"/>
      <c r="H52" s="24"/>
    </row>
    <row r="53" spans="1:8">
      <c r="A53" s="6">
        <f t="shared" si="0"/>
        <v>49</v>
      </c>
      <c r="B53" s="8"/>
      <c r="C53" s="8"/>
      <c r="D53" s="22"/>
      <c r="E53" s="8"/>
      <c r="F53" s="8"/>
      <c r="G53" s="23"/>
      <c r="H53" s="24"/>
    </row>
    <row r="54" spans="1:8">
      <c r="A54" s="6">
        <f t="shared" si="0"/>
        <v>50</v>
      </c>
      <c r="B54" s="8"/>
      <c r="C54" s="8"/>
      <c r="D54" s="22"/>
      <c r="E54" s="8"/>
      <c r="F54" s="8"/>
      <c r="G54" s="23"/>
      <c r="H54" s="24"/>
    </row>
    <row r="55" spans="1:8">
      <c r="A55" s="6">
        <f t="shared" si="0"/>
        <v>51</v>
      </c>
      <c r="B55" s="8"/>
      <c r="C55" s="8"/>
      <c r="D55" s="22"/>
      <c r="E55" s="8"/>
      <c r="F55" s="8"/>
      <c r="G55" s="23"/>
      <c r="H55" s="24"/>
    </row>
    <row r="56" spans="1:8">
      <c r="A56" s="6">
        <f t="shared" si="0"/>
        <v>52</v>
      </c>
      <c r="B56" s="8"/>
      <c r="C56" s="8"/>
      <c r="D56" s="22"/>
      <c r="E56" s="8"/>
      <c r="F56" s="8"/>
      <c r="G56" s="23"/>
      <c r="H56" s="24"/>
    </row>
    <row r="57" spans="1:8">
      <c r="A57" s="6">
        <f t="shared" si="0"/>
        <v>53</v>
      </c>
      <c r="B57" s="8"/>
      <c r="C57" s="8"/>
      <c r="D57" s="22"/>
      <c r="E57" s="8"/>
      <c r="F57" s="8"/>
      <c r="G57" s="23"/>
      <c r="H57" s="24"/>
    </row>
    <row r="58" spans="1:8">
      <c r="A58" s="6">
        <f t="shared" si="0"/>
        <v>54</v>
      </c>
      <c r="B58" s="8"/>
      <c r="C58" s="8"/>
      <c r="D58" s="22"/>
      <c r="E58" s="8"/>
      <c r="F58" s="8"/>
      <c r="G58" s="23"/>
      <c r="H58" s="24"/>
    </row>
    <row r="59" spans="1:8">
      <c r="A59" s="6">
        <f t="shared" si="0"/>
        <v>55</v>
      </c>
      <c r="B59" s="8"/>
      <c r="C59" s="8"/>
      <c r="D59" s="22"/>
      <c r="E59" s="8"/>
      <c r="F59" s="8"/>
      <c r="G59" s="23"/>
      <c r="H59" s="24"/>
    </row>
    <row r="60" spans="1:8">
      <c r="A60" s="6">
        <f t="shared" si="0"/>
        <v>56</v>
      </c>
      <c r="B60" s="8"/>
      <c r="C60" s="8"/>
      <c r="D60" s="22"/>
      <c r="E60" s="8"/>
      <c r="F60" s="8"/>
      <c r="G60" s="23"/>
      <c r="H60" s="24"/>
    </row>
    <row r="61" spans="1:8">
      <c r="A61" s="6">
        <f t="shared" si="0"/>
        <v>57</v>
      </c>
      <c r="B61" s="8"/>
      <c r="C61" s="8"/>
      <c r="D61" s="22"/>
      <c r="E61" s="8"/>
      <c r="F61" s="8"/>
      <c r="G61" s="23"/>
      <c r="H61" s="24"/>
    </row>
    <row r="62" spans="1:8">
      <c r="A62" s="6">
        <f t="shared" si="0"/>
        <v>58</v>
      </c>
      <c r="B62" s="8"/>
      <c r="C62" s="8"/>
      <c r="D62" s="22"/>
      <c r="E62" s="8"/>
      <c r="F62" s="8"/>
      <c r="G62" s="23"/>
      <c r="H62" s="24"/>
    </row>
    <row r="63" spans="1:8">
      <c r="A63" s="6">
        <f t="shared" si="0"/>
        <v>59</v>
      </c>
      <c r="B63" s="8"/>
      <c r="C63" s="8"/>
      <c r="D63" s="22"/>
      <c r="E63" s="8"/>
      <c r="F63" s="8"/>
      <c r="G63" s="23"/>
      <c r="H63" s="24"/>
    </row>
    <row r="64" spans="1:8">
      <c r="A64" s="6">
        <f t="shared" si="0"/>
        <v>60</v>
      </c>
      <c r="B64" s="8"/>
      <c r="C64" s="8"/>
      <c r="D64" s="22"/>
      <c r="E64" s="8"/>
      <c r="F64" s="8"/>
      <c r="G64" s="23"/>
      <c r="H64" s="24"/>
    </row>
    <row r="65" spans="1:8">
      <c r="A65" s="6">
        <f t="shared" si="0"/>
        <v>61</v>
      </c>
      <c r="B65" s="8"/>
      <c r="C65" s="8"/>
      <c r="D65" s="22"/>
      <c r="E65" s="8"/>
      <c r="F65" s="8"/>
      <c r="G65" s="23"/>
      <c r="H65" s="24"/>
    </row>
    <row r="66" spans="1:8">
      <c r="A66" s="6">
        <f t="shared" si="0"/>
        <v>62</v>
      </c>
      <c r="B66" s="8"/>
      <c r="C66" s="8"/>
      <c r="D66" s="22"/>
      <c r="E66" s="8"/>
      <c r="F66" s="8"/>
      <c r="G66" s="23"/>
      <c r="H66" s="24"/>
    </row>
    <row r="67" spans="1:8">
      <c r="A67" s="6">
        <f t="shared" si="0"/>
        <v>63</v>
      </c>
      <c r="B67" s="8"/>
      <c r="C67" s="8"/>
      <c r="D67" s="22"/>
      <c r="E67" s="8"/>
      <c r="F67" s="8"/>
      <c r="G67" s="23"/>
      <c r="H67" s="24"/>
    </row>
    <row r="68" spans="1:8">
      <c r="A68" s="6">
        <f t="shared" si="0"/>
        <v>64</v>
      </c>
      <c r="B68" s="8"/>
      <c r="C68" s="8"/>
      <c r="D68" s="22"/>
      <c r="E68" s="8"/>
      <c r="F68" s="8"/>
      <c r="G68" s="23"/>
      <c r="H68" s="24"/>
    </row>
    <row r="69" spans="1:8">
      <c r="A69" s="6">
        <f t="shared" si="0"/>
        <v>65</v>
      </c>
      <c r="B69" s="8"/>
      <c r="C69" s="8"/>
      <c r="D69" s="22"/>
      <c r="E69" s="8"/>
      <c r="F69" s="8"/>
      <c r="G69" s="23"/>
      <c r="H69" s="24"/>
    </row>
    <row r="70" spans="1:8">
      <c r="A70" s="6">
        <f t="shared" si="0"/>
        <v>66</v>
      </c>
      <c r="B70" s="8"/>
      <c r="C70" s="8"/>
      <c r="D70" s="22"/>
      <c r="E70" s="8"/>
      <c r="F70" s="8"/>
      <c r="G70" s="23"/>
      <c r="H70" s="24"/>
    </row>
    <row r="71" spans="1:8">
      <c r="A71" s="6">
        <f t="shared" ref="A71:A134" si="1">+A70+1</f>
        <v>67</v>
      </c>
      <c r="B71" s="8"/>
      <c r="C71" s="8"/>
      <c r="D71" s="22"/>
      <c r="E71" s="8"/>
      <c r="F71" s="8"/>
      <c r="G71" s="23"/>
      <c r="H71" s="24"/>
    </row>
    <row r="72" spans="1:8">
      <c r="A72" s="6">
        <f t="shared" si="1"/>
        <v>68</v>
      </c>
      <c r="B72" s="8"/>
      <c r="C72" s="8"/>
      <c r="D72" s="22"/>
      <c r="E72" s="8"/>
      <c r="F72" s="8"/>
      <c r="G72" s="23"/>
      <c r="H72" s="24"/>
    </row>
    <row r="73" spans="1:8">
      <c r="A73" s="6">
        <f t="shared" si="1"/>
        <v>69</v>
      </c>
      <c r="B73" s="8"/>
      <c r="C73" s="8"/>
      <c r="D73" s="22"/>
      <c r="E73" s="8"/>
      <c r="F73" s="8"/>
      <c r="G73" s="23"/>
      <c r="H73" s="24"/>
    </row>
    <row r="74" spans="1:8">
      <c r="A74" s="6">
        <f t="shared" si="1"/>
        <v>70</v>
      </c>
      <c r="B74" s="8"/>
      <c r="C74" s="8"/>
      <c r="D74" s="22"/>
      <c r="E74" s="8"/>
      <c r="F74" s="8"/>
      <c r="G74" s="23"/>
      <c r="H74" s="24"/>
    </row>
    <row r="75" spans="1:8">
      <c r="A75" s="6">
        <f t="shared" si="1"/>
        <v>71</v>
      </c>
      <c r="B75" s="8"/>
      <c r="C75" s="8"/>
      <c r="D75" s="22"/>
      <c r="E75" s="8"/>
      <c r="F75" s="8"/>
      <c r="G75" s="23"/>
      <c r="H75" s="24"/>
    </row>
    <row r="76" spans="1:8">
      <c r="A76" s="6">
        <f t="shared" si="1"/>
        <v>72</v>
      </c>
      <c r="B76" s="8"/>
      <c r="C76" s="8"/>
      <c r="D76" s="22"/>
      <c r="E76" s="8"/>
      <c r="F76" s="8"/>
      <c r="G76" s="23"/>
      <c r="H76" s="24"/>
    </row>
    <row r="77" spans="1:8">
      <c r="A77" s="6">
        <f t="shared" si="1"/>
        <v>73</v>
      </c>
      <c r="B77" s="8"/>
      <c r="C77" s="8"/>
      <c r="D77" s="22"/>
      <c r="E77" s="8"/>
      <c r="F77" s="8"/>
      <c r="G77" s="23"/>
      <c r="H77" s="24"/>
    </row>
    <row r="78" spans="1:8">
      <c r="A78" s="6">
        <f t="shared" si="1"/>
        <v>74</v>
      </c>
      <c r="B78" s="8"/>
      <c r="C78" s="8"/>
      <c r="D78" s="22"/>
      <c r="E78" s="8"/>
      <c r="F78" s="8"/>
      <c r="G78" s="23"/>
      <c r="H78" s="24"/>
    </row>
    <row r="79" spans="1:8">
      <c r="A79" s="6">
        <f t="shared" si="1"/>
        <v>75</v>
      </c>
      <c r="B79" s="8"/>
      <c r="C79" s="8"/>
      <c r="D79" s="22"/>
      <c r="E79" s="8"/>
      <c r="F79" s="8"/>
      <c r="G79" s="23"/>
      <c r="H79" s="24"/>
    </row>
    <row r="80" spans="1:8">
      <c r="A80" s="6">
        <f t="shared" si="1"/>
        <v>76</v>
      </c>
      <c r="B80" s="8"/>
      <c r="C80" s="8"/>
      <c r="D80" s="22"/>
      <c r="E80" s="8"/>
      <c r="F80" s="8"/>
      <c r="G80" s="23"/>
      <c r="H80" s="24"/>
    </row>
    <row r="81" spans="1:8">
      <c r="A81" s="6">
        <f t="shared" si="1"/>
        <v>77</v>
      </c>
      <c r="B81" s="8"/>
      <c r="C81" s="8"/>
      <c r="D81" s="22"/>
      <c r="E81" s="8"/>
      <c r="F81" s="8"/>
      <c r="G81" s="23"/>
      <c r="H81" s="24"/>
    </row>
    <row r="82" spans="1:8">
      <c r="A82" s="6">
        <f t="shared" si="1"/>
        <v>78</v>
      </c>
      <c r="B82" s="8"/>
      <c r="C82" s="8"/>
      <c r="D82" s="22"/>
      <c r="E82" s="8"/>
      <c r="F82" s="8"/>
      <c r="G82" s="23"/>
      <c r="H82" s="24"/>
    </row>
    <row r="83" spans="1:8">
      <c r="A83" s="6">
        <f t="shared" si="1"/>
        <v>79</v>
      </c>
      <c r="B83" s="8"/>
      <c r="C83" s="8"/>
      <c r="D83" s="22"/>
      <c r="E83" s="8"/>
      <c r="F83" s="8"/>
      <c r="G83" s="23"/>
      <c r="H83" s="24"/>
    </row>
    <row r="84" spans="1:8">
      <c r="A84" s="6">
        <f t="shared" si="1"/>
        <v>80</v>
      </c>
      <c r="B84" s="8"/>
      <c r="C84" s="8"/>
      <c r="D84" s="22"/>
      <c r="E84" s="8"/>
      <c r="F84" s="8"/>
      <c r="G84" s="23"/>
      <c r="H84" s="24"/>
    </row>
    <row r="85" spans="1:8">
      <c r="A85" s="6">
        <f t="shared" si="1"/>
        <v>81</v>
      </c>
      <c r="B85" s="8"/>
      <c r="C85" s="8"/>
      <c r="D85" s="22"/>
      <c r="E85" s="8"/>
      <c r="F85" s="8"/>
      <c r="G85" s="23"/>
      <c r="H85" s="24"/>
    </row>
    <row r="86" spans="1:8">
      <c r="A86" s="6">
        <f t="shared" si="1"/>
        <v>82</v>
      </c>
      <c r="B86" s="8"/>
      <c r="C86" s="8"/>
      <c r="D86" s="22"/>
      <c r="E86" s="8"/>
      <c r="F86" s="8"/>
      <c r="G86" s="23"/>
      <c r="H86" s="24"/>
    </row>
    <row r="87" spans="1:8">
      <c r="A87" s="6">
        <f t="shared" si="1"/>
        <v>83</v>
      </c>
      <c r="B87" s="8"/>
      <c r="C87" s="8"/>
      <c r="D87" s="22"/>
      <c r="E87" s="8"/>
      <c r="F87" s="8"/>
      <c r="G87" s="23"/>
      <c r="H87" s="24"/>
    </row>
    <row r="88" spans="1:8">
      <c r="A88" s="6">
        <f t="shared" si="1"/>
        <v>84</v>
      </c>
      <c r="B88" s="8"/>
      <c r="C88" s="8"/>
      <c r="D88" s="22"/>
      <c r="E88" s="8"/>
      <c r="F88" s="8"/>
      <c r="G88" s="23"/>
      <c r="H88" s="24"/>
    </row>
    <row r="89" spans="1:8">
      <c r="A89" s="6">
        <f t="shared" si="1"/>
        <v>85</v>
      </c>
      <c r="B89" s="8"/>
      <c r="C89" s="8"/>
      <c r="D89" s="22"/>
      <c r="E89" s="8"/>
      <c r="F89" s="8"/>
      <c r="G89" s="23"/>
      <c r="H89" s="24"/>
    </row>
    <row r="90" spans="1:8">
      <c r="A90" s="6">
        <f t="shared" si="1"/>
        <v>86</v>
      </c>
      <c r="B90" s="8"/>
      <c r="C90" s="8"/>
      <c r="D90" s="22"/>
      <c r="E90" s="8"/>
      <c r="F90" s="8"/>
      <c r="G90" s="23"/>
      <c r="H90" s="24"/>
    </row>
    <row r="91" spans="1:8">
      <c r="A91" s="6">
        <f t="shared" si="1"/>
        <v>87</v>
      </c>
      <c r="B91" s="8"/>
      <c r="C91" s="8"/>
      <c r="D91" s="22"/>
      <c r="E91" s="8"/>
      <c r="F91" s="8"/>
      <c r="G91" s="23"/>
      <c r="H91" s="24"/>
    </row>
    <row r="92" spans="1:8">
      <c r="A92" s="6">
        <f t="shared" si="1"/>
        <v>88</v>
      </c>
      <c r="B92" s="8"/>
      <c r="C92" s="8"/>
      <c r="D92" s="22"/>
      <c r="E92" s="8"/>
      <c r="F92" s="8"/>
      <c r="G92" s="23"/>
      <c r="H92" s="24"/>
    </row>
    <row r="93" spans="1:8">
      <c r="A93" s="6">
        <f t="shared" si="1"/>
        <v>89</v>
      </c>
      <c r="B93" s="8"/>
      <c r="C93" s="8"/>
      <c r="D93" s="22"/>
      <c r="E93" s="8"/>
      <c r="F93" s="8"/>
      <c r="G93" s="23"/>
      <c r="H93" s="24"/>
    </row>
    <row r="94" spans="1:8">
      <c r="A94" s="6">
        <f t="shared" si="1"/>
        <v>90</v>
      </c>
      <c r="B94" s="8"/>
      <c r="C94" s="8"/>
      <c r="D94" s="22"/>
      <c r="E94" s="8"/>
      <c r="F94" s="8"/>
      <c r="G94" s="23"/>
      <c r="H94" s="24"/>
    </row>
    <row r="95" spans="1:8">
      <c r="A95" s="6">
        <f t="shared" si="1"/>
        <v>91</v>
      </c>
      <c r="B95" s="8"/>
      <c r="C95" s="8"/>
      <c r="D95" s="22"/>
      <c r="E95" s="8"/>
      <c r="F95" s="8"/>
      <c r="G95" s="23"/>
      <c r="H95" s="24"/>
    </row>
    <row r="96" spans="1:8">
      <c r="A96" s="6">
        <f t="shared" si="1"/>
        <v>92</v>
      </c>
      <c r="B96" s="8"/>
      <c r="C96" s="8"/>
      <c r="D96" s="22"/>
      <c r="E96" s="8"/>
      <c r="F96" s="8"/>
      <c r="G96" s="23"/>
      <c r="H96" s="24"/>
    </row>
    <row r="97" spans="1:8">
      <c r="A97" s="6">
        <f t="shared" si="1"/>
        <v>93</v>
      </c>
      <c r="B97" s="8"/>
      <c r="C97" s="8"/>
      <c r="D97" s="22"/>
      <c r="E97" s="8"/>
      <c r="F97" s="8"/>
      <c r="G97" s="23"/>
      <c r="H97" s="24"/>
    </row>
    <row r="98" spans="1:8">
      <c r="A98" s="6">
        <f t="shared" si="1"/>
        <v>94</v>
      </c>
      <c r="B98" s="8"/>
      <c r="C98" s="8"/>
      <c r="D98" s="22"/>
      <c r="E98" s="8"/>
      <c r="F98" s="8"/>
      <c r="G98" s="23"/>
      <c r="H98" s="24"/>
    </row>
    <row r="99" spans="1:8">
      <c r="A99" s="6">
        <f t="shared" si="1"/>
        <v>95</v>
      </c>
      <c r="B99" s="8"/>
      <c r="C99" s="8"/>
      <c r="D99" s="22"/>
      <c r="E99" s="8"/>
      <c r="F99" s="8"/>
      <c r="G99" s="23"/>
      <c r="H99" s="24"/>
    </row>
    <row r="100" spans="1:8">
      <c r="A100" s="6">
        <f t="shared" si="1"/>
        <v>96</v>
      </c>
      <c r="B100" s="8"/>
      <c r="C100" s="8"/>
      <c r="D100" s="22"/>
      <c r="E100" s="8"/>
      <c r="F100" s="8"/>
      <c r="G100" s="23"/>
      <c r="H100" s="24"/>
    </row>
    <row r="101" spans="1:8">
      <c r="A101" s="6">
        <f t="shared" si="1"/>
        <v>97</v>
      </c>
      <c r="B101" s="8"/>
      <c r="C101" s="8"/>
      <c r="D101" s="22"/>
      <c r="E101" s="8"/>
      <c r="F101" s="8"/>
      <c r="G101" s="23"/>
      <c r="H101" s="24"/>
    </row>
    <row r="102" spans="1:8">
      <c r="A102" s="6">
        <f t="shared" si="1"/>
        <v>98</v>
      </c>
      <c r="B102" s="8"/>
      <c r="C102" s="8"/>
      <c r="D102" s="22"/>
      <c r="E102" s="8"/>
      <c r="F102" s="8"/>
      <c r="G102" s="23"/>
      <c r="H102" s="24"/>
    </row>
    <row r="103" spans="1:8">
      <c r="A103" s="6">
        <f t="shared" si="1"/>
        <v>99</v>
      </c>
      <c r="B103" s="8"/>
      <c r="C103" s="8"/>
      <c r="D103" s="22"/>
      <c r="E103" s="8"/>
      <c r="F103" s="8"/>
      <c r="G103" s="23"/>
      <c r="H103" s="24"/>
    </row>
    <row r="104" spans="1:8">
      <c r="A104" s="6">
        <f t="shared" si="1"/>
        <v>100</v>
      </c>
      <c r="B104" s="8"/>
      <c r="C104" s="8"/>
      <c r="D104" s="22"/>
      <c r="E104" s="8"/>
      <c r="F104" s="8"/>
      <c r="G104" s="23"/>
      <c r="H104" s="24"/>
    </row>
    <row r="105" spans="1:8">
      <c r="A105" s="6">
        <f t="shared" si="1"/>
        <v>101</v>
      </c>
      <c r="B105" s="8"/>
      <c r="C105" s="8"/>
      <c r="D105" s="22"/>
      <c r="E105" s="8"/>
      <c r="F105" s="8"/>
      <c r="G105" s="23"/>
      <c r="H105" s="24"/>
    </row>
    <row r="106" spans="1:8">
      <c r="A106" s="6">
        <f t="shared" si="1"/>
        <v>102</v>
      </c>
      <c r="B106" s="8"/>
      <c r="C106" s="8"/>
      <c r="D106" s="22"/>
      <c r="E106" s="8"/>
      <c r="F106" s="8"/>
      <c r="G106" s="23"/>
      <c r="H106" s="24"/>
    </row>
    <row r="107" spans="1:8">
      <c r="A107" s="6">
        <f t="shared" si="1"/>
        <v>103</v>
      </c>
      <c r="B107" s="8"/>
      <c r="C107" s="8"/>
      <c r="D107" s="22"/>
      <c r="E107" s="8"/>
      <c r="F107" s="8"/>
      <c r="G107" s="23"/>
      <c r="H107" s="24"/>
    </row>
    <row r="108" spans="1:8">
      <c r="A108" s="6">
        <f t="shared" si="1"/>
        <v>104</v>
      </c>
      <c r="B108" s="8"/>
      <c r="C108" s="8"/>
      <c r="D108" s="22"/>
      <c r="E108" s="8"/>
      <c r="F108" s="8"/>
      <c r="G108" s="23"/>
      <c r="H108" s="24"/>
    </row>
    <row r="109" spans="1:8">
      <c r="A109" s="6">
        <f t="shared" si="1"/>
        <v>105</v>
      </c>
      <c r="B109" s="8"/>
      <c r="C109" s="8"/>
      <c r="D109" s="22"/>
      <c r="E109" s="8"/>
      <c r="F109" s="8"/>
      <c r="G109" s="23"/>
      <c r="H109" s="24"/>
    </row>
    <row r="110" spans="1:8">
      <c r="A110" s="6">
        <f t="shared" si="1"/>
        <v>106</v>
      </c>
      <c r="B110" s="8"/>
      <c r="C110" s="8"/>
      <c r="D110" s="22"/>
      <c r="E110" s="8"/>
      <c r="F110" s="8"/>
      <c r="G110" s="23"/>
      <c r="H110" s="24"/>
    </row>
    <row r="111" spans="1:8">
      <c r="A111" s="6">
        <f t="shared" si="1"/>
        <v>107</v>
      </c>
      <c r="B111" s="8"/>
      <c r="C111" s="8"/>
      <c r="D111" s="22"/>
      <c r="E111" s="8"/>
      <c r="F111" s="8"/>
      <c r="G111" s="23"/>
      <c r="H111" s="24"/>
    </row>
    <row r="112" spans="1:8">
      <c r="A112" s="6">
        <f t="shared" si="1"/>
        <v>108</v>
      </c>
      <c r="B112" s="8"/>
      <c r="C112" s="8"/>
      <c r="D112" s="22"/>
      <c r="E112" s="8"/>
      <c r="F112" s="8"/>
      <c r="G112" s="23"/>
      <c r="H112" s="24"/>
    </row>
    <row r="113" spans="1:8">
      <c r="A113" s="6">
        <f t="shared" si="1"/>
        <v>109</v>
      </c>
      <c r="B113" s="8"/>
      <c r="C113" s="8"/>
      <c r="D113" s="22"/>
      <c r="E113" s="8"/>
      <c r="F113" s="8"/>
      <c r="G113" s="23"/>
      <c r="H113" s="24"/>
    </row>
    <row r="114" spans="1:8">
      <c r="A114" s="6">
        <f t="shared" si="1"/>
        <v>110</v>
      </c>
      <c r="B114" s="8"/>
      <c r="C114" s="8"/>
      <c r="D114" s="22"/>
      <c r="E114" s="8"/>
      <c r="F114" s="8"/>
      <c r="G114" s="23"/>
      <c r="H114" s="24"/>
    </row>
    <row r="115" spans="1:8">
      <c r="A115" s="6">
        <f t="shared" si="1"/>
        <v>111</v>
      </c>
      <c r="B115" s="8"/>
      <c r="C115" s="8"/>
      <c r="D115" s="22"/>
      <c r="E115" s="8"/>
      <c r="F115" s="8"/>
      <c r="G115" s="23"/>
      <c r="H115" s="24"/>
    </row>
    <row r="116" spans="1:8">
      <c r="A116" s="6">
        <f t="shared" si="1"/>
        <v>112</v>
      </c>
      <c r="B116" s="8"/>
      <c r="C116" s="8"/>
      <c r="D116" s="22"/>
      <c r="E116" s="8"/>
      <c r="F116" s="8"/>
      <c r="G116" s="23"/>
      <c r="H116" s="24"/>
    </row>
    <row r="117" spans="1:8">
      <c r="A117" s="6">
        <f t="shared" si="1"/>
        <v>113</v>
      </c>
      <c r="B117" s="8"/>
      <c r="C117" s="8"/>
      <c r="D117" s="22"/>
      <c r="E117" s="8"/>
      <c r="F117" s="8"/>
      <c r="G117" s="23"/>
      <c r="H117" s="24"/>
    </row>
    <row r="118" spans="1:8">
      <c r="A118" s="6">
        <f t="shared" si="1"/>
        <v>114</v>
      </c>
      <c r="B118" s="8"/>
      <c r="C118" s="8"/>
      <c r="D118" s="22"/>
      <c r="E118" s="8"/>
      <c r="F118" s="8"/>
      <c r="G118" s="23"/>
      <c r="H118" s="24"/>
    </row>
    <row r="119" spans="1:8">
      <c r="A119" s="6">
        <f t="shared" si="1"/>
        <v>115</v>
      </c>
      <c r="B119" s="8"/>
      <c r="C119" s="8"/>
      <c r="D119" s="22"/>
      <c r="E119" s="8"/>
      <c r="F119" s="8"/>
      <c r="G119" s="23"/>
      <c r="H119" s="24"/>
    </row>
    <row r="120" spans="1:8">
      <c r="A120" s="6">
        <f t="shared" si="1"/>
        <v>116</v>
      </c>
      <c r="B120" s="8"/>
      <c r="C120" s="8"/>
      <c r="D120" s="22"/>
      <c r="E120" s="8"/>
      <c r="F120" s="8"/>
      <c r="G120" s="23"/>
      <c r="H120" s="24"/>
    </row>
    <row r="121" spans="1:8">
      <c r="A121" s="6">
        <f t="shared" si="1"/>
        <v>117</v>
      </c>
      <c r="B121" s="8"/>
      <c r="C121" s="8"/>
      <c r="D121" s="22"/>
      <c r="E121" s="8"/>
      <c r="F121" s="8"/>
      <c r="G121" s="23"/>
      <c r="H121" s="24"/>
    </row>
    <row r="122" spans="1:8">
      <c r="A122" s="6">
        <f t="shared" si="1"/>
        <v>118</v>
      </c>
      <c r="B122" s="8"/>
      <c r="C122" s="8"/>
      <c r="D122" s="22"/>
      <c r="E122" s="8"/>
      <c r="F122" s="8"/>
      <c r="G122" s="23"/>
      <c r="H122" s="24"/>
    </row>
    <row r="123" spans="1:8">
      <c r="A123" s="6">
        <f t="shared" si="1"/>
        <v>119</v>
      </c>
      <c r="B123" s="8"/>
      <c r="C123" s="8"/>
      <c r="D123" s="22"/>
      <c r="E123" s="8"/>
      <c r="F123" s="8"/>
      <c r="G123" s="23"/>
      <c r="H123" s="24"/>
    </row>
    <row r="124" spans="1:8">
      <c r="A124" s="6">
        <f t="shared" si="1"/>
        <v>120</v>
      </c>
      <c r="B124" s="8"/>
      <c r="C124" s="8"/>
      <c r="D124" s="22"/>
      <c r="E124" s="8"/>
      <c r="F124" s="8"/>
      <c r="G124" s="23"/>
      <c r="H124" s="24"/>
    </row>
    <row r="125" spans="1:8">
      <c r="A125" s="6">
        <f t="shared" si="1"/>
        <v>121</v>
      </c>
      <c r="B125" s="8"/>
      <c r="C125" s="8"/>
      <c r="D125" s="22"/>
      <c r="E125" s="8"/>
      <c r="F125" s="8"/>
      <c r="G125" s="23"/>
      <c r="H125" s="24"/>
    </row>
    <row r="126" spans="1:8">
      <c r="A126" s="6">
        <f t="shared" si="1"/>
        <v>122</v>
      </c>
      <c r="B126" s="8"/>
      <c r="C126" s="8"/>
      <c r="D126" s="22"/>
      <c r="E126" s="8"/>
      <c r="F126" s="8"/>
      <c r="G126" s="23"/>
      <c r="H126" s="24"/>
    </row>
    <row r="127" spans="1:8">
      <c r="A127" s="6">
        <f t="shared" si="1"/>
        <v>123</v>
      </c>
      <c r="B127" s="8"/>
      <c r="C127" s="8"/>
      <c r="D127" s="22"/>
      <c r="E127" s="8"/>
      <c r="F127" s="8"/>
      <c r="G127" s="23"/>
      <c r="H127" s="24"/>
    </row>
    <row r="128" spans="1:8">
      <c r="A128" s="6">
        <f t="shared" si="1"/>
        <v>124</v>
      </c>
      <c r="B128" s="8"/>
      <c r="C128" s="8"/>
      <c r="D128" s="22"/>
      <c r="E128" s="8"/>
      <c r="F128" s="8"/>
      <c r="G128" s="23"/>
      <c r="H128" s="24"/>
    </row>
    <row r="129" spans="1:8">
      <c r="A129" s="6">
        <f t="shared" si="1"/>
        <v>125</v>
      </c>
      <c r="B129" s="8"/>
      <c r="C129" s="8"/>
      <c r="D129" s="22"/>
      <c r="E129" s="8"/>
      <c r="F129" s="8"/>
      <c r="G129" s="23"/>
      <c r="H129" s="24"/>
    </row>
    <row r="130" spans="1:8">
      <c r="A130" s="6">
        <f t="shared" si="1"/>
        <v>126</v>
      </c>
      <c r="B130" s="8"/>
      <c r="C130" s="8"/>
      <c r="D130" s="22"/>
      <c r="E130" s="8"/>
      <c r="F130" s="8"/>
      <c r="G130" s="23"/>
      <c r="H130" s="24"/>
    </row>
    <row r="131" spans="1:8">
      <c r="A131" s="6">
        <f t="shared" si="1"/>
        <v>127</v>
      </c>
      <c r="B131" s="8"/>
      <c r="C131" s="8"/>
      <c r="D131" s="22"/>
      <c r="E131" s="8"/>
      <c r="F131" s="8"/>
      <c r="G131" s="23"/>
      <c r="H131" s="24"/>
    </row>
    <row r="132" spans="1:8">
      <c r="A132" s="6">
        <f t="shared" si="1"/>
        <v>128</v>
      </c>
      <c r="B132" s="8"/>
      <c r="C132" s="8"/>
      <c r="D132" s="22"/>
      <c r="E132" s="8"/>
      <c r="F132" s="8"/>
      <c r="G132" s="23"/>
      <c r="H132" s="24"/>
    </row>
    <row r="133" spans="1:8">
      <c r="A133" s="6">
        <f t="shared" si="1"/>
        <v>129</v>
      </c>
      <c r="B133" s="8"/>
      <c r="C133" s="8"/>
      <c r="D133" s="22"/>
      <c r="E133" s="8"/>
      <c r="F133" s="8"/>
      <c r="G133" s="23"/>
      <c r="H133" s="24"/>
    </row>
    <row r="134" spans="1:8">
      <c r="A134" s="6">
        <f t="shared" si="1"/>
        <v>130</v>
      </c>
      <c r="B134" s="8"/>
      <c r="C134" s="8"/>
      <c r="D134" s="22"/>
      <c r="E134" s="8"/>
      <c r="F134" s="8"/>
      <c r="G134" s="23"/>
      <c r="H134" s="24"/>
    </row>
    <row r="135" spans="1:8">
      <c r="A135" s="6">
        <f t="shared" ref="A135:A198" si="2">+A134+1</f>
        <v>131</v>
      </c>
      <c r="B135" s="8"/>
      <c r="C135" s="8"/>
      <c r="D135" s="22"/>
      <c r="E135" s="8"/>
      <c r="F135" s="8"/>
      <c r="G135" s="23"/>
      <c r="H135" s="24"/>
    </row>
    <row r="136" spans="1:8">
      <c r="A136" s="6">
        <f t="shared" si="2"/>
        <v>132</v>
      </c>
      <c r="B136" s="8"/>
      <c r="C136" s="8"/>
      <c r="D136" s="22"/>
      <c r="E136" s="8"/>
      <c r="F136" s="8"/>
      <c r="G136" s="23"/>
      <c r="H136" s="24"/>
    </row>
    <row r="137" spans="1:8">
      <c r="A137" s="6">
        <f t="shared" si="2"/>
        <v>133</v>
      </c>
      <c r="B137" s="8"/>
      <c r="C137" s="8"/>
      <c r="D137" s="22"/>
      <c r="E137" s="8"/>
      <c r="F137" s="8"/>
      <c r="G137" s="23"/>
      <c r="H137" s="24"/>
    </row>
    <row r="138" spans="1:8">
      <c r="A138" s="6">
        <f t="shared" si="2"/>
        <v>134</v>
      </c>
      <c r="B138" s="8"/>
      <c r="C138" s="8"/>
      <c r="D138" s="22"/>
      <c r="E138" s="8"/>
      <c r="F138" s="8"/>
      <c r="G138" s="23"/>
      <c r="H138" s="24"/>
    </row>
    <row r="139" spans="1:8">
      <c r="A139" s="6">
        <f t="shared" si="2"/>
        <v>135</v>
      </c>
      <c r="B139" s="8"/>
      <c r="C139" s="8"/>
      <c r="D139" s="22"/>
      <c r="E139" s="8"/>
      <c r="F139" s="8"/>
      <c r="G139" s="23"/>
      <c r="H139" s="24"/>
    </row>
    <row r="140" spans="1:8">
      <c r="A140" s="6">
        <f t="shared" si="2"/>
        <v>136</v>
      </c>
      <c r="B140" s="8"/>
      <c r="C140" s="8"/>
      <c r="D140" s="22"/>
      <c r="E140" s="8"/>
      <c r="F140" s="8"/>
      <c r="G140" s="23"/>
      <c r="H140" s="24"/>
    </row>
    <row r="141" spans="1:8">
      <c r="A141" s="6">
        <f t="shared" si="2"/>
        <v>137</v>
      </c>
      <c r="B141" s="8"/>
      <c r="C141" s="8"/>
      <c r="D141" s="22"/>
      <c r="E141" s="8"/>
      <c r="F141" s="8"/>
      <c r="G141" s="23"/>
      <c r="H141" s="24"/>
    </row>
    <row r="142" spans="1:8">
      <c r="A142" s="6">
        <f t="shared" si="2"/>
        <v>138</v>
      </c>
      <c r="B142" s="8"/>
      <c r="C142" s="8"/>
      <c r="D142" s="22"/>
      <c r="E142" s="8"/>
      <c r="F142" s="8"/>
      <c r="G142" s="23"/>
      <c r="H142" s="24"/>
    </row>
    <row r="143" spans="1:8">
      <c r="A143" s="6">
        <f t="shared" si="2"/>
        <v>139</v>
      </c>
      <c r="B143" s="8"/>
      <c r="C143" s="8"/>
      <c r="D143" s="22"/>
      <c r="E143" s="8"/>
      <c r="F143" s="8"/>
      <c r="G143" s="23"/>
      <c r="H143" s="24"/>
    </row>
    <row r="144" spans="1:8">
      <c r="A144" s="6">
        <f t="shared" si="2"/>
        <v>140</v>
      </c>
      <c r="B144" s="8"/>
      <c r="C144" s="8"/>
      <c r="D144" s="22"/>
      <c r="E144" s="8"/>
      <c r="F144" s="8"/>
      <c r="G144" s="23"/>
      <c r="H144" s="24"/>
    </row>
    <row r="145" spans="1:8">
      <c r="A145" s="6">
        <f t="shared" si="2"/>
        <v>141</v>
      </c>
      <c r="B145" s="8"/>
      <c r="C145" s="8"/>
      <c r="D145" s="22"/>
      <c r="E145" s="8"/>
      <c r="F145" s="8"/>
      <c r="G145" s="23"/>
      <c r="H145" s="24"/>
    </row>
    <row r="146" spans="1:8">
      <c r="A146" s="6">
        <f t="shared" si="2"/>
        <v>142</v>
      </c>
      <c r="B146" s="8"/>
      <c r="C146" s="8"/>
      <c r="D146" s="22"/>
      <c r="E146" s="8"/>
      <c r="F146" s="8"/>
      <c r="G146" s="23"/>
      <c r="H146" s="24"/>
    </row>
    <row r="147" spans="1:8">
      <c r="A147" s="6">
        <f t="shared" si="2"/>
        <v>143</v>
      </c>
      <c r="B147" s="8"/>
      <c r="C147" s="8"/>
      <c r="D147" s="22"/>
      <c r="E147" s="8"/>
      <c r="F147" s="8"/>
      <c r="G147" s="23"/>
      <c r="H147" s="24"/>
    </row>
    <row r="148" spans="1:8">
      <c r="A148" s="6">
        <f t="shared" si="2"/>
        <v>144</v>
      </c>
      <c r="B148" s="8"/>
      <c r="C148" s="8"/>
      <c r="D148" s="22"/>
      <c r="E148" s="8"/>
      <c r="F148" s="8"/>
      <c r="G148" s="23"/>
      <c r="H148" s="24"/>
    </row>
    <row r="149" spans="1:8">
      <c r="A149" s="6">
        <f t="shared" si="2"/>
        <v>145</v>
      </c>
      <c r="B149" s="8"/>
      <c r="C149" s="8"/>
      <c r="D149" s="22"/>
      <c r="E149" s="8"/>
      <c r="F149" s="8"/>
      <c r="G149" s="23"/>
      <c r="H149" s="24"/>
    </row>
    <row r="150" spans="1:8">
      <c r="A150" s="6">
        <f t="shared" si="2"/>
        <v>146</v>
      </c>
      <c r="B150" s="8"/>
      <c r="C150" s="8"/>
      <c r="D150" s="22"/>
      <c r="E150" s="8"/>
      <c r="F150" s="8"/>
      <c r="G150" s="23"/>
      <c r="H150" s="24"/>
    </row>
    <row r="151" spans="1:8">
      <c r="A151" s="6">
        <f t="shared" si="2"/>
        <v>147</v>
      </c>
      <c r="B151" s="8"/>
      <c r="C151" s="8"/>
      <c r="D151" s="22"/>
      <c r="E151" s="8"/>
      <c r="F151" s="8"/>
      <c r="G151" s="23"/>
      <c r="H151" s="24"/>
    </row>
    <row r="152" spans="1:8">
      <c r="A152" s="6">
        <f t="shared" si="2"/>
        <v>148</v>
      </c>
      <c r="B152" s="8"/>
      <c r="C152" s="8"/>
      <c r="D152" s="22"/>
      <c r="E152" s="8"/>
      <c r="F152" s="8"/>
      <c r="G152" s="23"/>
      <c r="H152" s="24"/>
    </row>
    <row r="153" spans="1:8">
      <c r="A153" s="6">
        <f t="shared" si="2"/>
        <v>149</v>
      </c>
      <c r="B153" s="8"/>
      <c r="C153" s="8"/>
      <c r="D153" s="22"/>
      <c r="E153" s="8"/>
      <c r="F153" s="8"/>
      <c r="G153" s="23"/>
      <c r="H153" s="24"/>
    </row>
    <row r="154" spans="1:8">
      <c r="A154" s="6">
        <f t="shared" si="2"/>
        <v>150</v>
      </c>
      <c r="B154" s="8"/>
      <c r="C154" s="8"/>
      <c r="D154" s="22"/>
      <c r="E154" s="8"/>
      <c r="F154" s="8"/>
      <c r="G154" s="23"/>
      <c r="H154" s="24"/>
    </row>
    <row r="155" spans="1:8">
      <c r="A155" s="6">
        <f t="shared" si="2"/>
        <v>151</v>
      </c>
      <c r="B155" s="8"/>
      <c r="C155" s="8"/>
      <c r="D155" s="22"/>
      <c r="E155" s="8"/>
      <c r="F155" s="8"/>
      <c r="G155" s="23"/>
      <c r="H155" s="24"/>
    </row>
    <row r="156" spans="1:8">
      <c r="A156" s="6">
        <f t="shared" si="2"/>
        <v>152</v>
      </c>
      <c r="B156" s="8"/>
      <c r="C156" s="8"/>
      <c r="D156" s="22"/>
      <c r="E156" s="8"/>
      <c r="F156" s="8"/>
      <c r="G156" s="23"/>
      <c r="H156" s="24"/>
    </row>
    <row r="157" spans="1:8">
      <c r="A157" s="6">
        <f t="shared" si="2"/>
        <v>153</v>
      </c>
      <c r="B157" s="8"/>
      <c r="C157" s="8"/>
      <c r="D157" s="22"/>
      <c r="E157" s="8"/>
      <c r="F157" s="8"/>
      <c r="G157" s="23"/>
      <c r="H157" s="24"/>
    </row>
    <row r="158" spans="1:8">
      <c r="A158" s="6">
        <f t="shared" si="2"/>
        <v>154</v>
      </c>
      <c r="B158" s="8"/>
      <c r="C158" s="8"/>
      <c r="D158" s="22"/>
      <c r="E158" s="8"/>
      <c r="F158" s="8"/>
      <c r="G158" s="23"/>
      <c r="H158" s="24"/>
    </row>
    <row r="159" spans="1:8">
      <c r="A159" s="6">
        <f t="shared" si="2"/>
        <v>155</v>
      </c>
      <c r="B159" s="8"/>
      <c r="C159" s="8"/>
      <c r="D159" s="22"/>
      <c r="E159" s="8"/>
      <c r="F159" s="8"/>
      <c r="G159" s="23"/>
      <c r="H159" s="24"/>
    </row>
    <row r="160" spans="1:8">
      <c r="A160" s="6">
        <f t="shared" si="2"/>
        <v>156</v>
      </c>
      <c r="B160" s="8"/>
      <c r="C160" s="8"/>
      <c r="D160" s="22"/>
      <c r="E160" s="8"/>
      <c r="F160" s="8"/>
      <c r="G160" s="23"/>
      <c r="H160" s="24"/>
    </row>
    <row r="161" spans="1:8">
      <c r="A161" s="6">
        <f t="shared" si="2"/>
        <v>157</v>
      </c>
      <c r="B161" s="8"/>
      <c r="C161" s="8"/>
      <c r="D161" s="22"/>
      <c r="E161" s="8"/>
      <c r="F161" s="8"/>
      <c r="G161" s="23"/>
      <c r="H161" s="24"/>
    </row>
    <row r="162" spans="1:8">
      <c r="A162" s="6">
        <f t="shared" si="2"/>
        <v>158</v>
      </c>
      <c r="B162" s="8"/>
      <c r="C162" s="8"/>
      <c r="D162" s="22"/>
      <c r="E162" s="8"/>
      <c r="F162" s="8"/>
      <c r="G162" s="23"/>
      <c r="H162" s="24"/>
    </row>
    <row r="163" spans="1:8">
      <c r="A163" s="6">
        <f t="shared" si="2"/>
        <v>159</v>
      </c>
      <c r="B163" s="8"/>
      <c r="C163" s="8"/>
      <c r="D163" s="22"/>
      <c r="E163" s="8"/>
      <c r="F163" s="8"/>
      <c r="G163" s="23"/>
      <c r="H163" s="24"/>
    </row>
    <row r="164" spans="1:8">
      <c r="A164" s="6">
        <f t="shared" si="2"/>
        <v>160</v>
      </c>
      <c r="B164" s="8"/>
      <c r="C164" s="8"/>
      <c r="D164" s="22"/>
      <c r="E164" s="8"/>
      <c r="F164" s="8"/>
      <c r="G164" s="23"/>
      <c r="H164" s="24"/>
    </row>
    <row r="165" spans="1:8">
      <c r="A165" s="6">
        <f t="shared" si="2"/>
        <v>161</v>
      </c>
      <c r="B165" s="8"/>
      <c r="C165" s="8"/>
      <c r="D165" s="22"/>
      <c r="E165" s="8"/>
      <c r="F165" s="8"/>
      <c r="G165" s="23"/>
      <c r="H165" s="24"/>
    </row>
    <row r="166" spans="1:8">
      <c r="A166" s="6">
        <f t="shared" si="2"/>
        <v>162</v>
      </c>
      <c r="B166" s="8"/>
      <c r="C166" s="8"/>
      <c r="D166" s="22"/>
      <c r="E166" s="8"/>
      <c r="F166" s="8"/>
      <c r="G166" s="23"/>
      <c r="H166" s="24"/>
    </row>
    <row r="167" spans="1:8">
      <c r="A167" s="6">
        <f t="shared" si="2"/>
        <v>163</v>
      </c>
      <c r="B167" s="8"/>
      <c r="C167" s="8"/>
      <c r="D167" s="22"/>
      <c r="E167" s="8"/>
      <c r="F167" s="8"/>
      <c r="G167" s="23"/>
      <c r="H167" s="24"/>
    </row>
    <row r="168" spans="1:8">
      <c r="A168" s="6">
        <f t="shared" si="2"/>
        <v>164</v>
      </c>
      <c r="B168" s="8"/>
      <c r="C168" s="8"/>
      <c r="D168" s="22"/>
      <c r="E168" s="8"/>
      <c r="F168" s="8"/>
      <c r="G168" s="23"/>
      <c r="H168" s="24"/>
    </row>
    <row r="169" spans="1:8">
      <c r="A169" s="6">
        <f t="shared" si="2"/>
        <v>165</v>
      </c>
      <c r="B169" s="8"/>
      <c r="C169" s="8"/>
      <c r="D169" s="22"/>
      <c r="E169" s="8"/>
      <c r="F169" s="8"/>
      <c r="G169" s="23"/>
      <c r="H169" s="24"/>
    </row>
    <row r="170" spans="1:8">
      <c r="A170" s="6">
        <f t="shared" si="2"/>
        <v>166</v>
      </c>
      <c r="B170" s="8"/>
      <c r="C170" s="8"/>
      <c r="D170" s="22"/>
      <c r="E170" s="8"/>
      <c r="F170" s="8"/>
      <c r="G170" s="23"/>
      <c r="H170" s="24"/>
    </row>
    <row r="171" spans="1:8">
      <c r="A171" s="6">
        <f t="shared" si="2"/>
        <v>167</v>
      </c>
      <c r="B171" s="8"/>
      <c r="C171" s="8"/>
      <c r="D171" s="22"/>
      <c r="E171" s="8"/>
      <c r="F171" s="8"/>
      <c r="G171" s="23"/>
      <c r="H171" s="24"/>
    </row>
    <row r="172" spans="1:8">
      <c r="A172" s="6">
        <f t="shared" si="2"/>
        <v>168</v>
      </c>
      <c r="B172" s="8"/>
      <c r="C172" s="8"/>
      <c r="D172" s="22"/>
      <c r="E172" s="8"/>
      <c r="F172" s="8"/>
      <c r="G172" s="23"/>
      <c r="H172" s="24"/>
    </row>
    <row r="173" spans="1:8">
      <c r="A173" s="6">
        <f t="shared" si="2"/>
        <v>169</v>
      </c>
      <c r="B173" s="8"/>
      <c r="C173" s="8"/>
      <c r="D173" s="22"/>
      <c r="E173" s="8"/>
      <c r="F173" s="8"/>
      <c r="G173" s="23"/>
      <c r="H173" s="24"/>
    </row>
    <row r="174" spans="1:8">
      <c r="A174" s="6">
        <f t="shared" si="2"/>
        <v>170</v>
      </c>
      <c r="B174" s="8"/>
      <c r="C174" s="8"/>
      <c r="D174" s="22"/>
      <c r="E174" s="8"/>
      <c r="F174" s="8"/>
      <c r="G174" s="23"/>
      <c r="H174" s="24"/>
    </row>
    <row r="175" spans="1:8">
      <c r="A175" s="6">
        <f t="shared" si="2"/>
        <v>171</v>
      </c>
      <c r="B175" s="8"/>
      <c r="C175" s="8"/>
      <c r="D175" s="22"/>
      <c r="E175" s="8"/>
      <c r="F175" s="8"/>
      <c r="G175" s="23"/>
      <c r="H175" s="24"/>
    </row>
    <row r="176" spans="1:8">
      <c r="A176" s="6">
        <f t="shared" si="2"/>
        <v>172</v>
      </c>
      <c r="B176" s="8"/>
      <c r="C176" s="8"/>
      <c r="D176" s="22"/>
      <c r="E176" s="8"/>
      <c r="F176" s="8"/>
      <c r="G176" s="23"/>
      <c r="H176" s="24"/>
    </row>
    <row r="177" spans="1:8">
      <c r="A177" s="6">
        <f t="shared" si="2"/>
        <v>173</v>
      </c>
      <c r="B177" s="8"/>
      <c r="C177" s="8"/>
      <c r="D177" s="22"/>
      <c r="E177" s="8"/>
      <c r="F177" s="8"/>
      <c r="G177" s="23"/>
      <c r="H177" s="24"/>
    </row>
    <row r="178" spans="1:8">
      <c r="A178" s="6">
        <f t="shared" si="2"/>
        <v>174</v>
      </c>
      <c r="B178" s="8"/>
      <c r="C178" s="8"/>
      <c r="D178" s="22"/>
      <c r="E178" s="8"/>
      <c r="F178" s="8"/>
      <c r="G178" s="23"/>
      <c r="H178" s="24"/>
    </row>
    <row r="179" spans="1:8">
      <c r="A179" s="6">
        <f t="shared" si="2"/>
        <v>175</v>
      </c>
      <c r="B179" s="8"/>
      <c r="C179" s="8"/>
      <c r="D179" s="22"/>
      <c r="E179" s="8"/>
      <c r="F179" s="8"/>
      <c r="G179" s="23"/>
      <c r="H179" s="24"/>
    </row>
    <row r="180" spans="1:8">
      <c r="A180" s="6">
        <f t="shared" si="2"/>
        <v>176</v>
      </c>
      <c r="B180" s="8"/>
      <c r="C180" s="8"/>
      <c r="D180" s="22"/>
      <c r="E180" s="8"/>
      <c r="F180" s="8"/>
      <c r="G180" s="23"/>
      <c r="H180" s="24"/>
    </row>
    <row r="181" spans="1:8">
      <c r="A181" s="6">
        <f t="shared" si="2"/>
        <v>177</v>
      </c>
      <c r="B181" s="8"/>
      <c r="C181" s="8"/>
      <c r="D181" s="22"/>
      <c r="E181" s="8"/>
      <c r="F181" s="8"/>
      <c r="G181" s="23"/>
      <c r="H181" s="24"/>
    </row>
    <row r="182" spans="1:8">
      <c r="A182" s="6">
        <f t="shared" si="2"/>
        <v>178</v>
      </c>
      <c r="B182" s="8"/>
      <c r="C182" s="8"/>
      <c r="D182" s="22"/>
      <c r="E182" s="8"/>
      <c r="F182" s="8"/>
      <c r="G182" s="23"/>
      <c r="H182" s="24"/>
    </row>
    <row r="183" spans="1:8">
      <c r="A183" s="6">
        <f t="shared" si="2"/>
        <v>179</v>
      </c>
      <c r="B183" s="8"/>
      <c r="C183" s="8"/>
      <c r="D183" s="22"/>
      <c r="E183" s="8"/>
      <c r="F183" s="8"/>
      <c r="G183" s="23"/>
      <c r="H183" s="24"/>
    </row>
    <row r="184" spans="1:8">
      <c r="A184" s="6">
        <f t="shared" si="2"/>
        <v>180</v>
      </c>
      <c r="B184" s="8"/>
      <c r="C184" s="8"/>
      <c r="D184" s="22"/>
      <c r="E184" s="8"/>
      <c r="F184" s="8"/>
      <c r="G184" s="23"/>
      <c r="H184" s="24"/>
    </row>
    <row r="185" spans="1:8">
      <c r="A185" s="6">
        <f t="shared" si="2"/>
        <v>181</v>
      </c>
      <c r="B185" s="8"/>
      <c r="C185" s="8"/>
      <c r="D185" s="22"/>
      <c r="E185" s="8"/>
      <c r="F185" s="8"/>
      <c r="G185" s="23"/>
      <c r="H185" s="24"/>
    </row>
    <row r="186" spans="1:8">
      <c r="A186" s="6">
        <f t="shared" si="2"/>
        <v>182</v>
      </c>
      <c r="B186" s="8"/>
      <c r="C186" s="8"/>
      <c r="D186" s="22"/>
      <c r="E186" s="8"/>
      <c r="F186" s="8"/>
      <c r="G186" s="23"/>
      <c r="H186" s="24"/>
    </row>
    <row r="187" spans="1:8">
      <c r="A187" s="6">
        <f t="shared" si="2"/>
        <v>183</v>
      </c>
      <c r="B187" s="8"/>
      <c r="C187" s="8"/>
      <c r="D187" s="22"/>
      <c r="E187" s="8"/>
      <c r="F187" s="8"/>
      <c r="G187" s="23"/>
      <c r="H187" s="24"/>
    </row>
    <row r="188" spans="1:8">
      <c r="A188" s="6">
        <f t="shared" si="2"/>
        <v>184</v>
      </c>
      <c r="B188" s="8"/>
      <c r="C188" s="8"/>
      <c r="D188" s="22"/>
      <c r="E188" s="8"/>
      <c r="F188" s="8"/>
      <c r="G188" s="23"/>
      <c r="H188" s="24"/>
    </row>
    <row r="189" spans="1:8">
      <c r="A189" s="6">
        <f t="shared" si="2"/>
        <v>185</v>
      </c>
      <c r="B189" s="8"/>
      <c r="C189" s="8"/>
      <c r="D189" s="22"/>
      <c r="E189" s="8"/>
      <c r="F189" s="8"/>
      <c r="G189" s="23"/>
      <c r="H189" s="24"/>
    </row>
    <row r="190" spans="1:8">
      <c r="A190" s="6">
        <f t="shared" si="2"/>
        <v>186</v>
      </c>
      <c r="B190" s="8"/>
      <c r="C190" s="8"/>
      <c r="D190" s="22"/>
      <c r="E190" s="8"/>
      <c r="F190" s="8"/>
      <c r="G190" s="23"/>
      <c r="H190" s="24"/>
    </row>
    <row r="191" spans="1:8">
      <c r="A191" s="6">
        <f t="shared" si="2"/>
        <v>187</v>
      </c>
      <c r="B191" s="8"/>
      <c r="C191" s="8"/>
      <c r="D191" s="22"/>
      <c r="E191" s="8"/>
      <c r="F191" s="8"/>
      <c r="G191" s="23"/>
      <c r="H191" s="24"/>
    </row>
    <row r="192" spans="1:8">
      <c r="A192" s="6">
        <f t="shared" si="2"/>
        <v>188</v>
      </c>
      <c r="B192" s="8"/>
      <c r="C192" s="8"/>
      <c r="D192" s="22"/>
      <c r="E192" s="8"/>
      <c r="F192" s="8"/>
      <c r="G192" s="23"/>
      <c r="H192" s="24"/>
    </row>
    <row r="193" spans="1:8">
      <c r="A193" s="6">
        <f t="shared" si="2"/>
        <v>189</v>
      </c>
      <c r="B193" s="8"/>
      <c r="C193" s="8"/>
      <c r="D193" s="22"/>
      <c r="E193" s="8"/>
      <c r="F193" s="8"/>
      <c r="G193" s="23"/>
      <c r="H193" s="24"/>
    </row>
    <row r="194" spans="1:8">
      <c r="A194" s="6">
        <f t="shared" si="2"/>
        <v>190</v>
      </c>
      <c r="B194" s="8"/>
      <c r="C194" s="8"/>
      <c r="D194" s="22"/>
      <c r="E194" s="8"/>
      <c r="F194" s="8"/>
      <c r="G194" s="23"/>
      <c r="H194" s="24"/>
    </row>
    <row r="195" spans="1:8">
      <c r="A195" s="6">
        <f t="shared" si="2"/>
        <v>191</v>
      </c>
      <c r="B195" s="8"/>
      <c r="C195" s="8"/>
      <c r="D195" s="22"/>
      <c r="E195" s="8"/>
      <c r="F195" s="8"/>
      <c r="G195" s="23"/>
      <c r="H195" s="24"/>
    </row>
    <row r="196" spans="1:8">
      <c r="A196" s="6">
        <f t="shared" si="2"/>
        <v>192</v>
      </c>
      <c r="B196" s="8"/>
      <c r="C196" s="8"/>
      <c r="D196" s="22"/>
      <c r="E196" s="8"/>
      <c r="F196" s="8"/>
      <c r="G196" s="23"/>
      <c r="H196" s="24"/>
    </row>
    <row r="197" spans="1:8">
      <c r="A197" s="6">
        <f t="shared" si="2"/>
        <v>193</v>
      </c>
      <c r="B197" s="8"/>
      <c r="C197" s="8"/>
      <c r="D197" s="22"/>
      <c r="E197" s="8"/>
      <c r="F197" s="8"/>
      <c r="G197" s="23"/>
      <c r="H197" s="24"/>
    </row>
    <row r="198" spans="1:8">
      <c r="A198" s="6">
        <f t="shared" si="2"/>
        <v>194</v>
      </c>
      <c r="B198" s="8"/>
      <c r="C198" s="8"/>
      <c r="D198" s="22"/>
      <c r="E198" s="8"/>
      <c r="F198" s="8"/>
      <c r="G198" s="23"/>
      <c r="H198" s="24"/>
    </row>
    <row r="199" spans="1:8">
      <c r="A199" s="6">
        <f t="shared" ref="A199:A204" si="3">+A198+1</f>
        <v>195</v>
      </c>
      <c r="B199" s="8"/>
      <c r="C199" s="8"/>
      <c r="D199" s="22"/>
      <c r="E199" s="8"/>
      <c r="F199" s="8"/>
      <c r="G199" s="23"/>
      <c r="H199" s="24"/>
    </row>
    <row r="200" spans="1:8">
      <c r="A200" s="6">
        <f t="shared" si="3"/>
        <v>196</v>
      </c>
      <c r="B200" s="8"/>
      <c r="C200" s="8"/>
      <c r="D200" s="22"/>
      <c r="E200" s="8"/>
      <c r="F200" s="8"/>
      <c r="G200" s="23"/>
      <c r="H200" s="24"/>
    </row>
    <row r="201" spans="1:8">
      <c r="A201" s="6">
        <f t="shared" si="3"/>
        <v>197</v>
      </c>
      <c r="B201" s="8"/>
      <c r="C201" s="8"/>
      <c r="D201" s="22"/>
      <c r="E201" s="8"/>
      <c r="F201" s="8"/>
      <c r="G201" s="23"/>
      <c r="H201" s="24"/>
    </row>
    <row r="202" spans="1:8">
      <c r="A202" s="6">
        <f t="shared" si="3"/>
        <v>198</v>
      </c>
      <c r="B202" s="8"/>
      <c r="C202" s="8"/>
      <c r="D202" s="22"/>
      <c r="E202" s="8"/>
      <c r="F202" s="8"/>
      <c r="G202" s="23"/>
      <c r="H202" s="24"/>
    </row>
    <row r="203" spans="1:8">
      <c r="A203" s="6">
        <f t="shared" si="3"/>
        <v>199</v>
      </c>
      <c r="B203" s="8"/>
      <c r="C203" s="8"/>
      <c r="D203" s="22"/>
      <c r="E203" s="8"/>
      <c r="F203" s="8"/>
      <c r="G203" s="23"/>
      <c r="H203" s="24"/>
    </row>
    <row r="204" spans="1:8" ht="15.75" thickBot="1">
      <c r="A204" s="10">
        <f t="shared" si="3"/>
        <v>200</v>
      </c>
      <c r="B204" s="11"/>
      <c r="C204" s="11"/>
      <c r="D204" s="25"/>
      <c r="E204" s="11"/>
      <c r="F204" s="11"/>
      <c r="G204" s="26"/>
      <c r="H204" s="27"/>
    </row>
  </sheetData>
  <mergeCells count="1">
    <mergeCell ref="A2:H2"/>
  </mergeCells>
  <hyperlinks>
    <hyperlink ref="B5" location="A!A1" display="A"/>
  </hyperlinks>
  <pageMargins left="0.16" right="0.24" top="0.23" bottom="0.33" header="0.16" footer="0.3"/>
  <pageSetup scale="77" orientation="portrait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N52"/>
  <sheetViews>
    <sheetView tabSelected="1" view="pageBreakPreview" zoomScaleSheetLayoutView="100" workbookViewId="0">
      <selection activeCell="G14" sqref="G14"/>
    </sheetView>
  </sheetViews>
  <sheetFormatPr defaultRowHeight="12.75"/>
  <cols>
    <col min="1" max="1" width="13.28515625" style="28" customWidth="1"/>
    <col min="2" max="2" width="10.42578125" style="28" customWidth="1"/>
    <col min="3" max="3" width="10.140625" style="28" customWidth="1"/>
    <col min="4" max="4" width="10.42578125" style="28" bestFit="1" customWidth="1"/>
    <col min="5" max="5" width="10.42578125" style="28" customWidth="1"/>
    <col min="6" max="6" width="11" style="28" customWidth="1"/>
    <col min="7" max="7" width="10.7109375" style="28" customWidth="1"/>
    <col min="8" max="8" width="11.7109375" style="28" customWidth="1"/>
    <col min="9" max="9" width="10.28515625" style="28" customWidth="1"/>
    <col min="10" max="10" width="10.5703125" style="28" customWidth="1"/>
    <col min="11" max="13" width="11" style="28" customWidth="1"/>
    <col min="14" max="14" width="12.28515625" style="28" customWidth="1"/>
    <col min="15" max="16384" width="9.140625" style="28"/>
  </cols>
  <sheetData>
    <row r="1" spans="1:14" ht="18.75">
      <c r="A1" s="106" t="s">
        <v>74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</row>
    <row r="2" spans="1:14" ht="15" customHeight="1">
      <c r="A2" s="107" t="s">
        <v>0</v>
      </c>
      <c r="B2" s="107"/>
      <c r="C2" s="29" t="str">
        <f>+'Master Data'!B5</f>
        <v>AAAA</v>
      </c>
      <c r="D2" s="29"/>
      <c r="E2" s="103" t="s">
        <v>1</v>
      </c>
      <c r="F2" s="29"/>
      <c r="G2" s="61"/>
      <c r="H2" s="61"/>
      <c r="I2" s="61"/>
      <c r="J2" s="61"/>
      <c r="M2" s="30" t="s">
        <v>2</v>
      </c>
    </row>
    <row r="3" spans="1:14" ht="15" customHeight="1">
      <c r="A3" s="107" t="s">
        <v>3</v>
      </c>
      <c r="B3" s="107"/>
      <c r="C3" s="29" t="str">
        <f>+'Master Data'!C5</f>
        <v>ABC Pvt Ltd.</v>
      </c>
      <c r="D3" s="29"/>
      <c r="E3" s="103" t="s">
        <v>4</v>
      </c>
      <c r="F3" s="29"/>
      <c r="G3" s="61"/>
      <c r="H3" s="61"/>
      <c r="I3" s="61"/>
      <c r="J3" s="61"/>
      <c r="K3" s="61"/>
      <c r="L3" s="61"/>
      <c r="M3" s="61"/>
      <c r="N3" s="61"/>
    </row>
    <row r="4" spans="1:14" ht="15" customHeight="1">
      <c r="A4" s="104" t="s">
        <v>5</v>
      </c>
      <c r="B4" s="104"/>
      <c r="C4" s="28" t="s">
        <v>4</v>
      </c>
      <c r="D4" s="29"/>
      <c r="E4" s="103"/>
      <c r="F4" s="29"/>
      <c r="G4" s="61"/>
      <c r="H4" s="61"/>
      <c r="I4" s="61"/>
      <c r="J4" s="61"/>
      <c r="K4" s="114" t="s">
        <v>73</v>
      </c>
      <c r="L4" s="114"/>
      <c r="M4" s="114"/>
      <c r="N4" s="114"/>
    </row>
    <row r="5" spans="1:14">
      <c r="A5" s="108" t="s">
        <v>51</v>
      </c>
      <c r="B5" s="108"/>
      <c r="C5" s="28" t="s">
        <v>4</v>
      </c>
    </row>
    <row r="6" spans="1:14">
      <c r="A6" s="83" t="s">
        <v>6</v>
      </c>
      <c r="B6" s="84">
        <v>42490</v>
      </c>
      <c r="C6" s="84">
        <v>42521</v>
      </c>
      <c r="D6" s="84">
        <v>42551</v>
      </c>
      <c r="E6" s="84">
        <v>42582</v>
      </c>
      <c r="F6" s="84">
        <v>42613</v>
      </c>
      <c r="G6" s="84">
        <v>42643</v>
      </c>
      <c r="H6" s="84">
        <v>42674</v>
      </c>
      <c r="I6" s="84">
        <v>42704</v>
      </c>
      <c r="J6" s="84">
        <v>42735</v>
      </c>
      <c r="K6" s="84">
        <v>42766</v>
      </c>
      <c r="L6" s="84">
        <v>42794</v>
      </c>
      <c r="M6" s="84">
        <v>42825</v>
      </c>
      <c r="N6" s="85" t="s">
        <v>7</v>
      </c>
    </row>
    <row r="7" spans="1:14">
      <c r="A7" s="83" t="s">
        <v>8</v>
      </c>
      <c r="B7" s="31">
        <v>30000</v>
      </c>
      <c r="C7" s="31">
        <f t="shared" ref="C7:M13" si="0">+B7</f>
        <v>30000</v>
      </c>
      <c r="D7" s="31">
        <f t="shared" si="0"/>
        <v>30000</v>
      </c>
      <c r="E7" s="31">
        <f t="shared" si="0"/>
        <v>30000</v>
      </c>
      <c r="F7" s="31">
        <f t="shared" si="0"/>
        <v>30000</v>
      </c>
      <c r="G7" s="31">
        <f t="shared" si="0"/>
        <v>30000</v>
      </c>
      <c r="H7" s="31">
        <f t="shared" si="0"/>
        <v>30000</v>
      </c>
      <c r="I7" s="31">
        <f t="shared" si="0"/>
        <v>30000</v>
      </c>
      <c r="J7" s="31">
        <f t="shared" si="0"/>
        <v>30000</v>
      </c>
      <c r="K7" s="31">
        <f t="shared" si="0"/>
        <v>30000</v>
      </c>
      <c r="L7" s="31">
        <f t="shared" si="0"/>
        <v>30000</v>
      </c>
      <c r="M7" s="31">
        <f t="shared" si="0"/>
        <v>30000</v>
      </c>
      <c r="N7" s="32">
        <f>SUM(B7:M7)</f>
        <v>360000</v>
      </c>
    </row>
    <row r="8" spans="1:14">
      <c r="A8" s="83" t="s">
        <v>9</v>
      </c>
      <c r="B8" s="31">
        <v>18000</v>
      </c>
      <c r="C8" s="31">
        <f t="shared" si="0"/>
        <v>18000</v>
      </c>
      <c r="D8" s="31">
        <f t="shared" si="0"/>
        <v>18000</v>
      </c>
      <c r="E8" s="31">
        <f t="shared" si="0"/>
        <v>18000</v>
      </c>
      <c r="F8" s="31">
        <f t="shared" si="0"/>
        <v>18000</v>
      </c>
      <c r="G8" s="31">
        <f t="shared" si="0"/>
        <v>18000</v>
      </c>
      <c r="H8" s="31">
        <f t="shared" si="0"/>
        <v>18000</v>
      </c>
      <c r="I8" s="31">
        <f t="shared" si="0"/>
        <v>18000</v>
      </c>
      <c r="J8" s="31">
        <f t="shared" si="0"/>
        <v>18000</v>
      </c>
      <c r="K8" s="31">
        <f t="shared" si="0"/>
        <v>18000</v>
      </c>
      <c r="L8" s="31">
        <f t="shared" si="0"/>
        <v>18000</v>
      </c>
      <c r="M8" s="31">
        <f t="shared" si="0"/>
        <v>18000</v>
      </c>
      <c r="N8" s="32">
        <f t="shared" ref="N8:N13" si="1">SUM(B8:M8)</f>
        <v>216000</v>
      </c>
    </row>
    <row r="9" spans="1:14">
      <c r="A9" s="83" t="s">
        <v>57</v>
      </c>
      <c r="B9" s="31">
        <v>2000</v>
      </c>
      <c r="C9" s="31">
        <f t="shared" si="0"/>
        <v>2000</v>
      </c>
      <c r="D9" s="31">
        <f t="shared" si="0"/>
        <v>2000</v>
      </c>
      <c r="E9" s="31">
        <f t="shared" si="0"/>
        <v>2000</v>
      </c>
      <c r="F9" s="31">
        <f t="shared" si="0"/>
        <v>2000</v>
      </c>
      <c r="G9" s="31">
        <f t="shared" si="0"/>
        <v>2000</v>
      </c>
      <c r="H9" s="31">
        <f t="shared" si="0"/>
        <v>2000</v>
      </c>
      <c r="I9" s="31">
        <f t="shared" si="0"/>
        <v>2000</v>
      </c>
      <c r="J9" s="31">
        <f t="shared" si="0"/>
        <v>2000</v>
      </c>
      <c r="K9" s="31">
        <f t="shared" si="0"/>
        <v>2000</v>
      </c>
      <c r="L9" s="31">
        <f t="shared" si="0"/>
        <v>2000</v>
      </c>
      <c r="M9" s="31">
        <f t="shared" si="0"/>
        <v>2000</v>
      </c>
      <c r="N9" s="32">
        <f t="shared" si="1"/>
        <v>24000</v>
      </c>
    </row>
    <row r="10" spans="1:14">
      <c r="A10" s="83" t="s">
        <v>58</v>
      </c>
      <c r="B10" s="31">
        <v>0</v>
      </c>
      <c r="C10" s="31">
        <f t="shared" si="0"/>
        <v>0</v>
      </c>
      <c r="D10" s="31">
        <f t="shared" si="0"/>
        <v>0</v>
      </c>
      <c r="E10" s="31">
        <f t="shared" si="0"/>
        <v>0</v>
      </c>
      <c r="F10" s="31">
        <f t="shared" si="0"/>
        <v>0</v>
      </c>
      <c r="G10" s="31">
        <f t="shared" si="0"/>
        <v>0</v>
      </c>
      <c r="H10" s="31">
        <f t="shared" si="0"/>
        <v>0</v>
      </c>
      <c r="I10" s="31">
        <f t="shared" si="0"/>
        <v>0</v>
      </c>
      <c r="J10" s="31">
        <f t="shared" si="0"/>
        <v>0</v>
      </c>
      <c r="K10" s="31">
        <f t="shared" si="0"/>
        <v>0</v>
      </c>
      <c r="L10" s="31">
        <f t="shared" si="0"/>
        <v>0</v>
      </c>
      <c r="M10" s="31">
        <f t="shared" si="0"/>
        <v>0</v>
      </c>
      <c r="N10" s="32">
        <f t="shared" si="1"/>
        <v>0</v>
      </c>
    </row>
    <row r="11" spans="1:14">
      <c r="A11" s="83" t="s">
        <v>59</v>
      </c>
      <c r="B11" s="31">
        <v>0</v>
      </c>
      <c r="C11" s="31">
        <f>+B11</f>
        <v>0</v>
      </c>
      <c r="D11" s="31">
        <f t="shared" si="0"/>
        <v>0</v>
      </c>
      <c r="E11" s="31">
        <f t="shared" si="0"/>
        <v>0</v>
      </c>
      <c r="F11" s="31">
        <f t="shared" si="0"/>
        <v>0</v>
      </c>
      <c r="G11" s="31">
        <f t="shared" si="0"/>
        <v>0</v>
      </c>
      <c r="H11" s="31">
        <f t="shared" si="0"/>
        <v>0</v>
      </c>
      <c r="I11" s="31">
        <f t="shared" si="0"/>
        <v>0</v>
      </c>
      <c r="J11" s="31">
        <f t="shared" si="0"/>
        <v>0</v>
      </c>
      <c r="K11" s="31">
        <f t="shared" si="0"/>
        <v>0</v>
      </c>
      <c r="L11" s="31">
        <f t="shared" si="0"/>
        <v>0</v>
      </c>
      <c r="M11" s="31">
        <f t="shared" si="0"/>
        <v>0</v>
      </c>
      <c r="N11" s="32">
        <f t="shared" si="1"/>
        <v>0</v>
      </c>
    </row>
    <row r="12" spans="1:14">
      <c r="A12" s="83" t="s">
        <v>10</v>
      </c>
      <c r="B12" s="31">
        <v>0</v>
      </c>
      <c r="C12" s="31">
        <f>+B12</f>
        <v>0</v>
      </c>
      <c r="D12" s="31">
        <f t="shared" si="0"/>
        <v>0</v>
      </c>
      <c r="E12" s="31">
        <f t="shared" si="0"/>
        <v>0</v>
      </c>
      <c r="F12" s="31">
        <f t="shared" si="0"/>
        <v>0</v>
      </c>
      <c r="G12" s="31">
        <f t="shared" si="0"/>
        <v>0</v>
      </c>
      <c r="H12" s="31">
        <f t="shared" si="0"/>
        <v>0</v>
      </c>
      <c r="I12" s="31">
        <f t="shared" si="0"/>
        <v>0</v>
      </c>
      <c r="J12" s="31">
        <f t="shared" si="0"/>
        <v>0</v>
      </c>
      <c r="K12" s="31">
        <f t="shared" si="0"/>
        <v>0</v>
      </c>
      <c r="L12" s="31">
        <f t="shared" si="0"/>
        <v>0</v>
      </c>
      <c r="M12" s="31">
        <f t="shared" si="0"/>
        <v>0</v>
      </c>
      <c r="N12" s="32">
        <f t="shared" si="1"/>
        <v>0</v>
      </c>
    </row>
    <row r="13" spans="1:14">
      <c r="A13" s="83" t="s">
        <v>11</v>
      </c>
      <c r="B13" s="31">
        <v>0</v>
      </c>
      <c r="C13" s="31">
        <f>+B13</f>
        <v>0</v>
      </c>
      <c r="D13" s="31">
        <f t="shared" si="0"/>
        <v>0</v>
      </c>
      <c r="E13" s="31">
        <f t="shared" si="0"/>
        <v>0</v>
      </c>
      <c r="F13" s="31">
        <f t="shared" si="0"/>
        <v>0</v>
      </c>
      <c r="G13" s="31">
        <f t="shared" si="0"/>
        <v>0</v>
      </c>
      <c r="H13" s="31">
        <f t="shared" si="0"/>
        <v>0</v>
      </c>
      <c r="I13" s="31">
        <f t="shared" si="0"/>
        <v>0</v>
      </c>
      <c r="J13" s="31">
        <f t="shared" si="0"/>
        <v>0</v>
      </c>
      <c r="K13" s="31">
        <f t="shared" si="0"/>
        <v>0</v>
      </c>
      <c r="L13" s="31">
        <f t="shared" si="0"/>
        <v>0</v>
      </c>
      <c r="M13" s="31">
        <f t="shared" si="0"/>
        <v>0</v>
      </c>
      <c r="N13" s="32">
        <f t="shared" si="1"/>
        <v>0</v>
      </c>
    </row>
    <row r="14" spans="1:14" ht="13.5" thickBot="1">
      <c r="A14" s="86" t="s">
        <v>7</v>
      </c>
      <c r="B14" s="33">
        <f>SUM(B7:B13)</f>
        <v>50000</v>
      </c>
      <c r="C14" s="34">
        <f t="shared" ref="C14:M14" si="2">SUM(C7:C13)</f>
        <v>50000</v>
      </c>
      <c r="D14" s="34">
        <f t="shared" si="2"/>
        <v>50000</v>
      </c>
      <c r="E14" s="34">
        <f t="shared" si="2"/>
        <v>50000</v>
      </c>
      <c r="F14" s="34">
        <f t="shared" si="2"/>
        <v>50000</v>
      </c>
      <c r="G14" s="34">
        <f t="shared" si="2"/>
        <v>50000</v>
      </c>
      <c r="H14" s="34">
        <f t="shared" si="2"/>
        <v>50000</v>
      </c>
      <c r="I14" s="34">
        <f t="shared" si="2"/>
        <v>50000</v>
      </c>
      <c r="J14" s="34">
        <f t="shared" si="2"/>
        <v>50000</v>
      </c>
      <c r="K14" s="34">
        <f t="shared" si="2"/>
        <v>50000</v>
      </c>
      <c r="L14" s="34">
        <f t="shared" si="2"/>
        <v>50000</v>
      </c>
      <c r="M14" s="34">
        <f t="shared" si="2"/>
        <v>50000</v>
      </c>
      <c r="N14" s="35">
        <f>SUM(N7:N13)</f>
        <v>600000</v>
      </c>
    </row>
    <row r="15" spans="1:14" ht="13.5" thickTop="1">
      <c r="A15" s="83" t="s">
        <v>60</v>
      </c>
      <c r="B15" s="36">
        <v>0</v>
      </c>
      <c r="C15" s="36">
        <v>0</v>
      </c>
      <c r="D15" s="36">
        <v>0</v>
      </c>
      <c r="E15" s="36">
        <v>0</v>
      </c>
      <c r="F15" s="36">
        <v>0</v>
      </c>
      <c r="G15" s="36">
        <v>0</v>
      </c>
      <c r="H15" s="36">
        <v>0</v>
      </c>
      <c r="I15" s="36">
        <v>0</v>
      </c>
      <c r="J15" s="36">
        <v>0</v>
      </c>
      <c r="K15" s="36">
        <v>0</v>
      </c>
      <c r="L15" s="36">
        <v>0</v>
      </c>
      <c r="M15" s="36">
        <v>0</v>
      </c>
      <c r="N15" s="37">
        <f>SUM(B15:M15)</f>
        <v>0</v>
      </c>
    </row>
    <row r="16" spans="1:14" ht="25.5">
      <c r="A16" s="87" t="s">
        <v>61</v>
      </c>
      <c r="B16" s="32">
        <f>+ROUND(N$51/12,0)</f>
        <v>127</v>
      </c>
      <c r="C16" s="32">
        <f>+ROUND(IF(B15&lt;B16,((B16-B15)+N51/12),(N51/12-(B15-B16))),0)</f>
        <v>254</v>
      </c>
      <c r="D16" s="32">
        <f>+ROUND(IF(C15&lt;C16,((C16-C15)+N51/12),(N51/12-(C15-C16))),0)</f>
        <v>381</v>
      </c>
      <c r="E16" s="32">
        <f>+ROUND(IF(D15&lt;D16,((D16-D15)+N51/12),(N51/12-(D15-D16))),0)</f>
        <v>508</v>
      </c>
      <c r="F16" s="32">
        <f>+ROUND(IF(E15&lt;E16,((E16-E15)+N51/12),(N51/12-(E15-E16))),)</f>
        <v>635</v>
      </c>
      <c r="G16" s="32">
        <f>+ROUND(IF(F15&lt;F16,((F16-F15)+N51/12),(N51/12-(F15-F16))),0)</f>
        <v>762</v>
      </c>
      <c r="H16" s="32">
        <f>+ROUND(IF(G15&lt;G16,((G16-G15)+N51/12),(N51/12-(G15-G16))),0)</f>
        <v>889</v>
      </c>
      <c r="I16" s="32">
        <f>+ROUND(IF(H15&lt;H16,((H16-H15)+N51/12),(N51/12-(H15-H16))),0)</f>
        <v>1016</v>
      </c>
      <c r="J16" s="32">
        <f>+ROUND(IF(I15&lt;I16,((I16-I15)+N51/12),(N51/12-(I15-I16))),0)</f>
        <v>1143</v>
      </c>
      <c r="K16" s="32">
        <f>+ROUND(IF(J15&lt;J16,((J16-J15)+N51/12),(N51/12-(J15-J16))),0)</f>
        <v>1270</v>
      </c>
      <c r="L16" s="32">
        <f>+ROUND(IF(K15&lt;K16,((K16-K15)+N51/12),(N51/12-(K15-K16))),0)</f>
        <v>1397</v>
      </c>
      <c r="M16" s="32">
        <f>+ROUND(IF(L15&lt;L16,((L16-L15)+N51/12),(N51/12-(L15-L16))),0)</f>
        <v>1524</v>
      </c>
      <c r="N16" s="38"/>
    </row>
    <row r="17" spans="1:14">
      <c r="A17" s="88" t="s">
        <v>12</v>
      </c>
      <c r="B17" s="39">
        <f>+B15-B16</f>
        <v>-127</v>
      </c>
      <c r="C17" s="39">
        <f t="shared" ref="C17:M17" si="3">+C15-C16</f>
        <v>-254</v>
      </c>
      <c r="D17" s="39">
        <f t="shared" si="3"/>
        <v>-381</v>
      </c>
      <c r="E17" s="39">
        <f t="shared" si="3"/>
        <v>-508</v>
      </c>
      <c r="F17" s="39">
        <f t="shared" si="3"/>
        <v>-635</v>
      </c>
      <c r="G17" s="39">
        <f t="shared" si="3"/>
        <v>-762</v>
      </c>
      <c r="H17" s="32">
        <f t="shared" si="3"/>
        <v>-889</v>
      </c>
      <c r="I17" s="32">
        <f t="shared" si="3"/>
        <v>-1016</v>
      </c>
      <c r="J17" s="32">
        <f t="shared" si="3"/>
        <v>-1143</v>
      </c>
      <c r="K17" s="32">
        <f t="shared" si="3"/>
        <v>-1270</v>
      </c>
      <c r="L17" s="32">
        <f t="shared" si="3"/>
        <v>-1397</v>
      </c>
      <c r="M17" s="32">
        <f t="shared" si="3"/>
        <v>-1524</v>
      </c>
      <c r="N17" s="38"/>
    </row>
    <row r="18" spans="1:14">
      <c r="A18" s="109"/>
      <c r="B18" s="110"/>
      <c r="C18" s="110"/>
      <c r="D18" s="110"/>
      <c r="E18" s="110"/>
      <c r="F18" s="110"/>
      <c r="G18" s="110"/>
      <c r="H18" s="111" t="s">
        <v>13</v>
      </c>
      <c r="I18" s="112"/>
      <c r="J18" s="113"/>
      <c r="K18" s="93"/>
      <c r="L18" s="40" t="s">
        <v>7</v>
      </c>
      <c r="M18" s="40" t="s">
        <v>14</v>
      </c>
      <c r="N18" s="41"/>
    </row>
    <row r="19" spans="1:14">
      <c r="A19" s="115" t="s">
        <v>15</v>
      </c>
      <c r="B19" s="115"/>
      <c r="C19" s="115"/>
      <c r="D19" s="115"/>
      <c r="E19" s="115"/>
      <c r="F19" s="115"/>
      <c r="G19" s="115"/>
      <c r="H19" s="116" t="s">
        <v>9</v>
      </c>
      <c r="I19" s="116"/>
      <c r="J19" s="116"/>
      <c r="K19" s="31"/>
      <c r="L19" s="32">
        <f>+N8</f>
        <v>216000</v>
      </c>
      <c r="M19" s="32">
        <f>+G34</f>
        <v>180000</v>
      </c>
      <c r="N19" s="62"/>
    </row>
    <row r="20" spans="1:14">
      <c r="A20" s="42" t="s">
        <v>16</v>
      </c>
      <c r="B20" s="42" t="s">
        <v>1</v>
      </c>
      <c r="C20" s="110"/>
      <c r="D20" s="110"/>
      <c r="E20" s="110"/>
      <c r="F20" s="110"/>
      <c r="G20" s="110"/>
      <c r="H20" s="117" t="s">
        <v>17</v>
      </c>
      <c r="I20" s="117"/>
      <c r="J20" s="117"/>
      <c r="K20" s="72"/>
      <c r="L20" s="39">
        <f>+N9</f>
        <v>24000</v>
      </c>
      <c r="M20" s="39">
        <f>+IF(L20&lt;19200,L20,19200)</f>
        <v>19200</v>
      </c>
      <c r="N20" s="38">
        <f>SUM(M19:M20)</f>
        <v>199200</v>
      </c>
    </row>
    <row r="21" spans="1:14" ht="40.5" customHeight="1">
      <c r="A21" s="89" t="s">
        <v>18</v>
      </c>
      <c r="B21" s="89" t="s">
        <v>19</v>
      </c>
      <c r="C21" s="89" t="s">
        <v>20</v>
      </c>
      <c r="D21" s="89" t="s">
        <v>21</v>
      </c>
      <c r="E21" s="89" t="s">
        <v>22</v>
      </c>
      <c r="F21" s="89" t="s">
        <v>23</v>
      </c>
      <c r="G21" s="90" t="s">
        <v>24</v>
      </c>
      <c r="H21" s="94" t="s">
        <v>25</v>
      </c>
      <c r="I21" s="94"/>
      <c r="J21" s="94"/>
      <c r="K21" s="94"/>
      <c r="L21" s="94"/>
      <c r="M21" s="95"/>
      <c r="N21" s="63">
        <f>+N14-N20</f>
        <v>400800</v>
      </c>
    </row>
    <row r="22" spans="1:14">
      <c r="A22" s="91">
        <v>42124</v>
      </c>
      <c r="B22" s="32">
        <f>+B7</f>
        <v>30000</v>
      </c>
      <c r="C22" s="43">
        <v>18000</v>
      </c>
      <c r="D22" s="44">
        <f>+B8</f>
        <v>18000</v>
      </c>
      <c r="E22" s="45">
        <f>+IF(B$20="Yes",B22*50%,B22*40%)</f>
        <v>15000</v>
      </c>
      <c r="F22" s="45">
        <f t="shared" ref="F22:F33" si="4">+IF(C22&gt;(B22*10%),C22-(B22*10%),0)</f>
        <v>15000</v>
      </c>
      <c r="G22" s="75">
        <f>+MIN(D22:F22)</f>
        <v>15000</v>
      </c>
      <c r="H22" s="118" t="s">
        <v>26</v>
      </c>
      <c r="I22" s="119"/>
      <c r="J22" s="119"/>
      <c r="K22" s="119"/>
      <c r="L22" s="119"/>
      <c r="M22" s="120"/>
      <c r="N22" s="64"/>
    </row>
    <row r="23" spans="1:14">
      <c r="A23" s="91">
        <v>42155</v>
      </c>
      <c r="B23" s="32">
        <f>+C7</f>
        <v>30000</v>
      </c>
      <c r="C23" s="43">
        <f>+C22</f>
        <v>18000</v>
      </c>
      <c r="D23" s="44">
        <f>+C8</f>
        <v>18000</v>
      </c>
      <c r="E23" s="45">
        <f t="shared" ref="E23:E33" si="5">+IF(B$20="Yes",B23*50%,B23*40%)</f>
        <v>15000</v>
      </c>
      <c r="F23" s="45">
        <f t="shared" si="4"/>
        <v>15000</v>
      </c>
      <c r="G23" s="75">
        <f t="shared" ref="G23:G33" si="6">+MIN(D23:F23)</f>
        <v>15000</v>
      </c>
      <c r="H23" s="118" t="s">
        <v>52</v>
      </c>
      <c r="I23" s="119"/>
      <c r="J23" s="119"/>
      <c r="K23" s="120"/>
      <c r="L23" s="70">
        <v>0</v>
      </c>
      <c r="M23" s="71">
        <f>IF(L23&gt;200000,-200000,-L23)</f>
        <v>0</v>
      </c>
      <c r="N23" s="64"/>
    </row>
    <row r="24" spans="1:14">
      <c r="A24" s="91">
        <v>42185</v>
      </c>
      <c r="B24" s="32">
        <f>+D7</f>
        <v>30000</v>
      </c>
      <c r="C24" s="43">
        <f t="shared" ref="C24:C33" si="7">+C23</f>
        <v>18000</v>
      </c>
      <c r="D24" s="44">
        <f>+D8</f>
        <v>18000</v>
      </c>
      <c r="E24" s="45">
        <f t="shared" si="5"/>
        <v>15000</v>
      </c>
      <c r="F24" s="45">
        <f t="shared" si="4"/>
        <v>15000</v>
      </c>
      <c r="G24" s="75">
        <f t="shared" si="6"/>
        <v>15000</v>
      </c>
      <c r="H24" s="121" t="s">
        <v>72</v>
      </c>
      <c r="I24" s="122"/>
      <c r="J24" s="122"/>
      <c r="K24" s="123"/>
      <c r="L24" s="70"/>
      <c r="M24" s="71">
        <v>0</v>
      </c>
      <c r="N24" s="64"/>
    </row>
    <row r="25" spans="1:14">
      <c r="A25" s="91">
        <v>42216</v>
      </c>
      <c r="B25" s="32">
        <f>+E7</f>
        <v>30000</v>
      </c>
      <c r="C25" s="43">
        <f t="shared" si="7"/>
        <v>18000</v>
      </c>
      <c r="D25" s="44">
        <f>+E8</f>
        <v>18000</v>
      </c>
      <c r="E25" s="45">
        <f t="shared" si="5"/>
        <v>15000</v>
      </c>
      <c r="F25" s="45">
        <f t="shared" si="4"/>
        <v>15000</v>
      </c>
      <c r="G25" s="75">
        <f t="shared" si="6"/>
        <v>15000</v>
      </c>
      <c r="H25" s="121"/>
      <c r="I25" s="122"/>
      <c r="J25" s="122"/>
      <c r="K25" s="123"/>
      <c r="L25" s="70"/>
      <c r="M25" s="71">
        <f>+L25</f>
        <v>0</v>
      </c>
      <c r="N25" s="38">
        <f>SUM(M23:M25)</f>
        <v>0</v>
      </c>
    </row>
    <row r="26" spans="1:14">
      <c r="A26" s="91">
        <v>42247</v>
      </c>
      <c r="B26" s="32">
        <f>+F7</f>
        <v>30000</v>
      </c>
      <c r="C26" s="43">
        <f t="shared" si="7"/>
        <v>18000</v>
      </c>
      <c r="D26" s="46">
        <f>+F8</f>
        <v>18000</v>
      </c>
      <c r="E26" s="45">
        <f t="shared" si="5"/>
        <v>15000</v>
      </c>
      <c r="F26" s="45">
        <f t="shared" si="4"/>
        <v>15000</v>
      </c>
      <c r="G26" s="75">
        <f t="shared" si="6"/>
        <v>15000</v>
      </c>
      <c r="H26" s="111" t="s">
        <v>70</v>
      </c>
      <c r="I26" s="112"/>
      <c r="J26" s="112"/>
      <c r="K26" s="113"/>
      <c r="L26" s="70"/>
      <c r="M26" s="71"/>
      <c r="N26" s="81"/>
    </row>
    <row r="27" spans="1:14">
      <c r="A27" s="91">
        <v>42277</v>
      </c>
      <c r="B27" s="32">
        <f>+G7</f>
        <v>30000</v>
      </c>
      <c r="C27" s="43">
        <f t="shared" si="7"/>
        <v>18000</v>
      </c>
      <c r="D27" s="46">
        <f>+G8</f>
        <v>18000</v>
      </c>
      <c r="E27" s="45">
        <f t="shared" si="5"/>
        <v>15000</v>
      </c>
      <c r="F27" s="45">
        <f t="shared" si="4"/>
        <v>15000</v>
      </c>
      <c r="G27" s="75">
        <f t="shared" si="6"/>
        <v>15000</v>
      </c>
      <c r="H27" s="124" t="s">
        <v>71</v>
      </c>
      <c r="I27" s="125"/>
      <c r="J27" s="125"/>
      <c r="K27" s="126"/>
      <c r="L27" s="70">
        <v>0</v>
      </c>
      <c r="M27" s="71">
        <f>+L27</f>
        <v>0</v>
      </c>
      <c r="N27" s="81"/>
    </row>
    <row r="28" spans="1:14">
      <c r="A28" s="91">
        <v>42308</v>
      </c>
      <c r="B28" s="32">
        <f>+H7</f>
        <v>30000</v>
      </c>
      <c r="C28" s="43">
        <f t="shared" si="7"/>
        <v>18000</v>
      </c>
      <c r="D28" s="46">
        <f>+H8</f>
        <v>18000</v>
      </c>
      <c r="E28" s="45">
        <f t="shared" si="5"/>
        <v>15000</v>
      </c>
      <c r="F28" s="45">
        <f t="shared" si="4"/>
        <v>15000</v>
      </c>
      <c r="G28" s="75">
        <f t="shared" si="6"/>
        <v>15000</v>
      </c>
      <c r="H28" s="124"/>
      <c r="I28" s="125"/>
      <c r="J28" s="125"/>
      <c r="K28" s="126"/>
      <c r="L28" s="70"/>
      <c r="M28" s="71">
        <f>+L28</f>
        <v>0</v>
      </c>
      <c r="N28" s="82">
        <f>SUM(M27:M28)</f>
        <v>0</v>
      </c>
    </row>
    <row r="29" spans="1:14" ht="13.5" thickBot="1">
      <c r="A29" s="91">
        <v>42338</v>
      </c>
      <c r="B29" s="32">
        <f>+I7</f>
        <v>30000</v>
      </c>
      <c r="C29" s="43">
        <f t="shared" si="7"/>
        <v>18000</v>
      </c>
      <c r="D29" s="46">
        <f>+I8</f>
        <v>18000</v>
      </c>
      <c r="E29" s="45">
        <f t="shared" si="5"/>
        <v>15000</v>
      </c>
      <c r="F29" s="45">
        <f t="shared" si="4"/>
        <v>15000</v>
      </c>
      <c r="G29" s="75">
        <f t="shared" si="6"/>
        <v>15000</v>
      </c>
      <c r="H29" s="112" t="s">
        <v>27</v>
      </c>
      <c r="I29" s="112"/>
      <c r="J29" s="112"/>
      <c r="K29" s="113"/>
      <c r="L29" s="96" t="s">
        <v>7</v>
      </c>
      <c r="M29" s="96" t="s">
        <v>14</v>
      </c>
      <c r="N29" s="97">
        <f>+N21+N25-N28</f>
        <v>400800</v>
      </c>
    </row>
    <row r="30" spans="1:14" ht="13.5" thickTop="1">
      <c r="A30" s="91">
        <v>42369</v>
      </c>
      <c r="B30" s="32">
        <f>+J7</f>
        <v>30000</v>
      </c>
      <c r="C30" s="43">
        <f t="shared" si="7"/>
        <v>18000</v>
      </c>
      <c r="D30" s="46">
        <f>+J8</f>
        <v>18000</v>
      </c>
      <c r="E30" s="45">
        <f t="shared" si="5"/>
        <v>15000</v>
      </c>
      <c r="F30" s="45">
        <f t="shared" si="4"/>
        <v>15000</v>
      </c>
      <c r="G30" s="75">
        <f t="shared" si="6"/>
        <v>15000</v>
      </c>
      <c r="H30" s="128" t="s">
        <v>28</v>
      </c>
      <c r="I30" s="128"/>
      <c r="J30" s="129"/>
      <c r="K30" s="43">
        <v>16000</v>
      </c>
      <c r="L30" s="31"/>
      <c r="M30" s="31"/>
      <c r="N30" s="101"/>
    </row>
    <row r="31" spans="1:14">
      <c r="A31" s="91">
        <v>42400</v>
      </c>
      <c r="B31" s="32">
        <f>+K7</f>
        <v>30000</v>
      </c>
      <c r="C31" s="43">
        <f t="shared" si="7"/>
        <v>18000</v>
      </c>
      <c r="D31" s="46">
        <f>+K8</f>
        <v>18000</v>
      </c>
      <c r="E31" s="45">
        <f t="shared" si="5"/>
        <v>15000</v>
      </c>
      <c r="F31" s="45">
        <f t="shared" si="4"/>
        <v>15000</v>
      </c>
      <c r="G31" s="75">
        <f t="shared" si="6"/>
        <v>15000</v>
      </c>
      <c r="H31" s="128" t="s">
        <v>29</v>
      </c>
      <c r="I31" s="128"/>
      <c r="J31" s="129"/>
      <c r="K31" s="43">
        <v>0</v>
      </c>
      <c r="L31" s="31"/>
      <c r="M31" s="31"/>
      <c r="N31" s="102"/>
    </row>
    <row r="32" spans="1:14">
      <c r="A32" s="91">
        <v>42428</v>
      </c>
      <c r="B32" s="32">
        <f>+L7</f>
        <v>30000</v>
      </c>
      <c r="C32" s="43">
        <f t="shared" si="7"/>
        <v>18000</v>
      </c>
      <c r="D32" s="46">
        <f>+L8</f>
        <v>18000</v>
      </c>
      <c r="E32" s="45">
        <f t="shared" si="5"/>
        <v>15000</v>
      </c>
      <c r="F32" s="45">
        <f t="shared" si="4"/>
        <v>15000</v>
      </c>
      <c r="G32" s="75">
        <f t="shared" si="6"/>
        <v>15000</v>
      </c>
      <c r="H32" s="127" t="s">
        <v>30</v>
      </c>
      <c r="I32" s="128"/>
      <c r="J32" s="129"/>
      <c r="K32" s="43">
        <v>0</v>
      </c>
      <c r="L32" s="72"/>
      <c r="M32" s="31"/>
      <c r="N32" s="102"/>
    </row>
    <row r="33" spans="1:14">
      <c r="A33" s="91">
        <v>42460</v>
      </c>
      <c r="B33" s="32">
        <f>+M7</f>
        <v>30000</v>
      </c>
      <c r="C33" s="43">
        <f t="shared" si="7"/>
        <v>18000</v>
      </c>
      <c r="D33" s="46">
        <f>+M8</f>
        <v>18000</v>
      </c>
      <c r="E33" s="45">
        <f t="shared" si="5"/>
        <v>15000</v>
      </c>
      <c r="F33" s="45">
        <f t="shared" si="4"/>
        <v>15000</v>
      </c>
      <c r="G33" s="75">
        <f t="shared" si="6"/>
        <v>15000</v>
      </c>
      <c r="H33" s="127" t="s">
        <v>53</v>
      </c>
      <c r="I33" s="128"/>
      <c r="J33" s="129"/>
      <c r="K33" s="43">
        <v>0</v>
      </c>
      <c r="L33" s="72"/>
      <c r="M33" s="31"/>
      <c r="N33" s="102"/>
    </row>
    <row r="34" spans="1:14" ht="13.5" thickBot="1">
      <c r="A34" s="91" t="s">
        <v>7</v>
      </c>
      <c r="B34" s="47">
        <f t="shared" ref="B34:G34" si="8">SUM(B22:B33)</f>
        <v>360000</v>
      </c>
      <c r="C34" s="48">
        <f t="shared" si="8"/>
        <v>216000</v>
      </c>
      <c r="D34" s="47">
        <f t="shared" si="8"/>
        <v>216000</v>
      </c>
      <c r="E34" s="47">
        <f t="shared" si="8"/>
        <v>180000</v>
      </c>
      <c r="F34" s="47">
        <f t="shared" si="8"/>
        <v>180000</v>
      </c>
      <c r="G34" s="76">
        <f t="shared" si="8"/>
        <v>180000</v>
      </c>
      <c r="H34" s="127" t="s">
        <v>54</v>
      </c>
      <c r="I34" s="128"/>
      <c r="J34" s="129"/>
      <c r="K34" s="43">
        <v>50000</v>
      </c>
      <c r="L34" s="72"/>
      <c r="M34" s="31"/>
      <c r="N34" s="102"/>
    </row>
    <row r="35" spans="1:14" ht="14.25" thickTop="1" thickBot="1">
      <c r="A35" s="51"/>
      <c r="B35" s="52"/>
      <c r="C35" s="52"/>
      <c r="D35" s="53"/>
      <c r="E35" s="53"/>
      <c r="F35" s="53"/>
      <c r="G35" s="92"/>
      <c r="H35" s="127" t="s">
        <v>55</v>
      </c>
      <c r="I35" s="128"/>
      <c r="J35" s="129"/>
      <c r="K35" s="31">
        <v>0</v>
      </c>
      <c r="L35" s="47">
        <f>SUM(K30:K35)</f>
        <v>66000</v>
      </c>
      <c r="M35" s="32">
        <f>IF(L35&lt;150000,L35,150000)</f>
        <v>66000</v>
      </c>
      <c r="N35" s="102"/>
    </row>
    <row r="36" spans="1:14" ht="13.5" thickTop="1">
      <c r="A36" s="51"/>
      <c r="B36" s="52"/>
      <c r="C36" s="52"/>
      <c r="D36" s="53"/>
      <c r="E36" s="53"/>
      <c r="F36" s="53"/>
      <c r="G36" s="92"/>
      <c r="H36" s="111" t="s">
        <v>31</v>
      </c>
      <c r="I36" s="112"/>
      <c r="J36" s="112"/>
      <c r="K36" s="113"/>
      <c r="L36" s="73"/>
      <c r="M36" s="73"/>
      <c r="N36" s="102"/>
    </row>
    <row r="37" spans="1:14" ht="15">
      <c r="A37" s="51"/>
      <c r="B37" s="52"/>
      <c r="C37" s="52"/>
      <c r="D37" s="53"/>
      <c r="E37" s="53"/>
      <c r="F37" s="53"/>
      <c r="G37" s="92"/>
      <c r="H37" s="127" t="s">
        <v>32</v>
      </c>
      <c r="I37" s="133"/>
      <c r="J37" s="133"/>
      <c r="K37" s="134"/>
      <c r="L37" s="74">
        <v>0</v>
      </c>
      <c r="M37" s="32">
        <f>+IF(L37&lt;25000,L37,25000)</f>
        <v>0</v>
      </c>
      <c r="N37" s="102"/>
    </row>
    <row r="38" spans="1:14" ht="15.75" thickBot="1">
      <c r="A38" s="53"/>
      <c r="B38" s="52"/>
      <c r="C38" s="52"/>
      <c r="D38" s="53"/>
      <c r="E38" s="53"/>
      <c r="F38" s="53"/>
      <c r="G38" s="92"/>
      <c r="H38" s="127" t="s">
        <v>33</v>
      </c>
      <c r="I38" s="133"/>
      <c r="J38" s="133"/>
      <c r="K38" s="134"/>
      <c r="L38" s="31">
        <v>20000</v>
      </c>
      <c r="M38" s="32">
        <f>+IF(L38&lt;30000,L38,30000)</f>
        <v>20000</v>
      </c>
      <c r="N38" s="65"/>
    </row>
    <row r="39" spans="1:14" ht="16.5" thickTop="1" thickBot="1">
      <c r="G39" s="92"/>
      <c r="H39" s="130" t="s">
        <v>56</v>
      </c>
      <c r="I39" s="131"/>
      <c r="J39" s="131"/>
      <c r="K39" s="132"/>
      <c r="L39" s="66">
        <v>0</v>
      </c>
      <c r="M39" s="47">
        <f>IF(C5="Yes",30000,0)</f>
        <v>0</v>
      </c>
      <c r="N39" s="66">
        <f>SUM(M35+M37+M38+M39)</f>
        <v>86000</v>
      </c>
    </row>
    <row r="40" spans="1:14" ht="14.25" thickTop="1" thickBot="1">
      <c r="G40" s="92"/>
      <c r="H40" s="49" t="s">
        <v>34</v>
      </c>
      <c r="I40" s="50"/>
      <c r="J40" s="50"/>
      <c r="K40" s="50"/>
      <c r="L40" s="98"/>
      <c r="M40" s="99"/>
      <c r="N40" s="47">
        <f>+N29-N39</f>
        <v>314800</v>
      </c>
    </row>
    <row r="41" spans="1:14" ht="13.5" thickTop="1">
      <c r="G41" s="54" t="s">
        <v>62</v>
      </c>
      <c r="H41" s="54"/>
      <c r="I41" s="54"/>
      <c r="J41" s="54" t="s">
        <v>35</v>
      </c>
      <c r="K41" s="54" t="s">
        <v>36</v>
      </c>
      <c r="L41" s="100"/>
      <c r="M41" s="42"/>
      <c r="N41" s="36"/>
    </row>
    <row r="42" spans="1:14">
      <c r="G42" s="58" t="s">
        <v>64</v>
      </c>
      <c r="H42" s="59"/>
      <c r="I42" s="60"/>
      <c r="J42" s="77">
        <v>250000</v>
      </c>
      <c r="K42" s="32">
        <f>+J42*0%</f>
        <v>0</v>
      </c>
      <c r="L42" s="42"/>
      <c r="M42" s="42"/>
      <c r="N42" s="31"/>
    </row>
    <row r="43" spans="1:14">
      <c r="G43" s="58" t="s">
        <v>63</v>
      </c>
      <c r="H43" s="59"/>
      <c r="I43" s="60"/>
      <c r="J43" s="32">
        <f>+IF(C4="No",IF(C5="No",IF((IF(N$40&gt;250000,N$40-250000,0))&lt;250000,N40-250000,250000),0),IF((IF(N$40&gt;300000,N$40-300000,0))&lt;300000,N40-300000,200000))</f>
        <v>64800</v>
      </c>
      <c r="K43" s="32">
        <f>+IF(J43&gt;0,J43*10%,0)</f>
        <v>6480</v>
      </c>
      <c r="L43" s="42"/>
      <c r="M43" s="42"/>
      <c r="N43" s="31"/>
    </row>
    <row r="44" spans="1:14">
      <c r="G44" s="58" t="s">
        <v>65</v>
      </c>
      <c r="H44" s="59"/>
      <c r="I44" s="60"/>
      <c r="J44" s="32">
        <f>+IF(C4="No",IF(C5="No",IF((IF(N$40&gt;500000,N$40-500000,0))&lt;500000,N$40-(J42+J43),500000),N$40-500000),IF((IF(N$40&gt;500000,N$40-500000,0))&lt;500000,N$40-(500000),500000))</f>
        <v>0</v>
      </c>
      <c r="K44" s="32">
        <f>+IF(J44&gt;0,J44*20%,0)</f>
        <v>0</v>
      </c>
      <c r="L44" s="42"/>
      <c r="M44" s="42"/>
      <c r="N44" s="31"/>
    </row>
    <row r="45" spans="1:14">
      <c r="G45" s="58" t="s">
        <v>66</v>
      </c>
      <c r="H45" s="59"/>
      <c r="I45" s="60"/>
      <c r="J45" s="32">
        <f>+IF(N40&gt;1000000,N40-1000000,0)</f>
        <v>0</v>
      </c>
      <c r="K45" s="32">
        <f>+IF(J45&gt;0,J45*30%,0)</f>
        <v>0</v>
      </c>
      <c r="L45" s="42"/>
      <c r="M45" s="42"/>
      <c r="N45" s="31"/>
    </row>
    <row r="46" spans="1:14">
      <c r="G46" s="58" t="s">
        <v>37</v>
      </c>
      <c r="H46" s="59"/>
      <c r="I46" s="59"/>
      <c r="J46" s="59"/>
      <c r="K46" s="59"/>
      <c r="L46" s="59"/>
      <c r="M46" s="60"/>
      <c r="N46" s="32">
        <f>SUM(K42:K45)</f>
        <v>6480</v>
      </c>
    </row>
    <row r="47" spans="1:14" ht="13.5" thickBot="1">
      <c r="G47" s="58" t="s">
        <v>38</v>
      </c>
      <c r="H47" s="59"/>
      <c r="I47" s="59"/>
      <c r="J47" s="59"/>
      <c r="K47" s="59"/>
      <c r="L47" s="59"/>
      <c r="M47" s="60"/>
      <c r="N47" s="67">
        <f>+IF(N40&lt;500000,5000,0)</f>
        <v>5000</v>
      </c>
    </row>
    <row r="48" spans="1:14" ht="13.5" thickTop="1">
      <c r="G48" s="55" t="s">
        <v>39</v>
      </c>
      <c r="H48" s="56"/>
      <c r="I48" s="56"/>
      <c r="J48" s="56"/>
      <c r="K48" s="56"/>
      <c r="L48" s="56"/>
      <c r="M48" s="57"/>
      <c r="N48" s="68">
        <f>+IF((N46-N47)&gt;0,N46-N47,0)</f>
        <v>1480</v>
      </c>
    </row>
    <row r="49" spans="7:14">
      <c r="G49" s="78" t="s">
        <v>67</v>
      </c>
      <c r="H49" s="79"/>
      <c r="I49" s="79"/>
      <c r="J49" s="79"/>
      <c r="K49" s="79"/>
      <c r="L49" s="79"/>
      <c r="M49" s="80"/>
      <c r="N49" s="32">
        <f>+IF(N40&gt;10000000,N40*12%,0)</f>
        <v>0</v>
      </c>
    </row>
    <row r="50" spans="7:14" ht="13.5" thickBot="1">
      <c r="G50" s="58" t="s">
        <v>40</v>
      </c>
      <c r="H50" s="59"/>
      <c r="I50" s="59"/>
      <c r="J50" s="59"/>
      <c r="K50" s="59"/>
      <c r="L50" s="59"/>
      <c r="M50" s="60"/>
      <c r="N50" s="47">
        <f>+N48*3%</f>
        <v>44.4</v>
      </c>
    </row>
    <row r="51" spans="7:14" ht="14.25" thickTop="1" thickBot="1">
      <c r="G51" s="58" t="s">
        <v>41</v>
      </c>
      <c r="H51" s="59"/>
      <c r="I51" s="59"/>
      <c r="J51" s="59"/>
      <c r="K51" s="59"/>
      <c r="L51" s="59"/>
      <c r="M51" s="60"/>
      <c r="N51" s="69">
        <f>SUM(N48:N50)</f>
        <v>1524.4</v>
      </c>
    </row>
    <row r="52" spans="7:14" ht="13.5" thickTop="1"/>
  </sheetData>
  <sheetProtection password="94A1" sheet="1" objects="1" scenarios="1"/>
  <mergeCells count="29">
    <mergeCell ref="H32:J32"/>
    <mergeCell ref="H33:J33"/>
    <mergeCell ref="H34:J34"/>
    <mergeCell ref="H39:K39"/>
    <mergeCell ref="H30:J30"/>
    <mergeCell ref="H31:J31"/>
    <mergeCell ref="H35:J35"/>
    <mergeCell ref="H36:K36"/>
    <mergeCell ref="H37:K37"/>
    <mergeCell ref="H38:K38"/>
    <mergeCell ref="A19:G19"/>
    <mergeCell ref="H19:J19"/>
    <mergeCell ref="C20:G20"/>
    <mergeCell ref="H20:J20"/>
    <mergeCell ref="H29:K29"/>
    <mergeCell ref="H23:K23"/>
    <mergeCell ref="H24:K24"/>
    <mergeCell ref="H25:K25"/>
    <mergeCell ref="H26:K26"/>
    <mergeCell ref="H27:K27"/>
    <mergeCell ref="H28:K28"/>
    <mergeCell ref="H22:M22"/>
    <mergeCell ref="A1:N1"/>
    <mergeCell ref="A2:B2"/>
    <mergeCell ref="A3:B3"/>
    <mergeCell ref="A5:B5"/>
    <mergeCell ref="A18:G18"/>
    <mergeCell ref="H18:J18"/>
    <mergeCell ref="K4:N4"/>
  </mergeCells>
  <dataValidations disablePrompts="1" count="1">
    <dataValidation type="list" allowBlank="1" showInputMessage="1" showErrorMessage="1" sqref="B20 C4:C5">
      <formula1>List</formula1>
    </dataValidation>
  </dataValidations>
  <hyperlinks>
    <hyperlink ref="M2" location="'Master Data'!A1" display="Master Data"/>
  </hyperlinks>
  <pageMargins left="0.15748031496062992" right="0.15748031496062992" top="0.23622047244094491" bottom="0.15748031496062992" header="0.23622047244094491" footer="0.15748031496062992"/>
  <pageSetup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Master Data</vt:lpstr>
      <vt:lpstr>A</vt:lpstr>
      <vt:lpstr>List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2016-06-09T05:32:17Z</dcterms:modified>
</cp:coreProperties>
</file>