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6" yWindow="84" windowWidth="15252" windowHeight="4992"/>
  </bookViews>
  <sheets>
    <sheet name="SHAIELSH SHINDE" sheetId="1" r:id="rId1"/>
  </sheets>
  <definedNames>
    <definedName name="_xlnm.Print_Area" localSheetId="0">'SHAIELSH SHINDE'!$A$1:$I$38</definedName>
  </definedNames>
  <calcPr calcId="124519"/>
</workbook>
</file>

<file path=xl/calcChain.xml><?xml version="1.0" encoding="utf-8"?>
<calcChain xmlns="http://schemas.openxmlformats.org/spreadsheetml/2006/main">
  <c r="H4" i="1"/>
  <c r="I4" s="1"/>
  <c r="B28" s="1"/>
  <c r="D38"/>
  <c r="D20"/>
  <c r="A19"/>
  <c r="A20" s="1"/>
  <c r="A21" s="1"/>
  <c r="A22" s="1"/>
  <c r="A23" s="1"/>
  <c r="A24" s="1"/>
  <c r="A25" s="1"/>
  <c r="A26" s="1"/>
  <c r="A27" s="1"/>
  <c r="A28" s="1"/>
  <c r="A29" s="1"/>
  <c r="A30" s="1"/>
  <c r="A31" s="1"/>
  <c r="C16"/>
  <c r="B16"/>
  <c r="H15"/>
  <c r="D15"/>
  <c r="D14"/>
  <c r="D13"/>
  <c r="D12"/>
  <c r="D11"/>
  <c r="D10"/>
  <c r="D9"/>
  <c r="D8"/>
  <c r="D7"/>
  <c r="D6"/>
  <c r="D5"/>
  <c r="D4"/>
  <c r="I3"/>
  <c r="A1" l="1"/>
  <c r="D16"/>
  <c r="D25" s="1"/>
  <c r="B29"/>
  <c r="B31"/>
  <c r="I5"/>
  <c r="D22"/>
  <c r="B30"/>
  <c r="D24" l="1"/>
  <c r="D27" s="1"/>
  <c r="D28" s="1"/>
  <c r="D31" s="1"/>
  <c r="H5" s="1"/>
  <c r="H11" s="1"/>
  <c r="B35"/>
  <c r="A14"/>
  <c r="A11"/>
  <c r="A9"/>
  <c r="A7"/>
  <c r="B34"/>
  <c r="B37"/>
  <c r="A15"/>
  <c r="A13"/>
  <c r="A10"/>
  <c r="A8"/>
  <c r="A6"/>
  <c r="A5"/>
  <c r="B36"/>
  <c r="A12"/>
  <c r="A4"/>
  <c r="H20" l="1"/>
  <c r="H12"/>
  <c r="H16" s="1"/>
  <c r="H19" s="1"/>
  <c r="H21" l="1"/>
  <c r="H22" s="1"/>
  <c r="C34" l="1"/>
  <c r="F34" l="1"/>
  <c r="C35"/>
  <c r="F35" s="1"/>
  <c r="C36" l="1"/>
  <c r="F36" s="1"/>
  <c r="C37" l="1"/>
  <c r="F37" s="1"/>
  <c r="F38" s="1"/>
  <c r="C38" l="1"/>
</calcChain>
</file>

<file path=xl/comments1.xml><?xml version="1.0" encoding="utf-8"?>
<comments xmlns="http://schemas.openxmlformats.org/spreadsheetml/2006/main">
  <authors>
    <author>TAX POINT</author>
  </authors>
  <commentList>
    <comment ref="H4" authorId="0">
      <text>
        <r>
          <rPr>
            <b/>
            <sz val="9"/>
            <color indexed="81"/>
            <rFont val="Tahoma"/>
            <family val="2"/>
          </rPr>
          <t>TAX POINT:</t>
        </r>
        <r>
          <rPr>
            <sz val="9"/>
            <color indexed="81"/>
            <rFont val="Tahoma"/>
            <family val="2"/>
          </rPr>
          <t xml:space="preserve">
Copy Date  K e g Q2</t>
        </r>
      </text>
    </comment>
  </commentList>
</comments>
</file>

<file path=xl/sharedStrings.xml><?xml version="1.0" encoding="utf-8"?>
<sst xmlns="http://schemas.openxmlformats.org/spreadsheetml/2006/main" count="83" uniqueCount="82">
  <si>
    <t>TURNOVER DETAILS IN RS.</t>
  </si>
  <si>
    <t>WORKING FOR C. Y. INCOME-TAX</t>
  </si>
  <si>
    <t>Months</t>
  </si>
  <si>
    <t>Actual</t>
  </si>
  <si>
    <t>Estimate</t>
  </si>
  <si>
    <t>Max</t>
  </si>
  <si>
    <t>A</t>
  </si>
  <si>
    <t>Select Type of Company</t>
  </si>
  <si>
    <t>B</t>
  </si>
  <si>
    <t>Select the Quarter</t>
  </si>
  <si>
    <t>C</t>
  </si>
  <si>
    <t>C.Y. Income from Business (14)</t>
  </si>
  <si>
    <t>D</t>
  </si>
  <si>
    <t>H. P. Income / (Interest)</t>
  </si>
  <si>
    <t>E</t>
  </si>
  <si>
    <t>Capital Gains (if any)</t>
  </si>
  <si>
    <t>F</t>
  </si>
  <si>
    <t>Income from Oth. Sources</t>
  </si>
  <si>
    <t>G</t>
  </si>
  <si>
    <t>Deductions U/CH-VIA</t>
  </si>
  <si>
    <t>H</t>
  </si>
  <si>
    <t>Less: Any Other Deductn</t>
  </si>
  <si>
    <t>I</t>
  </si>
  <si>
    <t>Sub-Total [(A-F)-G-H]</t>
  </si>
  <si>
    <t>J</t>
  </si>
  <si>
    <t>Income-Tax at Normal Rates @ 30%</t>
  </si>
  <si>
    <t>K</t>
  </si>
  <si>
    <t>Income at Spl. Rates (LTCG)</t>
  </si>
  <si>
    <t>L</t>
  </si>
  <si>
    <t>Special Rate for (K) Above</t>
  </si>
  <si>
    <t>M</t>
  </si>
  <si>
    <t>Income-Tax on (K) Above</t>
  </si>
  <si>
    <t>CY T/O</t>
  </si>
  <si>
    <t>N</t>
  </si>
  <si>
    <t>Total Tax Payable (J+M)</t>
  </si>
  <si>
    <t>O</t>
  </si>
  <si>
    <t>Tax Deducted at Source (F26AS)</t>
  </si>
  <si>
    <t>Total Turnover for Previous Year</t>
  </si>
  <si>
    <t>P</t>
  </si>
  <si>
    <t>Actual Advance Tax Paid</t>
  </si>
  <si>
    <t>Net Profit as per Profit and Loss A/c</t>
  </si>
  <si>
    <t>Q</t>
  </si>
  <si>
    <t>Net Taxes Payable (N-O-P)</t>
  </si>
  <si>
    <t>%age of Net Profit to Turnover (2/1*100-%age)</t>
  </si>
  <si>
    <t>R</t>
  </si>
  <si>
    <t>Surcharge (If Applies)</t>
  </si>
  <si>
    <t>No of Months in Previous Year</t>
  </si>
  <si>
    <t>S</t>
  </si>
  <si>
    <t>Education Cess @ 3%</t>
  </si>
  <si>
    <t>No of Months in Current Year (for estimation)</t>
  </si>
  <si>
    <t>T</t>
  </si>
  <si>
    <t>Taxes Considered for Advance Tax</t>
  </si>
  <si>
    <t>Specify a %age of profit for estimation of CY NPr</t>
  </si>
  <si>
    <t>NAME AND ADDRESS OF THE DEVELOPER:</t>
  </si>
  <si>
    <t>Net Profit for CY as per (06) above</t>
  </si>
  <si>
    <t>Net Profit for CY as per (03) above</t>
  </si>
  <si>
    <t>Use Previous Year's %age (Y) or (07) above (N)</t>
  </si>
  <si>
    <t>Considered Net Profit for the CY</t>
  </si>
  <si>
    <t>WORKING FOR C.Y. ADVANCE TAXES</t>
  </si>
  <si>
    <t>QUTR</t>
  </si>
  <si>
    <t>DATE FOR ADV TAX</t>
  </si>
  <si>
    <t>ESTIMATED A.TAX</t>
  </si>
  <si>
    <t>ACTUAL PAYMENT</t>
  </si>
  <si>
    <t>SHORTFALL, IF ANY</t>
  </si>
  <si>
    <t>Q1</t>
  </si>
  <si>
    <t>Q2</t>
  </si>
  <si>
    <t>Q3</t>
  </si>
  <si>
    <t>Q4</t>
  </si>
  <si>
    <t>TOTAL ADVANCE TAX</t>
  </si>
  <si>
    <t>Other Company</t>
  </si>
  <si>
    <t>A.Y. 2016-2017</t>
  </si>
  <si>
    <t>PREVIOUS YEAR'S INCOME-TAX DETAILS (PER ITR-4, 5, 6,7 )</t>
  </si>
  <si>
    <t>Q1-June-2016</t>
  </si>
  <si>
    <t>Q2-Sept-2016</t>
  </si>
  <si>
    <t>Q4-Marc-2017</t>
  </si>
  <si>
    <t>Q3-Deece-2015</t>
  </si>
  <si>
    <t>SHAILESH SHINDE</t>
  </si>
  <si>
    <t>(M) 9870381515</t>
  </si>
  <si>
    <t>C A PROFESSIONALS &amp; TAX POINT
3, GABIT NIVAS, SAINATH NAGAR, 
TIRANDAZ NAGAR, OPP I I T MAIN GATE,
POWAI, MUMBAI, MAHARASHTRA, INDIA
CELL: +91-9870381515 EMAIL:TAXCALLING@GMAIL.COM</t>
  </si>
  <si>
    <t>Yello file up date</t>
  </si>
  <si>
    <t>SHAILSH SHINDE (M)  9870381515 Email : taxcalling@gmail.com</t>
  </si>
  <si>
    <t>www.whitehorseindia.com</t>
  </si>
</sst>
</file>

<file path=xl/styles.xml><?xml version="1.0" encoding="utf-8"?>
<styleSheet xmlns="http://schemas.openxmlformats.org/spreadsheetml/2006/main">
  <numFmts count="4">
    <numFmt numFmtId="43" formatCode="_(* #,##0.00_);_(* \(#,##0.00\);_(* &quot;-&quot;??_);_(@_)"/>
    <numFmt numFmtId="164" formatCode="_ * #,##0.00_ ;_ * \-#,##0.00_ ;_ * &quot;-&quot;??_ ;_ @_ "/>
    <numFmt numFmtId="165" formatCode="00&quot;)&quot;"/>
    <numFmt numFmtId="166" formatCode="mmmm\-dd\,\ yyyy"/>
  </numFmts>
  <fonts count="14">
    <font>
      <sz val="11"/>
      <color theme="1"/>
      <name val="Calibri"/>
      <family val="2"/>
      <scheme val="minor"/>
    </font>
    <font>
      <sz val="11"/>
      <color theme="1"/>
      <name val="Calibri"/>
      <family val="2"/>
      <scheme val="minor"/>
    </font>
    <font>
      <b/>
      <sz val="11"/>
      <color theme="1"/>
      <name val="Calibri"/>
      <family val="2"/>
      <scheme val="minor"/>
    </font>
    <font>
      <b/>
      <sz val="12"/>
      <color theme="0"/>
      <name val="Calibri"/>
      <family val="2"/>
      <scheme val="minor"/>
    </font>
    <font>
      <b/>
      <sz val="24"/>
      <color theme="0"/>
      <name val="Arial"/>
      <family val="2"/>
    </font>
    <font>
      <b/>
      <sz val="11"/>
      <color theme="0"/>
      <name val="Arial"/>
      <family val="2"/>
    </font>
    <font>
      <sz val="11"/>
      <color theme="0" tint="-0.499984740745262"/>
      <name val="Calibri"/>
      <family val="2"/>
      <scheme val="minor"/>
    </font>
    <font>
      <b/>
      <sz val="11"/>
      <color indexed="8"/>
      <name val="Calibri"/>
      <family val="2"/>
    </font>
    <font>
      <b/>
      <sz val="11"/>
      <color rgb="FFFFFF00"/>
      <name val="Arial Narrow"/>
      <family val="2"/>
    </font>
    <font>
      <sz val="11"/>
      <name val="Calibri"/>
      <family val="2"/>
      <scheme val="minor"/>
    </font>
    <font>
      <b/>
      <sz val="20"/>
      <color theme="0"/>
      <name val="Calibri"/>
      <family val="2"/>
      <scheme val="minor"/>
    </font>
    <font>
      <sz val="9"/>
      <color indexed="81"/>
      <name val="Tahoma"/>
      <family val="2"/>
    </font>
    <font>
      <b/>
      <sz val="9"/>
      <color indexed="81"/>
      <name val="Tahoma"/>
      <family val="2"/>
    </font>
    <font>
      <u/>
      <sz val="8.6"/>
      <color theme="10"/>
      <name val="Calibri"/>
      <family val="2"/>
    </font>
  </fonts>
  <fills count="9">
    <fill>
      <patternFill patternType="none"/>
    </fill>
    <fill>
      <patternFill patternType="gray125"/>
    </fill>
    <fill>
      <patternFill patternType="solid">
        <fgColor theme="8" tint="-0.249977111117893"/>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24994659260841701"/>
        <bgColor indexed="64"/>
      </patternFill>
    </fill>
    <fill>
      <patternFill patternType="solid">
        <fgColor rgb="FFFFFF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alignment vertical="top"/>
      <protection locked="0"/>
    </xf>
  </cellStyleXfs>
  <cellXfs count="62">
    <xf numFmtId="0" fontId="0" fillId="0" borderId="0" xfId="0"/>
    <xf numFmtId="0" fontId="2" fillId="4" borderId="5" xfId="0" applyFont="1" applyFill="1" applyBorder="1"/>
    <xf numFmtId="0" fontId="2" fillId="4" borderId="5" xfId="0" applyFont="1" applyFill="1" applyBorder="1" applyAlignment="1">
      <alignment horizontal="right" vertical="center"/>
    </xf>
    <xf numFmtId="0" fontId="5" fillId="3" borderId="3" xfId="0" applyFont="1" applyFill="1" applyBorder="1" applyAlignment="1">
      <alignment horizontal="right" vertical="center"/>
    </xf>
    <xf numFmtId="0" fontId="0" fillId="5" borderId="5" xfId="0" applyFont="1" applyFill="1" applyBorder="1" applyAlignment="1">
      <alignment horizontal="right"/>
    </xf>
    <xf numFmtId="0" fontId="6" fillId="5" borderId="5" xfId="0" applyFont="1" applyFill="1" applyBorder="1" applyAlignment="1">
      <alignment horizontal="center"/>
    </xf>
    <xf numFmtId="17" fontId="0" fillId="6" borderId="5" xfId="0" applyNumberFormat="1" applyFill="1" applyBorder="1"/>
    <xf numFmtId="164" fontId="1" fillId="6" borderId="5" xfId="1" applyNumberFormat="1" applyFont="1" applyFill="1" applyBorder="1"/>
    <xf numFmtId="164" fontId="1" fillId="5" borderId="5" xfId="1" applyNumberFormat="1" applyFont="1" applyFill="1" applyBorder="1" applyAlignment="1" applyProtection="1">
      <alignment horizontal="right"/>
      <protection locked="0"/>
    </xf>
    <xf numFmtId="0" fontId="2" fillId="5" borderId="5" xfId="0" applyFont="1" applyFill="1" applyBorder="1" applyAlignment="1">
      <alignment horizontal="right"/>
    </xf>
    <xf numFmtId="164" fontId="2" fillId="5" borderId="5" xfId="1" applyNumberFormat="1" applyFont="1" applyFill="1" applyBorder="1"/>
    <xf numFmtId="0" fontId="0" fillId="5" borderId="5" xfId="0" applyFont="1" applyFill="1" applyBorder="1"/>
    <xf numFmtId="164" fontId="1" fillId="5" borderId="5" xfId="1" applyNumberFormat="1" applyFont="1" applyFill="1" applyBorder="1"/>
    <xf numFmtId="0" fontId="2" fillId="4" borderId="5" xfId="0" applyFont="1" applyFill="1" applyBorder="1" applyAlignment="1">
      <alignment horizontal="right"/>
    </xf>
    <xf numFmtId="164" fontId="7" fillId="4" borderId="5" xfId="1" applyNumberFormat="1" applyFont="1" applyFill="1" applyBorder="1"/>
    <xf numFmtId="165" fontId="0" fillId="5" borderId="5" xfId="0" applyNumberFormat="1" applyFill="1" applyBorder="1" applyAlignment="1">
      <alignment horizontal="right"/>
    </xf>
    <xf numFmtId="165" fontId="0" fillId="5" borderId="5" xfId="0" applyNumberFormat="1" applyFill="1" applyBorder="1"/>
    <xf numFmtId="10" fontId="1" fillId="5" borderId="5" xfId="2" applyNumberFormat="1" applyFont="1" applyFill="1" applyBorder="1"/>
    <xf numFmtId="164" fontId="1" fillId="4" borderId="5" xfId="1" applyNumberFormat="1" applyFont="1" applyFill="1" applyBorder="1" applyAlignment="1" applyProtection="1">
      <alignment horizontal="right"/>
      <protection locked="0"/>
    </xf>
    <xf numFmtId="0" fontId="3" fillId="3" borderId="5" xfId="0" applyFont="1" applyFill="1" applyBorder="1" applyAlignment="1">
      <alignment horizontal="center"/>
    </xf>
    <xf numFmtId="165" fontId="0" fillId="5" borderId="4" xfId="0" applyNumberFormat="1" applyFill="1" applyBorder="1" applyAlignment="1">
      <alignment horizontal="right"/>
    </xf>
    <xf numFmtId="166" fontId="0" fillId="7" borderId="4" xfId="0" applyNumberFormat="1" applyFill="1" applyBorder="1"/>
    <xf numFmtId="166" fontId="0" fillId="7" borderId="5" xfId="0" applyNumberFormat="1" applyFill="1" applyBorder="1"/>
    <xf numFmtId="165" fontId="0" fillId="5" borderId="9" xfId="0" applyNumberFormat="1" applyFill="1" applyBorder="1" applyAlignment="1">
      <alignment horizontal="right"/>
    </xf>
    <xf numFmtId="166" fontId="0" fillId="7" borderId="9" xfId="0" applyNumberFormat="1" applyFill="1" applyBorder="1"/>
    <xf numFmtId="164" fontId="1" fillId="5" borderId="9" xfId="1" applyNumberFormat="1" applyFont="1" applyFill="1" applyBorder="1"/>
    <xf numFmtId="164" fontId="2" fillId="3" borderId="5" xfId="0" applyNumberFormat="1" applyFont="1" applyFill="1" applyBorder="1"/>
    <xf numFmtId="0" fontId="9" fillId="8" borderId="0" xfId="0" applyFont="1" applyFill="1"/>
    <xf numFmtId="0" fontId="0" fillId="8" borderId="0" xfId="0" applyFill="1"/>
    <xf numFmtId="0" fontId="0" fillId="8" borderId="5" xfId="0" applyFill="1" applyBorder="1" applyAlignment="1" applyProtection="1">
      <alignment horizontal="right"/>
      <protection locked="0"/>
    </xf>
    <xf numFmtId="166" fontId="0" fillId="7" borderId="5" xfId="0" applyNumberFormat="1" applyFill="1" applyBorder="1" applyAlignment="1">
      <alignment horizontal="right"/>
    </xf>
    <xf numFmtId="164" fontId="1" fillId="8" borderId="5" xfId="1" applyNumberFormat="1" applyFont="1" applyFill="1" applyBorder="1" applyProtection="1">
      <protection locked="0"/>
    </xf>
    <xf numFmtId="164" fontId="1" fillId="8" borderId="5" xfId="1" applyNumberFormat="1" applyFont="1" applyFill="1" applyBorder="1" applyAlignment="1" applyProtection="1">
      <alignment horizontal="center"/>
      <protection locked="0"/>
    </xf>
    <xf numFmtId="164" fontId="1" fillId="8" borderId="5" xfId="1" applyNumberFormat="1" applyFont="1" applyFill="1" applyBorder="1"/>
    <xf numFmtId="164" fontId="1" fillId="8" borderId="5" xfId="1" applyNumberFormat="1" applyFont="1" applyFill="1" applyBorder="1" applyAlignment="1" applyProtection="1">
      <alignment horizontal="right"/>
      <protection locked="0"/>
    </xf>
    <xf numFmtId="0" fontId="0" fillId="8" borderId="5" xfId="0" applyFill="1" applyBorder="1"/>
    <xf numFmtId="0" fontId="0" fillId="8" borderId="5" xfId="0" applyFill="1" applyBorder="1" applyProtection="1">
      <protection locked="0"/>
    </xf>
    <xf numFmtId="0" fontId="10" fillId="2" borderId="1" xfId="0" applyFont="1" applyFill="1" applyBorder="1" applyAlignment="1">
      <alignment horizontal="center"/>
    </xf>
    <xf numFmtId="0" fontId="10" fillId="2" borderId="2" xfId="0" applyFont="1" applyFill="1" applyBorder="1" applyAlignment="1">
      <alignment horizontal="center"/>
    </xf>
    <xf numFmtId="0" fontId="10" fillId="2" borderId="3" xfId="0" applyFont="1" applyFill="1" applyBorder="1" applyAlignment="1">
      <alignment horizontal="center"/>
    </xf>
    <xf numFmtId="0" fontId="3" fillId="3" borderId="4" xfId="0" applyFont="1" applyFill="1" applyBorder="1" applyAlignment="1">
      <alignment horizontal="center"/>
    </xf>
    <xf numFmtId="0" fontId="4" fillId="2" borderId="5" xfId="0" applyFont="1" applyFill="1" applyBorder="1" applyAlignment="1">
      <alignment horizontal="center" vertical="center" textRotation="90"/>
    </xf>
    <xf numFmtId="0" fontId="3" fillId="3" borderId="6" xfId="0" applyFont="1" applyFill="1" applyBorder="1" applyAlignment="1">
      <alignment horizontal="center"/>
    </xf>
    <xf numFmtId="0" fontId="3" fillId="3" borderId="5" xfId="0" applyFont="1" applyFill="1" applyBorder="1" applyAlignment="1">
      <alignment horizontal="center"/>
    </xf>
    <xf numFmtId="0" fontId="0" fillId="5" borderId="5" xfId="0" applyFill="1" applyBorder="1" applyAlignment="1">
      <alignment horizontal="right"/>
    </xf>
    <xf numFmtId="0" fontId="0" fillId="5" borderId="5" xfId="0" applyFill="1" applyBorder="1"/>
    <xf numFmtId="0" fontId="3" fillId="3" borderId="5" xfId="0" applyFont="1" applyFill="1" applyBorder="1" applyAlignment="1">
      <alignment horizontal="center" wrapText="1"/>
    </xf>
    <xf numFmtId="0" fontId="8" fillId="3"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7" xfId="0" applyFont="1" applyFill="1" applyBorder="1" applyAlignment="1">
      <alignment horizontal="center" vertical="center"/>
    </xf>
    <xf numFmtId="0" fontId="0" fillId="5" borderId="1" xfId="0" applyFill="1" applyBorder="1" applyAlignment="1">
      <alignment horizontal="right"/>
    </xf>
    <xf numFmtId="0" fontId="0" fillId="5" borderId="3" xfId="0" applyFill="1" applyBorder="1" applyAlignment="1">
      <alignment horizontal="right"/>
    </xf>
    <xf numFmtId="0" fontId="3" fillId="3" borderId="5" xfId="0" applyFont="1" applyFill="1" applyBorder="1" applyAlignment="1">
      <alignment horizontal="right"/>
    </xf>
    <xf numFmtId="0" fontId="0" fillId="3" borderId="7" xfId="0" applyFill="1" applyBorder="1" applyAlignment="1">
      <alignment horizontal="center"/>
    </xf>
    <xf numFmtId="0" fontId="0" fillId="3" borderId="8" xfId="0" applyFill="1" applyBorder="1" applyAlignment="1">
      <alignment horizontal="center"/>
    </xf>
    <xf numFmtId="0" fontId="0" fillId="3" borderId="10" xfId="0" applyFill="1" applyBorder="1" applyAlignment="1">
      <alignment horizontal="center"/>
    </xf>
    <xf numFmtId="0" fontId="0" fillId="3" borderId="11" xfId="0" applyFill="1" applyBorder="1" applyAlignment="1">
      <alignment horizontal="center"/>
    </xf>
    <xf numFmtId="164" fontId="0" fillId="5" borderId="5" xfId="0" applyNumberFormat="1" applyFill="1" applyBorder="1"/>
    <xf numFmtId="0" fontId="2" fillId="3" borderId="5" xfId="0" applyFont="1" applyFill="1" applyBorder="1" applyAlignment="1">
      <alignment horizontal="right"/>
    </xf>
    <xf numFmtId="164" fontId="2" fillId="3" borderId="5" xfId="1" applyNumberFormat="1" applyFont="1" applyFill="1" applyBorder="1"/>
    <xf numFmtId="0" fontId="13" fillId="0" borderId="0" xfId="3" applyAlignment="1" applyProtection="1"/>
  </cellXfs>
  <cellStyles count="4">
    <cellStyle name="Comma" xfId="1" builtinId="3"/>
    <cellStyle name="Hyperlink" xfId="3" builtinId="8"/>
    <cellStyle name="Normal" xfId="0" builtinId="0"/>
    <cellStyle name="Percent" xfId="2"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whitehorseindia.com/"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K55"/>
  <sheetViews>
    <sheetView tabSelected="1" topLeftCell="A28" zoomScale="78" zoomScaleNormal="78" zoomScaleSheetLayoutView="83" workbookViewId="0">
      <selection activeCell="D43" sqref="D43"/>
    </sheetView>
  </sheetViews>
  <sheetFormatPr defaultRowHeight="14.4"/>
  <cols>
    <col min="2" max="2" width="22.6640625" customWidth="1"/>
    <col min="3" max="3" width="22.109375" customWidth="1"/>
    <col min="4" max="4" width="18.33203125" customWidth="1"/>
    <col min="7" max="7" width="32" customWidth="1"/>
    <col min="8" max="8" width="16.77734375" customWidth="1"/>
    <col min="9" max="9" width="11.109375" customWidth="1"/>
    <col min="11" max="12" width="16" customWidth="1"/>
  </cols>
  <sheetData>
    <row r="1" spans="1:11" ht="25.8">
      <c r="A1" s="37" t="str">
        <f>"Working for Advance Taxes for March 31, 2016 ["&amp;I4&amp;"]"</f>
        <v>Working for Advance Taxes for March 31, 2016 [Q1]</v>
      </c>
      <c r="B1" s="38"/>
      <c r="C1" s="38"/>
      <c r="D1" s="38"/>
      <c r="E1" s="38"/>
      <c r="F1" s="38"/>
      <c r="G1" s="38"/>
      <c r="H1" s="38"/>
      <c r="I1" s="39"/>
    </row>
    <row r="2" spans="1:11" ht="15.6">
      <c r="A2" s="40" t="s">
        <v>0</v>
      </c>
      <c r="B2" s="40"/>
      <c r="C2" s="40"/>
      <c r="D2" s="40"/>
      <c r="E2" s="41" t="s">
        <v>70</v>
      </c>
      <c r="F2" s="42" t="s">
        <v>1</v>
      </c>
      <c r="G2" s="42"/>
      <c r="H2" s="42"/>
      <c r="I2" s="42"/>
    </row>
    <row r="3" spans="1:11">
      <c r="A3" s="1" t="s">
        <v>2</v>
      </c>
      <c r="B3" s="2" t="s">
        <v>3</v>
      </c>
      <c r="C3" s="2" t="s">
        <v>4</v>
      </c>
      <c r="D3" s="2" t="s">
        <v>5</v>
      </c>
      <c r="E3" s="41"/>
      <c r="F3" s="3" t="s">
        <v>6</v>
      </c>
      <c r="G3" s="4" t="s">
        <v>7</v>
      </c>
      <c r="H3" s="29" t="s">
        <v>69</v>
      </c>
      <c r="I3" s="5" t="str">
        <f>IF(H3="Domestic Company","CO","OC")</f>
        <v>OC</v>
      </c>
      <c r="K3" s="27" t="s">
        <v>72</v>
      </c>
    </row>
    <row r="4" spans="1:11">
      <c r="A4" s="6">
        <f t="shared" ref="A4:A15" si="0">DATE(VALUE(RIGHT($I$5,4)),ROW(),1)</f>
        <v>42461</v>
      </c>
      <c r="B4" s="31">
        <v>250000</v>
      </c>
      <c r="C4" s="31">
        <v>250000</v>
      </c>
      <c r="D4" s="7">
        <f>IF(AND(ISBLANK(B4),ISBLANK(C4)),"",MAX(B4,C4))</f>
        <v>250000</v>
      </c>
      <c r="E4" s="41"/>
      <c r="F4" s="3" t="s">
        <v>8</v>
      </c>
      <c r="G4" s="4" t="s">
        <v>9</v>
      </c>
      <c r="H4" s="28" t="str">
        <f>K3</f>
        <v>Q1-June-2016</v>
      </c>
      <c r="I4" s="5" t="str">
        <f>LEFT(UPPER(H4),2)</f>
        <v>Q1</v>
      </c>
      <c r="K4" s="27" t="s">
        <v>73</v>
      </c>
    </row>
    <row r="5" spans="1:11">
      <c r="A5" s="6">
        <f t="shared" si="0"/>
        <v>42491</v>
      </c>
      <c r="B5" s="31">
        <v>265250</v>
      </c>
      <c r="C5" s="31">
        <v>265250</v>
      </c>
      <c r="D5" s="7">
        <f t="shared" ref="D5:D15" si="1">IF(AND(ISBLANK(B5),ISBLANK(C5)),"",MAX(B5,C5))</f>
        <v>265250</v>
      </c>
      <c r="E5" s="41"/>
      <c r="F5" s="3" t="s">
        <v>10</v>
      </c>
      <c r="G5" s="4" t="s">
        <v>11</v>
      </c>
      <c r="H5" s="8">
        <f>+D31</f>
        <v>261506</v>
      </c>
      <c r="I5" s="5">
        <f>IF(I4&lt;&gt;"Q4",VALUE(RIGHT($H$4,4)),VALUE(RIGHT($H$4,4))-1)</f>
        <v>2016</v>
      </c>
      <c r="K5" s="27" t="s">
        <v>75</v>
      </c>
    </row>
    <row r="6" spans="1:11">
      <c r="A6" s="6">
        <f t="shared" si="0"/>
        <v>42522</v>
      </c>
      <c r="B6" s="31">
        <v>125000</v>
      </c>
      <c r="C6" s="31">
        <v>125000</v>
      </c>
      <c r="D6" s="7">
        <f t="shared" si="1"/>
        <v>125000</v>
      </c>
      <c r="E6" s="41"/>
      <c r="F6" s="3" t="s">
        <v>12</v>
      </c>
      <c r="G6" s="4" t="s">
        <v>13</v>
      </c>
      <c r="H6" s="34">
        <v>0</v>
      </c>
      <c r="I6" s="5"/>
      <c r="K6" s="27" t="s">
        <v>74</v>
      </c>
    </row>
    <row r="7" spans="1:11">
      <c r="A7" s="6">
        <f t="shared" si="0"/>
        <v>42552</v>
      </c>
      <c r="B7" s="31"/>
      <c r="C7" s="31"/>
      <c r="D7" s="7" t="str">
        <f t="shared" si="1"/>
        <v/>
      </c>
      <c r="E7" s="41"/>
      <c r="F7" s="3" t="s">
        <v>14</v>
      </c>
      <c r="G7" s="4" t="s">
        <v>15</v>
      </c>
      <c r="H7" s="34">
        <v>150000</v>
      </c>
      <c r="I7" s="5"/>
    </row>
    <row r="8" spans="1:11">
      <c r="A8" s="6">
        <f t="shared" si="0"/>
        <v>42583</v>
      </c>
      <c r="B8" s="31"/>
      <c r="C8" s="31"/>
      <c r="D8" s="7" t="str">
        <f t="shared" si="1"/>
        <v/>
      </c>
      <c r="E8" s="41"/>
      <c r="F8" s="3" t="s">
        <v>16</v>
      </c>
      <c r="G8" s="4" t="s">
        <v>17</v>
      </c>
      <c r="H8" s="34">
        <v>0</v>
      </c>
      <c r="I8" s="5"/>
    </row>
    <row r="9" spans="1:11">
      <c r="A9" s="6">
        <f t="shared" si="0"/>
        <v>42614</v>
      </c>
      <c r="B9" s="31"/>
      <c r="C9" s="31"/>
      <c r="D9" s="7" t="str">
        <f t="shared" si="1"/>
        <v/>
      </c>
      <c r="E9" s="41"/>
      <c r="F9" s="3" t="s">
        <v>18</v>
      </c>
      <c r="G9" s="4" t="s">
        <v>19</v>
      </c>
      <c r="H9" s="34">
        <v>0</v>
      </c>
      <c r="I9" s="5"/>
    </row>
    <row r="10" spans="1:11">
      <c r="A10" s="6">
        <f t="shared" si="0"/>
        <v>42644</v>
      </c>
      <c r="B10" s="31"/>
      <c r="C10" s="31"/>
      <c r="D10" s="7" t="str">
        <f t="shared" si="1"/>
        <v/>
      </c>
      <c r="E10" s="41"/>
      <c r="F10" s="3" t="s">
        <v>20</v>
      </c>
      <c r="G10" s="4" t="s">
        <v>21</v>
      </c>
      <c r="H10" s="34">
        <v>0</v>
      </c>
      <c r="I10" s="5"/>
    </row>
    <row r="11" spans="1:11">
      <c r="A11" s="6">
        <f t="shared" si="0"/>
        <v>42675</v>
      </c>
      <c r="B11" s="31"/>
      <c r="C11" s="31"/>
      <c r="D11" s="7" t="str">
        <f t="shared" si="1"/>
        <v/>
      </c>
      <c r="E11" s="41"/>
      <c r="F11" s="3" t="s">
        <v>22</v>
      </c>
      <c r="G11" s="9" t="s">
        <v>23</v>
      </c>
      <c r="H11" s="10">
        <f>SUM(H5:H8)-H9-H10</f>
        <v>411506</v>
      </c>
      <c r="I11" s="5"/>
    </row>
    <row r="12" spans="1:11">
      <c r="A12" s="6">
        <f t="shared" si="0"/>
        <v>42705</v>
      </c>
      <c r="B12" s="31"/>
      <c r="C12" s="31"/>
      <c r="D12" s="7" t="str">
        <f t="shared" si="1"/>
        <v/>
      </c>
      <c r="E12" s="41"/>
      <c r="F12" s="3" t="s">
        <v>24</v>
      </c>
      <c r="G12" s="11" t="s">
        <v>25</v>
      </c>
      <c r="H12" s="12">
        <f>ROUND(H11*0.3,0)</f>
        <v>123452</v>
      </c>
      <c r="I12" s="5"/>
    </row>
    <row r="13" spans="1:11">
      <c r="A13" s="6">
        <f t="shared" si="0"/>
        <v>42736</v>
      </c>
      <c r="B13" s="31"/>
      <c r="C13" s="31"/>
      <c r="D13" s="7" t="str">
        <f t="shared" si="1"/>
        <v/>
      </c>
      <c r="E13" s="41"/>
      <c r="F13" s="3" t="s">
        <v>26</v>
      </c>
      <c r="G13" s="4" t="s">
        <v>27</v>
      </c>
      <c r="H13" s="33">
        <v>0</v>
      </c>
      <c r="I13" s="5"/>
    </row>
    <row r="14" spans="1:11">
      <c r="A14" s="6">
        <f t="shared" si="0"/>
        <v>42767</v>
      </c>
      <c r="B14" s="31"/>
      <c r="C14" s="31"/>
      <c r="D14" s="7" t="str">
        <f t="shared" si="1"/>
        <v/>
      </c>
      <c r="E14" s="41"/>
      <c r="F14" s="3" t="s">
        <v>28</v>
      </c>
      <c r="G14" s="4" t="s">
        <v>29</v>
      </c>
      <c r="H14" s="35">
        <v>10</v>
      </c>
      <c r="I14" s="5"/>
    </row>
    <row r="15" spans="1:11">
      <c r="A15" s="6">
        <f t="shared" si="0"/>
        <v>42795</v>
      </c>
      <c r="B15" s="31"/>
      <c r="C15" s="31"/>
      <c r="D15" s="7" t="str">
        <f t="shared" si="1"/>
        <v/>
      </c>
      <c r="E15" s="41"/>
      <c r="F15" s="3" t="s">
        <v>30</v>
      </c>
      <c r="G15" s="4" t="s">
        <v>31</v>
      </c>
      <c r="H15" s="12">
        <f>ROUND(H13*H14/100,0)</f>
        <v>0</v>
      </c>
      <c r="I15" s="5"/>
    </row>
    <row r="16" spans="1:11">
      <c r="A16" s="13" t="s">
        <v>32</v>
      </c>
      <c r="B16" s="14">
        <f>SUM(B4:B15)</f>
        <v>640250</v>
      </c>
      <c r="C16" s="14">
        <f>SUM(C4:C15)</f>
        <v>640250</v>
      </c>
      <c r="D16" s="14">
        <f>SUM(D4:D15)</f>
        <v>640250</v>
      </c>
      <c r="E16" s="41"/>
      <c r="F16" s="3" t="s">
        <v>33</v>
      </c>
      <c r="G16" s="9" t="s">
        <v>34</v>
      </c>
      <c r="H16" s="10">
        <f>+H12+H15</f>
        <v>123452</v>
      </c>
      <c r="I16" s="5"/>
    </row>
    <row r="17" spans="1:9" ht="15.6">
      <c r="A17" s="43" t="s">
        <v>71</v>
      </c>
      <c r="B17" s="43"/>
      <c r="C17" s="43"/>
      <c r="D17" s="43"/>
      <c r="E17" s="41"/>
      <c r="F17" s="3" t="s">
        <v>35</v>
      </c>
      <c r="G17" s="4" t="s">
        <v>36</v>
      </c>
      <c r="H17" s="33">
        <v>71500</v>
      </c>
      <c r="I17" s="5"/>
    </row>
    <row r="18" spans="1:9">
      <c r="A18" s="15">
        <v>1</v>
      </c>
      <c r="B18" s="44" t="s">
        <v>37</v>
      </c>
      <c r="C18" s="44"/>
      <c r="D18" s="31">
        <v>4600000</v>
      </c>
      <c r="E18" s="41"/>
      <c r="F18" s="3" t="s">
        <v>38</v>
      </c>
      <c r="G18" s="4" t="s">
        <v>39</v>
      </c>
      <c r="H18" s="33">
        <v>0</v>
      </c>
      <c r="I18" s="5"/>
    </row>
    <row r="19" spans="1:9">
      <c r="A19" s="16">
        <f>+A18+1</f>
        <v>2</v>
      </c>
      <c r="B19" s="44" t="s">
        <v>40</v>
      </c>
      <c r="C19" s="44"/>
      <c r="D19" s="31">
        <v>812500</v>
      </c>
      <c r="E19" s="41"/>
      <c r="F19" s="3" t="s">
        <v>41</v>
      </c>
      <c r="G19" s="9" t="s">
        <v>42</v>
      </c>
      <c r="H19" s="10">
        <f>+H16-H17-H18</f>
        <v>51952</v>
      </c>
      <c r="I19" s="5"/>
    </row>
    <row r="20" spans="1:9">
      <c r="A20" s="16">
        <f t="shared" ref="A20:A29" si="2">+A19+1</f>
        <v>3</v>
      </c>
      <c r="B20" s="44" t="s">
        <v>43</v>
      </c>
      <c r="C20" s="44"/>
      <c r="D20" s="17">
        <f>IF(D18=0,0,ROUND(D19/D18,4))</f>
        <v>0.17660000000000001</v>
      </c>
      <c r="E20" s="41"/>
      <c r="F20" s="3" t="s">
        <v>44</v>
      </c>
      <c r="G20" s="4" t="s">
        <v>45</v>
      </c>
      <c r="H20" s="12">
        <f>IF($H$11&lt;=10000000,0,ROUND($H$19*IF($H$11&lt;=100000000,0.05,0.1),0))</f>
        <v>0</v>
      </c>
      <c r="I20" s="5"/>
    </row>
    <row r="21" spans="1:9">
      <c r="A21" s="16">
        <f t="shared" si="2"/>
        <v>4</v>
      </c>
      <c r="B21" s="44" t="s">
        <v>46</v>
      </c>
      <c r="C21" s="44"/>
      <c r="D21" s="31">
        <v>12</v>
      </c>
      <c r="E21" s="41"/>
      <c r="F21" s="3" t="s">
        <v>47</v>
      </c>
      <c r="G21" s="4" t="s">
        <v>48</v>
      </c>
      <c r="H21" s="12">
        <f>ROUND(SUM(H19:H20)*0.03,0)</f>
        <v>1559</v>
      </c>
      <c r="I21" s="5"/>
    </row>
    <row r="22" spans="1:9">
      <c r="A22" s="16">
        <f t="shared" si="2"/>
        <v>5</v>
      </c>
      <c r="B22" s="44" t="s">
        <v>49</v>
      </c>
      <c r="C22" s="44"/>
      <c r="D22" s="12">
        <f>IF(I4="Q1",3,IF(I4="Q2",6,IF(I4="Q3",9,12)))</f>
        <v>3</v>
      </c>
      <c r="E22" s="41"/>
      <c r="F22" s="3" t="s">
        <v>50</v>
      </c>
      <c r="G22" s="9" t="s">
        <v>51</v>
      </c>
      <c r="H22" s="10">
        <f>+H19+H20+H21</f>
        <v>53511</v>
      </c>
      <c r="I22" s="5"/>
    </row>
    <row r="23" spans="1:9" ht="15.6">
      <c r="A23" s="16">
        <f t="shared" si="2"/>
        <v>6</v>
      </c>
      <c r="B23" s="45" t="s">
        <v>52</v>
      </c>
      <c r="C23" s="45"/>
      <c r="D23" s="31">
        <v>10</v>
      </c>
      <c r="E23" s="41"/>
      <c r="F23" s="46" t="s">
        <v>53</v>
      </c>
      <c r="G23" s="43"/>
      <c r="H23" s="43"/>
      <c r="I23" s="43"/>
    </row>
    <row r="24" spans="1:9">
      <c r="A24" s="16">
        <f t="shared" si="2"/>
        <v>7</v>
      </c>
      <c r="B24" s="44" t="s">
        <v>54</v>
      </c>
      <c r="C24" s="44"/>
      <c r="D24" s="12">
        <f>ROUND(D16*D23/100,0)</f>
        <v>64025</v>
      </c>
      <c r="E24" s="41"/>
      <c r="F24" s="47" t="s">
        <v>78</v>
      </c>
      <c r="G24" s="48"/>
      <c r="H24" s="48"/>
      <c r="I24" s="49"/>
    </row>
    <row r="25" spans="1:9">
      <c r="A25" s="16">
        <f t="shared" si="2"/>
        <v>8</v>
      </c>
      <c r="B25" s="51" t="s">
        <v>55</v>
      </c>
      <c r="C25" s="52"/>
      <c r="D25" s="12">
        <f>ROUND(D16*D20,0)</f>
        <v>113068</v>
      </c>
      <c r="E25" s="41"/>
      <c r="F25" s="50"/>
      <c r="G25" s="48"/>
      <c r="H25" s="48"/>
      <c r="I25" s="49"/>
    </row>
    <row r="26" spans="1:9">
      <c r="A26" s="16">
        <f t="shared" si="2"/>
        <v>9</v>
      </c>
      <c r="B26" s="51" t="s">
        <v>56</v>
      </c>
      <c r="C26" s="52"/>
      <c r="D26" s="32" t="s">
        <v>33</v>
      </c>
      <c r="E26" s="41"/>
      <c r="F26" s="50"/>
      <c r="G26" s="48"/>
      <c r="H26" s="48"/>
      <c r="I26" s="49"/>
    </row>
    <row r="27" spans="1:9">
      <c r="A27" s="16">
        <f t="shared" si="2"/>
        <v>10</v>
      </c>
      <c r="B27" s="44" t="s">
        <v>57</v>
      </c>
      <c r="C27" s="44"/>
      <c r="D27" s="18">
        <f>IF(D26="Y",D25,D24)</f>
        <v>64025</v>
      </c>
      <c r="E27" s="41"/>
      <c r="F27" s="50"/>
      <c r="G27" s="48"/>
      <c r="H27" s="48"/>
      <c r="I27" s="49"/>
    </row>
    <row r="28" spans="1:9">
      <c r="A28" s="16">
        <f t="shared" si="2"/>
        <v>11</v>
      </c>
      <c r="B28" s="51" t="str">
        <f>"Considered Net Profit for the "&amp;I4</f>
        <v>Considered Net Profit for the Q1</v>
      </c>
      <c r="C28" s="52"/>
      <c r="D28" s="18">
        <f>ROUND(D27*D22/D21,0)</f>
        <v>16006</v>
      </c>
      <c r="E28" s="41"/>
      <c r="F28" s="50"/>
      <c r="G28" s="48"/>
      <c r="H28" s="48"/>
      <c r="I28" s="49"/>
    </row>
    <row r="29" spans="1:9">
      <c r="A29" s="16">
        <f t="shared" si="2"/>
        <v>12</v>
      </c>
      <c r="B29" s="44" t="str">
        <f>"Add: Estimated Depreciation per P&amp;L for "&amp;I4</f>
        <v>Add: Estimated Depreciation per P&amp;L for Q1</v>
      </c>
      <c r="C29" s="44"/>
      <c r="D29" s="31">
        <v>245500</v>
      </c>
      <c r="E29" s="41"/>
      <c r="F29" s="50"/>
      <c r="G29" s="48"/>
      <c r="H29" s="48"/>
      <c r="I29" s="49"/>
    </row>
    <row r="30" spans="1:9">
      <c r="A30" s="16">
        <f>+A29+1</f>
        <v>13</v>
      </c>
      <c r="B30" s="44" t="str">
        <f>"Less: Estimated Depreciation per Inc-Tax for "&amp;I4</f>
        <v>Less: Estimated Depreciation per Inc-Tax for Q1</v>
      </c>
      <c r="C30" s="44"/>
      <c r="D30" s="31">
        <v>0</v>
      </c>
      <c r="E30" s="41"/>
      <c r="F30" s="50"/>
      <c r="G30" s="48"/>
      <c r="H30" s="48"/>
      <c r="I30" s="49"/>
    </row>
    <row r="31" spans="1:9">
      <c r="A31" s="16">
        <f>+A30+1</f>
        <v>14</v>
      </c>
      <c r="B31" s="51" t="str">
        <f>"Pro-Rata Income from Business for "&amp;I4</f>
        <v>Pro-Rata Income from Business for Q1</v>
      </c>
      <c r="C31" s="52"/>
      <c r="D31" s="12">
        <f>IF(D28=0,0,+D28+D29-D30)</f>
        <v>261506</v>
      </c>
      <c r="E31" s="41"/>
      <c r="F31" s="50"/>
      <c r="G31" s="48"/>
      <c r="H31" s="48"/>
      <c r="I31" s="49"/>
    </row>
    <row r="32" spans="1:9" ht="15.6">
      <c r="A32" s="43" t="s">
        <v>58</v>
      </c>
      <c r="B32" s="43"/>
      <c r="C32" s="43"/>
      <c r="D32" s="43"/>
      <c r="E32" s="41"/>
      <c r="F32" s="50"/>
      <c r="G32" s="48"/>
      <c r="H32" s="48"/>
      <c r="I32" s="49"/>
    </row>
    <row r="33" spans="1:9" ht="15.6">
      <c r="A33" s="19" t="s">
        <v>59</v>
      </c>
      <c r="B33" s="19" t="s">
        <v>60</v>
      </c>
      <c r="C33" s="19" t="s">
        <v>61</v>
      </c>
      <c r="D33" s="19" t="s">
        <v>62</v>
      </c>
      <c r="E33" s="41"/>
      <c r="F33" s="53" t="s">
        <v>63</v>
      </c>
      <c r="G33" s="53"/>
      <c r="H33" s="54"/>
      <c r="I33" s="55"/>
    </row>
    <row r="34" spans="1:9">
      <c r="A34" s="20" t="s">
        <v>64</v>
      </c>
      <c r="B34" s="21">
        <f>DATE($I$5,6,15)</f>
        <v>42536</v>
      </c>
      <c r="C34" s="12">
        <f>ROUND($H$22*15%,0)</f>
        <v>8027</v>
      </c>
      <c r="D34" s="36">
        <v>10000</v>
      </c>
      <c r="E34" s="41"/>
      <c r="F34" s="58">
        <f>+C34-D34</f>
        <v>-1973</v>
      </c>
      <c r="G34" s="45"/>
      <c r="H34" s="54"/>
      <c r="I34" s="55"/>
    </row>
    <row r="35" spans="1:9">
      <c r="A35" s="15" t="s">
        <v>65</v>
      </c>
      <c r="B35" s="30">
        <f>DATE($I$5,9,15)</f>
        <v>42628</v>
      </c>
      <c r="C35" s="12">
        <f>ROUND($H$22*45%,0)-SUM(C$34:C34)</f>
        <v>16053</v>
      </c>
      <c r="D35" s="36"/>
      <c r="E35" s="41"/>
      <c r="F35" s="58">
        <f>+C35-D35</f>
        <v>16053</v>
      </c>
      <c r="G35" s="45"/>
      <c r="H35" s="54"/>
      <c r="I35" s="55"/>
    </row>
    <row r="36" spans="1:9">
      <c r="A36" s="15" t="s">
        <v>66</v>
      </c>
      <c r="B36" s="22">
        <f>DATE($I$5,12,15)</f>
        <v>42719</v>
      </c>
      <c r="C36" s="12">
        <f>ROUND($H$22*75%,0)-SUM(C$34:C35)</f>
        <v>16053</v>
      </c>
      <c r="D36" s="36"/>
      <c r="E36" s="41"/>
      <c r="F36" s="58">
        <f>+C36-D36</f>
        <v>16053</v>
      </c>
      <c r="G36" s="45"/>
      <c r="H36" s="54"/>
      <c r="I36" s="55"/>
    </row>
    <row r="37" spans="1:9">
      <c r="A37" s="23" t="s">
        <v>67</v>
      </c>
      <c r="B37" s="24">
        <f>DATE($I$5+1,3,15)</f>
        <v>42809</v>
      </c>
      <c r="C37" s="25">
        <f>ROUND($H$22*100%,0)-SUM(C$34:C36)</f>
        <v>13378</v>
      </c>
      <c r="D37" s="36"/>
      <c r="E37" s="41"/>
      <c r="F37" s="58">
        <f>+C37-D37</f>
        <v>13378</v>
      </c>
      <c r="G37" s="45"/>
      <c r="H37" s="54"/>
      <c r="I37" s="55"/>
    </row>
    <row r="38" spans="1:9">
      <c r="A38" s="59" t="s">
        <v>68</v>
      </c>
      <c r="B38" s="59"/>
      <c r="C38" s="26">
        <f>SUM(C34:C37)</f>
        <v>53511</v>
      </c>
      <c r="D38" s="26">
        <f>SUM(D34:D37)</f>
        <v>10000</v>
      </c>
      <c r="E38" s="41"/>
      <c r="F38" s="60">
        <f>SUM(F34:G37)</f>
        <v>43511</v>
      </c>
      <c r="G38" s="60"/>
      <c r="H38" s="56"/>
      <c r="I38" s="57"/>
    </row>
    <row r="40" spans="1:9">
      <c r="B40" s="28"/>
      <c r="C40" t="s">
        <v>79</v>
      </c>
      <c r="D40" t="s">
        <v>80</v>
      </c>
    </row>
    <row r="41" spans="1:9">
      <c r="C41" s="61" t="s">
        <v>81</v>
      </c>
    </row>
    <row r="54" spans="2:2">
      <c r="B54" t="s">
        <v>76</v>
      </c>
    </row>
    <row r="55" spans="2:2">
      <c r="B55" t="s">
        <v>77</v>
      </c>
    </row>
  </sheetData>
  <mergeCells count="30">
    <mergeCell ref="A32:D32"/>
    <mergeCell ref="F33:G33"/>
    <mergeCell ref="H33:I38"/>
    <mergeCell ref="F34:G34"/>
    <mergeCell ref="F35:G35"/>
    <mergeCell ref="F36:G36"/>
    <mergeCell ref="F37:G37"/>
    <mergeCell ref="A38:B38"/>
    <mergeCell ref="F38:G38"/>
    <mergeCell ref="B27:C27"/>
    <mergeCell ref="B28:C28"/>
    <mergeCell ref="B29:C29"/>
    <mergeCell ref="B30:C30"/>
    <mergeCell ref="B31:C31"/>
    <mergeCell ref="A1:I1"/>
    <mergeCell ref="A2:D2"/>
    <mergeCell ref="E2:E38"/>
    <mergeCell ref="F2:I2"/>
    <mergeCell ref="A17:D17"/>
    <mergeCell ref="B18:C18"/>
    <mergeCell ref="B19:C19"/>
    <mergeCell ref="B20:C20"/>
    <mergeCell ref="B21:C21"/>
    <mergeCell ref="B22:C22"/>
    <mergeCell ref="B23:C23"/>
    <mergeCell ref="F23:I23"/>
    <mergeCell ref="B24:C24"/>
    <mergeCell ref="F24:I32"/>
    <mergeCell ref="B25:C25"/>
    <mergeCell ref="B26:C26"/>
  </mergeCells>
  <dataValidations count="6">
    <dataValidation type="list" allowBlank="1" showInputMessage="1" showErrorMessage="1" sqref="D26 WVL983066 WLP983066 WBT983066 VRX983066 VIB983066 UYF983066 UOJ983066 UEN983066 TUR983066 TKV983066 TAZ983066 SRD983066 SHH983066 RXL983066 RNP983066 RDT983066 QTX983066 QKB983066 QAF983066 PQJ983066 PGN983066 OWR983066 OMV983066 OCZ983066 NTD983066 NJH983066 MZL983066 MPP983066 MFT983066 LVX983066 LMB983066 LCF983066 KSJ983066 KIN983066 JYR983066 JOV983066 JEZ983066 IVD983066 ILH983066 IBL983066 HRP983066 HHT983066 GXX983066 GOB983066 GEF983066 FUJ983066 FKN983066 FAR983066 EQV983066 EGZ983066 DXD983066 DNH983066 DDL983066 CTP983066 CJT983066 BZX983066 BQB983066 BGF983066 AWJ983066 AMN983066 ACR983066 SV983066 IZ983066 D983066 WVL917530 WLP917530 WBT917530 VRX917530 VIB917530 UYF917530 UOJ917530 UEN917530 TUR917530 TKV917530 TAZ917530 SRD917530 SHH917530 RXL917530 RNP917530 RDT917530 QTX917530 QKB917530 QAF917530 PQJ917530 PGN917530 OWR917530 OMV917530 OCZ917530 NTD917530 NJH917530 MZL917530 MPP917530 MFT917530 LVX917530 LMB917530 LCF917530 KSJ917530 KIN917530 JYR917530 JOV917530 JEZ917530 IVD917530 ILH917530 IBL917530 HRP917530 HHT917530 GXX917530 GOB917530 GEF917530 FUJ917530 FKN917530 FAR917530 EQV917530 EGZ917530 DXD917530 DNH917530 DDL917530 CTP917530 CJT917530 BZX917530 BQB917530 BGF917530 AWJ917530 AMN917530 ACR917530 SV917530 IZ917530 D917530 WVL851994 WLP851994 WBT851994 VRX851994 VIB851994 UYF851994 UOJ851994 UEN851994 TUR851994 TKV851994 TAZ851994 SRD851994 SHH851994 RXL851994 RNP851994 RDT851994 QTX851994 QKB851994 QAF851994 PQJ851994 PGN851994 OWR851994 OMV851994 OCZ851994 NTD851994 NJH851994 MZL851994 MPP851994 MFT851994 LVX851994 LMB851994 LCF851994 KSJ851994 KIN851994 JYR851994 JOV851994 JEZ851994 IVD851994 ILH851994 IBL851994 HRP851994 HHT851994 GXX851994 GOB851994 GEF851994 FUJ851994 FKN851994 FAR851994 EQV851994 EGZ851994 DXD851994 DNH851994 DDL851994 CTP851994 CJT851994 BZX851994 BQB851994 BGF851994 AWJ851994 AMN851994 ACR851994 SV851994 IZ851994 D851994 WVL786458 WLP786458 WBT786458 VRX786458 VIB786458 UYF786458 UOJ786458 UEN786458 TUR786458 TKV786458 TAZ786458 SRD786458 SHH786458 RXL786458 RNP786458 RDT786458 QTX786458 QKB786458 QAF786458 PQJ786458 PGN786458 OWR786458 OMV786458 OCZ786458 NTD786458 NJH786458 MZL786458 MPP786458 MFT786458 LVX786458 LMB786458 LCF786458 KSJ786458 KIN786458 JYR786458 JOV786458 JEZ786458 IVD786458 ILH786458 IBL786458 HRP786458 HHT786458 GXX786458 GOB786458 GEF786458 FUJ786458 FKN786458 FAR786458 EQV786458 EGZ786458 DXD786458 DNH786458 DDL786458 CTP786458 CJT786458 BZX786458 BQB786458 BGF786458 AWJ786458 AMN786458 ACR786458 SV786458 IZ786458 D786458 WVL720922 WLP720922 WBT720922 VRX720922 VIB720922 UYF720922 UOJ720922 UEN720922 TUR720922 TKV720922 TAZ720922 SRD720922 SHH720922 RXL720922 RNP720922 RDT720922 QTX720922 QKB720922 QAF720922 PQJ720922 PGN720922 OWR720922 OMV720922 OCZ720922 NTD720922 NJH720922 MZL720922 MPP720922 MFT720922 LVX720922 LMB720922 LCF720922 KSJ720922 KIN720922 JYR720922 JOV720922 JEZ720922 IVD720922 ILH720922 IBL720922 HRP720922 HHT720922 GXX720922 GOB720922 GEF720922 FUJ720922 FKN720922 FAR720922 EQV720922 EGZ720922 DXD720922 DNH720922 DDL720922 CTP720922 CJT720922 BZX720922 BQB720922 BGF720922 AWJ720922 AMN720922 ACR720922 SV720922 IZ720922 D720922 WVL655386 WLP655386 WBT655386 VRX655386 VIB655386 UYF655386 UOJ655386 UEN655386 TUR655386 TKV655386 TAZ655386 SRD655386 SHH655386 RXL655386 RNP655386 RDT655386 QTX655386 QKB655386 QAF655386 PQJ655386 PGN655386 OWR655386 OMV655386 OCZ655386 NTD655386 NJH655386 MZL655386 MPP655386 MFT655386 LVX655386 LMB655386 LCF655386 KSJ655386 KIN655386 JYR655386 JOV655386 JEZ655386 IVD655386 ILH655386 IBL655386 HRP655386 HHT655386 GXX655386 GOB655386 GEF655386 FUJ655386 FKN655386 FAR655386 EQV655386 EGZ655386 DXD655386 DNH655386 DDL655386 CTP655386 CJT655386 BZX655386 BQB655386 BGF655386 AWJ655386 AMN655386 ACR655386 SV655386 IZ655386 D655386 WVL589850 WLP589850 WBT589850 VRX589850 VIB589850 UYF589850 UOJ589850 UEN589850 TUR589850 TKV589850 TAZ589850 SRD589850 SHH589850 RXL589850 RNP589850 RDT589850 QTX589850 QKB589850 QAF589850 PQJ589850 PGN589850 OWR589850 OMV589850 OCZ589850 NTD589850 NJH589850 MZL589850 MPP589850 MFT589850 LVX589850 LMB589850 LCF589850 KSJ589850 KIN589850 JYR589850 JOV589850 JEZ589850 IVD589850 ILH589850 IBL589850 HRP589850 HHT589850 GXX589850 GOB589850 GEF589850 FUJ589850 FKN589850 FAR589850 EQV589850 EGZ589850 DXD589850 DNH589850 DDL589850 CTP589850 CJT589850 BZX589850 BQB589850 BGF589850 AWJ589850 AMN589850 ACR589850 SV589850 IZ589850 D589850 WVL524314 WLP524314 WBT524314 VRX524314 VIB524314 UYF524314 UOJ524314 UEN524314 TUR524314 TKV524314 TAZ524314 SRD524314 SHH524314 RXL524314 RNP524314 RDT524314 QTX524314 QKB524314 QAF524314 PQJ524314 PGN524314 OWR524314 OMV524314 OCZ524314 NTD524314 NJH524314 MZL524314 MPP524314 MFT524314 LVX524314 LMB524314 LCF524314 KSJ524314 KIN524314 JYR524314 JOV524314 JEZ524314 IVD524314 ILH524314 IBL524314 HRP524314 HHT524314 GXX524314 GOB524314 GEF524314 FUJ524314 FKN524314 FAR524314 EQV524314 EGZ524314 DXD524314 DNH524314 DDL524314 CTP524314 CJT524314 BZX524314 BQB524314 BGF524314 AWJ524314 AMN524314 ACR524314 SV524314 IZ524314 D524314 WVL458778 WLP458778 WBT458778 VRX458778 VIB458778 UYF458778 UOJ458778 UEN458778 TUR458778 TKV458778 TAZ458778 SRD458778 SHH458778 RXL458778 RNP458778 RDT458778 QTX458778 QKB458778 QAF458778 PQJ458778 PGN458778 OWR458778 OMV458778 OCZ458778 NTD458778 NJH458778 MZL458778 MPP458778 MFT458778 LVX458778 LMB458778 LCF458778 KSJ458778 KIN458778 JYR458778 JOV458778 JEZ458778 IVD458778 ILH458778 IBL458778 HRP458778 HHT458778 GXX458778 GOB458778 GEF458778 FUJ458778 FKN458778 FAR458778 EQV458778 EGZ458778 DXD458778 DNH458778 DDL458778 CTP458778 CJT458778 BZX458778 BQB458778 BGF458778 AWJ458778 AMN458778 ACR458778 SV458778 IZ458778 D458778 WVL393242 WLP393242 WBT393242 VRX393242 VIB393242 UYF393242 UOJ393242 UEN393242 TUR393242 TKV393242 TAZ393242 SRD393242 SHH393242 RXL393242 RNP393242 RDT393242 QTX393242 QKB393242 QAF393242 PQJ393242 PGN393242 OWR393242 OMV393242 OCZ393242 NTD393242 NJH393242 MZL393242 MPP393242 MFT393242 LVX393242 LMB393242 LCF393242 KSJ393242 KIN393242 JYR393242 JOV393242 JEZ393242 IVD393242 ILH393242 IBL393242 HRP393242 HHT393242 GXX393242 GOB393242 GEF393242 FUJ393242 FKN393242 FAR393242 EQV393242 EGZ393242 DXD393242 DNH393242 DDL393242 CTP393242 CJT393242 BZX393242 BQB393242 BGF393242 AWJ393242 AMN393242 ACR393242 SV393242 IZ393242 D393242 WVL327706 WLP327706 WBT327706 VRX327706 VIB327706 UYF327706 UOJ327706 UEN327706 TUR327706 TKV327706 TAZ327706 SRD327706 SHH327706 RXL327706 RNP327706 RDT327706 QTX327706 QKB327706 QAF327706 PQJ327706 PGN327706 OWR327706 OMV327706 OCZ327706 NTD327706 NJH327706 MZL327706 MPP327706 MFT327706 LVX327706 LMB327706 LCF327706 KSJ327706 KIN327706 JYR327706 JOV327706 JEZ327706 IVD327706 ILH327706 IBL327706 HRP327706 HHT327706 GXX327706 GOB327706 GEF327706 FUJ327706 FKN327706 FAR327706 EQV327706 EGZ327706 DXD327706 DNH327706 DDL327706 CTP327706 CJT327706 BZX327706 BQB327706 BGF327706 AWJ327706 AMN327706 ACR327706 SV327706 IZ327706 D327706 WVL262170 WLP262170 WBT262170 VRX262170 VIB262170 UYF262170 UOJ262170 UEN262170 TUR262170 TKV262170 TAZ262170 SRD262170 SHH262170 RXL262170 RNP262170 RDT262170 QTX262170 QKB262170 QAF262170 PQJ262170 PGN262170 OWR262170 OMV262170 OCZ262170 NTD262170 NJH262170 MZL262170 MPP262170 MFT262170 LVX262170 LMB262170 LCF262170 KSJ262170 KIN262170 JYR262170 JOV262170 JEZ262170 IVD262170 ILH262170 IBL262170 HRP262170 HHT262170 GXX262170 GOB262170 GEF262170 FUJ262170 FKN262170 FAR262170 EQV262170 EGZ262170 DXD262170 DNH262170 DDL262170 CTP262170 CJT262170 BZX262170 BQB262170 BGF262170 AWJ262170 AMN262170 ACR262170 SV262170 IZ262170 D262170 WVL196634 WLP196634 WBT196634 VRX196634 VIB196634 UYF196634 UOJ196634 UEN196634 TUR196634 TKV196634 TAZ196634 SRD196634 SHH196634 RXL196634 RNP196634 RDT196634 QTX196634 QKB196634 QAF196634 PQJ196634 PGN196634 OWR196634 OMV196634 OCZ196634 NTD196634 NJH196634 MZL196634 MPP196634 MFT196634 LVX196634 LMB196634 LCF196634 KSJ196634 KIN196634 JYR196634 JOV196634 JEZ196634 IVD196634 ILH196634 IBL196634 HRP196634 HHT196634 GXX196634 GOB196634 GEF196634 FUJ196634 FKN196634 FAR196634 EQV196634 EGZ196634 DXD196634 DNH196634 DDL196634 CTP196634 CJT196634 BZX196634 BQB196634 BGF196634 AWJ196634 AMN196634 ACR196634 SV196634 IZ196634 D196634 WVL131098 WLP131098 WBT131098 VRX131098 VIB131098 UYF131098 UOJ131098 UEN131098 TUR131098 TKV131098 TAZ131098 SRD131098 SHH131098 RXL131098 RNP131098 RDT131098 QTX131098 QKB131098 QAF131098 PQJ131098 PGN131098 OWR131098 OMV131098 OCZ131098 NTD131098 NJH131098 MZL131098 MPP131098 MFT131098 LVX131098 LMB131098 LCF131098 KSJ131098 KIN131098 JYR131098 JOV131098 JEZ131098 IVD131098 ILH131098 IBL131098 HRP131098 HHT131098 GXX131098 GOB131098 GEF131098 FUJ131098 FKN131098 FAR131098 EQV131098 EGZ131098 DXD131098 DNH131098 DDL131098 CTP131098 CJT131098 BZX131098 BQB131098 BGF131098 AWJ131098 AMN131098 ACR131098 SV131098 IZ131098 D131098 WVL65562 WLP65562 WBT65562 VRX65562 VIB65562 UYF65562 UOJ65562 UEN65562 TUR65562 TKV65562 TAZ65562 SRD65562 SHH65562 RXL65562 RNP65562 RDT65562 QTX65562 QKB65562 QAF65562 PQJ65562 PGN65562 OWR65562 OMV65562 OCZ65562 NTD65562 NJH65562 MZL65562 MPP65562 MFT65562 LVX65562 LMB65562 LCF65562 KSJ65562 KIN65562 JYR65562 JOV65562 JEZ65562 IVD65562 ILH65562 IBL65562 HRP65562 HHT65562 GXX65562 GOB65562 GEF65562 FUJ65562 FKN65562 FAR65562 EQV65562 EGZ65562 DXD65562 DNH65562 DDL65562 CTP65562 CJT65562 BZX65562 BQB65562 BGF65562 AWJ65562 AMN65562 ACR65562 SV65562 IZ65562 D65562 WVL26 WLP26 WBT26 VRX26 VIB26 UYF26 UOJ26 UEN26 TUR26 TKV26 TAZ26 SRD26 SHH26 RXL26 RNP26 RDT26 QTX26 QKB26 QAF26 PQJ26 PGN26 OWR26 OMV26 OCZ26 NTD26 NJH26 MZL26 MPP26 MFT26 LVX26 LMB26 LCF26 KSJ26 KIN26 JYR26 JOV26 JEZ26 IVD26 ILH26 IBL26 HRP26 HHT26 GXX26 GOB26 GEF26 FUJ26 FKN26 FAR26 EQV26 EGZ26 DXD26 DNH26 DDL26 CTP26 CJT26 BZX26 BQB26 BGF26 AWJ26 AMN26 ACR26 SV26 IZ26">
      <formula1>"Y,N"</formula1>
    </dataValidation>
    <dataValidation type="decimal" allowBlank="1" showInputMessage="1" showErrorMessage="1" sqref="D23 WVL983063 WLP983063 WBT983063 VRX983063 VIB983063 UYF983063 UOJ983063 UEN983063 TUR983063 TKV983063 TAZ983063 SRD983063 SHH983063 RXL983063 RNP983063 RDT983063 QTX983063 QKB983063 QAF983063 PQJ983063 PGN983063 OWR983063 OMV983063 OCZ983063 NTD983063 NJH983063 MZL983063 MPP983063 MFT983063 LVX983063 LMB983063 LCF983063 KSJ983063 KIN983063 JYR983063 JOV983063 JEZ983063 IVD983063 ILH983063 IBL983063 HRP983063 HHT983063 GXX983063 GOB983063 GEF983063 FUJ983063 FKN983063 FAR983063 EQV983063 EGZ983063 DXD983063 DNH983063 DDL983063 CTP983063 CJT983063 BZX983063 BQB983063 BGF983063 AWJ983063 AMN983063 ACR983063 SV983063 IZ983063 D983063 WVL917527 WLP917527 WBT917527 VRX917527 VIB917527 UYF917527 UOJ917527 UEN917527 TUR917527 TKV917527 TAZ917527 SRD917527 SHH917527 RXL917527 RNP917527 RDT917527 QTX917527 QKB917527 QAF917527 PQJ917527 PGN917527 OWR917527 OMV917527 OCZ917527 NTD917527 NJH917527 MZL917527 MPP917527 MFT917527 LVX917527 LMB917527 LCF917527 KSJ917527 KIN917527 JYR917527 JOV917527 JEZ917527 IVD917527 ILH917527 IBL917527 HRP917527 HHT917527 GXX917527 GOB917527 GEF917527 FUJ917527 FKN917527 FAR917527 EQV917527 EGZ917527 DXD917527 DNH917527 DDL917527 CTP917527 CJT917527 BZX917527 BQB917527 BGF917527 AWJ917527 AMN917527 ACR917527 SV917527 IZ917527 D917527 WVL851991 WLP851991 WBT851991 VRX851991 VIB851991 UYF851991 UOJ851991 UEN851991 TUR851991 TKV851991 TAZ851991 SRD851991 SHH851991 RXL851991 RNP851991 RDT851991 QTX851991 QKB851991 QAF851991 PQJ851991 PGN851991 OWR851991 OMV851991 OCZ851991 NTD851991 NJH851991 MZL851991 MPP851991 MFT851991 LVX851991 LMB851991 LCF851991 KSJ851991 KIN851991 JYR851991 JOV851991 JEZ851991 IVD851991 ILH851991 IBL851991 HRP851991 HHT851991 GXX851991 GOB851991 GEF851991 FUJ851991 FKN851991 FAR851991 EQV851991 EGZ851991 DXD851991 DNH851991 DDL851991 CTP851991 CJT851991 BZX851991 BQB851991 BGF851991 AWJ851991 AMN851991 ACR851991 SV851991 IZ851991 D851991 WVL786455 WLP786455 WBT786455 VRX786455 VIB786455 UYF786455 UOJ786455 UEN786455 TUR786455 TKV786455 TAZ786455 SRD786455 SHH786455 RXL786455 RNP786455 RDT786455 QTX786455 QKB786455 QAF786455 PQJ786455 PGN786455 OWR786455 OMV786455 OCZ786455 NTD786455 NJH786455 MZL786455 MPP786455 MFT786455 LVX786455 LMB786455 LCF786455 KSJ786455 KIN786455 JYR786455 JOV786455 JEZ786455 IVD786455 ILH786455 IBL786455 HRP786455 HHT786455 GXX786455 GOB786455 GEF786455 FUJ786455 FKN786455 FAR786455 EQV786455 EGZ786455 DXD786455 DNH786455 DDL786455 CTP786455 CJT786455 BZX786455 BQB786455 BGF786455 AWJ786455 AMN786455 ACR786455 SV786455 IZ786455 D786455 WVL720919 WLP720919 WBT720919 VRX720919 VIB720919 UYF720919 UOJ720919 UEN720919 TUR720919 TKV720919 TAZ720919 SRD720919 SHH720919 RXL720919 RNP720919 RDT720919 QTX720919 QKB720919 QAF720919 PQJ720919 PGN720919 OWR720919 OMV720919 OCZ720919 NTD720919 NJH720919 MZL720919 MPP720919 MFT720919 LVX720919 LMB720919 LCF720919 KSJ720919 KIN720919 JYR720919 JOV720919 JEZ720919 IVD720919 ILH720919 IBL720919 HRP720919 HHT720919 GXX720919 GOB720919 GEF720919 FUJ720919 FKN720919 FAR720919 EQV720919 EGZ720919 DXD720919 DNH720919 DDL720919 CTP720919 CJT720919 BZX720919 BQB720919 BGF720919 AWJ720919 AMN720919 ACR720919 SV720919 IZ720919 D720919 WVL655383 WLP655383 WBT655383 VRX655383 VIB655383 UYF655383 UOJ655383 UEN655383 TUR655383 TKV655383 TAZ655383 SRD655383 SHH655383 RXL655383 RNP655383 RDT655383 QTX655383 QKB655383 QAF655383 PQJ655383 PGN655383 OWR655383 OMV655383 OCZ655383 NTD655383 NJH655383 MZL655383 MPP655383 MFT655383 LVX655383 LMB655383 LCF655383 KSJ655383 KIN655383 JYR655383 JOV655383 JEZ655383 IVD655383 ILH655383 IBL655383 HRP655383 HHT655383 GXX655383 GOB655383 GEF655383 FUJ655383 FKN655383 FAR655383 EQV655383 EGZ655383 DXD655383 DNH655383 DDL655383 CTP655383 CJT655383 BZX655383 BQB655383 BGF655383 AWJ655383 AMN655383 ACR655383 SV655383 IZ655383 D655383 WVL589847 WLP589847 WBT589847 VRX589847 VIB589847 UYF589847 UOJ589847 UEN589847 TUR589847 TKV589847 TAZ589847 SRD589847 SHH589847 RXL589847 RNP589847 RDT589847 QTX589847 QKB589847 QAF589847 PQJ589847 PGN589847 OWR589847 OMV589847 OCZ589847 NTD589847 NJH589847 MZL589847 MPP589847 MFT589847 LVX589847 LMB589847 LCF589847 KSJ589847 KIN589847 JYR589847 JOV589847 JEZ589847 IVD589847 ILH589847 IBL589847 HRP589847 HHT589847 GXX589847 GOB589847 GEF589847 FUJ589847 FKN589847 FAR589847 EQV589847 EGZ589847 DXD589847 DNH589847 DDL589847 CTP589847 CJT589847 BZX589847 BQB589847 BGF589847 AWJ589847 AMN589847 ACR589847 SV589847 IZ589847 D589847 WVL524311 WLP524311 WBT524311 VRX524311 VIB524311 UYF524311 UOJ524311 UEN524311 TUR524311 TKV524311 TAZ524311 SRD524311 SHH524311 RXL524311 RNP524311 RDT524311 QTX524311 QKB524311 QAF524311 PQJ524311 PGN524311 OWR524311 OMV524311 OCZ524311 NTD524311 NJH524311 MZL524311 MPP524311 MFT524311 LVX524311 LMB524311 LCF524311 KSJ524311 KIN524311 JYR524311 JOV524311 JEZ524311 IVD524311 ILH524311 IBL524311 HRP524311 HHT524311 GXX524311 GOB524311 GEF524311 FUJ524311 FKN524311 FAR524311 EQV524311 EGZ524311 DXD524311 DNH524311 DDL524311 CTP524311 CJT524311 BZX524311 BQB524311 BGF524311 AWJ524311 AMN524311 ACR524311 SV524311 IZ524311 D524311 WVL458775 WLP458775 WBT458775 VRX458775 VIB458775 UYF458775 UOJ458775 UEN458775 TUR458775 TKV458775 TAZ458775 SRD458775 SHH458775 RXL458775 RNP458775 RDT458775 QTX458775 QKB458775 QAF458775 PQJ458775 PGN458775 OWR458775 OMV458775 OCZ458775 NTD458775 NJH458775 MZL458775 MPP458775 MFT458775 LVX458775 LMB458775 LCF458775 KSJ458775 KIN458775 JYR458775 JOV458775 JEZ458775 IVD458775 ILH458775 IBL458775 HRP458775 HHT458775 GXX458775 GOB458775 GEF458775 FUJ458775 FKN458775 FAR458775 EQV458775 EGZ458775 DXD458775 DNH458775 DDL458775 CTP458775 CJT458775 BZX458775 BQB458775 BGF458775 AWJ458775 AMN458775 ACR458775 SV458775 IZ458775 D458775 WVL393239 WLP393239 WBT393239 VRX393239 VIB393239 UYF393239 UOJ393239 UEN393239 TUR393239 TKV393239 TAZ393239 SRD393239 SHH393239 RXL393239 RNP393239 RDT393239 QTX393239 QKB393239 QAF393239 PQJ393239 PGN393239 OWR393239 OMV393239 OCZ393239 NTD393239 NJH393239 MZL393239 MPP393239 MFT393239 LVX393239 LMB393239 LCF393239 KSJ393239 KIN393239 JYR393239 JOV393239 JEZ393239 IVD393239 ILH393239 IBL393239 HRP393239 HHT393239 GXX393239 GOB393239 GEF393239 FUJ393239 FKN393239 FAR393239 EQV393239 EGZ393239 DXD393239 DNH393239 DDL393239 CTP393239 CJT393239 BZX393239 BQB393239 BGF393239 AWJ393239 AMN393239 ACR393239 SV393239 IZ393239 D393239 WVL327703 WLP327703 WBT327703 VRX327703 VIB327703 UYF327703 UOJ327703 UEN327703 TUR327703 TKV327703 TAZ327703 SRD327703 SHH327703 RXL327703 RNP327703 RDT327703 QTX327703 QKB327703 QAF327703 PQJ327703 PGN327703 OWR327703 OMV327703 OCZ327703 NTD327703 NJH327703 MZL327703 MPP327703 MFT327703 LVX327703 LMB327703 LCF327703 KSJ327703 KIN327703 JYR327703 JOV327703 JEZ327703 IVD327703 ILH327703 IBL327703 HRP327703 HHT327703 GXX327703 GOB327703 GEF327703 FUJ327703 FKN327703 FAR327703 EQV327703 EGZ327703 DXD327703 DNH327703 DDL327703 CTP327703 CJT327703 BZX327703 BQB327703 BGF327703 AWJ327703 AMN327703 ACR327703 SV327703 IZ327703 D327703 WVL262167 WLP262167 WBT262167 VRX262167 VIB262167 UYF262167 UOJ262167 UEN262167 TUR262167 TKV262167 TAZ262167 SRD262167 SHH262167 RXL262167 RNP262167 RDT262167 QTX262167 QKB262167 QAF262167 PQJ262167 PGN262167 OWR262167 OMV262167 OCZ262167 NTD262167 NJH262167 MZL262167 MPP262167 MFT262167 LVX262167 LMB262167 LCF262167 KSJ262167 KIN262167 JYR262167 JOV262167 JEZ262167 IVD262167 ILH262167 IBL262167 HRP262167 HHT262167 GXX262167 GOB262167 GEF262167 FUJ262167 FKN262167 FAR262167 EQV262167 EGZ262167 DXD262167 DNH262167 DDL262167 CTP262167 CJT262167 BZX262167 BQB262167 BGF262167 AWJ262167 AMN262167 ACR262167 SV262167 IZ262167 D262167 WVL196631 WLP196631 WBT196631 VRX196631 VIB196631 UYF196631 UOJ196631 UEN196631 TUR196631 TKV196631 TAZ196631 SRD196631 SHH196631 RXL196631 RNP196631 RDT196631 QTX196631 QKB196631 QAF196631 PQJ196631 PGN196631 OWR196631 OMV196631 OCZ196631 NTD196631 NJH196631 MZL196631 MPP196631 MFT196631 LVX196631 LMB196631 LCF196631 KSJ196631 KIN196631 JYR196631 JOV196631 JEZ196631 IVD196631 ILH196631 IBL196631 HRP196631 HHT196631 GXX196631 GOB196631 GEF196631 FUJ196631 FKN196631 FAR196631 EQV196631 EGZ196631 DXD196631 DNH196631 DDL196631 CTP196631 CJT196631 BZX196631 BQB196631 BGF196631 AWJ196631 AMN196631 ACR196631 SV196631 IZ196631 D196631 WVL131095 WLP131095 WBT131095 VRX131095 VIB131095 UYF131095 UOJ131095 UEN131095 TUR131095 TKV131095 TAZ131095 SRD131095 SHH131095 RXL131095 RNP131095 RDT131095 QTX131095 QKB131095 QAF131095 PQJ131095 PGN131095 OWR131095 OMV131095 OCZ131095 NTD131095 NJH131095 MZL131095 MPP131095 MFT131095 LVX131095 LMB131095 LCF131095 KSJ131095 KIN131095 JYR131095 JOV131095 JEZ131095 IVD131095 ILH131095 IBL131095 HRP131095 HHT131095 GXX131095 GOB131095 GEF131095 FUJ131095 FKN131095 FAR131095 EQV131095 EGZ131095 DXD131095 DNH131095 DDL131095 CTP131095 CJT131095 BZX131095 BQB131095 BGF131095 AWJ131095 AMN131095 ACR131095 SV131095 IZ131095 D131095 WVL65559 WLP65559 WBT65559 VRX65559 VIB65559 UYF65559 UOJ65559 UEN65559 TUR65559 TKV65559 TAZ65559 SRD65559 SHH65559 RXL65559 RNP65559 RDT65559 QTX65559 QKB65559 QAF65559 PQJ65559 PGN65559 OWR65559 OMV65559 OCZ65559 NTD65559 NJH65559 MZL65559 MPP65559 MFT65559 LVX65559 LMB65559 LCF65559 KSJ65559 KIN65559 JYR65559 JOV65559 JEZ65559 IVD65559 ILH65559 IBL65559 HRP65559 HHT65559 GXX65559 GOB65559 GEF65559 FUJ65559 FKN65559 FAR65559 EQV65559 EGZ65559 DXD65559 DNH65559 DDL65559 CTP65559 CJT65559 BZX65559 BQB65559 BGF65559 AWJ65559 AMN65559 ACR65559 SV65559 IZ65559 D65559 WVL23 WLP23 WBT23 VRX23 VIB23 UYF23 UOJ23 UEN23 TUR23 TKV23 TAZ23 SRD23 SHH23 RXL23 RNP23 RDT23 QTX23 QKB23 QAF23 PQJ23 PGN23 OWR23 OMV23 OCZ23 NTD23 NJH23 MZL23 MPP23 MFT23 LVX23 LMB23 LCF23 KSJ23 KIN23 JYR23 JOV23 JEZ23 IVD23 ILH23 IBL23 HRP23 HHT23 GXX23 GOB23 GEF23 FUJ23 FKN23 FAR23 EQV23 EGZ23 DXD23 DNH23 DDL23 CTP23 CJT23 BZX23 BQB23 BGF23 AWJ23 AMN23 ACR23 SV23 IZ23">
      <formula1>1</formula1>
      <formula2>99</formula2>
    </dataValidation>
    <dataValidation type="list" allowBlank="1" showInputMessage="1" showErrorMessage="1" sqref="D21 WVL983061 WLP983061 WBT983061 VRX983061 VIB983061 UYF983061 UOJ983061 UEN983061 TUR983061 TKV983061 TAZ983061 SRD983061 SHH983061 RXL983061 RNP983061 RDT983061 QTX983061 QKB983061 QAF983061 PQJ983061 PGN983061 OWR983061 OMV983061 OCZ983061 NTD983061 NJH983061 MZL983061 MPP983061 MFT983061 LVX983061 LMB983061 LCF983061 KSJ983061 KIN983061 JYR983061 JOV983061 JEZ983061 IVD983061 ILH983061 IBL983061 HRP983061 HHT983061 GXX983061 GOB983061 GEF983061 FUJ983061 FKN983061 FAR983061 EQV983061 EGZ983061 DXD983061 DNH983061 DDL983061 CTP983061 CJT983061 BZX983061 BQB983061 BGF983061 AWJ983061 AMN983061 ACR983061 SV983061 IZ983061 D983061 WVL917525 WLP917525 WBT917525 VRX917525 VIB917525 UYF917525 UOJ917525 UEN917525 TUR917525 TKV917525 TAZ917525 SRD917525 SHH917525 RXL917525 RNP917525 RDT917525 QTX917525 QKB917525 QAF917525 PQJ917525 PGN917525 OWR917525 OMV917525 OCZ917525 NTD917525 NJH917525 MZL917525 MPP917525 MFT917525 LVX917525 LMB917525 LCF917525 KSJ917525 KIN917525 JYR917525 JOV917525 JEZ917525 IVD917525 ILH917525 IBL917525 HRP917525 HHT917525 GXX917525 GOB917525 GEF917525 FUJ917525 FKN917525 FAR917525 EQV917525 EGZ917525 DXD917525 DNH917525 DDL917525 CTP917525 CJT917525 BZX917525 BQB917525 BGF917525 AWJ917525 AMN917525 ACR917525 SV917525 IZ917525 D917525 WVL851989 WLP851989 WBT851989 VRX851989 VIB851989 UYF851989 UOJ851989 UEN851989 TUR851989 TKV851989 TAZ851989 SRD851989 SHH851989 RXL851989 RNP851989 RDT851989 QTX851989 QKB851989 QAF851989 PQJ851989 PGN851989 OWR851989 OMV851989 OCZ851989 NTD851989 NJH851989 MZL851989 MPP851989 MFT851989 LVX851989 LMB851989 LCF851989 KSJ851989 KIN851989 JYR851989 JOV851989 JEZ851989 IVD851989 ILH851989 IBL851989 HRP851989 HHT851989 GXX851989 GOB851989 GEF851989 FUJ851989 FKN851989 FAR851989 EQV851989 EGZ851989 DXD851989 DNH851989 DDL851989 CTP851989 CJT851989 BZX851989 BQB851989 BGF851989 AWJ851989 AMN851989 ACR851989 SV851989 IZ851989 D851989 WVL786453 WLP786453 WBT786453 VRX786453 VIB786453 UYF786453 UOJ786453 UEN786453 TUR786453 TKV786453 TAZ786453 SRD786453 SHH786453 RXL786453 RNP786453 RDT786453 QTX786453 QKB786453 QAF786453 PQJ786453 PGN786453 OWR786453 OMV786453 OCZ786453 NTD786453 NJH786453 MZL786453 MPP786453 MFT786453 LVX786453 LMB786453 LCF786453 KSJ786453 KIN786453 JYR786453 JOV786453 JEZ786453 IVD786453 ILH786453 IBL786453 HRP786453 HHT786453 GXX786453 GOB786453 GEF786453 FUJ786453 FKN786453 FAR786453 EQV786453 EGZ786453 DXD786453 DNH786453 DDL786453 CTP786453 CJT786453 BZX786453 BQB786453 BGF786453 AWJ786453 AMN786453 ACR786453 SV786453 IZ786453 D786453 WVL720917 WLP720917 WBT720917 VRX720917 VIB720917 UYF720917 UOJ720917 UEN720917 TUR720917 TKV720917 TAZ720917 SRD720917 SHH720917 RXL720917 RNP720917 RDT720917 QTX720917 QKB720917 QAF720917 PQJ720917 PGN720917 OWR720917 OMV720917 OCZ720917 NTD720917 NJH720917 MZL720917 MPP720917 MFT720917 LVX720917 LMB720917 LCF720917 KSJ720917 KIN720917 JYR720917 JOV720917 JEZ720917 IVD720917 ILH720917 IBL720917 HRP720917 HHT720917 GXX720917 GOB720917 GEF720917 FUJ720917 FKN720917 FAR720917 EQV720917 EGZ720917 DXD720917 DNH720917 DDL720917 CTP720917 CJT720917 BZX720917 BQB720917 BGF720917 AWJ720917 AMN720917 ACR720917 SV720917 IZ720917 D720917 WVL655381 WLP655381 WBT655381 VRX655381 VIB655381 UYF655381 UOJ655381 UEN655381 TUR655381 TKV655381 TAZ655381 SRD655381 SHH655381 RXL655381 RNP655381 RDT655381 QTX655381 QKB655381 QAF655381 PQJ655381 PGN655381 OWR655381 OMV655381 OCZ655381 NTD655381 NJH655381 MZL655381 MPP655381 MFT655381 LVX655381 LMB655381 LCF655381 KSJ655381 KIN655381 JYR655381 JOV655381 JEZ655381 IVD655381 ILH655381 IBL655381 HRP655381 HHT655381 GXX655381 GOB655381 GEF655381 FUJ655381 FKN655381 FAR655381 EQV655381 EGZ655381 DXD655381 DNH655381 DDL655381 CTP655381 CJT655381 BZX655381 BQB655381 BGF655381 AWJ655381 AMN655381 ACR655381 SV655381 IZ655381 D655381 WVL589845 WLP589845 WBT589845 VRX589845 VIB589845 UYF589845 UOJ589845 UEN589845 TUR589845 TKV589845 TAZ589845 SRD589845 SHH589845 RXL589845 RNP589845 RDT589845 QTX589845 QKB589845 QAF589845 PQJ589845 PGN589845 OWR589845 OMV589845 OCZ589845 NTD589845 NJH589845 MZL589845 MPP589845 MFT589845 LVX589845 LMB589845 LCF589845 KSJ589845 KIN589845 JYR589845 JOV589845 JEZ589845 IVD589845 ILH589845 IBL589845 HRP589845 HHT589845 GXX589845 GOB589845 GEF589845 FUJ589845 FKN589845 FAR589845 EQV589845 EGZ589845 DXD589845 DNH589845 DDL589845 CTP589845 CJT589845 BZX589845 BQB589845 BGF589845 AWJ589845 AMN589845 ACR589845 SV589845 IZ589845 D589845 WVL524309 WLP524309 WBT524309 VRX524309 VIB524309 UYF524309 UOJ524309 UEN524309 TUR524309 TKV524309 TAZ524309 SRD524309 SHH524309 RXL524309 RNP524309 RDT524309 QTX524309 QKB524309 QAF524309 PQJ524309 PGN524309 OWR524309 OMV524309 OCZ524309 NTD524309 NJH524309 MZL524309 MPP524309 MFT524309 LVX524309 LMB524309 LCF524309 KSJ524309 KIN524309 JYR524309 JOV524309 JEZ524309 IVD524309 ILH524309 IBL524309 HRP524309 HHT524309 GXX524309 GOB524309 GEF524309 FUJ524309 FKN524309 FAR524309 EQV524309 EGZ524309 DXD524309 DNH524309 DDL524309 CTP524309 CJT524309 BZX524309 BQB524309 BGF524309 AWJ524309 AMN524309 ACR524309 SV524309 IZ524309 D524309 WVL458773 WLP458773 WBT458773 VRX458773 VIB458773 UYF458773 UOJ458773 UEN458773 TUR458773 TKV458773 TAZ458773 SRD458773 SHH458773 RXL458773 RNP458773 RDT458773 QTX458773 QKB458773 QAF458773 PQJ458773 PGN458773 OWR458773 OMV458773 OCZ458773 NTD458773 NJH458773 MZL458773 MPP458773 MFT458773 LVX458773 LMB458773 LCF458773 KSJ458773 KIN458773 JYR458773 JOV458773 JEZ458773 IVD458773 ILH458773 IBL458773 HRP458773 HHT458773 GXX458773 GOB458773 GEF458773 FUJ458773 FKN458773 FAR458773 EQV458773 EGZ458773 DXD458773 DNH458773 DDL458773 CTP458773 CJT458773 BZX458773 BQB458773 BGF458773 AWJ458773 AMN458773 ACR458773 SV458773 IZ458773 D458773 WVL393237 WLP393237 WBT393237 VRX393237 VIB393237 UYF393237 UOJ393237 UEN393237 TUR393237 TKV393237 TAZ393237 SRD393237 SHH393237 RXL393237 RNP393237 RDT393237 QTX393237 QKB393237 QAF393237 PQJ393237 PGN393237 OWR393237 OMV393237 OCZ393237 NTD393237 NJH393237 MZL393237 MPP393237 MFT393237 LVX393237 LMB393237 LCF393237 KSJ393237 KIN393237 JYR393237 JOV393237 JEZ393237 IVD393237 ILH393237 IBL393237 HRP393237 HHT393237 GXX393237 GOB393237 GEF393237 FUJ393237 FKN393237 FAR393237 EQV393237 EGZ393237 DXD393237 DNH393237 DDL393237 CTP393237 CJT393237 BZX393237 BQB393237 BGF393237 AWJ393237 AMN393237 ACR393237 SV393237 IZ393237 D393237 WVL327701 WLP327701 WBT327701 VRX327701 VIB327701 UYF327701 UOJ327701 UEN327701 TUR327701 TKV327701 TAZ327701 SRD327701 SHH327701 RXL327701 RNP327701 RDT327701 QTX327701 QKB327701 QAF327701 PQJ327701 PGN327701 OWR327701 OMV327701 OCZ327701 NTD327701 NJH327701 MZL327701 MPP327701 MFT327701 LVX327701 LMB327701 LCF327701 KSJ327701 KIN327701 JYR327701 JOV327701 JEZ327701 IVD327701 ILH327701 IBL327701 HRP327701 HHT327701 GXX327701 GOB327701 GEF327701 FUJ327701 FKN327701 FAR327701 EQV327701 EGZ327701 DXD327701 DNH327701 DDL327701 CTP327701 CJT327701 BZX327701 BQB327701 BGF327701 AWJ327701 AMN327701 ACR327701 SV327701 IZ327701 D327701 WVL262165 WLP262165 WBT262165 VRX262165 VIB262165 UYF262165 UOJ262165 UEN262165 TUR262165 TKV262165 TAZ262165 SRD262165 SHH262165 RXL262165 RNP262165 RDT262165 QTX262165 QKB262165 QAF262165 PQJ262165 PGN262165 OWR262165 OMV262165 OCZ262165 NTD262165 NJH262165 MZL262165 MPP262165 MFT262165 LVX262165 LMB262165 LCF262165 KSJ262165 KIN262165 JYR262165 JOV262165 JEZ262165 IVD262165 ILH262165 IBL262165 HRP262165 HHT262165 GXX262165 GOB262165 GEF262165 FUJ262165 FKN262165 FAR262165 EQV262165 EGZ262165 DXD262165 DNH262165 DDL262165 CTP262165 CJT262165 BZX262165 BQB262165 BGF262165 AWJ262165 AMN262165 ACR262165 SV262165 IZ262165 D262165 WVL196629 WLP196629 WBT196629 VRX196629 VIB196629 UYF196629 UOJ196629 UEN196629 TUR196629 TKV196629 TAZ196629 SRD196629 SHH196629 RXL196629 RNP196629 RDT196629 QTX196629 QKB196629 QAF196629 PQJ196629 PGN196629 OWR196629 OMV196629 OCZ196629 NTD196629 NJH196629 MZL196629 MPP196629 MFT196629 LVX196629 LMB196629 LCF196629 KSJ196629 KIN196629 JYR196629 JOV196629 JEZ196629 IVD196629 ILH196629 IBL196629 HRP196629 HHT196629 GXX196629 GOB196629 GEF196629 FUJ196629 FKN196629 FAR196629 EQV196629 EGZ196629 DXD196629 DNH196629 DDL196629 CTP196629 CJT196629 BZX196629 BQB196629 BGF196629 AWJ196629 AMN196629 ACR196629 SV196629 IZ196629 D196629 WVL131093 WLP131093 WBT131093 VRX131093 VIB131093 UYF131093 UOJ131093 UEN131093 TUR131093 TKV131093 TAZ131093 SRD131093 SHH131093 RXL131093 RNP131093 RDT131093 QTX131093 QKB131093 QAF131093 PQJ131093 PGN131093 OWR131093 OMV131093 OCZ131093 NTD131093 NJH131093 MZL131093 MPP131093 MFT131093 LVX131093 LMB131093 LCF131093 KSJ131093 KIN131093 JYR131093 JOV131093 JEZ131093 IVD131093 ILH131093 IBL131093 HRP131093 HHT131093 GXX131093 GOB131093 GEF131093 FUJ131093 FKN131093 FAR131093 EQV131093 EGZ131093 DXD131093 DNH131093 DDL131093 CTP131093 CJT131093 BZX131093 BQB131093 BGF131093 AWJ131093 AMN131093 ACR131093 SV131093 IZ131093 D131093 WVL65557 WLP65557 WBT65557 VRX65557 VIB65557 UYF65557 UOJ65557 UEN65557 TUR65557 TKV65557 TAZ65557 SRD65557 SHH65557 RXL65557 RNP65557 RDT65557 QTX65557 QKB65557 QAF65557 PQJ65557 PGN65557 OWR65557 OMV65557 OCZ65557 NTD65557 NJH65557 MZL65557 MPP65557 MFT65557 LVX65557 LMB65557 LCF65557 KSJ65557 KIN65557 JYR65557 JOV65557 JEZ65557 IVD65557 ILH65557 IBL65557 HRP65557 HHT65557 GXX65557 GOB65557 GEF65557 FUJ65557 FKN65557 FAR65557 EQV65557 EGZ65557 DXD65557 DNH65557 DDL65557 CTP65557 CJT65557 BZX65557 BQB65557 BGF65557 AWJ65557 AMN65557 ACR65557 SV65557 IZ65557 D65557 WVL21 WLP21 WBT21 VRX21 VIB21 UYF21 UOJ21 UEN21 TUR21 TKV21 TAZ21 SRD21 SHH21 RXL21 RNP21 RDT21 QTX21 QKB21 QAF21 PQJ21 PGN21 OWR21 OMV21 OCZ21 NTD21 NJH21 MZL21 MPP21 MFT21 LVX21 LMB21 LCF21 KSJ21 KIN21 JYR21 JOV21 JEZ21 IVD21 ILH21 IBL21 HRP21 HHT21 GXX21 GOB21 GEF21 FUJ21 FKN21 FAR21 EQV21 EGZ21 DXD21 DNH21 DDL21 CTP21 CJT21 BZX21 BQB21 BGF21 AWJ21 AMN21 ACR21 SV21 IZ21">
      <formula1>"1,2,3,4,5,6,7,8,9,10,11,12"</formula1>
    </dataValidation>
    <dataValidation type="list" allowBlank="1" showInputMessage="1" showErrorMessage="1" sqref="H14 WVP983054 WLT983054 WBX983054 VSB983054 VIF983054 UYJ983054 UON983054 UER983054 TUV983054 TKZ983054 TBD983054 SRH983054 SHL983054 RXP983054 RNT983054 RDX983054 QUB983054 QKF983054 QAJ983054 PQN983054 PGR983054 OWV983054 OMZ983054 ODD983054 NTH983054 NJL983054 MZP983054 MPT983054 MFX983054 LWB983054 LMF983054 LCJ983054 KSN983054 KIR983054 JYV983054 JOZ983054 JFD983054 IVH983054 ILL983054 IBP983054 HRT983054 HHX983054 GYB983054 GOF983054 GEJ983054 FUN983054 FKR983054 FAV983054 EQZ983054 EHD983054 DXH983054 DNL983054 DDP983054 CTT983054 CJX983054 CAB983054 BQF983054 BGJ983054 AWN983054 AMR983054 ACV983054 SZ983054 JD983054 H983054 WVP917518 WLT917518 WBX917518 VSB917518 VIF917518 UYJ917518 UON917518 UER917518 TUV917518 TKZ917518 TBD917518 SRH917518 SHL917518 RXP917518 RNT917518 RDX917518 QUB917518 QKF917518 QAJ917518 PQN917518 PGR917518 OWV917518 OMZ917518 ODD917518 NTH917518 NJL917518 MZP917518 MPT917518 MFX917518 LWB917518 LMF917518 LCJ917518 KSN917518 KIR917518 JYV917518 JOZ917518 JFD917518 IVH917518 ILL917518 IBP917518 HRT917518 HHX917518 GYB917518 GOF917518 GEJ917518 FUN917518 FKR917518 FAV917518 EQZ917518 EHD917518 DXH917518 DNL917518 DDP917518 CTT917518 CJX917518 CAB917518 BQF917518 BGJ917518 AWN917518 AMR917518 ACV917518 SZ917518 JD917518 H917518 WVP851982 WLT851982 WBX851982 VSB851982 VIF851982 UYJ851982 UON851982 UER851982 TUV851982 TKZ851982 TBD851982 SRH851982 SHL851982 RXP851982 RNT851982 RDX851982 QUB851982 QKF851982 QAJ851982 PQN851982 PGR851982 OWV851982 OMZ851982 ODD851982 NTH851982 NJL851982 MZP851982 MPT851982 MFX851982 LWB851982 LMF851982 LCJ851982 KSN851982 KIR851982 JYV851982 JOZ851982 JFD851982 IVH851982 ILL851982 IBP851982 HRT851982 HHX851982 GYB851982 GOF851982 GEJ851982 FUN851982 FKR851982 FAV851982 EQZ851982 EHD851982 DXH851982 DNL851982 DDP851982 CTT851982 CJX851982 CAB851982 BQF851982 BGJ851982 AWN851982 AMR851982 ACV851982 SZ851982 JD851982 H851982 WVP786446 WLT786446 WBX786446 VSB786446 VIF786446 UYJ786446 UON786446 UER786446 TUV786446 TKZ786446 TBD786446 SRH786446 SHL786446 RXP786446 RNT786446 RDX786446 QUB786446 QKF786446 QAJ786446 PQN786446 PGR786446 OWV786446 OMZ786446 ODD786446 NTH786446 NJL786446 MZP786446 MPT786446 MFX786446 LWB786446 LMF786446 LCJ786446 KSN786446 KIR786446 JYV786446 JOZ786446 JFD786446 IVH786446 ILL786446 IBP786446 HRT786446 HHX786446 GYB786446 GOF786446 GEJ786446 FUN786446 FKR786446 FAV786446 EQZ786446 EHD786446 DXH786446 DNL786446 DDP786446 CTT786446 CJX786446 CAB786446 BQF786446 BGJ786446 AWN786446 AMR786446 ACV786446 SZ786446 JD786446 H786446 WVP720910 WLT720910 WBX720910 VSB720910 VIF720910 UYJ720910 UON720910 UER720910 TUV720910 TKZ720910 TBD720910 SRH720910 SHL720910 RXP720910 RNT720910 RDX720910 QUB720910 QKF720910 QAJ720910 PQN720910 PGR720910 OWV720910 OMZ720910 ODD720910 NTH720910 NJL720910 MZP720910 MPT720910 MFX720910 LWB720910 LMF720910 LCJ720910 KSN720910 KIR720910 JYV720910 JOZ720910 JFD720910 IVH720910 ILL720910 IBP720910 HRT720910 HHX720910 GYB720910 GOF720910 GEJ720910 FUN720910 FKR720910 FAV720910 EQZ720910 EHD720910 DXH720910 DNL720910 DDP720910 CTT720910 CJX720910 CAB720910 BQF720910 BGJ720910 AWN720910 AMR720910 ACV720910 SZ720910 JD720910 H720910 WVP655374 WLT655374 WBX655374 VSB655374 VIF655374 UYJ655374 UON655374 UER655374 TUV655374 TKZ655374 TBD655374 SRH655374 SHL655374 RXP655374 RNT655374 RDX655374 QUB655374 QKF655374 QAJ655374 PQN655374 PGR655374 OWV655374 OMZ655374 ODD655374 NTH655374 NJL655374 MZP655374 MPT655374 MFX655374 LWB655374 LMF655374 LCJ655374 KSN655374 KIR655374 JYV655374 JOZ655374 JFD655374 IVH655374 ILL655374 IBP655374 HRT655374 HHX655374 GYB655374 GOF655374 GEJ655374 FUN655374 FKR655374 FAV655374 EQZ655374 EHD655374 DXH655374 DNL655374 DDP655374 CTT655374 CJX655374 CAB655374 BQF655374 BGJ655374 AWN655374 AMR655374 ACV655374 SZ655374 JD655374 H655374 WVP589838 WLT589838 WBX589838 VSB589838 VIF589838 UYJ589838 UON589838 UER589838 TUV589838 TKZ589838 TBD589838 SRH589838 SHL589838 RXP589838 RNT589838 RDX589838 QUB589838 QKF589838 QAJ589838 PQN589838 PGR589838 OWV589838 OMZ589838 ODD589838 NTH589838 NJL589838 MZP589838 MPT589838 MFX589838 LWB589838 LMF589838 LCJ589838 KSN589838 KIR589838 JYV589838 JOZ589838 JFD589838 IVH589838 ILL589838 IBP589838 HRT589838 HHX589838 GYB589838 GOF589838 GEJ589838 FUN589838 FKR589838 FAV589838 EQZ589838 EHD589838 DXH589838 DNL589838 DDP589838 CTT589838 CJX589838 CAB589838 BQF589838 BGJ589838 AWN589838 AMR589838 ACV589838 SZ589838 JD589838 H589838 WVP524302 WLT524302 WBX524302 VSB524302 VIF524302 UYJ524302 UON524302 UER524302 TUV524302 TKZ524302 TBD524302 SRH524302 SHL524302 RXP524302 RNT524302 RDX524302 QUB524302 QKF524302 QAJ524302 PQN524302 PGR524302 OWV524302 OMZ524302 ODD524302 NTH524302 NJL524302 MZP524302 MPT524302 MFX524302 LWB524302 LMF524302 LCJ524302 KSN524302 KIR524302 JYV524302 JOZ524302 JFD524302 IVH524302 ILL524302 IBP524302 HRT524302 HHX524302 GYB524302 GOF524302 GEJ524302 FUN524302 FKR524302 FAV524302 EQZ524302 EHD524302 DXH524302 DNL524302 DDP524302 CTT524302 CJX524302 CAB524302 BQF524302 BGJ524302 AWN524302 AMR524302 ACV524302 SZ524302 JD524302 H524302 WVP458766 WLT458766 WBX458766 VSB458766 VIF458766 UYJ458766 UON458766 UER458766 TUV458766 TKZ458766 TBD458766 SRH458766 SHL458766 RXP458766 RNT458766 RDX458766 QUB458766 QKF458766 QAJ458766 PQN458766 PGR458766 OWV458766 OMZ458766 ODD458766 NTH458766 NJL458766 MZP458766 MPT458766 MFX458766 LWB458766 LMF458766 LCJ458766 KSN458766 KIR458766 JYV458766 JOZ458766 JFD458766 IVH458766 ILL458766 IBP458766 HRT458766 HHX458766 GYB458766 GOF458766 GEJ458766 FUN458766 FKR458766 FAV458766 EQZ458766 EHD458766 DXH458766 DNL458766 DDP458766 CTT458766 CJX458766 CAB458766 BQF458766 BGJ458766 AWN458766 AMR458766 ACV458766 SZ458766 JD458766 H458766 WVP393230 WLT393230 WBX393230 VSB393230 VIF393230 UYJ393230 UON393230 UER393230 TUV393230 TKZ393230 TBD393230 SRH393230 SHL393230 RXP393230 RNT393230 RDX393230 QUB393230 QKF393230 QAJ393230 PQN393230 PGR393230 OWV393230 OMZ393230 ODD393230 NTH393230 NJL393230 MZP393230 MPT393230 MFX393230 LWB393230 LMF393230 LCJ393230 KSN393230 KIR393230 JYV393230 JOZ393230 JFD393230 IVH393230 ILL393230 IBP393230 HRT393230 HHX393230 GYB393230 GOF393230 GEJ393230 FUN393230 FKR393230 FAV393230 EQZ393230 EHD393230 DXH393230 DNL393230 DDP393230 CTT393230 CJX393230 CAB393230 BQF393230 BGJ393230 AWN393230 AMR393230 ACV393230 SZ393230 JD393230 H393230 WVP327694 WLT327694 WBX327694 VSB327694 VIF327694 UYJ327694 UON327694 UER327694 TUV327694 TKZ327694 TBD327694 SRH327694 SHL327694 RXP327694 RNT327694 RDX327694 QUB327694 QKF327694 QAJ327694 PQN327694 PGR327694 OWV327694 OMZ327694 ODD327694 NTH327694 NJL327694 MZP327694 MPT327694 MFX327694 LWB327694 LMF327694 LCJ327694 KSN327694 KIR327694 JYV327694 JOZ327694 JFD327694 IVH327694 ILL327694 IBP327694 HRT327694 HHX327694 GYB327694 GOF327694 GEJ327694 FUN327694 FKR327694 FAV327694 EQZ327694 EHD327694 DXH327694 DNL327694 DDP327694 CTT327694 CJX327694 CAB327694 BQF327694 BGJ327694 AWN327694 AMR327694 ACV327694 SZ327694 JD327694 H327694 WVP262158 WLT262158 WBX262158 VSB262158 VIF262158 UYJ262158 UON262158 UER262158 TUV262158 TKZ262158 TBD262158 SRH262158 SHL262158 RXP262158 RNT262158 RDX262158 QUB262158 QKF262158 QAJ262158 PQN262158 PGR262158 OWV262158 OMZ262158 ODD262158 NTH262158 NJL262158 MZP262158 MPT262158 MFX262158 LWB262158 LMF262158 LCJ262158 KSN262158 KIR262158 JYV262158 JOZ262158 JFD262158 IVH262158 ILL262158 IBP262158 HRT262158 HHX262158 GYB262158 GOF262158 GEJ262158 FUN262158 FKR262158 FAV262158 EQZ262158 EHD262158 DXH262158 DNL262158 DDP262158 CTT262158 CJX262158 CAB262158 BQF262158 BGJ262158 AWN262158 AMR262158 ACV262158 SZ262158 JD262158 H262158 WVP196622 WLT196622 WBX196622 VSB196622 VIF196622 UYJ196622 UON196622 UER196622 TUV196622 TKZ196622 TBD196622 SRH196622 SHL196622 RXP196622 RNT196622 RDX196622 QUB196622 QKF196622 QAJ196622 PQN196622 PGR196622 OWV196622 OMZ196622 ODD196622 NTH196622 NJL196622 MZP196622 MPT196622 MFX196622 LWB196622 LMF196622 LCJ196622 KSN196622 KIR196622 JYV196622 JOZ196622 JFD196622 IVH196622 ILL196622 IBP196622 HRT196622 HHX196622 GYB196622 GOF196622 GEJ196622 FUN196622 FKR196622 FAV196622 EQZ196622 EHD196622 DXH196622 DNL196622 DDP196622 CTT196622 CJX196622 CAB196622 BQF196622 BGJ196622 AWN196622 AMR196622 ACV196622 SZ196622 JD196622 H196622 WVP131086 WLT131086 WBX131086 VSB131086 VIF131086 UYJ131086 UON131086 UER131086 TUV131086 TKZ131086 TBD131086 SRH131086 SHL131086 RXP131086 RNT131086 RDX131086 QUB131086 QKF131086 QAJ131086 PQN131086 PGR131086 OWV131086 OMZ131086 ODD131086 NTH131086 NJL131086 MZP131086 MPT131086 MFX131086 LWB131086 LMF131086 LCJ131086 KSN131086 KIR131086 JYV131086 JOZ131086 JFD131086 IVH131086 ILL131086 IBP131086 HRT131086 HHX131086 GYB131086 GOF131086 GEJ131086 FUN131086 FKR131086 FAV131086 EQZ131086 EHD131086 DXH131086 DNL131086 DDP131086 CTT131086 CJX131086 CAB131086 BQF131086 BGJ131086 AWN131086 AMR131086 ACV131086 SZ131086 JD131086 H131086 WVP65550 WLT65550 WBX65550 VSB65550 VIF65550 UYJ65550 UON65550 UER65550 TUV65550 TKZ65550 TBD65550 SRH65550 SHL65550 RXP65550 RNT65550 RDX65550 QUB65550 QKF65550 QAJ65550 PQN65550 PGR65550 OWV65550 OMZ65550 ODD65550 NTH65550 NJL65550 MZP65550 MPT65550 MFX65550 LWB65550 LMF65550 LCJ65550 KSN65550 KIR65550 JYV65550 JOZ65550 JFD65550 IVH65550 ILL65550 IBP65550 HRT65550 HHX65550 GYB65550 GOF65550 GEJ65550 FUN65550 FKR65550 FAV65550 EQZ65550 EHD65550 DXH65550 DNL65550 DDP65550 CTT65550 CJX65550 CAB65550 BQF65550 BGJ65550 AWN65550 AMR65550 ACV65550 SZ65550 JD65550 H65550 WVP14 WLT14 WBX14 VSB14 VIF14 UYJ14 UON14 UER14 TUV14 TKZ14 TBD14 SRH14 SHL14 RXP14 RNT14 RDX14 QUB14 QKF14 QAJ14 PQN14 PGR14 OWV14 OMZ14 ODD14 NTH14 NJL14 MZP14 MPT14 MFX14 LWB14 LMF14 LCJ14 KSN14 KIR14 JYV14 JOZ14 JFD14 IVH14 ILL14 IBP14 HRT14 HHX14 GYB14 GOF14 GEJ14 FUN14 FKR14 FAV14 EQZ14 EHD14 DXH14 DNL14 DDP14 CTT14 CJX14 CAB14 BQF14 BGJ14 AWN14 AMR14 ACV14 SZ14 JD14">
      <formula1>"1,2,5,10,15,20,25,30,35"</formula1>
    </dataValidation>
    <dataValidation type="list" allowBlank="1" showInputMessage="1" showErrorMessage="1" sqref="JD4 WVP983044 WLT983044 WBX983044 VSB983044 VIF983044 UYJ983044 UON983044 UER983044 TUV983044 TKZ983044 TBD983044 SRH983044 SHL983044 RXP983044 RNT983044 RDX983044 QUB983044 QKF983044 QAJ983044 PQN983044 PGR983044 OWV983044 OMZ983044 ODD983044 NTH983044 NJL983044 MZP983044 MPT983044 MFX983044 LWB983044 LMF983044 LCJ983044 KSN983044 KIR983044 JYV983044 JOZ983044 JFD983044 IVH983044 ILL983044 IBP983044 HRT983044 HHX983044 GYB983044 GOF983044 GEJ983044 FUN983044 FKR983044 FAV983044 EQZ983044 EHD983044 DXH983044 DNL983044 DDP983044 CTT983044 CJX983044 CAB983044 BQF983044 BGJ983044 AWN983044 AMR983044 ACV983044 SZ983044 JD983044 H983044 WVP917508 WLT917508 WBX917508 VSB917508 VIF917508 UYJ917508 UON917508 UER917508 TUV917508 TKZ917508 TBD917508 SRH917508 SHL917508 RXP917508 RNT917508 RDX917508 QUB917508 QKF917508 QAJ917508 PQN917508 PGR917508 OWV917508 OMZ917508 ODD917508 NTH917508 NJL917508 MZP917508 MPT917508 MFX917508 LWB917508 LMF917508 LCJ917508 KSN917508 KIR917508 JYV917508 JOZ917508 JFD917508 IVH917508 ILL917508 IBP917508 HRT917508 HHX917508 GYB917508 GOF917508 GEJ917508 FUN917508 FKR917508 FAV917508 EQZ917508 EHD917508 DXH917508 DNL917508 DDP917508 CTT917508 CJX917508 CAB917508 BQF917508 BGJ917508 AWN917508 AMR917508 ACV917508 SZ917508 JD917508 H917508 WVP851972 WLT851972 WBX851972 VSB851972 VIF851972 UYJ851972 UON851972 UER851972 TUV851972 TKZ851972 TBD851972 SRH851972 SHL851972 RXP851972 RNT851972 RDX851972 QUB851972 QKF851972 QAJ851972 PQN851972 PGR851972 OWV851972 OMZ851972 ODD851972 NTH851972 NJL851972 MZP851972 MPT851972 MFX851972 LWB851972 LMF851972 LCJ851972 KSN851972 KIR851972 JYV851972 JOZ851972 JFD851972 IVH851972 ILL851972 IBP851972 HRT851972 HHX851972 GYB851972 GOF851972 GEJ851972 FUN851972 FKR851972 FAV851972 EQZ851972 EHD851972 DXH851972 DNL851972 DDP851972 CTT851972 CJX851972 CAB851972 BQF851972 BGJ851972 AWN851972 AMR851972 ACV851972 SZ851972 JD851972 H851972 WVP786436 WLT786436 WBX786436 VSB786436 VIF786436 UYJ786436 UON786436 UER786436 TUV786436 TKZ786436 TBD786436 SRH786436 SHL786436 RXP786436 RNT786436 RDX786436 QUB786436 QKF786436 QAJ786436 PQN786436 PGR786436 OWV786436 OMZ786436 ODD786436 NTH786436 NJL786436 MZP786436 MPT786436 MFX786436 LWB786436 LMF786436 LCJ786436 KSN786436 KIR786436 JYV786436 JOZ786436 JFD786436 IVH786436 ILL786436 IBP786436 HRT786436 HHX786436 GYB786436 GOF786436 GEJ786436 FUN786436 FKR786436 FAV786436 EQZ786436 EHD786436 DXH786436 DNL786436 DDP786436 CTT786436 CJX786436 CAB786436 BQF786436 BGJ786436 AWN786436 AMR786436 ACV786436 SZ786436 JD786436 H786436 WVP720900 WLT720900 WBX720900 VSB720900 VIF720900 UYJ720900 UON720900 UER720900 TUV720900 TKZ720900 TBD720900 SRH720900 SHL720900 RXP720900 RNT720900 RDX720900 QUB720900 QKF720900 QAJ720900 PQN720900 PGR720900 OWV720900 OMZ720900 ODD720900 NTH720900 NJL720900 MZP720900 MPT720900 MFX720900 LWB720900 LMF720900 LCJ720900 KSN720900 KIR720900 JYV720900 JOZ720900 JFD720900 IVH720900 ILL720900 IBP720900 HRT720900 HHX720900 GYB720900 GOF720900 GEJ720900 FUN720900 FKR720900 FAV720900 EQZ720900 EHD720900 DXH720900 DNL720900 DDP720900 CTT720900 CJX720900 CAB720900 BQF720900 BGJ720900 AWN720900 AMR720900 ACV720900 SZ720900 JD720900 H720900 WVP655364 WLT655364 WBX655364 VSB655364 VIF655364 UYJ655364 UON655364 UER655364 TUV655364 TKZ655364 TBD655364 SRH655364 SHL655364 RXP655364 RNT655364 RDX655364 QUB655364 QKF655364 QAJ655364 PQN655364 PGR655364 OWV655364 OMZ655364 ODD655364 NTH655364 NJL655364 MZP655364 MPT655364 MFX655364 LWB655364 LMF655364 LCJ655364 KSN655364 KIR655364 JYV655364 JOZ655364 JFD655364 IVH655364 ILL655364 IBP655364 HRT655364 HHX655364 GYB655364 GOF655364 GEJ655364 FUN655364 FKR655364 FAV655364 EQZ655364 EHD655364 DXH655364 DNL655364 DDP655364 CTT655364 CJX655364 CAB655364 BQF655364 BGJ655364 AWN655364 AMR655364 ACV655364 SZ655364 JD655364 H655364 WVP589828 WLT589828 WBX589828 VSB589828 VIF589828 UYJ589828 UON589828 UER589828 TUV589828 TKZ589828 TBD589828 SRH589828 SHL589828 RXP589828 RNT589828 RDX589828 QUB589828 QKF589828 QAJ589828 PQN589828 PGR589828 OWV589828 OMZ589828 ODD589828 NTH589828 NJL589828 MZP589828 MPT589828 MFX589828 LWB589828 LMF589828 LCJ589828 KSN589828 KIR589828 JYV589828 JOZ589828 JFD589828 IVH589828 ILL589828 IBP589828 HRT589828 HHX589828 GYB589828 GOF589828 GEJ589828 FUN589828 FKR589828 FAV589828 EQZ589828 EHD589828 DXH589828 DNL589828 DDP589828 CTT589828 CJX589828 CAB589828 BQF589828 BGJ589828 AWN589828 AMR589828 ACV589828 SZ589828 JD589828 H589828 WVP524292 WLT524292 WBX524292 VSB524292 VIF524292 UYJ524292 UON524292 UER524292 TUV524292 TKZ524292 TBD524292 SRH524292 SHL524292 RXP524292 RNT524292 RDX524292 QUB524292 QKF524292 QAJ524292 PQN524292 PGR524292 OWV524292 OMZ524292 ODD524292 NTH524292 NJL524292 MZP524292 MPT524292 MFX524292 LWB524292 LMF524292 LCJ524292 KSN524292 KIR524292 JYV524292 JOZ524292 JFD524292 IVH524292 ILL524292 IBP524292 HRT524292 HHX524292 GYB524292 GOF524292 GEJ524292 FUN524292 FKR524292 FAV524292 EQZ524292 EHD524292 DXH524292 DNL524292 DDP524292 CTT524292 CJX524292 CAB524292 BQF524292 BGJ524292 AWN524292 AMR524292 ACV524292 SZ524292 JD524292 H524292 WVP458756 WLT458756 WBX458756 VSB458756 VIF458756 UYJ458756 UON458756 UER458756 TUV458756 TKZ458756 TBD458756 SRH458756 SHL458756 RXP458756 RNT458756 RDX458756 QUB458756 QKF458756 QAJ458756 PQN458756 PGR458756 OWV458756 OMZ458756 ODD458756 NTH458756 NJL458756 MZP458756 MPT458756 MFX458756 LWB458756 LMF458756 LCJ458756 KSN458756 KIR458756 JYV458756 JOZ458756 JFD458756 IVH458756 ILL458756 IBP458756 HRT458756 HHX458756 GYB458756 GOF458756 GEJ458756 FUN458756 FKR458756 FAV458756 EQZ458756 EHD458756 DXH458756 DNL458756 DDP458756 CTT458756 CJX458756 CAB458756 BQF458756 BGJ458756 AWN458756 AMR458756 ACV458756 SZ458756 JD458756 H458756 WVP393220 WLT393220 WBX393220 VSB393220 VIF393220 UYJ393220 UON393220 UER393220 TUV393220 TKZ393220 TBD393220 SRH393220 SHL393220 RXP393220 RNT393220 RDX393220 QUB393220 QKF393220 QAJ393220 PQN393220 PGR393220 OWV393220 OMZ393220 ODD393220 NTH393220 NJL393220 MZP393220 MPT393220 MFX393220 LWB393220 LMF393220 LCJ393220 KSN393220 KIR393220 JYV393220 JOZ393220 JFD393220 IVH393220 ILL393220 IBP393220 HRT393220 HHX393220 GYB393220 GOF393220 GEJ393220 FUN393220 FKR393220 FAV393220 EQZ393220 EHD393220 DXH393220 DNL393220 DDP393220 CTT393220 CJX393220 CAB393220 BQF393220 BGJ393220 AWN393220 AMR393220 ACV393220 SZ393220 JD393220 H393220 WVP327684 WLT327684 WBX327684 VSB327684 VIF327684 UYJ327684 UON327684 UER327684 TUV327684 TKZ327684 TBD327684 SRH327684 SHL327684 RXP327684 RNT327684 RDX327684 QUB327684 QKF327684 QAJ327684 PQN327684 PGR327684 OWV327684 OMZ327684 ODD327684 NTH327684 NJL327684 MZP327684 MPT327684 MFX327684 LWB327684 LMF327684 LCJ327684 KSN327684 KIR327684 JYV327684 JOZ327684 JFD327684 IVH327684 ILL327684 IBP327684 HRT327684 HHX327684 GYB327684 GOF327684 GEJ327684 FUN327684 FKR327684 FAV327684 EQZ327684 EHD327684 DXH327684 DNL327684 DDP327684 CTT327684 CJX327684 CAB327684 BQF327684 BGJ327684 AWN327684 AMR327684 ACV327684 SZ327684 JD327684 H327684 WVP262148 WLT262148 WBX262148 VSB262148 VIF262148 UYJ262148 UON262148 UER262148 TUV262148 TKZ262148 TBD262148 SRH262148 SHL262148 RXP262148 RNT262148 RDX262148 QUB262148 QKF262148 QAJ262148 PQN262148 PGR262148 OWV262148 OMZ262148 ODD262148 NTH262148 NJL262148 MZP262148 MPT262148 MFX262148 LWB262148 LMF262148 LCJ262148 KSN262148 KIR262148 JYV262148 JOZ262148 JFD262148 IVH262148 ILL262148 IBP262148 HRT262148 HHX262148 GYB262148 GOF262148 GEJ262148 FUN262148 FKR262148 FAV262148 EQZ262148 EHD262148 DXH262148 DNL262148 DDP262148 CTT262148 CJX262148 CAB262148 BQF262148 BGJ262148 AWN262148 AMR262148 ACV262148 SZ262148 JD262148 H262148 WVP196612 WLT196612 WBX196612 VSB196612 VIF196612 UYJ196612 UON196612 UER196612 TUV196612 TKZ196612 TBD196612 SRH196612 SHL196612 RXP196612 RNT196612 RDX196612 QUB196612 QKF196612 QAJ196612 PQN196612 PGR196612 OWV196612 OMZ196612 ODD196612 NTH196612 NJL196612 MZP196612 MPT196612 MFX196612 LWB196612 LMF196612 LCJ196612 KSN196612 KIR196612 JYV196612 JOZ196612 JFD196612 IVH196612 ILL196612 IBP196612 HRT196612 HHX196612 GYB196612 GOF196612 GEJ196612 FUN196612 FKR196612 FAV196612 EQZ196612 EHD196612 DXH196612 DNL196612 DDP196612 CTT196612 CJX196612 CAB196612 BQF196612 BGJ196612 AWN196612 AMR196612 ACV196612 SZ196612 JD196612 H196612 WVP131076 WLT131076 WBX131076 VSB131076 VIF131076 UYJ131076 UON131076 UER131076 TUV131076 TKZ131076 TBD131076 SRH131076 SHL131076 RXP131076 RNT131076 RDX131076 QUB131076 QKF131076 QAJ131076 PQN131076 PGR131076 OWV131076 OMZ131076 ODD131076 NTH131076 NJL131076 MZP131076 MPT131076 MFX131076 LWB131076 LMF131076 LCJ131076 KSN131076 KIR131076 JYV131076 JOZ131076 JFD131076 IVH131076 ILL131076 IBP131076 HRT131076 HHX131076 GYB131076 GOF131076 GEJ131076 FUN131076 FKR131076 FAV131076 EQZ131076 EHD131076 DXH131076 DNL131076 DDP131076 CTT131076 CJX131076 CAB131076 BQF131076 BGJ131076 AWN131076 AMR131076 ACV131076 SZ131076 JD131076 H131076 WVP65540 WLT65540 WBX65540 VSB65540 VIF65540 UYJ65540 UON65540 UER65540 TUV65540 TKZ65540 TBD65540 SRH65540 SHL65540 RXP65540 RNT65540 RDX65540 QUB65540 QKF65540 QAJ65540 PQN65540 PGR65540 OWV65540 OMZ65540 ODD65540 NTH65540 NJL65540 MZP65540 MPT65540 MFX65540 LWB65540 LMF65540 LCJ65540 KSN65540 KIR65540 JYV65540 JOZ65540 JFD65540 IVH65540 ILL65540 IBP65540 HRT65540 HHX65540 GYB65540 GOF65540 GEJ65540 FUN65540 FKR65540 FAV65540 EQZ65540 EHD65540 DXH65540 DNL65540 DDP65540 CTT65540 CJX65540 CAB65540 BQF65540 BGJ65540 AWN65540 AMR65540 ACV65540 SZ65540 JD65540 H65540 WVP4 WLT4 WBX4 VSB4 VIF4 UYJ4 UON4 UER4 TUV4 TKZ4 TBD4 SRH4 SHL4 RXP4 RNT4 RDX4 QUB4 QKF4 QAJ4 PQN4 PGR4 OWV4 OMZ4 ODD4 NTH4 NJL4 MZP4 MPT4 MFX4 LWB4 LMF4 LCJ4 KSN4 KIR4 JYV4 JOZ4 JFD4 IVH4 ILL4 IBP4 HRT4 HHX4 GYB4 GOF4 GEJ4 FUN4 FKR4 FAV4 EQZ4 EHD4 DXH4 DNL4 DDP4 CTT4 CJX4 CAB4 BQF4 BGJ4 AWN4 AMR4 ACV4 SZ4">
      <formula1>"Q1-June-2014,Q2-Sept-2014,Q3-Deece-2014,Q4-Marc-2015"</formula1>
    </dataValidation>
    <dataValidation type="list" allowBlank="1" showInputMessage="1" showErrorMessage="1" sqref="H3 WVP983043 WLT983043 WBX983043 VSB983043 VIF983043 UYJ983043 UON983043 UER983043 TUV983043 TKZ983043 TBD983043 SRH983043 SHL983043 RXP983043 RNT983043 RDX983043 QUB983043 QKF983043 QAJ983043 PQN983043 PGR983043 OWV983043 OMZ983043 ODD983043 NTH983043 NJL983043 MZP983043 MPT983043 MFX983043 LWB983043 LMF983043 LCJ983043 KSN983043 KIR983043 JYV983043 JOZ983043 JFD983043 IVH983043 ILL983043 IBP983043 HRT983043 HHX983043 GYB983043 GOF983043 GEJ983043 FUN983043 FKR983043 FAV983043 EQZ983043 EHD983043 DXH983043 DNL983043 DDP983043 CTT983043 CJX983043 CAB983043 BQF983043 BGJ983043 AWN983043 AMR983043 ACV983043 SZ983043 JD983043 H983043 WVP917507 WLT917507 WBX917507 VSB917507 VIF917507 UYJ917507 UON917507 UER917507 TUV917507 TKZ917507 TBD917507 SRH917507 SHL917507 RXP917507 RNT917507 RDX917507 QUB917507 QKF917507 QAJ917507 PQN917507 PGR917507 OWV917507 OMZ917507 ODD917507 NTH917507 NJL917507 MZP917507 MPT917507 MFX917507 LWB917507 LMF917507 LCJ917507 KSN917507 KIR917507 JYV917507 JOZ917507 JFD917507 IVH917507 ILL917507 IBP917507 HRT917507 HHX917507 GYB917507 GOF917507 GEJ917507 FUN917507 FKR917507 FAV917507 EQZ917507 EHD917507 DXH917507 DNL917507 DDP917507 CTT917507 CJX917507 CAB917507 BQF917507 BGJ917507 AWN917507 AMR917507 ACV917507 SZ917507 JD917507 H917507 WVP851971 WLT851971 WBX851971 VSB851971 VIF851971 UYJ851971 UON851971 UER851971 TUV851971 TKZ851971 TBD851971 SRH851971 SHL851971 RXP851971 RNT851971 RDX851971 QUB851971 QKF851971 QAJ851971 PQN851971 PGR851971 OWV851971 OMZ851971 ODD851971 NTH851971 NJL851971 MZP851971 MPT851971 MFX851971 LWB851971 LMF851971 LCJ851971 KSN851971 KIR851971 JYV851971 JOZ851971 JFD851971 IVH851971 ILL851971 IBP851971 HRT851971 HHX851971 GYB851971 GOF851971 GEJ851971 FUN851971 FKR851971 FAV851971 EQZ851971 EHD851971 DXH851971 DNL851971 DDP851971 CTT851971 CJX851971 CAB851971 BQF851971 BGJ851971 AWN851971 AMR851971 ACV851971 SZ851971 JD851971 H851971 WVP786435 WLT786435 WBX786435 VSB786435 VIF786435 UYJ786435 UON786435 UER786435 TUV786435 TKZ786435 TBD786435 SRH786435 SHL786435 RXP786435 RNT786435 RDX786435 QUB786435 QKF786435 QAJ786435 PQN786435 PGR786435 OWV786435 OMZ786435 ODD786435 NTH786435 NJL786435 MZP786435 MPT786435 MFX786435 LWB786435 LMF786435 LCJ786435 KSN786435 KIR786435 JYV786435 JOZ786435 JFD786435 IVH786435 ILL786435 IBP786435 HRT786435 HHX786435 GYB786435 GOF786435 GEJ786435 FUN786435 FKR786435 FAV786435 EQZ786435 EHD786435 DXH786435 DNL786435 DDP786435 CTT786435 CJX786435 CAB786435 BQF786435 BGJ786435 AWN786435 AMR786435 ACV786435 SZ786435 JD786435 H786435 WVP720899 WLT720899 WBX720899 VSB720899 VIF720899 UYJ720899 UON720899 UER720899 TUV720899 TKZ720899 TBD720899 SRH720899 SHL720899 RXP720899 RNT720899 RDX720899 QUB720899 QKF720899 QAJ720899 PQN720899 PGR720899 OWV720899 OMZ720899 ODD720899 NTH720899 NJL720899 MZP720899 MPT720899 MFX720899 LWB720899 LMF720899 LCJ720899 KSN720899 KIR720899 JYV720899 JOZ720899 JFD720899 IVH720899 ILL720899 IBP720899 HRT720899 HHX720899 GYB720899 GOF720899 GEJ720899 FUN720899 FKR720899 FAV720899 EQZ720899 EHD720899 DXH720899 DNL720899 DDP720899 CTT720899 CJX720899 CAB720899 BQF720899 BGJ720899 AWN720899 AMR720899 ACV720899 SZ720899 JD720899 H720899 WVP655363 WLT655363 WBX655363 VSB655363 VIF655363 UYJ655363 UON655363 UER655363 TUV655363 TKZ655363 TBD655363 SRH655363 SHL655363 RXP655363 RNT655363 RDX655363 QUB655363 QKF655363 QAJ655363 PQN655363 PGR655363 OWV655363 OMZ655363 ODD655363 NTH655363 NJL655363 MZP655363 MPT655363 MFX655363 LWB655363 LMF655363 LCJ655363 KSN655363 KIR655363 JYV655363 JOZ655363 JFD655363 IVH655363 ILL655363 IBP655363 HRT655363 HHX655363 GYB655363 GOF655363 GEJ655363 FUN655363 FKR655363 FAV655363 EQZ655363 EHD655363 DXH655363 DNL655363 DDP655363 CTT655363 CJX655363 CAB655363 BQF655363 BGJ655363 AWN655363 AMR655363 ACV655363 SZ655363 JD655363 H655363 WVP589827 WLT589827 WBX589827 VSB589827 VIF589827 UYJ589827 UON589827 UER589827 TUV589827 TKZ589827 TBD589827 SRH589827 SHL589827 RXP589827 RNT589827 RDX589827 QUB589827 QKF589827 QAJ589827 PQN589827 PGR589827 OWV589827 OMZ589827 ODD589827 NTH589827 NJL589827 MZP589827 MPT589827 MFX589827 LWB589827 LMF589827 LCJ589827 KSN589827 KIR589827 JYV589827 JOZ589827 JFD589827 IVH589827 ILL589827 IBP589827 HRT589827 HHX589827 GYB589827 GOF589827 GEJ589827 FUN589827 FKR589827 FAV589827 EQZ589827 EHD589827 DXH589827 DNL589827 DDP589827 CTT589827 CJX589827 CAB589827 BQF589827 BGJ589827 AWN589827 AMR589827 ACV589827 SZ589827 JD589827 H589827 WVP524291 WLT524291 WBX524291 VSB524291 VIF524291 UYJ524291 UON524291 UER524291 TUV524291 TKZ524291 TBD524291 SRH524291 SHL524291 RXP524291 RNT524291 RDX524291 QUB524291 QKF524291 QAJ524291 PQN524291 PGR524291 OWV524291 OMZ524291 ODD524291 NTH524291 NJL524291 MZP524291 MPT524291 MFX524291 LWB524291 LMF524291 LCJ524291 KSN524291 KIR524291 JYV524291 JOZ524291 JFD524291 IVH524291 ILL524291 IBP524291 HRT524291 HHX524291 GYB524291 GOF524291 GEJ524291 FUN524291 FKR524291 FAV524291 EQZ524291 EHD524291 DXH524291 DNL524291 DDP524291 CTT524291 CJX524291 CAB524291 BQF524291 BGJ524291 AWN524291 AMR524291 ACV524291 SZ524291 JD524291 H524291 WVP458755 WLT458755 WBX458755 VSB458755 VIF458755 UYJ458755 UON458755 UER458755 TUV458755 TKZ458755 TBD458755 SRH458755 SHL458755 RXP458755 RNT458755 RDX458755 QUB458755 QKF458755 QAJ458755 PQN458755 PGR458755 OWV458755 OMZ458755 ODD458755 NTH458755 NJL458755 MZP458755 MPT458755 MFX458755 LWB458755 LMF458755 LCJ458755 KSN458755 KIR458755 JYV458755 JOZ458755 JFD458755 IVH458755 ILL458755 IBP458755 HRT458755 HHX458755 GYB458755 GOF458755 GEJ458755 FUN458755 FKR458755 FAV458755 EQZ458755 EHD458755 DXH458755 DNL458755 DDP458755 CTT458755 CJX458755 CAB458755 BQF458755 BGJ458755 AWN458755 AMR458755 ACV458755 SZ458755 JD458755 H458755 WVP393219 WLT393219 WBX393219 VSB393219 VIF393219 UYJ393219 UON393219 UER393219 TUV393219 TKZ393219 TBD393219 SRH393219 SHL393219 RXP393219 RNT393219 RDX393219 QUB393219 QKF393219 QAJ393219 PQN393219 PGR393219 OWV393219 OMZ393219 ODD393219 NTH393219 NJL393219 MZP393219 MPT393219 MFX393219 LWB393219 LMF393219 LCJ393219 KSN393219 KIR393219 JYV393219 JOZ393219 JFD393219 IVH393219 ILL393219 IBP393219 HRT393219 HHX393219 GYB393219 GOF393219 GEJ393219 FUN393219 FKR393219 FAV393219 EQZ393219 EHD393219 DXH393219 DNL393219 DDP393219 CTT393219 CJX393219 CAB393219 BQF393219 BGJ393219 AWN393219 AMR393219 ACV393219 SZ393219 JD393219 H393219 WVP327683 WLT327683 WBX327683 VSB327683 VIF327683 UYJ327683 UON327683 UER327683 TUV327683 TKZ327683 TBD327683 SRH327683 SHL327683 RXP327683 RNT327683 RDX327683 QUB327683 QKF327683 QAJ327683 PQN327683 PGR327683 OWV327683 OMZ327683 ODD327683 NTH327683 NJL327683 MZP327683 MPT327683 MFX327683 LWB327683 LMF327683 LCJ327683 KSN327683 KIR327683 JYV327683 JOZ327683 JFD327683 IVH327683 ILL327683 IBP327683 HRT327683 HHX327683 GYB327683 GOF327683 GEJ327683 FUN327683 FKR327683 FAV327683 EQZ327683 EHD327683 DXH327683 DNL327683 DDP327683 CTT327683 CJX327683 CAB327683 BQF327683 BGJ327683 AWN327683 AMR327683 ACV327683 SZ327683 JD327683 H327683 WVP262147 WLT262147 WBX262147 VSB262147 VIF262147 UYJ262147 UON262147 UER262147 TUV262147 TKZ262147 TBD262147 SRH262147 SHL262147 RXP262147 RNT262147 RDX262147 QUB262147 QKF262147 QAJ262147 PQN262147 PGR262147 OWV262147 OMZ262147 ODD262147 NTH262147 NJL262147 MZP262147 MPT262147 MFX262147 LWB262147 LMF262147 LCJ262147 KSN262147 KIR262147 JYV262147 JOZ262147 JFD262147 IVH262147 ILL262147 IBP262147 HRT262147 HHX262147 GYB262147 GOF262147 GEJ262147 FUN262147 FKR262147 FAV262147 EQZ262147 EHD262147 DXH262147 DNL262147 DDP262147 CTT262147 CJX262147 CAB262147 BQF262147 BGJ262147 AWN262147 AMR262147 ACV262147 SZ262147 JD262147 H262147 WVP196611 WLT196611 WBX196611 VSB196611 VIF196611 UYJ196611 UON196611 UER196611 TUV196611 TKZ196611 TBD196611 SRH196611 SHL196611 RXP196611 RNT196611 RDX196611 QUB196611 QKF196611 QAJ196611 PQN196611 PGR196611 OWV196611 OMZ196611 ODD196611 NTH196611 NJL196611 MZP196611 MPT196611 MFX196611 LWB196611 LMF196611 LCJ196611 KSN196611 KIR196611 JYV196611 JOZ196611 JFD196611 IVH196611 ILL196611 IBP196611 HRT196611 HHX196611 GYB196611 GOF196611 GEJ196611 FUN196611 FKR196611 FAV196611 EQZ196611 EHD196611 DXH196611 DNL196611 DDP196611 CTT196611 CJX196611 CAB196611 BQF196611 BGJ196611 AWN196611 AMR196611 ACV196611 SZ196611 JD196611 H196611 WVP131075 WLT131075 WBX131075 VSB131075 VIF131075 UYJ131075 UON131075 UER131075 TUV131075 TKZ131075 TBD131075 SRH131075 SHL131075 RXP131075 RNT131075 RDX131075 QUB131075 QKF131075 QAJ131075 PQN131075 PGR131075 OWV131075 OMZ131075 ODD131075 NTH131075 NJL131075 MZP131075 MPT131075 MFX131075 LWB131075 LMF131075 LCJ131075 KSN131075 KIR131075 JYV131075 JOZ131075 JFD131075 IVH131075 ILL131075 IBP131075 HRT131075 HHX131075 GYB131075 GOF131075 GEJ131075 FUN131075 FKR131075 FAV131075 EQZ131075 EHD131075 DXH131075 DNL131075 DDP131075 CTT131075 CJX131075 CAB131075 BQF131075 BGJ131075 AWN131075 AMR131075 ACV131075 SZ131075 JD131075 H131075 WVP65539 WLT65539 WBX65539 VSB65539 VIF65539 UYJ65539 UON65539 UER65539 TUV65539 TKZ65539 TBD65539 SRH65539 SHL65539 RXP65539 RNT65539 RDX65539 QUB65539 QKF65539 QAJ65539 PQN65539 PGR65539 OWV65539 OMZ65539 ODD65539 NTH65539 NJL65539 MZP65539 MPT65539 MFX65539 LWB65539 LMF65539 LCJ65539 KSN65539 KIR65539 JYV65539 JOZ65539 JFD65539 IVH65539 ILL65539 IBP65539 HRT65539 HHX65539 GYB65539 GOF65539 GEJ65539 FUN65539 FKR65539 FAV65539 EQZ65539 EHD65539 DXH65539 DNL65539 DDP65539 CTT65539 CJX65539 CAB65539 BQF65539 BGJ65539 AWN65539 AMR65539 ACV65539 SZ65539 JD65539 H65539 WVP3 WLT3 WBX3 VSB3 VIF3 UYJ3 UON3 UER3 TUV3 TKZ3 TBD3 SRH3 SHL3 RXP3 RNT3 RDX3 QUB3 QKF3 QAJ3 PQN3 PGR3 OWV3 OMZ3 ODD3 NTH3 NJL3 MZP3 MPT3 MFX3 LWB3 LMF3 LCJ3 KSN3 KIR3 JYV3 JOZ3 JFD3 IVH3 ILL3 IBP3 HRT3 HHX3 GYB3 GOF3 GEJ3 FUN3 FKR3 FAV3 EQZ3 EHD3 DXH3 DNL3 DDP3 CTT3 CJX3 CAB3 BQF3 BGJ3 AWN3 AMR3 ACV3 SZ3 JD3">
      <formula1>"Domestic Company, Other Company"</formula1>
    </dataValidation>
  </dataValidations>
  <hyperlinks>
    <hyperlink ref="C41" r:id="rId1"/>
  </hyperlinks>
  <pageMargins left="0.26" right="0.06" top="0.24" bottom="0" header="0.09" footer="0.3"/>
  <pageSetup paperSize="9" scale="98" orientation="landscape" horizontalDpi="300" verticalDpi="0" copies="0"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SHAIELSH SHINDE</vt:lpstr>
      <vt:lpstr>'SHAIELSH SHINDE'!Print_Area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TAX POINT</dc:creator>
  <cp:lastModifiedBy>TAX POINT</cp:lastModifiedBy>
  <cp:lastPrinted>2016-06-06T07:11:17Z</cp:lastPrinted>
  <dcterms:created xsi:type="dcterms:W3CDTF">2016-06-06T06:31:17Z</dcterms:created>
  <dcterms:modified xsi:type="dcterms:W3CDTF">2016-06-06T07:44:14Z</dcterms:modified>
</cp:coreProperties>
</file>